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tudy\cours_d_info\Data science\Excel data Analysis\"/>
    </mc:Choice>
  </mc:AlternateContent>
  <xr:revisionPtr revIDLastSave="0" documentId="13_ncr:1_{D7AECB31-2E79-4BDC-A947-41F8924903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shboard" sheetId="21" r:id="rId1"/>
    <sheet name="Top 5 des Clients" sheetId="20" r:id="rId2"/>
    <sheet name="Ventes par Pays" sheetId="19" r:id="rId3"/>
    <sheet name="Total des ventes" sheetId="18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orders!$A$1:$P$1001</definedName>
    <definedName name="_xlnm._FilterDatabase" localSheetId="6" hidden="1">products!$A$1:$G$49</definedName>
    <definedName name="ChronologieNative_Order_Date">#N/A</definedName>
    <definedName name="Segment_Loyalty_Card">#N/A</definedName>
    <definedName name="Segment_Roast_Type_Name">#N/A</definedName>
    <definedName name="Segment_Size">#N/A</definedName>
  </definedNames>
  <calcPr calcId="191028"/>
  <pivotCaches>
    <pivotCache cacheId="13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7" l="1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2" i="17"/>
  <c r="P272" i="17"/>
  <c r="P578" i="17"/>
  <c r="P632" i="17"/>
  <c r="P770" i="17"/>
  <c r="P824" i="17"/>
  <c r="P950" i="17"/>
  <c r="J3" i="17"/>
  <c r="L3" i="17"/>
  <c r="N3" i="17"/>
  <c r="O3" i="17"/>
  <c r="P3" i="17" s="1"/>
  <c r="J4" i="17"/>
  <c r="L4" i="17"/>
  <c r="N4" i="17"/>
  <c r="O4" i="17"/>
  <c r="P4" i="17" s="1"/>
  <c r="J5" i="17"/>
  <c r="L5" i="17"/>
  <c r="N5" i="17"/>
  <c r="O5" i="17"/>
  <c r="P5" i="17" s="1"/>
  <c r="J6" i="17"/>
  <c r="L6" i="17"/>
  <c r="N6" i="17"/>
  <c r="O6" i="17"/>
  <c r="P6" i="17" s="1"/>
  <c r="J7" i="17"/>
  <c r="L7" i="17"/>
  <c r="N7" i="17"/>
  <c r="O7" i="17"/>
  <c r="P7" i="17" s="1"/>
  <c r="J8" i="17"/>
  <c r="L8" i="17"/>
  <c r="N8" i="17"/>
  <c r="O8" i="17"/>
  <c r="P8" i="17" s="1"/>
  <c r="J9" i="17"/>
  <c r="L9" i="17"/>
  <c r="N9" i="17"/>
  <c r="O9" i="17"/>
  <c r="P9" i="17" s="1"/>
  <c r="J10" i="17"/>
  <c r="L10" i="17"/>
  <c r="N10" i="17"/>
  <c r="O10" i="17"/>
  <c r="P10" i="17" s="1"/>
  <c r="J11" i="17"/>
  <c r="L11" i="17"/>
  <c r="N11" i="17"/>
  <c r="O11" i="17"/>
  <c r="P11" i="17" s="1"/>
  <c r="J12" i="17"/>
  <c r="L12" i="17"/>
  <c r="N12" i="17"/>
  <c r="O12" i="17"/>
  <c r="P12" i="17" s="1"/>
  <c r="J13" i="17"/>
  <c r="L13" i="17"/>
  <c r="N13" i="17"/>
  <c r="O13" i="17"/>
  <c r="P13" i="17" s="1"/>
  <c r="J14" i="17"/>
  <c r="L14" i="17"/>
  <c r="N14" i="17"/>
  <c r="O14" i="17"/>
  <c r="P14" i="17" s="1"/>
  <c r="J15" i="17"/>
  <c r="L15" i="17"/>
  <c r="N15" i="17"/>
  <c r="O15" i="17"/>
  <c r="P15" i="17" s="1"/>
  <c r="J16" i="17"/>
  <c r="L16" i="17"/>
  <c r="N16" i="17"/>
  <c r="O16" i="17"/>
  <c r="P16" i="17" s="1"/>
  <c r="J17" i="17"/>
  <c r="L17" i="17"/>
  <c r="N17" i="17"/>
  <c r="O17" i="17"/>
  <c r="P17" i="17" s="1"/>
  <c r="J18" i="17"/>
  <c r="L18" i="17"/>
  <c r="N18" i="17"/>
  <c r="O18" i="17"/>
  <c r="P18" i="17" s="1"/>
  <c r="J19" i="17"/>
  <c r="L19" i="17"/>
  <c r="N19" i="17"/>
  <c r="O19" i="17"/>
  <c r="P19" i="17" s="1"/>
  <c r="J20" i="17"/>
  <c r="L20" i="17"/>
  <c r="N20" i="17"/>
  <c r="O20" i="17"/>
  <c r="P20" i="17" s="1"/>
  <c r="J21" i="17"/>
  <c r="L21" i="17"/>
  <c r="N21" i="17"/>
  <c r="O21" i="17"/>
  <c r="P21" i="17" s="1"/>
  <c r="J22" i="17"/>
  <c r="L22" i="17"/>
  <c r="N22" i="17"/>
  <c r="O22" i="17"/>
  <c r="P22" i="17" s="1"/>
  <c r="J23" i="17"/>
  <c r="L23" i="17"/>
  <c r="N23" i="17"/>
  <c r="O23" i="17"/>
  <c r="P23" i="17" s="1"/>
  <c r="J24" i="17"/>
  <c r="L24" i="17"/>
  <c r="N24" i="17"/>
  <c r="O24" i="17"/>
  <c r="P24" i="17" s="1"/>
  <c r="J25" i="17"/>
  <c r="L25" i="17"/>
  <c r="N25" i="17"/>
  <c r="O25" i="17"/>
  <c r="P25" i="17" s="1"/>
  <c r="J26" i="17"/>
  <c r="L26" i="17"/>
  <c r="N26" i="17"/>
  <c r="O26" i="17"/>
  <c r="P26" i="17" s="1"/>
  <c r="J27" i="17"/>
  <c r="L27" i="17"/>
  <c r="N27" i="17"/>
  <c r="O27" i="17"/>
  <c r="P27" i="17" s="1"/>
  <c r="J28" i="17"/>
  <c r="L28" i="17"/>
  <c r="N28" i="17"/>
  <c r="O28" i="17"/>
  <c r="P28" i="17" s="1"/>
  <c r="J29" i="17"/>
  <c r="L29" i="17"/>
  <c r="N29" i="17"/>
  <c r="O29" i="17"/>
  <c r="P29" i="17" s="1"/>
  <c r="J30" i="17"/>
  <c r="L30" i="17"/>
  <c r="N30" i="17"/>
  <c r="O30" i="17"/>
  <c r="P30" i="17" s="1"/>
  <c r="J31" i="17"/>
  <c r="L31" i="17"/>
  <c r="N31" i="17"/>
  <c r="O31" i="17"/>
  <c r="P31" i="17" s="1"/>
  <c r="J32" i="17"/>
  <c r="L32" i="17"/>
  <c r="N32" i="17"/>
  <c r="O32" i="17"/>
  <c r="P32" i="17" s="1"/>
  <c r="J33" i="17"/>
  <c r="L33" i="17"/>
  <c r="N33" i="17"/>
  <c r="O33" i="17"/>
  <c r="P33" i="17" s="1"/>
  <c r="J34" i="17"/>
  <c r="L34" i="17"/>
  <c r="N34" i="17"/>
  <c r="O34" i="17"/>
  <c r="P34" i="17" s="1"/>
  <c r="J35" i="17"/>
  <c r="L35" i="17"/>
  <c r="N35" i="17"/>
  <c r="O35" i="17"/>
  <c r="P35" i="17" s="1"/>
  <c r="J36" i="17"/>
  <c r="L36" i="17"/>
  <c r="N36" i="17"/>
  <c r="O36" i="17"/>
  <c r="P36" i="17" s="1"/>
  <c r="J37" i="17"/>
  <c r="L37" i="17"/>
  <c r="N37" i="17"/>
  <c r="O37" i="17"/>
  <c r="P37" i="17" s="1"/>
  <c r="J38" i="17"/>
  <c r="L38" i="17"/>
  <c r="N38" i="17"/>
  <c r="O38" i="17"/>
  <c r="P38" i="17" s="1"/>
  <c r="J39" i="17"/>
  <c r="L39" i="17"/>
  <c r="N39" i="17"/>
  <c r="O39" i="17"/>
  <c r="P39" i="17" s="1"/>
  <c r="J40" i="17"/>
  <c r="L40" i="17"/>
  <c r="N40" i="17"/>
  <c r="O40" i="17"/>
  <c r="P40" i="17" s="1"/>
  <c r="J41" i="17"/>
  <c r="L41" i="17"/>
  <c r="N41" i="17"/>
  <c r="O41" i="17"/>
  <c r="P41" i="17" s="1"/>
  <c r="J42" i="17"/>
  <c r="L42" i="17"/>
  <c r="N42" i="17"/>
  <c r="O42" i="17"/>
  <c r="P42" i="17" s="1"/>
  <c r="J43" i="17"/>
  <c r="L43" i="17"/>
  <c r="N43" i="17"/>
  <c r="O43" i="17"/>
  <c r="P43" i="17" s="1"/>
  <c r="J44" i="17"/>
  <c r="L44" i="17"/>
  <c r="N44" i="17"/>
  <c r="O44" i="17"/>
  <c r="P44" i="17" s="1"/>
  <c r="J45" i="17"/>
  <c r="L45" i="17"/>
  <c r="N45" i="17"/>
  <c r="O45" i="17"/>
  <c r="P45" i="17" s="1"/>
  <c r="J46" i="17"/>
  <c r="L46" i="17"/>
  <c r="N46" i="17"/>
  <c r="O46" i="17"/>
  <c r="P46" i="17" s="1"/>
  <c r="J47" i="17"/>
  <c r="L47" i="17"/>
  <c r="N47" i="17"/>
  <c r="O47" i="17"/>
  <c r="P47" i="17" s="1"/>
  <c r="J48" i="17"/>
  <c r="L48" i="17"/>
  <c r="N48" i="17"/>
  <c r="O48" i="17"/>
  <c r="P48" i="17" s="1"/>
  <c r="J49" i="17"/>
  <c r="L49" i="17"/>
  <c r="N49" i="17"/>
  <c r="O49" i="17"/>
  <c r="P49" i="17" s="1"/>
  <c r="J50" i="17"/>
  <c r="L50" i="17"/>
  <c r="N50" i="17"/>
  <c r="O50" i="17"/>
  <c r="P50" i="17" s="1"/>
  <c r="J51" i="17"/>
  <c r="L51" i="17"/>
  <c r="N51" i="17"/>
  <c r="O51" i="17"/>
  <c r="P51" i="17" s="1"/>
  <c r="J52" i="17"/>
  <c r="L52" i="17"/>
  <c r="N52" i="17"/>
  <c r="O52" i="17"/>
  <c r="P52" i="17" s="1"/>
  <c r="J53" i="17"/>
  <c r="L53" i="17"/>
  <c r="N53" i="17"/>
  <c r="O53" i="17"/>
  <c r="P53" i="17" s="1"/>
  <c r="J54" i="17"/>
  <c r="L54" i="17"/>
  <c r="N54" i="17"/>
  <c r="O54" i="17"/>
  <c r="P54" i="17" s="1"/>
  <c r="J55" i="17"/>
  <c r="L55" i="17"/>
  <c r="N55" i="17"/>
  <c r="O55" i="17"/>
  <c r="P55" i="17" s="1"/>
  <c r="J56" i="17"/>
  <c r="L56" i="17"/>
  <c r="N56" i="17"/>
  <c r="O56" i="17"/>
  <c r="P56" i="17" s="1"/>
  <c r="J57" i="17"/>
  <c r="L57" i="17"/>
  <c r="N57" i="17"/>
  <c r="O57" i="17"/>
  <c r="P57" i="17" s="1"/>
  <c r="J58" i="17"/>
  <c r="L58" i="17"/>
  <c r="N58" i="17"/>
  <c r="O58" i="17"/>
  <c r="P58" i="17" s="1"/>
  <c r="J59" i="17"/>
  <c r="L59" i="17"/>
  <c r="N59" i="17"/>
  <c r="O59" i="17"/>
  <c r="P59" i="17" s="1"/>
  <c r="J60" i="17"/>
  <c r="L60" i="17"/>
  <c r="N60" i="17"/>
  <c r="O60" i="17"/>
  <c r="P60" i="17" s="1"/>
  <c r="J61" i="17"/>
  <c r="L61" i="17"/>
  <c r="N61" i="17"/>
  <c r="O61" i="17"/>
  <c r="P61" i="17" s="1"/>
  <c r="J62" i="17"/>
  <c r="L62" i="17"/>
  <c r="N62" i="17"/>
  <c r="O62" i="17"/>
  <c r="P62" i="17" s="1"/>
  <c r="J63" i="17"/>
  <c r="L63" i="17"/>
  <c r="N63" i="17"/>
  <c r="O63" i="17"/>
  <c r="P63" i="17" s="1"/>
  <c r="J64" i="17"/>
  <c r="L64" i="17"/>
  <c r="N64" i="17"/>
  <c r="O64" i="17"/>
  <c r="P64" i="17" s="1"/>
  <c r="J65" i="17"/>
  <c r="L65" i="17"/>
  <c r="N65" i="17"/>
  <c r="O65" i="17"/>
  <c r="P65" i="17" s="1"/>
  <c r="J66" i="17"/>
  <c r="L66" i="17"/>
  <c r="N66" i="17"/>
  <c r="O66" i="17"/>
  <c r="P66" i="17" s="1"/>
  <c r="J67" i="17"/>
  <c r="L67" i="17"/>
  <c r="N67" i="17"/>
  <c r="O67" i="17"/>
  <c r="P67" i="17" s="1"/>
  <c r="J68" i="17"/>
  <c r="L68" i="17"/>
  <c r="N68" i="17"/>
  <c r="O68" i="17"/>
  <c r="P68" i="17" s="1"/>
  <c r="J69" i="17"/>
  <c r="L69" i="17"/>
  <c r="N69" i="17"/>
  <c r="O69" i="17"/>
  <c r="P69" i="17" s="1"/>
  <c r="J70" i="17"/>
  <c r="L70" i="17"/>
  <c r="N70" i="17"/>
  <c r="O70" i="17"/>
  <c r="P70" i="17" s="1"/>
  <c r="J71" i="17"/>
  <c r="L71" i="17"/>
  <c r="N71" i="17"/>
  <c r="O71" i="17"/>
  <c r="P71" i="17" s="1"/>
  <c r="J72" i="17"/>
  <c r="L72" i="17"/>
  <c r="N72" i="17"/>
  <c r="O72" i="17"/>
  <c r="P72" i="17" s="1"/>
  <c r="J73" i="17"/>
  <c r="L73" i="17"/>
  <c r="N73" i="17"/>
  <c r="O73" i="17"/>
  <c r="P73" i="17" s="1"/>
  <c r="J74" i="17"/>
  <c r="L74" i="17"/>
  <c r="N74" i="17"/>
  <c r="O74" i="17"/>
  <c r="P74" i="17" s="1"/>
  <c r="J75" i="17"/>
  <c r="L75" i="17"/>
  <c r="N75" i="17"/>
  <c r="O75" i="17"/>
  <c r="P75" i="17" s="1"/>
  <c r="J76" i="17"/>
  <c r="L76" i="17"/>
  <c r="N76" i="17"/>
  <c r="O76" i="17"/>
  <c r="P76" i="17" s="1"/>
  <c r="J77" i="17"/>
  <c r="L77" i="17"/>
  <c r="N77" i="17"/>
  <c r="O77" i="17"/>
  <c r="P77" i="17" s="1"/>
  <c r="J78" i="17"/>
  <c r="L78" i="17"/>
  <c r="N78" i="17"/>
  <c r="O78" i="17"/>
  <c r="P78" i="17" s="1"/>
  <c r="J79" i="17"/>
  <c r="L79" i="17"/>
  <c r="N79" i="17"/>
  <c r="O79" i="17"/>
  <c r="P79" i="17" s="1"/>
  <c r="J80" i="17"/>
  <c r="L80" i="17"/>
  <c r="N80" i="17"/>
  <c r="O80" i="17"/>
  <c r="P80" i="17" s="1"/>
  <c r="J81" i="17"/>
  <c r="L81" i="17"/>
  <c r="N81" i="17"/>
  <c r="O81" i="17"/>
  <c r="P81" i="17" s="1"/>
  <c r="J82" i="17"/>
  <c r="L82" i="17"/>
  <c r="N82" i="17"/>
  <c r="O82" i="17"/>
  <c r="P82" i="17" s="1"/>
  <c r="J83" i="17"/>
  <c r="L83" i="17"/>
  <c r="N83" i="17"/>
  <c r="O83" i="17"/>
  <c r="P83" i="17" s="1"/>
  <c r="J84" i="17"/>
  <c r="L84" i="17"/>
  <c r="N84" i="17"/>
  <c r="O84" i="17"/>
  <c r="P84" i="17" s="1"/>
  <c r="J85" i="17"/>
  <c r="L85" i="17"/>
  <c r="N85" i="17"/>
  <c r="O85" i="17"/>
  <c r="P85" i="17" s="1"/>
  <c r="J86" i="17"/>
  <c r="L86" i="17"/>
  <c r="N86" i="17"/>
  <c r="O86" i="17"/>
  <c r="P86" i="17" s="1"/>
  <c r="J87" i="17"/>
  <c r="L87" i="17"/>
  <c r="N87" i="17"/>
  <c r="O87" i="17"/>
  <c r="P87" i="17" s="1"/>
  <c r="J88" i="17"/>
  <c r="L88" i="17"/>
  <c r="N88" i="17"/>
  <c r="O88" i="17"/>
  <c r="P88" i="17" s="1"/>
  <c r="J89" i="17"/>
  <c r="L89" i="17"/>
  <c r="N89" i="17"/>
  <c r="O89" i="17"/>
  <c r="P89" i="17" s="1"/>
  <c r="J90" i="17"/>
  <c r="L90" i="17"/>
  <c r="N90" i="17"/>
  <c r="O90" i="17"/>
  <c r="P90" i="17" s="1"/>
  <c r="J91" i="17"/>
  <c r="L91" i="17"/>
  <c r="N91" i="17"/>
  <c r="O91" i="17"/>
  <c r="P91" i="17" s="1"/>
  <c r="J92" i="17"/>
  <c r="L92" i="17"/>
  <c r="N92" i="17"/>
  <c r="O92" i="17"/>
  <c r="P92" i="17" s="1"/>
  <c r="J93" i="17"/>
  <c r="L93" i="17"/>
  <c r="N93" i="17"/>
  <c r="O93" i="17"/>
  <c r="P93" i="17" s="1"/>
  <c r="J94" i="17"/>
  <c r="L94" i="17"/>
  <c r="N94" i="17"/>
  <c r="O94" i="17"/>
  <c r="P94" i="17" s="1"/>
  <c r="J95" i="17"/>
  <c r="L95" i="17"/>
  <c r="N95" i="17"/>
  <c r="O95" i="17"/>
  <c r="P95" i="17" s="1"/>
  <c r="J96" i="17"/>
  <c r="L96" i="17"/>
  <c r="N96" i="17"/>
  <c r="O96" i="17"/>
  <c r="P96" i="17" s="1"/>
  <c r="J97" i="17"/>
  <c r="L97" i="17"/>
  <c r="N97" i="17"/>
  <c r="O97" i="17"/>
  <c r="P97" i="17" s="1"/>
  <c r="J98" i="17"/>
  <c r="L98" i="17"/>
  <c r="N98" i="17"/>
  <c r="O98" i="17"/>
  <c r="P98" i="17" s="1"/>
  <c r="J99" i="17"/>
  <c r="L99" i="17"/>
  <c r="N99" i="17"/>
  <c r="O99" i="17"/>
  <c r="P99" i="17" s="1"/>
  <c r="J100" i="17"/>
  <c r="L100" i="17"/>
  <c r="N100" i="17"/>
  <c r="O100" i="17"/>
  <c r="P100" i="17" s="1"/>
  <c r="J101" i="17"/>
  <c r="L101" i="17"/>
  <c r="N101" i="17"/>
  <c r="O101" i="17"/>
  <c r="P101" i="17" s="1"/>
  <c r="J102" i="17"/>
  <c r="L102" i="17"/>
  <c r="N102" i="17"/>
  <c r="O102" i="17"/>
  <c r="P102" i="17" s="1"/>
  <c r="J103" i="17"/>
  <c r="L103" i="17"/>
  <c r="N103" i="17"/>
  <c r="O103" i="17"/>
  <c r="P103" i="17" s="1"/>
  <c r="J104" i="17"/>
  <c r="L104" i="17"/>
  <c r="N104" i="17"/>
  <c r="O104" i="17"/>
  <c r="P104" i="17" s="1"/>
  <c r="J105" i="17"/>
  <c r="L105" i="17"/>
  <c r="N105" i="17"/>
  <c r="O105" i="17"/>
  <c r="P105" i="17" s="1"/>
  <c r="J106" i="17"/>
  <c r="L106" i="17"/>
  <c r="N106" i="17"/>
  <c r="O106" i="17"/>
  <c r="P106" i="17" s="1"/>
  <c r="J107" i="17"/>
  <c r="L107" i="17"/>
  <c r="N107" i="17"/>
  <c r="O107" i="17"/>
  <c r="P107" i="17" s="1"/>
  <c r="J108" i="17"/>
  <c r="L108" i="17"/>
  <c r="N108" i="17"/>
  <c r="O108" i="17"/>
  <c r="P108" i="17" s="1"/>
  <c r="J109" i="17"/>
  <c r="L109" i="17"/>
  <c r="N109" i="17"/>
  <c r="O109" i="17"/>
  <c r="P109" i="17" s="1"/>
  <c r="J110" i="17"/>
  <c r="L110" i="17"/>
  <c r="N110" i="17"/>
  <c r="O110" i="17"/>
  <c r="P110" i="17" s="1"/>
  <c r="J111" i="17"/>
  <c r="L111" i="17"/>
  <c r="N111" i="17"/>
  <c r="O111" i="17"/>
  <c r="P111" i="17" s="1"/>
  <c r="J112" i="17"/>
  <c r="L112" i="17"/>
  <c r="N112" i="17"/>
  <c r="O112" i="17"/>
  <c r="P112" i="17" s="1"/>
  <c r="J113" i="17"/>
  <c r="L113" i="17"/>
  <c r="N113" i="17"/>
  <c r="O113" i="17"/>
  <c r="P113" i="17" s="1"/>
  <c r="J114" i="17"/>
  <c r="L114" i="17"/>
  <c r="N114" i="17"/>
  <c r="O114" i="17"/>
  <c r="P114" i="17" s="1"/>
  <c r="J115" i="17"/>
  <c r="L115" i="17"/>
  <c r="N115" i="17"/>
  <c r="O115" i="17"/>
  <c r="P115" i="17" s="1"/>
  <c r="J116" i="17"/>
  <c r="L116" i="17"/>
  <c r="N116" i="17"/>
  <c r="O116" i="17"/>
  <c r="P116" i="17" s="1"/>
  <c r="J117" i="17"/>
  <c r="L117" i="17"/>
  <c r="N117" i="17"/>
  <c r="O117" i="17"/>
  <c r="P117" i="17" s="1"/>
  <c r="J118" i="17"/>
  <c r="L118" i="17"/>
  <c r="N118" i="17"/>
  <c r="O118" i="17"/>
  <c r="P118" i="17" s="1"/>
  <c r="J119" i="17"/>
  <c r="L119" i="17"/>
  <c r="N119" i="17"/>
  <c r="O119" i="17"/>
  <c r="P119" i="17" s="1"/>
  <c r="J120" i="17"/>
  <c r="L120" i="17"/>
  <c r="N120" i="17"/>
  <c r="O120" i="17"/>
  <c r="P120" i="17" s="1"/>
  <c r="J121" i="17"/>
  <c r="L121" i="17"/>
  <c r="N121" i="17"/>
  <c r="O121" i="17"/>
  <c r="P121" i="17" s="1"/>
  <c r="J122" i="17"/>
  <c r="L122" i="17"/>
  <c r="N122" i="17"/>
  <c r="O122" i="17"/>
  <c r="P122" i="17" s="1"/>
  <c r="J123" i="17"/>
  <c r="L123" i="17"/>
  <c r="N123" i="17"/>
  <c r="O123" i="17"/>
  <c r="P123" i="17" s="1"/>
  <c r="J124" i="17"/>
  <c r="L124" i="17"/>
  <c r="N124" i="17"/>
  <c r="O124" i="17"/>
  <c r="P124" i="17" s="1"/>
  <c r="J125" i="17"/>
  <c r="L125" i="17"/>
  <c r="N125" i="17"/>
  <c r="O125" i="17"/>
  <c r="P125" i="17" s="1"/>
  <c r="J126" i="17"/>
  <c r="L126" i="17"/>
  <c r="N126" i="17"/>
  <c r="O126" i="17"/>
  <c r="P126" i="17" s="1"/>
  <c r="J127" i="17"/>
  <c r="L127" i="17"/>
  <c r="N127" i="17"/>
  <c r="O127" i="17"/>
  <c r="P127" i="17" s="1"/>
  <c r="J128" i="17"/>
  <c r="L128" i="17"/>
  <c r="N128" i="17"/>
  <c r="O128" i="17"/>
  <c r="P128" i="17" s="1"/>
  <c r="J129" i="17"/>
  <c r="L129" i="17"/>
  <c r="N129" i="17"/>
  <c r="O129" i="17"/>
  <c r="P129" i="17" s="1"/>
  <c r="J130" i="17"/>
  <c r="L130" i="17"/>
  <c r="N130" i="17"/>
  <c r="O130" i="17"/>
  <c r="P130" i="17" s="1"/>
  <c r="J131" i="17"/>
  <c r="L131" i="17"/>
  <c r="N131" i="17"/>
  <c r="O131" i="17"/>
  <c r="P131" i="17" s="1"/>
  <c r="J132" i="17"/>
  <c r="L132" i="17"/>
  <c r="N132" i="17"/>
  <c r="O132" i="17"/>
  <c r="P132" i="17" s="1"/>
  <c r="J133" i="17"/>
  <c r="L133" i="17"/>
  <c r="N133" i="17"/>
  <c r="O133" i="17"/>
  <c r="P133" i="17" s="1"/>
  <c r="J134" i="17"/>
  <c r="L134" i="17"/>
  <c r="N134" i="17"/>
  <c r="O134" i="17"/>
  <c r="P134" i="17" s="1"/>
  <c r="J135" i="17"/>
  <c r="L135" i="17"/>
  <c r="N135" i="17"/>
  <c r="O135" i="17"/>
  <c r="P135" i="17" s="1"/>
  <c r="J136" i="17"/>
  <c r="L136" i="17"/>
  <c r="N136" i="17"/>
  <c r="O136" i="17"/>
  <c r="P136" i="17" s="1"/>
  <c r="J137" i="17"/>
  <c r="L137" i="17"/>
  <c r="N137" i="17"/>
  <c r="O137" i="17"/>
  <c r="P137" i="17" s="1"/>
  <c r="J138" i="17"/>
  <c r="L138" i="17"/>
  <c r="N138" i="17"/>
  <c r="O138" i="17"/>
  <c r="P138" i="17" s="1"/>
  <c r="J139" i="17"/>
  <c r="L139" i="17"/>
  <c r="N139" i="17"/>
  <c r="O139" i="17"/>
  <c r="P139" i="17" s="1"/>
  <c r="J140" i="17"/>
  <c r="L140" i="17"/>
  <c r="N140" i="17"/>
  <c r="O140" i="17"/>
  <c r="P140" i="17" s="1"/>
  <c r="J141" i="17"/>
  <c r="L141" i="17"/>
  <c r="N141" i="17"/>
  <c r="O141" i="17"/>
  <c r="P141" i="17" s="1"/>
  <c r="J142" i="17"/>
  <c r="L142" i="17"/>
  <c r="N142" i="17"/>
  <c r="O142" i="17"/>
  <c r="P142" i="17" s="1"/>
  <c r="J143" i="17"/>
  <c r="L143" i="17"/>
  <c r="N143" i="17"/>
  <c r="O143" i="17"/>
  <c r="P143" i="17" s="1"/>
  <c r="J144" i="17"/>
  <c r="L144" i="17"/>
  <c r="N144" i="17"/>
  <c r="O144" i="17"/>
  <c r="P144" i="17" s="1"/>
  <c r="J145" i="17"/>
  <c r="L145" i="17"/>
  <c r="N145" i="17"/>
  <c r="O145" i="17"/>
  <c r="P145" i="17" s="1"/>
  <c r="J146" i="17"/>
  <c r="L146" i="17"/>
  <c r="N146" i="17"/>
  <c r="O146" i="17"/>
  <c r="P146" i="17" s="1"/>
  <c r="J147" i="17"/>
  <c r="L147" i="17"/>
  <c r="N147" i="17"/>
  <c r="O147" i="17"/>
  <c r="P147" i="17" s="1"/>
  <c r="J148" i="17"/>
  <c r="L148" i="17"/>
  <c r="N148" i="17"/>
  <c r="O148" i="17"/>
  <c r="P148" i="17" s="1"/>
  <c r="J149" i="17"/>
  <c r="L149" i="17"/>
  <c r="N149" i="17"/>
  <c r="O149" i="17"/>
  <c r="P149" i="17" s="1"/>
  <c r="J150" i="17"/>
  <c r="L150" i="17"/>
  <c r="N150" i="17"/>
  <c r="O150" i="17"/>
  <c r="P150" i="17" s="1"/>
  <c r="J151" i="17"/>
  <c r="L151" i="17"/>
  <c r="N151" i="17"/>
  <c r="O151" i="17"/>
  <c r="P151" i="17" s="1"/>
  <c r="J152" i="17"/>
  <c r="L152" i="17"/>
  <c r="N152" i="17"/>
  <c r="O152" i="17"/>
  <c r="P152" i="17" s="1"/>
  <c r="J153" i="17"/>
  <c r="L153" i="17"/>
  <c r="N153" i="17"/>
  <c r="O153" i="17"/>
  <c r="P153" i="17" s="1"/>
  <c r="J154" i="17"/>
  <c r="L154" i="17"/>
  <c r="N154" i="17"/>
  <c r="O154" i="17"/>
  <c r="P154" i="17" s="1"/>
  <c r="J155" i="17"/>
  <c r="L155" i="17"/>
  <c r="N155" i="17"/>
  <c r="O155" i="17"/>
  <c r="P155" i="17" s="1"/>
  <c r="J156" i="17"/>
  <c r="L156" i="17"/>
  <c r="N156" i="17"/>
  <c r="O156" i="17"/>
  <c r="P156" i="17" s="1"/>
  <c r="J157" i="17"/>
  <c r="L157" i="17"/>
  <c r="N157" i="17"/>
  <c r="O157" i="17"/>
  <c r="P157" i="17" s="1"/>
  <c r="J158" i="17"/>
  <c r="L158" i="17"/>
  <c r="N158" i="17"/>
  <c r="O158" i="17"/>
  <c r="P158" i="17" s="1"/>
  <c r="J159" i="17"/>
  <c r="L159" i="17"/>
  <c r="N159" i="17"/>
  <c r="O159" i="17"/>
  <c r="P159" i="17" s="1"/>
  <c r="J160" i="17"/>
  <c r="L160" i="17"/>
  <c r="N160" i="17"/>
  <c r="O160" i="17"/>
  <c r="P160" i="17" s="1"/>
  <c r="J161" i="17"/>
  <c r="L161" i="17"/>
  <c r="N161" i="17"/>
  <c r="O161" i="17"/>
  <c r="P161" i="17" s="1"/>
  <c r="J162" i="17"/>
  <c r="L162" i="17"/>
  <c r="N162" i="17"/>
  <c r="O162" i="17"/>
  <c r="P162" i="17" s="1"/>
  <c r="J163" i="17"/>
  <c r="L163" i="17"/>
  <c r="N163" i="17"/>
  <c r="O163" i="17"/>
  <c r="P163" i="17" s="1"/>
  <c r="J164" i="17"/>
  <c r="L164" i="17"/>
  <c r="N164" i="17"/>
  <c r="O164" i="17"/>
  <c r="P164" i="17" s="1"/>
  <c r="J165" i="17"/>
  <c r="L165" i="17"/>
  <c r="N165" i="17"/>
  <c r="O165" i="17"/>
  <c r="P165" i="17" s="1"/>
  <c r="J166" i="17"/>
  <c r="L166" i="17"/>
  <c r="N166" i="17"/>
  <c r="O166" i="17"/>
  <c r="P166" i="17" s="1"/>
  <c r="J167" i="17"/>
  <c r="L167" i="17"/>
  <c r="N167" i="17"/>
  <c r="O167" i="17"/>
  <c r="P167" i="17" s="1"/>
  <c r="J168" i="17"/>
  <c r="L168" i="17"/>
  <c r="N168" i="17"/>
  <c r="O168" i="17"/>
  <c r="P168" i="17" s="1"/>
  <c r="J169" i="17"/>
  <c r="L169" i="17"/>
  <c r="N169" i="17"/>
  <c r="O169" i="17"/>
  <c r="P169" i="17" s="1"/>
  <c r="J170" i="17"/>
  <c r="L170" i="17"/>
  <c r="N170" i="17"/>
  <c r="O170" i="17"/>
  <c r="P170" i="17" s="1"/>
  <c r="J171" i="17"/>
  <c r="L171" i="17"/>
  <c r="N171" i="17"/>
  <c r="O171" i="17"/>
  <c r="P171" i="17" s="1"/>
  <c r="J172" i="17"/>
  <c r="L172" i="17"/>
  <c r="N172" i="17"/>
  <c r="O172" i="17"/>
  <c r="P172" i="17" s="1"/>
  <c r="J173" i="17"/>
  <c r="L173" i="17"/>
  <c r="N173" i="17"/>
  <c r="O173" i="17"/>
  <c r="P173" i="17" s="1"/>
  <c r="J174" i="17"/>
  <c r="L174" i="17"/>
  <c r="N174" i="17"/>
  <c r="O174" i="17"/>
  <c r="P174" i="17" s="1"/>
  <c r="J175" i="17"/>
  <c r="L175" i="17"/>
  <c r="N175" i="17"/>
  <c r="O175" i="17"/>
  <c r="P175" i="17" s="1"/>
  <c r="J176" i="17"/>
  <c r="L176" i="17"/>
  <c r="N176" i="17"/>
  <c r="O176" i="17"/>
  <c r="P176" i="17" s="1"/>
  <c r="J177" i="17"/>
  <c r="L177" i="17"/>
  <c r="N177" i="17"/>
  <c r="O177" i="17"/>
  <c r="P177" i="17" s="1"/>
  <c r="J178" i="17"/>
  <c r="L178" i="17"/>
  <c r="N178" i="17"/>
  <c r="O178" i="17"/>
  <c r="P178" i="17" s="1"/>
  <c r="J179" i="17"/>
  <c r="L179" i="17"/>
  <c r="N179" i="17"/>
  <c r="O179" i="17"/>
  <c r="P179" i="17" s="1"/>
  <c r="J180" i="17"/>
  <c r="L180" i="17"/>
  <c r="N180" i="17"/>
  <c r="O180" i="17"/>
  <c r="P180" i="17" s="1"/>
  <c r="J181" i="17"/>
  <c r="L181" i="17"/>
  <c r="N181" i="17"/>
  <c r="O181" i="17"/>
  <c r="P181" i="17" s="1"/>
  <c r="J182" i="17"/>
  <c r="L182" i="17"/>
  <c r="N182" i="17"/>
  <c r="O182" i="17"/>
  <c r="P182" i="17" s="1"/>
  <c r="J183" i="17"/>
  <c r="L183" i="17"/>
  <c r="N183" i="17"/>
  <c r="O183" i="17"/>
  <c r="P183" i="17" s="1"/>
  <c r="J184" i="17"/>
  <c r="L184" i="17"/>
  <c r="N184" i="17"/>
  <c r="O184" i="17"/>
  <c r="P184" i="17" s="1"/>
  <c r="J185" i="17"/>
  <c r="L185" i="17"/>
  <c r="N185" i="17"/>
  <c r="O185" i="17"/>
  <c r="P185" i="17" s="1"/>
  <c r="J186" i="17"/>
  <c r="L186" i="17"/>
  <c r="N186" i="17"/>
  <c r="O186" i="17"/>
  <c r="P186" i="17" s="1"/>
  <c r="J187" i="17"/>
  <c r="L187" i="17"/>
  <c r="N187" i="17"/>
  <c r="O187" i="17"/>
  <c r="P187" i="17" s="1"/>
  <c r="J188" i="17"/>
  <c r="L188" i="17"/>
  <c r="N188" i="17"/>
  <c r="O188" i="17"/>
  <c r="P188" i="17" s="1"/>
  <c r="J189" i="17"/>
  <c r="L189" i="17"/>
  <c r="N189" i="17"/>
  <c r="O189" i="17"/>
  <c r="P189" i="17" s="1"/>
  <c r="J190" i="17"/>
  <c r="L190" i="17"/>
  <c r="N190" i="17"/>
  <c r="O190" i="17"/>
  <c r="P190" i="17" s="1"/>
  <c r="J191" i="17"/>
  <c r="L191" i="17"/>
  <c r="N191" i="17"/>
  <c r="O191" i="17"/>
  <c r="P191" i="17" s="1"/>
  <c r="J192" i="17"/>
  <c r="L192" i="17"/>
  <c r="N192" i="17"/>
  <c r="O192" i="17"/>
  <c r="P192" i="17" s="1"/>
  <c r="J193" i="17"/>
  <c r="L193" i="17"/>
  <c r="N193" i="17"/>
  <c r="O193" i="17"/>
  <c r="P193" i="17" s="1"/>
  <c r="J194" i="17"/>
  <c r="L194" i="17"/>
  <c r="N194" i="17"/>
  <c r="O194" i="17"/>
  <c r="P194" i="17" s="1"/>
  <c r="J195" i="17"/>
  <c r="L195" i="17"/>
  <c r="N195" i="17"/>
  <c r="O195" i="17"/>
  <c r="P195" i="17" s="1"/>
  <c r="J196" i="17"/>
  <c r="L196" i="17"/>
  <c r="N196" i="17"/>
  <c r="O196" i="17"/>
  <c r="P196" i="17" s="1"/>
  <c r="J197" i="17"/>
  <c r="L197" i="17"/>
  <c r="N197" i="17"/>
  <c r="O197" i="17"/>
  <c r="P197" i="17" s="1"/>
  <c r="J198" i="17"/>
  <c r="L198" i="17"/>
  <c r="N198" i="17"/>
  <c r="O198" i="17"/>
  <c r="P198" i="17" s="1"/>
  <c r="J199" i="17"/>
  <c r="L199" i="17"/>
  <c r="N199" i="17"/>
  <c r="O199" i="17"/>
  <c r="P199" i="17" s="1"/>
  <c r="J200" i="17"/>
  <c r="L200" i="17"/>
  <c r="N200" i="17"/>
  <c r="O200" i="17"/>
  <c r="P200" i="17" s="1"/>
  <c r="J201" i="17"/>
  <c r="L201" i="17"/>
  <c r="N201" i="17"/>
  <c r="O201" i="17"/>
  <c r="P201" i="17" s="1"/>
  <c r="J202" i="17"/>
  <c r="L202" i="17"/>
  <c r="N202" i="17"/>
  <c r="O202" i="17"/>
  <c r="P202" i="17" s="1"/>
  <c r="J203" i="17"/>
  <c r="L203" i="17"/>
  <c r="N203" i="17"/>
  <c r="O203" i="17"/>
  <c r="P203" i="17" s="1"/>
  <c r="J204" i="17"/>
  <c r="L204" i="17"/>
  <c r="N204" i="17"/>
  <c r="O204" i="17"/>
  <c r="P204" i="17" s="1"/>
  <c r="J205" i="17"/>
  <c r="L205" i="17"/>
  <c r="N205" i="17"/>
  <c r="O205" i="17"/>
  <c r="P205" i="17" s="1"/>
  <c r="J206" i="17"/>
  <c r="L206" i="17"/>
  <c r="N206" i="17"/>
  <c r="O206" i="17"/>
  <c r="P206" i="17" s="1"/>
  <c r="J207" i="17"/>
  <c r="L207" i="17"/>
  <c r="N207" i="17"/>
  <c r="O207" i="17"/>
  <c r="P207" i="17" s="1"/>
  <c r="J208" i="17"/>
  <c r="L208" i="17"/>
  <c r="N208" i="17"/>
  <c r="O208" i="17"/>
  <c r="P208" i="17" s="1"/>
  <c r="J209" i="17"/>
  <c r="L209" i="17"/>
  <c r="N209" i="17"/>
  <c r="O209" i="17"/>
  <c r="P209" i="17" s="1"/>
  <c r="J210" i="17"/>
  <c r="L210" i="17"/>
  <c r="N210" i="17"/>
  <c r="O210" i="17"/>
  <c r="P210" i="17" s="1"/>
  <c r="J211" i="17"/>
  <c r="L211" i="17"/>
  <c r="N211" i="17"/>
  <c r="O211" i="17"/>
  <c r="P211" i="17" s="1"/>
  <c r="J212" i="17"/>
  <c r="L212" i="17"/>
  <c r="N212" i="17"/>
  <c r="O212" i="17"/>
  <c r="P212" i="17" s="1"/>
  <c r="J213" i="17"/>
  <c r="L213" i="17"/>
  <c r="N213" i="17"/>
  <c r="O213" i="17"/>
  <c r="P213" i="17" s="1"/>
  <c r="J214" i="17"/>
  <c r="L214" i="17"/>
  <c r="N214" i="17"/>
  <c r="O214" i="17"/>
  <c r="P214" i="17" s="1"/>
  <c r="J215" i="17"/>
  <c r="L215" i="17"/>
  <c r="N215" i="17"/>
  <c r="O215" i="17"/>
  <c r="P215" i="17" s="1"/>
  <c r="J216" i="17"/>
  <c r="L216" i="17"/>
  <c r="N216" i="17"/>
  <c r="O216" i="17"/>
  <c r="P216" i="17" s="1"/>
  <c r="J217" i="17"/>
  <c r="L217" i="17"/>
  <c r="N217" i="17"/>
  <c r="O217" i="17"/>
  <c r="P217" i="17" s="1"/>
  <c r="J218" i="17"/>
  <c r="L218" i="17"/>
  <c r="N218" i="17"/>
  <c r="O218" i="17"/>
  <c r="P218" i="17" s="1"/>
  <c r="J219" i="17"/>
  <c r="L219" i="17"/>
  <c r="N219" i="17"/>
  <c r="O219" i="17"/>
  <c r="P219" i="17" s="1"/>
  <c r="J220" i="17"/>
  <c r="L220" i="17"/>
  <c r="N220" i="17"/>
  <c r="O220" i="17"/>
  <c r="P220" i="17" s="1"/>
  <c r="J221" i="17"/>
  <c r="L221" i="17"/>
  <c r="N221" i="17"/>
  <c r="O221" i="17"/>
  <c r="P221" i="17" s="1"/>
  <c r="J222" i="17"/>
  <c r="L222" i="17"/>
  <c r="N222" i="17"/>
  <c r="O222" i="17"/>
  <c r="P222" i="17" s="1"/>
  <c r="J223" i="17"/>
  <c r="L223" i="17"/>
  <c r="N223" i="17"/>
  <c r="O223" i="17"/>
  <c r="P223" i="17" s="1"/>
  <c r="J224" i="17"/>
  <c r="L224" i="17"/>
  <c r="N224" i="17"/>
  <c r="O224" i="17"/>
  <c r="P224" i="17" s="1"/>
  <c r="J225" i="17"/>
  <c r="L225" i="17"/>
  <c r="N225" i="17"/>
  <c r="O225" i="17"/>
  <c r="P225" i="17" s="1"/>
  <c r="J226" i="17"/>
  <c r="L226" i="17"/>
  <c r="N226" i="17"/>
  <c r="O226" i="17"/>
  <c r="P226" i="17" s="1"/>
  <c r="J227" i="17"/>
  <c r="L227" i="17"/>
  <c r="N227" i="17"/>
  <c r="O227" i="17"/>
  <c r="P227" i="17" s="1"/>
  <c r="J228" i="17"/>
  <c r="L228" i="17"/>
  <c r="N228" i="17"/>
  <c r="O228" i="17"/>
  <c r="P228" i="17" s="1"/>
  <c r="J229" i="17"/>
  <c r="L229" i="17"/>
  <c r="N229" i="17"/>
  <c r="O229" i="17"/>
  <c r="P229" i="17" s="1"/>
  <c r="J230" i="17"/>
  <c r="L230" i="17"/>
  <c r="N230" i="17"/>
  <c r="O230" i="17"/>
  <c r="P230" i="17" s="1"/>
  <c r="J231" i="17"/>
  <c r="L231" i="17"/>
  <c r="N231" i="17"/>
  <c r="O231" i="17"/>
  <c r="P231" i="17" s="1"/>
  <c r="J232" i="17"/>
  <c r="L232" i="17"/>
  <c r="N232" i="17"/>
  <c r="O232" i="17"/>
  <c r="P232" i="17" s="1"/>
  <c r="J233" i="17"/>
  <c r="L233" i="17"/>
  <c r="N233" i="17"/>
  <c r="O233" i="17"/>
  <c r="P233" i="17" s="1"/>
  <c r="J234" i="17"/>
  <c r="L234" i="17"/>
  <c r="N234" i="17"/>
  <c r="O234" i="17"/>
  <c r="P234" i="17" s="1"/>
  <c r="J235" i="17"/>
  <c r="L235" i="17"/>
  <c r="N235" i="17"/>
  <c r="O235" i="17"/>
  <c r="P235" i="17" s="1"/>
  <c r="J236" i="17"/>
  <c r="L236" i="17"/>
  <c r="N236" i="17"/>
  <c r="O236" i="17"/>
  <c r="P236" i="17" s="1"/>
  <c r="J237" i="17"/>
  <c r="L237" i="17"/>
  <c r="N237" i="17"/>
  <c r="O237" i="17"/>
  <c r="P237" i="17" s="1"/>
  <c r="J238" i="17"/>
  <c r="L238" i="17"/>
  <c r="N238" i="17"/>
  <c r="O238" i="17"/>
  <c r="P238" i="17" s="1"/>
  <c r="J239" i="17"/>
  <c r="L239" i="17"/>
  <c r="N239" i="17"/>
  <c r="O239" i="17"/>
  <c r="P239" i="17" s="1"/>
  <c r="J240" i="17"/>
  <c r="L240" i="17"/>
  <c r="N240" i="17"/>
  <c r="O240" i="17"/>
  <c r="P240" i="17" s="1"/>
  <c r="J241" i="17"/>
  <c r="L241" i="17"/>
  <c r="N241" i="17"/>
  <c r="O241" i="17"/>
  <c r="P241" i="17" s="1"/>
  <c r="J242" i="17"/>
  <c r="L242" i="17"/>
  <c r="N242" i="17"/>
  <c r="O242" i="17"/>
  <c r="P242" i="17" s="1"/>
  <c r="J243" i="17"/>
  <c r="L243" i="17"/>
  <c r="N243" i="17"/>
  <c r="O243" i="17"/>
  <c r="P243" i="17" s="1"/>
  <c r="J244" i="17"/>
  <c r="L244" i="17"/>
  <c r="N244" i="17"/>
  <c r="O244" i="17"/>
  <c r="P244" i="17" s="1"/>
  <c r="J245" i="17"/>
  <c r="L245" i="17"/>
  <c r="N245" i="17"/>
  <c r="O245" i="17"/>
  <c r="P245" i="17" s="1"/>
  <c r="J246" i="17"/>
  <c r="L246" i="17"/>
  <c r="N246" i="17"/>
  <c r="O246" i="17"/>
  <c r="P246" i="17" s="1"/>
  <c r="J247" i="17"/>
  <c r="L247" i="17"/>
  <c r="N247" i="17"/>
  <c r="O247" i="17"/>
  <c r="P247" i="17" s="1"/>
  <c r="J248" i="17"/>
  <c r="L248" i="17"/>
  <c r="N248" i="17"/>
  <c r="O248" i="17"/>
  <c r="P248" i="17" s="1"/>
  <c r="J249" i="17"/>
  <c r="L249" i="17"/>
  <c r="N249" i="17"/>
  <c r="O249" i="17"/>
  <c r="P249" i="17" s="1"/>
  <c r="J250" i="17"/>
  <c r="L250" i="17"/>
  <c r="N250" i="17"/>
  <c r="O250" i="17"/>
  <c r="P250" i="17" s="1"/>
  <c r="J251" i="17"/>
  <c r="L251" i="17"/>
  <c r="N251" i="17"/>
  <c r="O251" i="17"/>
  <c r="P251" i="17" s="1"/>
  <c r="J252" i="17"/>
  <c r="L252" i="17"/>
  <c r="N252" i="17"/>
  <c r="O252" i="17"/>
  <c r="P252" i="17" s="1"/>
  <c r="J253" i="17"/>
  <c r="L253" i="17"/>
  <c r="N253" i="17"/>
  <c r="O253" i="17"/>
  <c r="P253" i="17" s="1"/>
  <c r="J254" i="17"/>
  <c r="L254" i="17"/>
  <c r="N254" i="17"/>
  <c r="O254" i="17"/>
  <c r="P254" i="17" s="1"/>
  <c r="J255" i="17"/>
  <c r="L255" i="17"/>
  <c r="N255" i="17"/>
  <c r="O255" i="17"/>
  <c r="P255" i="17" s="1"/>
  <c r="J256" i="17"/>
  <c r="L256" i="17"/>
  <c r="N256" i="17"/>
  <c r="O256" i="17"/>
  <c r="P256" i="17" s="1"/>
  <c r="J257" i="17"/>
  <c r="L257" i="17"/>
  <c r="N257" i="17"/>
  <c r="O257" i="17"/>
  <c r="P257" i="17" s="1"/>
  <c r="J258" i="17"/>
  <c r="L258" i="17"/>
  <c r="N258" i="17"/>
  <c r="O258" i="17"/>
  <c r="P258" i="17" s="1"/>
  <c r="J259" i="17"/>
  <c r="L259" i="17"/>
  <c r="N259" i="17"/>
  <c r="O259" i="17"/>
  <c r="P259" i="17" s="1"/>
  <c r="J260" i="17"/>
  <c r="L260" i="17"/>
  <c r="N260" i="17"/>
  <c r="O260" i="17"/>
  <c r="P260" i="17" s="1"/>
  <c r="J261" i="17"/>
  <c r="L261" i="17"/>
  <c r="N261" i="17"/>
  <c r="O261" i="17"/>
  <c r="P261" i="17" s="1"/>
  <c r="J262" i="17"/>
  <c r="L262" i="17"/>
  <c r="N262" i="17"/>
  <c r="O262" i="17"/>
  <c r="P262" i="17" s="1"/>
  <c r="J263" i="17"/>
  <c r="L263" i="17"/>
  <c r="N263" i="17"/>
  <c r="O263" i="17"/>
  <c r="P263" i="17" s="1"/>
  <c r="J264" i="17"/>
  <c r="L264" i="17"/>
  <c r="N264" i="17"/>
  <c r="O264" i="17"/>
  <c r="P264" i="17" s="1"/>
  <c r="J265" i="17"/>
  <c r="L265" i="17"/>
  <c r="N265" i="17"/>
  <c r="O265" i="17"/>
  <c r="P265" i="17" s="1"/>
  <c r="J266" i="17"/>
  <c r="L266" i="17"/>
  <c r="N266" i="17"/>
  <c r="O266" i="17"/>
  <c r="P266" i="17" s="1"/>
  <c r="J267" i="17"/>
  <c r="L267" i="17"/>
  <c r="N267" i="17"/>
  <c r="O267" i="17"/>
  <c r="P267" i="17" s="1"/>
  <c r="J268" i="17"/>
  <c r="L268" i="17"/>
  <c r="N268" i="17"/>
  <c r="O268" i="17"/>
  <c r="P268" i="17" s="1"/>
  <c r="J269" i="17"/>
  <c r="L269" i="17"/>
  <c r="N269" i="17"/>
  <c r="O269" i="17"/>
  <c r="P269" i="17" s="1"/>
  <c r="J270" i="17"/>
  <c r="L270" i="17"/>
  <c r="N270" i="17"/>
  <c r="O270" i="17"/>
  <c r="P270" i="17" s="1"/>
  <c r="J271" i="17"/>
  <c r="L271" i="17"/>
  <c r="N271" i="17"/>
  <c r="O271" i="17"/>
  <c r="P271" i="17" s="1"/>
  <c r="J272" i="17"/>
  <c r="L272" i="17"/>
  <c r="N272" i="17"/>
  <c r="O272" i="17"/>
  <c r="J273" i="17"/>
  <c r="L273" i="17"/>
  <c r="N273" i="17"/>
  <c r="O273" i="17"/>
  <c r="P273" i="17" s="1"/>
  <c r="J274" i="17"/>
  <c r="L274" i="17"/>
  <c r="N274" i="17"/>
  <c r="O274" i="17"/>
  <c r="P274" i="17" s="1"/>
  <c r="J275" i="17"/>
  <c r="L275" i="17"/>
  <c r="N275" i="17"/>
  <c r="O275" i="17"/>
  <c r="P275" i="17" s="1"/>
  <c r="J276" i="17"/>
  <c r="L276" i="17"/>
  <c r="N276" i="17"/>
  <c r="O276" i="17"/>
  <c r="P276" i="17" s="1"/>
  <c r="J277" i="17"/>
  <c r="L277" i="17"/>
  <c r="N277" i="17"/>
  <c r="O277" i="17"/>
  <c r="P277" i="17" s="1"/>
  <c r="J278" i="17"/>
  <c r="L278" i="17"/>
  <c r="N278" i="17"/>
  <c r="O278" i="17"/>
  <c r="P278" i="17" s="1"/>
  <c r="J279" i="17"/>
  <c r="L279" i="17"/>
  <c r="N279" i="17"/>
  <c r="O279" i="17"/>
  <c r="P279" i="17" s="1"/>
  <c r="J280" i="17"/>
  <c r="L280" i="17"/>
  <c r="N280" i="17"/>
  <c r="O280" i="17"/>
  <c r="P280" i="17" s="1"/>
  <c r="J281" i="17"/>
  <c r="L281" i="17"/>
  <c r="N281" i="17"/>
  <c r="O281" i="17"/>
  <c r="P281" i="17" s="1"/>
  <c r="J282" i="17"/>
  <c r="L282" i="17"/>
  <c r="N282" i="17"/>
  <c r="O282" i="17"/>
  <c r="P282" i="17" s="1"/>
  <c r="J283" i="17"/>
  <c r="L283" i="17"/>
  <c r="N283" i="17"/>
  <c r="O283" i="17"/>
  <c r="P283" i="17" s="1"/>
  <c r="J284" i="17"/>
  <c r="L284" i="17"/>
  <c r="N284" i="17"/>
  <c r="O284" i="17"/>
  <c r="P284" i="17" s="1"/>
  <c r="J285" i="17"/>
  <c r="L285" i="17"/>
  <c r="N285" i="17"/>
  <c r="O285" i="17"/>
  <c r="P285" i="17" s="1"/>
  <c r="J286" i="17"/>
  <c r="L286" i="17"/>
  <c r="N286" i="17"/>
  <c r="O286" i="17"/>
  <c r="P286" i="17" s="1"/>
  <c r="J287" i="17"/>
  <c r="L287" i="17"/>
  <c r="N287" i="17"/>
  <c r="O287" i="17"/>
  <c r="P287" i="17" s="1"/>
  <c r="J288" i="17"/>
  <c r="L288" i="17"/>
  <c r="N288" i="17"/>
  <c r="O288" i="17"/>
  <c r="P288" i="17" s="1"/>
  <c r="J289" i="17"/>
  <c r="L289" i="17"/>
  <c r="N289" i="17"/>
  <c r="O289" i="17"/>
  <c r="P289" i="17" s="1"/>
  <c r="J290" i="17"/>
  <c r="L290" i="17"/>
  <c r="N290" i="17"/>
  <c r="O290" i="17"/>
  <c r="P290" i="17" s="1"/>
  <c r="J291" i="17"/>
  <c r="L291" i="17"/>
  <c r="N291" i="17"/>
  <c r="O291" i="17"/>
  <c r="P291" i="17" s="1"/>
  <c r="J292" i="17"/>
  <c r="L292" i="17"/>
  <c r="N292" i="17"/>
  <c r="O292" i="17"/>
  <c r="P292" i="17" s="1"/>
  <c r="J293" i="17"/>
  <c r="L293" i="17"/>
  <c r="N293" i="17"/>
  <c r="O293" i="17"/>
  <c r="P293" i="17" s="1"/>
  <c r="J294" i="17"/>
  <c r="L294" i="17"/>
  <c r="N294" i="17"/>
  <c r="O294" i="17"/>
  <c r="P294" i="17" s="1"/>
  <c r="J295" i="17"/>
  <c r="L295" i="17"/>
  <c r="N295" i="17"/>
  <c r="O295" i="17"/>
  <c r="P295" i="17" s="1"/>
  <c r="J296" i="17"/>
  <c r="L296" i="17"/>
  <c r="N296" i="17"/>
  <c r="O296" i="17"/>
  <c r="P296" i="17" s="1"/>
  <c r="J297" i="17"/>
  <c r="L297" i="17"/>
  <c r="N297" i="17"/>
  <c r="O297" i="17"/>
  <c r="P297" i="17" s="1"/>
  <c r="J298" i="17"/>
  <c r="L298" i="17"/>
  <c r="N298" i="17"/>
  <c r="O298" i="17"/>
  <c r="P298" i="17" s="1"/>
  <c r="J299" i="17"/>
  <c r="L299" i="17"/>
  <c r="N299" i="17"/>
  <c r="O299" i="17"/>
  <c r="P299" i="17" s="1"/>
  <c r="J300" i="17"/>
  <c r="L300" i="17"/>
  <c r="N300" i="17"/>
  <c r="O300" i="17"/>
  <c r="P300" i="17" s="1"/>
  <c r="J301" i="17"/>
  <c r="L301" i="17"/>
  <c r="N301" i="17"/>
  <c r="O301" i="17"/>
  <c r="P301" i="17" s="1"/>
  <c r="J302" i="17"/>
  <c r="L302" i="17"/>
  <c r="N302" i="17"/>
  <c r="O302" i="17"/>
  <c r="P302" i="17" s="1"/>
  <c r="J303" i="17"/>
  <c r="L303" i="17"/>
  <c r="N303" i="17"/>
  <c r="O303" i="17"/>
  <c r="P303" i="17" s="1"/>
  <c r="J304" i="17"/>
  <c r="L304" i="17"/>
  <c r="N304" i="17"/>
  <c r="O304" i="17"/>
  <c r="P304" i="17" s="1"/>
  <c r="J305" i="17"/>
  <c r="L305" i="17"/>
  <c r="N305" i="17"/>
  <c r="O305" i="17"/>
  <c r="P305" i="17" s="1"/>
  <c r="J306" i="17"/>
  <c r="L306" i="17"/>
  <c r="N306" i="17"/>
  <c r="O306" i="17"/>
  <c r="P306" i="17" s="1"/>
  <c r="J307" i="17"/>
  <c r="L307" i="17"/>
  <c r="N307" i="17"/>
  <c r="O307" i="17"/>
  <c r="P307" i="17" s="1"/>
  <c r="J308" i="17"/>
  <c r="L308" i="17"/>
  <c r="N308" i="17"/>
  <c r="O308" i="17"/>
  <c r="P308" i="17" s="1"/>
  <c r="J309" i="17"/>
  <c r="L309" i="17"/>
  <c r="N309" i="17"/>
  <c r="O309" i="17"/>
  <c r="P309" i="17" s="1"/>
  <c r="J310" i="17"/>
  <c r="L310" i="17"/>
  <c r="N310" i="17"/>
  <c r="O310" i="17"/>
  <c r="P310" i="17" s="1"/>
  <c r="J311" i="17"/>
  <c r="L311" i="17"/>
  <c r="N311" i="17"/>
  <c r="O311" i="17"/>
  <c r="P311" i="17" s="1"/>
  <c r="J312" i="17"/>
  <c r="L312" i="17"/>
  <c r="N312" i="17"/>
  <c r="O312" i="17"/>
  <c r="P312" i="17" s="1"/>
  <c r="J313" i="17"/>
  <c r="L313" i="17"/>
  <c r="N313" i="17"/>
  <c r="O313" i="17"/>
  <c r="P313" i="17" s="1"/>
  <c r="J314" i="17"/>
  <c r="L314" i="17"/>
  <c r="N314" i="17"/>
  <c r="O314" i="17"/>
  <c r="P314" i="17" s="1"/>
  <c r="J315" i="17"/>
  <c r="L315" i="17"/>
  <c r="N315" i="17"/>
  <c r="O315" i="17"/>
  <c r="P315" i="17" s="1"/>
  <c r="J316" i="17"/>
  <c r="L316" i="17"/>
  <c r="N316" i="17"/>
  <c r="O316" i="17"/>
  <c r="P316" i="17" s="1"/>
  <c r="J317" i="17"/>
  <c r="L317" i="17"/>
  <c r="N317" i="17"/>
  <c r="O317" i="17"/>
  <c r="P317" i="17" s="1"/>
  <c r="J318" i="17"/>
  <c r="L318" i="17"/>
  <c r="N318" i="17"/>
  <c r="O318" i="17"/>
  <c r="P318" i="17" s="1"/>
  <c r="J319" i="17"/>
  <c r="L319" i="17"/>
  <c r="N319" i="17"/>
  <c r="O319" i="17"/>
  <c r="P319" i="17" s="1"/>
  <c r="J320" i="17"/>
  <c r="L320" i="17"/>
  <c r="N320" i="17"/>
  <c r="O320" i="17"/>
  <c r="P320" i="17" s="1"/>
  <c r="J321" i="17"/>
  <c r="L321" i="17"/>
  <c r="N321" i="17"/>
  <c r="O321" i="17"/>
  <c r="P321" i="17" s="1"/>
  <c r="J322" i="17"/>
  <c r="L322" i="17"/>
  <c r="N322" i="17"/>
  <c r="O322" i="17"/>
  <c r="P322" i="17" s="1"/>
  <c r="J323" i="17"/>
  <c r="L323" i="17"/>
  <c r="N323" i="17"/>
  <c r="O323" i="17"/>
  <c r="P323" i="17" s="1"/>
  <c r="J324" i="17"/>
  <c r="L324" i="17"/>
  <c r="N324" i="17"/>
  <c r="O324" i="17"/>
  <c r="P324" i="17" s="1"/>
  <c r="J325" i="17"/>
  <c r="L325" i="17"/>
  <c r="N325" i="17"/>
  <c r="O325" i="17"/>
  <c r="P325" i="17" s="1"/>
  <c r="J326" i="17"/>
  <c r="L326" i="17"/>
  <c r="N326" i="17"/>
  <c r="O326" i="17"/>
  <c r="P326" i="17" s="1"/>
  <c r="J327" i="17"/>
  <c r="L327" i="17"/>
  <c r="N327" i="17"/>
  <c r="O327" i="17"/>
  <c r="P327" i="17" s="1"/>
  <c r="J328" i="17"/>
  <c r="L328" i="17"/>
  <c r="N328" i="17"/>
  <c r="O328" i="17"/>
  <c r="P328" i="17" s="1"/>
  <c r="J329" i="17"/>
  <c r="L329" i="17"/>
  <c r="N329" i="17"/>
  <c r="O329" i="17"/>
  <c r="P329" i="17" s="1"/>
  <c r="J330" i="17"/>
  <c r="L330" i="17"/>
  <c r="N330" i="17"/>
  <c r="O330" i="17"/>
  <c r="P330" i="17" s="1"/>
  <c r="J331" i="17"/>
  <c r="L331" i="17"/>
  <c r="N331" i="17"/>
  <c r="O331" i="17"/>
  <c r="P331" i="17" s="1"/>
  <c r="J332" i="17"/>
  <c r="L332" i="17"/>
  <c r="N332" i="17"/>
  <c r="O332" i="17"/>
  <c r="P332" i="17" s="1"/>
  <c r="J333" i="17"/>
  <c r="L333" i="17"/>
  <c r="N333" i="17"/>
  <c r="O333" i="17"/>
  <c r="P333" i="17" s="1"/>
  <c r="J334" i="17"/>
  <c r="L334" i="17"/>
  <c r="N334" i="17"/>
  <c r="O334" i="17"/>
  <c r="P334" i="17" s="1"/>
  <c r="J335" i="17"/>
  <c r="L335" i="17"/>
  <c r="N335" i="17"/>
  <c r="O335" i="17"/>
  <c r="P335" i="17" s="1"/>
  <c r="J336" i="17"/>
  <c r="L336" i="17"/>
  <c r="N336" i="17"/>
  <c r="O336" i="17"/>
  <c r="P336" i="17" s="1"/>
  <c r="J337" i="17"/>
  <c r="L337" i="17"/>
  <c r="N337" i="17"/>
  <c r="O337" i="17"/>
  <c r="P337" i="17" s="1"/>
  <c r="J338" i="17"/>
  <c r="L338" i="17"/>
  <c r="N338" i="17"/>
  <c r="O338" i="17"/>
  <c r="P338" i="17" s="1"/>
  <c r="J339" i="17"/>
  <c r="L339" i="17"/>
  <c r="N339" i="17"/>
  <c r="O339" i="17"/>
  <c r="P339" i="17" s="1"/>
  <c r="J340" i="17"/>
  <c r="L340" i="17"/>
  <c r="N340" i="17"/>
  <c r="O340" i="17"/>
  <c r="P340" i="17" s="1"/>
  <c r="J341" i="17"/>
  <c r="L341" i="17"/>
  <c r="N341" i="17"/>
  <c r="O341" i="17"/>
  <c r="P341" i="17" s="1"/>
  <c r="J342" i="17"/>
  <c r="L342" i="17"/>
  <c r="N342" i="17"/>
  <c r="O342" i="17"/>
  <c r="P342" i="17" s="1"/>
  <c r="J343" i="17"/>
  <c r="L343" i="17"/>
  <c r="N343" i="17"/>
  <c r="O343" i="17"/>
  <c r="P343" i="17" s="1"/>
  <c r="J344" i="17"/>
  <c r="L344" i="17"/>
  <c r="N344" i="17"/>
  <c r="O344" i="17"/>
  <c r="P344" i="17" s="1"/>
  <c r="J345" i="17"/>
  <c r="L345" i="17"/>
  <c r="N345" i="17"/>
  <c r="O345" i="17"/>
  <c r="P345" i="17" s="1"/>
  <c r="J346" i="17"/>
  <c r="L346" i="17"/>
  <c r="N346" i="17"/>
  <c r="O346" i="17"/>
  <c r="P346" i="17" s="1"/>
  <c r="J347" i="17"/>
  <c r="L347" i="17"/>
  <c r="N347" i="17"/>
  <c r="O347" i="17"/>
  <c r="P347" i="17" s="1"/>
  <c r="J348" i="17"/>
  <c r="L348" i="17"/>
  <c r="N348" i="17"/>
  <c r="O348" i="17"/>
  <c r="P348" i="17" s="1"/>
  <c r="J349" i="17"/>
  <c r="L349" i="17"/>
  <c r="N349" i="17"/>
  <c r="O349" i="17"/>
  <c r="P349" i="17" s="1"/>
  <c r="J350" i="17"/>
  <c r="L350" i="17"/>
  <c r="N350" i="17"/>
  <c r="O350" i="17"/>
  <c r="P350" i="17" s="1"/>
  <c r="J351" i="17"/>
  <c r="L351" i="17"/>
  <c r="N351" i="17"/>
  <c r="O351" i="17"/>
  <c r="P351" i="17" s="1"/>
  <c r="J352" i="17"/>
  <c r="L352" i="17"/>
  <c r="N352" i="17"/>
  <c r="O352" i="17"/>
  <c r="P352" i="17" s="1"/>
  <c r="J353" i="17"/>
  <c r="L353" i="17"/>
  <c r="N353" i="17"/>
  <c r="O353" i="17"/>
  <c r="P353" i="17" s="1"/>
  <c r="J354" i="17"/>
  <c r="L354" i="17"/>
  <c r="N354" i="17"/>
  <c r="O354" i="17"/>
  <c r="P354" i="17" s="1"/>
  <c r="J355" i="17"/>
  <c r="L355" i="17"/>
  <c r="N355" i="17"/>
  <c r="O355" i="17"/>
  <c r="P355" i="17" s="1"/>
  <c r="J356" i="17"/>
  <c r="L356" i="17"/>
  <c r="N356" i="17"/>
  <c r="O356" i="17"/>
  <c r="P356" i="17" s="1"/>
  <c r="J357" i="17"/>
  <c r="L357" i="17"/>
  <c r="N357" i="17"/>
  <c r="O357" i="17"/>
  <c r="P357" i="17" s="1"/>
  <c r="J358" i="17"/>
  <c r="L358" i="17"/>
  <c r="N358" i="17"/>
  <c r="O358" i="17"/>
  <c r="P358" i="17" s="1"/>
  <c r="J359" i="17"/>
  <c r="L359" i="17"/>
  <c r="N359" i="17"/>
  <c r="O359" i="17"/>
  <c r="P359" i="17" s="1"/>
  <c r="J360" i="17"/>
  <c r="L360" i="17"/>
  <c r="N360" i="17"/>
  <c r="O360" i="17"/>
  <c r="P360" i="17" s="1"/>
  <c r="J361" i="17"/>
  <c r="L361" i="17"/>
  <c r="N361" i="17"/>
  <c r="O361" i="17"/>
  <c r="P361" i="17" s="1"/>
  <c r="J362" i="17"/>
  <c r="L362" i="17"/>
  <c r="N362" i="17"/>
  <c r="O362" i="17"/>
  <c r="P362" i="17" s="1"/>
  <c r="J363" i="17"/>
  <c r="L363" i="17"/>
  <c r="N363" i="17"/>
  <c r="O363" i="17"/>
  <c r="P363" i="17" s="1"/>
  <c r="J364" i="17"/>
  <c r="L364" i="17"/>
  <c r="N364" i="17"/>
  <c r="O364" i="17"/>
  <c r="P364" i="17" s="1"/>
  <c r="J365" i="17"/>
  <c r="L365" i="17"/>
  <c r="N365" i="17"/>
  <c r="O365" i="17"/>
  <c r="P365" i="17" s="1"/>
  <c r="J366" i="17"/>
  <c r="L366" i="17"/>
  <c r="N366" i="17"/>
  <c r="O366" i="17"/>
  <c r="P366" i="17" s="1"/>
  <c r="J367" i="17"/>
  <c r="L367" i="17"/>
  <c r="N367" i="17"/>
  <c r="O367" i="17"/>
  <c r="P367" i="17" s="1"/>
  <c r="J368" i="17"/>
  <c r="L368" i="17"/>
  <c r="N368" i="17"/>
  <c r="O368" i="17"/>
  <c r="P368" i="17" s="1"/>
  <c r="J369" i="17"/>
  <c r="L369" i="17"/>
  <c r="N369" i="17"/>
  <c r="O369" i="17"/>
  <c r="P369" i="17" s="1"/>
  <c r="J370" i="17"/>
  <c r="L370" i="17"/>
  <c r="N370" i="17"/>
  <c r="O370" i="17"/>
  <c r="P370" i="17" s="1"/>
  <c r="J371" i="17"/>
  <c r="L371" i="17"/>
  <c r="N371" i="17"/>
  <c r="O371" i="17"/>
  <c r="P371" i="17" s="1"/>
  <c r="J372" i="17"/>
  <c r="L372" i="17"/>
  <c r="N372" i="17"/>
  <c r="O372" i="17"/>
  <c r="P372" i="17" s="1"/>
  <c r="J373" i="17"/>
  <c r="L373" i="17"/>
  <c r="N373" i="17"/>
  <c r="O373" i="17"/>
  <c r="P373" i="17" s="1"/>
  <c r="J374" i="17"/>
  <c r="L374" i="17"/>
  <c r="N374" i="17"/>
  <c r="O374" i="17"/>
  <c r="P374" i="17" s="1"/>
  <c r="J375" i="17"/>
  <c r="L375" i="17"/>
  <c r="N375" i="17"/>
  <c r="O375" i="17"/>
  <c r="P375" i="17" s="1"/>
  <c r="J376" i="17"/>
  <c r="L376" i="17"/>
  <c r="N376" i="17"/>
  <c r="O376" i="17"/>
  <c r="P376" i="17" s="1"/>
  <c r="J377" i="17"/>
  <c r="L377" i="17"/>
  <c r="N377" i="17"/>
  <c r="O377" i="17"/>
  <c r="P377" i="17" s="1"/>
  <c r="J378" i="17"/>
  <c r="L378" i="17"/>
  <c r="N378" i="17"/>
  <c r="O378" i="17"/>
  <c r="P378" i="17" s="1"/>
  <c r="J379" i="17"/>
  <c r="L379" i="17"/>
  <c r="N379" i="17"/>
  <c r="O379" i="17"/>
  <c r="P379" i="17" s="1"/>
  <c r="J380" i="17"/>
  <c r="L380" i="17"/>
  <c r="N380" i="17"/>
  <c r="O380" i="17"/>
  <c r="P380" i="17" s="1"/>
  <c r="J381" i="17"/>
  <c r="L381" i="17"/>
  <c r="N381" i="17"/>
  <c r="O381" i="17"/>
  <c r="P381" i="17" s="1"/>
  <c r="J382" i="17"/>
  <c r="L382" i="17"/>
  <c r="N382" i="17"/>
  <c r="O382" i="17"/>
  <c r="P382" i="17" s="1"/>
  <c r="J383" i="17"/>
  <c r="L383" i="17"/>
  <c r="N383" i="17"/>
  <c r="O383" i="17"/>
  <c r="P383" i="17" s="1"/>
  <c r="J384" i="17"/>
  <c r="L384" i="17"/>
  <c r="N384" i="17"/>
  <c r="O384" i="17"/>
  <c r="P384" i="17" s="1"/>
  <c r="J385" i="17"/>
  <c r="L385" i="17"/>
  <c r="N385" i="17"/>
  <c r="O385" i="17"/>
  <c r="P385" i="17" s="1"/>
  <c r="J386" i="17"/>
  <c r="L386" i="17"/>
  <c r="N386" i="17"/>
  <c r="O386" i="17"/>
  <c r="P386" i="17" s="1"/>
  <c r="J387" i="17"/>
  <c r="L387" i="17"/>
  <c r="N387" i="17"/>
  <c r="O387" i="17"/>
  <c r="P387" i="17" s="1"/>
  <c r="J388" i="17"/>
  <c r="L388" i="17"/>
  <c r="N388" i="17"/>
  <c r="O388" i="17"/>
  <c r="P388" i="17" s="1"/>
  <c r="J389" i="17"/>
  <c r="L389" i="17"/>
  <c r="N389" i="17"/>
  <c r="O389" i="17"/>
  <c r="P389" i="17" s="1"/>
  <c r="J390" i="17"/>
  <c r="L390" i="17"/>
  <c r="N390" i="17"/>
  <c r="O390" i="17"/>
  <c r="P390" i="17" s="1"/>
  <c r="J391" i="17"/>
  <c r="L391" i="17"/>
  <c r="N391" i="17"/>
  <c r="O391" i="17"/>
  <c r="P391" i="17" s="1"/>
  <c r="J392" i="17"/>
  <c r="L392" i="17"/>
  <c r="N392" i="17"/>
  <c r="O392" i="17"/>
  <c r="P392" i="17" s="1"/>
  <c r="J393" i="17"/>
  <c r="L393" i="17"/>
  <c r="N393" i="17"/>
  <c r="O393" i="17"/>
  <c r="P393" i="17" s="1"/>
  <c r="J394" i="17"/>
  <c r="L394" i="17"/>
  <c r="N394" i="17"/>
  <c r="O394" i="17"/>
  <c r="P394" i="17" s="1"/>
  <c r="J395" i="17"/>
  <c r="L395" i="17"/>
  <c r="N395" i="17"/>
  <c r="O395" i="17"/>
  <c r="P395" i="17" s="1"/>
  <c r="J396" i="17"/>
  <c r="L396" i="17"/>
  <c r="N396" i="17"/>
  <c r="O396" i="17"/>
  <c r="P396" i="17" s="1"/>
  <c r="J397" i="17"/>
  <c r="L397" i="17"/>
  <c r="N397" i="17"/>
  <c r="O397" i="17"/>
  <c r="P397" i="17" s="1"/>
  <c r="J398" i="17"/>
  <c r="L398" i="17"/>
  <c r="N398" i="17"/>
  <c r="O398" i="17"/>
  <c r="P398" i="17" s="1"/>
  <c r="J399" i="17"/>
  <c r="L399" i="17"/>
  <c r="N399" i="17"/>
  <c r="O399" i="17"/>
  <c r="P399" i="17" s="1"/>
  <c r="J400" i="17"/>
  <c r="L400" i="17"/>
  <c r="N400" i="17"/>
  <c r="O400" i="17"/>
  <c r="P400" i="17" s="1"/>
  <c r="J401" i="17"/>
  <c r="L401" i="17"/>
  <c r="N401" i="17"/>
  <c r="O401" i="17"/>
  <c r="P401" i="17" s="1"/>
  <c r="J402" i="17"/>
  <c r="L402" i="17"/>
  <c r="N402" i="17"/>
  <c r="O402" i="17"/>
  <c r="P402" i="17" s="1"/>
  <c r="J403" i="17"/>
  <c r="L403" i="17"/>
  <c r="N403" i="17"/>
  <c r="O403" i="17"/>
  <c r="P403" i="17" s="1"/>
  <c r="J404" i="17"/>
  <c r="L404" i="17"/>
  <c r="N404" i="17"/>
  <c r="O404" i="17"/>
  <c r="P404" i="17" s="1"/>
  <c r="J405" i="17"/>
  <c r="L405" i="17"/>
  <c r="N405" i="17"/>
  <c r="O405" i="17"/>
  <c r="P405" i="17" s="1"/>
  <c r="J406" i="17"/>
  <c r="L406" i="17"/>
  <c r="N406" i="17"/>
  <c r="O406" i="17"/>
  <c r="P406" i="17" s="1"/>
  <c r="J407" i="17"/>
  <c r="L407" i="17"/>
  <c r="N407" i="17"/>
  <c r="O407" i="17"/>
  <c r="P407" i="17" s="1"/>
  <c r="J408" i="17"/>
  <c r="L408" i="17"/>
  <c r="N408" i="17"/>
  <c r="O408" i="17"/>
  <c r="P408" i="17" s="1"/>
  <c r="J409" i="17"/>
  <c r="L409" i="17"/>
  <c r="N409" i="17"/>
  <c r="O409" i="17"/>
  <c r="P409" i="17" s="1"/>
  <c r="J410" i="17"/>
  <c r="L410" i="17"/>
  <c r="N410" i="17"/>
  <c r="O410" i="17"/>
  <c r="P410" i="17" s="1"/>
  <c r="J411" i="17"/>
  <c r="L411" i="17"/>
  <c r="N411" i="17"/>
  <c r="O411" i="17"/>
  <c r="P411" i="17" s="1"/>
  <c r="J412" i="17"/>
  <c r="L412" i="17"/>
  <c r="N412" i="17"/>
  <c r="O412" i="17"/>
  <c r="P412" i="17" s="1"/>
  <c r="J413" i="17"/>
  <c r="L413" i="17"/>
  <c r="N413" i="17"/>
  <c r="O413" i="17"/>
  <c r="P413" i="17" s="1"/>
  <c r="J414" i="17"/>
  <c r="L414" i="17"/>
  <c r="N414" i="17"/>
  <c r="O414" i="17"/>
  <c r="P414" i="17" s="1"/>
  <c r="J415" i="17"/>
  <c r="L415" i="17"/>
  <c r="N415" i="17"/>
  <c r="O415" i="17"/>
  <c r="P415" i="17" s="1"/>
  <c r="J416" i="17"/>
  <c r="L416" i="17"/>
  <c r="N416" i="17"/>
  <c r="O416" i="17"/>
  <c r="P416" i="17" s="1"/>
  <c r="J417" i="17"/>
  <c r="L417" i="17"/>
  <c r="N417" i="17"/>
  <c r="O417" i="17"/>
  <c r="P417" i="17" s="1"/>
  <c r="J418" i="17"/>
  <c r="L418" i="17"/>
  <c r="N418" i="17"/>
  <c r="O418" i="17"/>
  <c r="P418" i="17" s="1"/>
  <c r="J419" i="17"/>
  <c r="L419" i="17"/>
  <c r="N419" i="17"/>
  <c r="O419" i="17"/>
  <c r="P419" i="17" s="1"/>
  <c r="J420" i="17"/>
  <c r="L420" i="17"/>
  <c r="N420" i="17"/>
  <c r="O420" i="17"/>
  <c r="P420" i="17" s="1"/>
  <c r="J421" i="17"/>
  <c r="L421" i="17"/>
  <c r="N421" i="17"/>
  <c r="O421" i="17"/>
  <c r="P421" i="17" s="1"/>
  <c r="J422" i="17"/>
  <c r="L422" i="17"/>
  <c r="N422" i="17"/>
  <c r="O422" i="17"/>
  <c r="P422" i="17" s="1"/>
  <c r="J423" i="17"/>
  <c r="L423" i="17"/>
  <c r="N423" i="17"/>
  <c r="O423" i="17"/>
  <c r="P423" i="17" s="1"/>
  <c r="J424" i="17"/>
  <c r="L424" i="17"/>
  <c r="N424" i="17"/>
  <c r="O424" i="17"/>
  <c r="P424" i="17" s="1"/>
  <c r="J425" i="17"/>
  <c r="L425" i="17"/>
  <c r="N425" i="17"/>
  <c r="O425" i="17"/>
  <c r="P425" i="17" s="1"/>
  <c r="J426" i="17"/>
  <c r="L426" i="17"/>
  <c r="N426" i="17"/>
  <c r="O426" i="17"/>
  <c r="P426" i="17" s="1"/>
  <c r="J427" i="17"/>
  <c r="L427" i="17"/>
  <c r="N427" i="17"/>
  <c r="O427" i="17"/>
  <c r="P427" i="17" s="1"/>
  <c r="J428" i="17"/>
  <c r="L428" i="17"/>
  <c r="N428" i="17"/>
  <c r="O428" i="17"/>
  <c r="P428" i="17" s="1"/>
  <c r="J429" i="17"/>
  <c r="L429" i="17"/>
  <c r="N429" i="17"/>
  <c r="O429" i="17"/>
  <c r="P429" i="17" s="1"/>
  <c r="J430" i="17"/>
  <c r="L430" i="17"/>
  <c r="N430" i="17"/>
  <c r="O430" i="17"/>
  <c r="P430" i="17" s="1"/>
  <c r="J431" i="17"/>
  <c r="L431" i="17"/>
  <c r="N431" i="17"/>
  <c r="O431" i="17"/>
  <c r="P431" i="17" s="1"/>
  <c r="J432" i="17"/>
  <c r="L432" i="17"/>
  <c r="N432" i="17"/>
  <c r="O432" i="17"/>
  <c r="P432" i="17" s="1"/>
  <c r="J433" i="17"/>
  <c r="L433" i="17"/>
  <c r="N433" i="17"/>
  <c r="O433" i="17"/>
  <c r="P433" i="17" s="1"/>
  <c r="J434" i="17"/>
  <c r="L434" i="17"/>
  <c r="N434" i="17"/>
  <c r="O434" i="17"/>
  <c r="P434" i="17" s="1"/>
  <c r="J435" i="17"/>
  <c r="L435" i="17"/>
  <c r="N435" i="17"/>
  <c r="O435" i="17"/>
  <c r="P435" i="17" s="1"/>
  <c r="J436" i="17"/>
  <c r="L436" i="17"/>
  <c r="N436" i="17"/>
  <c r="O436" i="17"/>
  <c r="P436" i="17" s="1"/>
  <c r="J437" i="17"/>
  <c r="L437" i="17"/>
  <c r="N437" i="17"/>
  <c r="O437" i="17"/>
  <c r="P437" i="17" s="1"/>
  <c r="J438" i="17"/>
  <c r="L438" i="17"/>
  <c r="N438" i="17"/>
  <c r="O438" i="17"/>
  <c r="P438" i="17" s="1"/>
  <c r="J439" i="17"/>
  <c r="L439" i="17"/>
  <c r="N439" i="17"/>
  <c r="O439" i="17"/>
  <c r="P439" i="17" s="1"/>
  <c r="J440" i="17"/>
  <c r="L440" i="17"/>
  <c r="N440" i="17"/>
  <c r="O440" i="17"/>
  <c r="P440" i="17" s="1"/>
  <c r="J441" i="17"/>
  <c r="L441" i="17"/>
  <c r="N441" i="17"/>
  <c r="O441" i="17"/>
  <c r="P441" i="17" s="1"/>
  <c r="J442" i="17"/>
  <c r="L442" i="17"/>
  <c r="N442" i="17"/>
  <c r="O442" i="17"/>
  <c r="P442" i="17" s="1"/>
  <c r="J443" i="17"/>
  <c r="L443" i="17"/>
  <c r="N443" i="17"/>
  <c r="O443" i="17"/>
  <c r="P443" i="17" s="1"/>
  <c r="J444" i="17"/>
  <c r="L444" i="17"/>
  <c r="N444" i="17"/>
  <c r="O444" i="17"/>
  <c r="P444" i="17" s="1"/>
  <c r="J445" i="17"/>
  <c r="L445" i="17"/>
  <c r="N445" i="17"/>
  <c r="O445" i="17"/>
  <c r="P445" i="17" s="1"/>
  <c r="J446" i="17"/>
  <c r="L446" i="17"/>
  <c r="N446" i="17"/>
  <c r="O446" i="17"/>
  <c r="P446" i="17" s="1"/>
  <c r="J447" i="17"/>
  <c r="L447" i="17"/>
  <c r="N447" i="17"/>
  <c r="O447" i="17"/>
  <c r="P447" i="17" s="1"/>
  <c r="J448" i="17"/>
  <c r="L448" i="17"/>
  <c r="N448" i="17"/>
  <c r="O448" i="17"/>
  <c r="P448" i="17" s="1"/>
  <c r="J449" i="17"/>
  <c r="L449" i="17"/>
  <c r="N449" i="17"/>
  <c r="O449" i="17"/>
  <c r="P449" i="17" s="1"/>
  <c r="J450" i="17"/>
  <c r="L450" i="17"/>
  <c r="N450" i="17"/>
  <c r="O450" i="17"/>
  <c r="P450" i="17" s="1"/>
  <c r="J451" i="17"/>
  <c r="L451" i="17"/>
  <c r="N451" i="17"/>
  <c r="O451" i="17"/>
  <c r="P451" i="17" s="1"/>
  <c r="J452" i="17"/>
  <c r="L452" i="17"/>
  <c r="N452" i="17"/>
  <c r="O452" i="17"/>
  <c r="P452" i="17" s="1"/>
  <c r="J453" i="17"/>
  <c r="L453" i="17"/>
  <c r="N453" i="17"/>
  <c r="O453" i="17"/>
  <c r="P453" i="17" s="1"/>
  <c r="J454" i="17"/>
  <c r="L454" i="17"/>
  <c r="N454" i="17"/>
  <c r="O454" i="17"/>
  <c r="P454" i="17" s="1"/>
  <c r="J455" i="17"/>
  <c r="L455" i="17"/>
  <c r="N455" i="17"/>
  <c r="O455" i="17"/>
  <c r="P455" i="17" s="1"/>
  <c r="J456" i="17"/>
  <c r="L456" i="17"/>
  <c r="N456" i="17"/>
  <c r="O456" i="17"/>
  <c r="P456" i="17" s="1"/>
  <c r="J457" i="17"/>
  <c r="L457" i="17"/>
  <c r="N457" i="17"/>
  <c r="O457" i="17"/>
  <c r="P457" i="17" s="1"/>
  <c r="J458" i="17"/>
  <c r="L458" i="17"/>
  <c r="N458" i="17"/>
  <c r="O458" i="17"/>
  <c r="P458" i="17" s="1"/>
  <c r="J459" i="17"/>
  <c r="L459" i="17"/>
  <c r="N459" i="17"/>
  <c r="O459" i="17"/>
  <c r="P459" i="17" s="1"/>
  <c r="J460" i="17"/>
  <c r="L460" i="17"/>
  <c r="N460" i="17"/>
  <c r="O460" i="17"/>
  <c r="P460" i="17" s="1"/>
  <c r="J461" i="17"/>
  <c r="L461" i="17"/>
  <c r="N461" i="17"/>
  <c r="O461" i="17"/>
  <c r="P461" i="17" s="1"/>
  <c r="J462" i="17"/>
  <c r="L462" i="17"/>
  <c r="N462" i="17"/>
  <c r="O462" i="17"/>
  <c r="P462" i="17" s="1"/>
  <c r="J463" i="17"/>
  <c r="L463" i="17"/>
  <c r="N463" i="17"/>
  <c r="O463" i="17"/>
  <c r="P463" i="17" s="1"/>
  <c r="J464" i="17"/>
  <c r="L464" i="17"/>
  <c r="N464" i="17"/>
  <c r="O464" i="17"/>
  <c r="P464" i="17" s="1"/>
  <c r="J465" i="17"/>
  <c r="L465" i="17"/>
  <c r="N465" i="17"/>
  <c r="O465" i="17"/>
  <c r="P465" i="17" s="1"/>
  <c r="J466" i="17"/>
  <c r="L466" i="17"/>
  <c r="N466" i="17"/>
  <c r="O466" i="17"/>
  <c r="P466" i="17" s="1"/>
  <c r="J467" i="17"/>
  <c r="L467" i="17"/>
  <c r="N467" i="17"/>
  <c r="O467" i="17"/>
  <c r="P467" i="17" s="1"/>
  <c r="J468" i="17"/>
  <c r="L468" i="17"/>
  <c r="N468" i="17"/>
  <c r="O468" i="17"/>
  <c r="P468" i="17" s="1"/>
  <c r="J469" i="17"/>
  <c r="L469" i="17"/>
  <c r="N469" i="17"/>
  <c r="O469" i="17"/>
  <c r="P469" i="17" s="1"/>
  <c r="J470" i="17"/>
  <c r="L470" i="17"/>
  <c r="N470" i="17"/>
  <c r="O470" i="17"/>
  <c r="P470" i="17" s="1"/>
  <c r="J471" i="17"/>
  <c r="L471" i="17"/>
  <c r="N471" i="17"/>
  <c r="O471" i="17"/>
  <c r="P471" i="17" s="1"/>
  <c r="J472" i="17"/>
  <c r="L472" i="17"/>
  <c r="N472" i="17"/>
  <c r="O472" i="17"/>
  <c r="P472" i="17" s="1"/>
  <c r="J473" i="17"/>
  <c r="L473" i="17"/>
  <c r="N473" i="17"/>
  <c r="O473" i="17"/>
  <c r="P473" i="17" s="1"/>
  <c r="J474" i="17"/>
  <c r="L474" i="17"/>
  <c r="N474" i="17"/>
  <c r="O474" i="17"/>
  <c r="P474" i="17" s="1"/>
  <c r="J475" i="17"/>
  <c r="L475" i="17"/>
  <c r="N475" i="17"/>
  <c r="O475" i="17"/>
  <c r="P475" i="17" s="1"/>
  <c r="J476" i="17"/>
  <c r="L476" i="17"/>
  <c r="N476" i="17"/>
  <c r="O476" i="17"/>
  <c r="P476" i="17" s="1"/>
  <c r="J477" i="17"/>
  <c r="L477" i="17"/>
  <c r="N477" i="17"/>
  <c r="O477" i="17"/>
  <c r="P477" i="17" s="1"/>
  <c r="J478" i="17"/>
  <c r="L478" i="17"/>
  <c r="N478" i="17"/>
  <c r="O478" i="17"/>
  <c r="P478" i="17" s="1"/>
  <c r="J479" i="17"/>
  <c r="L479" i="17"/>
  <c r="N479" i="17"/>
  <c r="O479" i="17"/>
  <c r="P479" i="17" s="1"/>
  <c r="J480" i="17"/>
  <c r="L480" i="17"/>
  <c r="N480" i="17"/>
  <c r="O480" i="17"/>
  <c r="P480" i="17" s="1"/>
  <c r="J481" i="17"/>
  <c r="L481" i="17"/>
  <c r="N481" i="17"/>
  <c r="O481" i="17"/>
  <c r="P481" i="17" s="1"/>
  <c r="J482" i="17"/>
  <c r="L482" i="17"/>
  <c r="N482" i="17"/>
  <c r="O482" i="17"/>
  <c r="P482" i="17" s="1"/>
  <c r="J483" i="17"/>
  <c r="L483" i="17"/>
  <c r="N483" i="17"/>
  <c r="O483" i="17"/>
  <c r="P483" i="17" s="1"/>
  <c r="J484" i="17"/>
  <c r="L484" i="17"/>
  <c r="N484" i="17"/>
  <c r="O484" i="17"/>
  <c r="P484" i="17" s="1"/>
  <c r="J485" i="17"/>
  <c r="L485" i="17"/>
  <c r="N485" i="17"/>
  <c r="O485" i="17"/>
  <c r="P485" i="17" s="1"/>
  <c r="J486" i="17"/>
  <c r="L486" i="17"/>
  <c r="N486" i="17"/>
  <c r="O486" i="17"/>
  <c r="P486" i="17" s="1"/>
  <c r="J487" i="17"/>
  <c r="L487" i="17"/>
  <c r="N487" i="17"/>
  <c r="O487" i="17"/>
  <c r="P487" i="17" s="1"/>
  <c r="J488" i="17"/>
  <c r="L488" i="17"/>
  <c r="N488" i="17"/>
  <c r="O488" i="17"/>
  <c r="P488" i="17" s="1"/>
  <c r="J489" i="17"/>
  <c r="L489" i="17"/>
  <c r="N489" i="17"/>
  <c r="O489" i="17"/>
  <c r="P489" i="17" s="1"/>
  <c r="J490" i="17"/>
  <c r="L490" i="17"/>
  <c r="N490" i="17"/>
  <c r="O490" i="17"/>
  <c r="P490" i="17" s="1"/>
  <c r="J491" i="17"/>
  <c r="L491" i="17"/>
  <c r="N491" i="17"/>
  <c r="O491" i="17"/>
  <c r="P491" i="17" s="1"/>
  <c r="J492" i="17"/>
  <c r="L492" i="17"/>
  <c r="N492" i="17"/>
  <c r="O492" i="17"/>
  <c r="P492" i="17" s="1"/>
  <c r="J493" i="17"/>
  <c r="L493" i="17"/>
  <c r="N493" i="17"/>
  <c r="O493" i="17"/>
  <c r="P493" i="17" s="1"/>
  <c r="J494" i="17"/>
  <c r="L494" i="17"/>
  <c r="N494" i="17"/>
  <c r="O494" i="17"/>
  <c r="P494" i="17" s="1"/>
  <c r="J495" i="17"/>
  <c r="L495" i="17"/>
  <c r="N495" i="17"/>
  <c r="O495" i="17"/>
  <c r="P495" i="17" s="1"/>
  <c r="J496" i="17"/>
  <c r="L496" i="17"/>
  <c r="N496" i="17"/>
  <c r="O496" i="17"/>
  <c r="P496" i="17" s="1"/>
  <c r="J497" i="17"/>
  <c r="L497" i="17"/>
  <c r="N497" i="17"/>
  <c r="O497" i="17"/>
  <c r="P497" i="17" s="1"/>
  <c r="J498" i="17"/>
  <c r="L498" i="17"/>
  <c r="N498" i="17"/>
  <c r="O498" i="17"/>
  <c r="P498" i="17" s="1"/>
  <c r="J499" i="17"/>
  <c r="L499" i="17"/>
  <c r="N499" i="17"/>
  <c r="O499" i="17"/>
  <c r="P499" i="17" s="1"/>
  <c r="J500" i="17"/>
  <c r="L500" i="17"/>
  <c r="N500" i="17"/>
  <c r="O500" i="17"/>
  <c r="P500" i="17" s="1"/>
  <c r="J501" i="17"/>
  <c r="L501" i="17"/>
  <c r="N501" i="17"/>
  <c r="O501" i="17"/>
  <c r="P501" i="17" s="1"/>
  <c r="J502" i="17"/>
  <c r="L502" i="17"/>
  <c r="N502" i="17"/>
  <c r="O502" i="17"/>
  <c r="P502" i="17" s="1"/>
  <c r="J503" i="17"/>
  <c r="L503" i="17"/>
  <c r="N503" i="17"/>
  <c r="O503" i="17"/>
  <c r="P503" i="17" s="1"/>
  <c r="J504" i="17"/>
  <c r="L504" i="17"/>
  <c r="N504" i="17"/>
  <c r="O504" i="17"/>
  <c r="P504" i="17" s="1"/>
  <c r="J505" i="17"/>
  <c r="L505" i="17"/>
  <c r="N505" i="17"/>
  <c r="O505" i="17"/>
  <c r="P505" i="17" s="1"/>
  <c r="J506" i="17"/>
  <c r="L506" i="17"/>
  <c r="N506" i="17"/>
  <c r="O506" i="17"/>
  <c r="P506" i="17" s="1"/>
  <c r="J507" i="17"/>
  <c r="L507" i="17"/>
  <c r="N507" i="17"/>
  <c r="O507" i="17"/>
  <c r="P507" i="17" s="1"/>
  <c r="J508" i="17"/>
  <c r="L508" i="17"/>
  <c r="N508" i="17"/>
  <c r="O508" i="17"/>
  <c r="P508" i="17" s="1"/>
  <c r="J509" i="17"/>
  <c r="L509" i="17"/>
  <c r="N509" i="17"/>
  <c r="O509" i="17"/>
  <c r="P509" i="17" s="1"/>
  <c r="J510" i="17"/>
  <c r="L510" i="17"/>
  <c r="N510" i="17"/>
  <c r="O510" i="17"/>
  <c r="P510" i="17" s="1"/>
  <c r="J511" i="17"/>
  <c r="L511" i="17"/>
  <c r="N511" i="17"/>
  <c r="O511" i="17"/>
  <c r="P511" i="17" s="1"/>
  <c r="J512" i="17"/>
  <c r="L512" i="17"/>
  <c r="N512" i="17"/>
  <c r="O512" i="17"/>
  <c r="P512" i="17" s="1"/>
  <c r="J513" i="17"/>
  <c r="L513" i="17"/>
  <c r="N513" i="17"/>
  <c r="O513" i="17"/>
  <c r="P513" i="17" s="1"/>
  <c r="J514" i="17"/>
  <c r="L514" i="17"/>
  <c r="N514" i="17"/>
  <c r="O514" i="17"/>
  <c r="P514" i="17" s="1"/>
  <c r="J515" i="17"/>
  <c r="L515" i="17"/>
  <c r="N515" i="17"/>
  <c r="O515" i="17"/>
  <c r="P515" i="17" s="1"/>
  <c r="J516" i="17"/>
  <c r="L516" i="17"/>
  <c r="N516" i="17"/>
  <c r="O516" i="17"/>
  <c r="P516" i="17" s="1"/>
  <c r="J517" i="17"/>
  <c r="L517" i="17"/>
  <c r="N517" i="17"/>
  <c r="O517" i="17"/>
  <c r="P517" i="17" s="1"/>
  <c r="J518" i="17"/>
  <c r="L518" i="17"/>
  <c r="N518" i="17"/>
  <c r="O518" i="17"/>
  <c r="P518" i="17" s="1"/>
  <c r="J519" i="17"/>
  <c r="L519" i="17"/>
  <c r="N519" i="17"/>
  <c r="O519" i="17"/>
  <c r="P519" i="17" s="1"/>
  <c r="J520" i="17"/>
  <c r="L520" i="17"/>
  <c r="N520" i="17"/>
  <c r="O520" i="17"/>
  <c r="P520" i="17" s="1"/>
  <c r="J521" i="17"/>
  <c r="L521" i="17"/>
  <c r="N521" i="17"/>
  <c r="O521" i="17"/>
  <c r="P521" i="17" s="1"/>
  <c r="J522" i="17"/>
  <c r="L522" i="17"/>
  <c r="N522" i="17"/>
  <c r="O522" i="17"/>
  <c r="P522" i="17" s="1"/>
  <c r="J523" i="17"/>
  <c r="L523" i="17"/>
  <c r="N523" i="17"/>
  <c r="O523" i="17"/>
  <c r="P523" i="17" s="1"/>
  <c r="J524" i="17"/>
  <c r="L524" i="17"/>
  <c r="N524" i="17"/>
  <c r="O524" i="17"/>
  <c r="P524" i="17" s="1"/>
  <c r="J525" i="17"/>
  <c r="L525" i="17"/>
  <c r="N525" i="17"/>
  <c r="O525" i="17"/>
  <c r="P525" i="17" s="1"/>
  <c r="J526" i="17"/>
  <c r="L526" i="17"/>
  <c r="N526" i="17"/>
  <c r="O526" i="17"/>
  <c r="P526" i="17" s="1"/>
  <c r="J527" i="17"/>
  <c r="L527" i="17"/>
  <c r="N527" i="17"/>
  <c r="O527" i="17"/>
  <c r="P527" i="17" s="1"/>
  <c r="J528" i="17"/>
  <c r="L528" i="17"/>
  <c r="N528" i="17"/>
  <c r="O528" i="17"/>
  <c r="P528" i="17" s="1"/>
  <c r="J529" i="17"/>
  <c r="L529" i="17"/>
  <c r="N529" i="17"/>
  <c r="O529" i="17"/>
  <c r="P529" i="17" s="1"/>
  <c r="J530" i="17"/>
  <c r="L530" i="17"/>
  <c r="N530" i="17"/>
  <c r="O530" i="17"/>
  <c r="P530" i="17" s="1"/>
  <c r="J531" i="17"/>
  <c r="L531" i="17"/>
  <c r="N531" i="17"/>
  <c r="O531" i="17"/>
  <c r="P531" i="17" s="1"/>
  <c r="J532" i="17"/>
  <c r="L532" i="17"/>
  <c r="N532" i="17"/>
  <c r="O532" i="17"/>
  <c r="P532" i="17" s="1"/>
  <c r="J533" i="17"/>
  <c r="L533" i="17"/>
  <c r="N533" i="17"/>
  <c r="O533" i="17"/>
  <c r="P533" i="17" s="1"/>
  <c r="J534" i="17"/>
  <c r="L534" i="17"/>
  <c r="N534" i="17"/>
  <c r="O534" i="17"/>
  <c r="P534" i="17" s="1"/>
  <c r="J535" i="17"/>
  <c r="L535" i="17"/>
  <c r="N535" i="17"/>
  <c r="O535" i="17"/>
  <c r="P535" i="17" s="1"/>
  <c r="J536" i="17"/>
  <c r="L536" i="17"/>
  <c r="N536" i="17"/>
  <c r="O536" i="17"/>
  <c r="P536" i="17" s="1"/>
  <c r="J537" i="17"/>
  <c r="L537" i="17"/>
  <c r="N537" i="17"/>
  <c r="O537" i="17"/>
  <c r="P537" i="17" s="1"/>
  <c r="J538" i="17"/>
  <c r="L538" i="17"/>
  <c r="N538" i="17"/>
  <c r="O538" i="17"/>
  <c r="P538" i="17" s="1"/>
  <c r="J539" i="17"/>
  <c r="L539" i="17"/>
  <c r="N539" i="17"/>
  <c r="O539" i="17"/>
  <c r="P539" i="17" s="1"/>
  <c r="J540" i="17"/>
  <c r="L540" i="17"/>
  <c r="N540" i="17"/>
  <c r="O540" i="17"/>
  <c r="P540" i="17" s="1"/>
  <c r="J541" i="17"/>
  <c r="L541" i="17"/>
  <c r="N541" i="17"/>
  <c r="O541" i="17"/>
  <c r="P541" i="17" s="1"/>
  <c r="J542" i="17"/>
  <c r="L542" i="17"/>
  <c r="N542" i="17"/>
  <c r="O542" i="17"/>
  <c r="P542" i="17" s="1"/>
  <c r="J543" i="17"/>
  <c r="L543" i="17"/>
  <c r="N543" i="17"/>
  <c r="O543" i="17"/>
  <c r="P543" i="17" s="1"/>
  <c r="J544" i="17"/>
  <c r="L544" i="17"/>
  <c r="N544" i="17"/>
  <c r="O544" i="17"/>
  <c r="P544" i="17" s="1"/>
  <c r="J545" i="17"/>
  <c r="L545" i="17"/>
  <c r="N545" i="17"/>
  <c r="O545" i="17"/>
  <c r="P545" i="17" s="1"/>
  <c r="J546" i="17"/>
  <c r="L546" i="17"/>
  <c r="N546" i="17"/>
  <c r="O546" i="17"/>
  <c r="P546" i="17" s="1"/>
  <c r="J547" i="17"/>
  <c r="L547" i="17"/>
  <c r="N547" i="17"/>
  <c r="O547" i="17"/>
  <c r="P547" i="17" s="1"/>
  <c r="J548" i="17"/>
  <c r="L548" i="17"/>
  <c r="N548" i="17"/>
  <c r="O548" i="17"/>
  <c r="P548" i="17" s="1"/>
  <c r="J549" i="17"/>
  <c r="L549" i="17"/>
  <c r="N549" i="17"/>
  <c r="O549" i="17"/>
  <c r="P549" i="17" s="1"/>
  <c r="J550" i="17"/>
  <c r="L550" i="17"/>
  <c r="N550" i="17"/>
  <c r="O550" i="17"/>
  <c r="P550" i="17" s="1"/>
  <c r="J551" i="17"/>
  <c r="L551" i="17"/>
  <c r="N551" i="17"/>
  <c r="O551" i="17"/>
  <c r="P551" i="17" s="1"/>
  <c r="J552" i="17"/>
  <c r="L552" i="17"/>
  <c r="N552" i="17"/>
  <c r="O552" i="17"/>
  <c r="P552" i="17" s="1"/>
  <c r="J553" i="17"/>
  <c r="L553" i="17"/>
  <c r="N553" i="17"/>
  <c r="O553" i="17"/>
  <c r="P553" i="17" s="1"/>
  <c r="J554" i="17"/>
  <c r="L554" i="17"/>
  <c r="N554" i="17"/>
  <c r="O554" i="17"/>
  <c r="P554" i="17" s="1"/>
  <c r="J555" i="17"/>
  <c r="L555" i="17"/>
  <c r="N555" i="17"/>
  <c r="O555" i="17"/>
  <c r="P555" i="17" s="1"/>
  <c r="J556" i="17"/>
  <c r="L556" i="17"/>
  <c r="N556" i="17"/>
  <c r="O556" i="17"/>
  <c r="P556" i="17" s="1"/>
  <c r="J557" i="17"/>
  <c r="L557" i="17"/>
  <c r="N557" i="17"/>
  <c r="O557" i="17"/>
  <c r="P557" i="17" s="1"/>
  <c r="J558" i="17"/>
  <c r="L558" i="17"/>
  <c r="N558" i="17"/>
  <c r="O558" i="17"/>
  <c r="P558" i="17" s="1"/>
  <c r="J559" i="17"/>
  <c r="L559" i="17"/>
  <c r="N559" i="17"/>
  <c r="O559" i="17"/>
  <c r="P559" i="17" s="1"/>
  <c r="J560" i="17"/>
  <c r="L560" i="17"/>
  <c r="N560" i="17"/>
  <c r="O560" i="17"/>
  <c r="P560" i="17" s="1"/>
  <c r="J561" i="17"/>
  <c r="L561" i="17"/>
  <c r="N561" i="17"/>
  <c r="O561" i="17"/>
  <c r="P561" i="17" s="1"/>
  <c r="J562" i="17"/>
  <c r="L562" i="17"/>
  <c r="N562" i="17"/>
  <c r="O562" i="17"/>
  <c r="P562" i="17" s="1"/>
  <c r="J563" i="17"/>
  <c r="L563" i="17"/>
  <c r="N563" i="17"/>
  <c r="O563" i="17"/>
  <c r="P563" i="17" s="1"/>
  <c r="J564" i="17"/>
  <c r="L564" i="17"/>
  <c r="N564" i="17"/>
  <c r="O564" i="17"/>
  <c r="P564" i="17" s="1"/>
  <c r="J565" i="17"/>
  <c r="L565" i="17"/>
  <c r="N565" i="17"/>
  <c r="O565" i="17"/>
  <c r="P565" i="17" s="1"/>
  <c r="J566" i="17"/>
  <c r="L566" i="17"/>
  <c r="N566" i="17"/>
  <c r="O566" i="17"/>
  <c r="P566" i="17" s="1"/>
  <c r="J567" i="17"/>
  <c r="L567" i="17"/>
  <c r="N567" i="17"/>
  <c r="O567" i="17"/>
  <c r="P567" i="17" s="1"/>
  <c r="J568" i="17"/>
  <c r="L568" i="17"/>
  <c r="N568" i="17"/>
  <c r="O568" i="17"/>
  <c r="P568" i="17" s="1"/>
  <c r="J569" i="17"/>
  <c r="L569" i="17"/>
  <c r="N569" i="17"/>
  <c r="O569" i="17"/>
  <c r="P569" i="17" s="1"/>
  <c r="J570" i="17"/>
  <c r="L570" i="17"/>
  <c r="N570" i="17"/>
  <c r="O570" i="17"/>
  <c r="P570" i="17" s="1"/>
  <c r="J571" i="17"/>
  <c r="L571" i="17"/>
  <c r="N571" i="17"/>
  <c r="O571" i="17"/>
  <c r="P571" i="17" s="1"/>
  <c r="J572" i="17"/>
  <c r="L572" i="17"/>
  <c r="N572" i="17"/>
  <c r="O572" i="17"/>
  <c r="P572" i="17" s="1"/>
  <c r="J573" i="17"/>
  <c r="L573" i="17"/>
  <c r="N573" i="17"/>
  <c r="O573" i="17"/>
  <c r="P573" i="17" s="1"/>
  <c r="J574" i="17"/>
  <c r="L574" i="17"/>
  <c r="N574" i="17"/>
  <c r="O574" i="17"/>
  <c r="P574" i="17" s="1"/>
  <c r="J575" i="17"/>
  <c r="L575" i="17"/>
  <c r="N575" i="17"/>
  <c r="O575" i="17"/>
  <c r="P575" i="17" s="1"/>
  <c r="J576" i="17"/>
  <c r="L576" i="17"/>
  <c r="N576" i="17"/>
  <c r="O576" i="17"/>
  <c r="P576" i="17" s="1"/>
  <c r="J577" i="17"/>
  <c r="L577" i="17"/>
  <c r="N577" i="17"/>
  <c r="O577" i="17"/>
  <c r="P577" i="17" s="1"/>
  <c r="J578" i="17"/>
  <c r="L578" i="17"/>
  <c r="N578" i="17"/>
  <c r="O578" i="17"/>
  <c r="J579" i="17"/>
  <c r="L579" i="17"/>
  <c r="N579" i="17"/>
  <c r="O579" i="17"/>
  <c r="P579" i="17" s="1"/>
  <c r="J580" i="17"/>
  <c r="L580" i="17"/>
  <c r="N580" i="17"/>
  <c r="O580" i="17"/>
  <c r="P580" i="17" s="1"/>
  <c r="J581" i="17"/>
  <c r="L581" i="17"/>
  <c r="N581" i="17"/>
  <c r="O581" i="17"/>
  <c r="P581" i="17" s="1"/>
  <c r="J582" i="17"/>
  <c r="L582" i="17"/>
  <c r="N582" i="17"/>
  <c r="O582" i="17"/>
  <c r="P582" i="17" s="1"/>
  <c r="J583" i="17"/>
  <c r="L583" i="17"/>
  <c r="N583" i="17"/>
  <c r="O583" i="17"/>
  <c r="P583" i="17" s="1"/>
  <c r="J584" i="17"/>
  <c r="L584" i="17"/>
  <c r="N584" i="17"/>
  <c r="O584" i="17"/>
  <c r="P584" i="17" s="1"/>
  <c r="J585" i="17"/>
  <c r="L585" i="17"/>
  <c r="N585" i="17"/>
  <c r="O585" i="17"/>
  <c r="P585" i="17" s="1"/>
  <c r="J586" i="17"/>
  <c r="L586" i="17"/>
  <c r="N586" i="17"/>
  <c r="O586" i="17"/>
  <c r="P586" i="17" s="1"/>
  <c r="J587" i="17"/>
  <c r="L587" i="17"/>
  <c r="N587" i="17"/>
  <c r="O587" i="17"/>
  <c r="P587" i="17" s="1"/>
  <c r="J588" i="17"/>
  <c r="L588" i="17"/>
  <c r="N588" i="17"/>
  <c r="O588" i="17"/>
  <c r="P588" i="17" s="1"/>
  <c r="J589" i="17"/>
  <c r="L589" i="17"/>
  <c r="N589" i="17"/>
  <c r="O589" i="17"/>
  <c r="P589" i="17" s="1"/>
  <c r="J590" i="17"/>
  <c r="L590" i="17"/>
  <c r="N590" i="17"/>
  <c r="O590" i="17"/>
  <c r="P590" i="17" s="1"/>
  <c r="J591" i="17"/>
  <c r="L591" i="17"/>
  <c r="N591" i="17"/>
  <c r="O591" i="17"/>
  <c r="P591" i="17" s="1"/>
  <c r="J592" i="17"/>
  <c r="L592" i="17"/>
  <c r="N592" i="17"/>
  <c r="O592" i="17"/>
  <c r="P592" i="17" s="1"/>
  <c r="J593" i="17"/>
  <c r="L593" i="17"/>
  <c r="N593" i="17"/>
  <c r="O593" i="17"/>
  <c r="P593" i="17" s="1"/>
  <c r="J594" i="17"/>
  <c r="L594" i="17"/>
  <c r="N594" i="17"/>
  <c r="O594" i="17"/>
  <c r="P594" i="17" s="1"/>
  <c r="J595" i="17"/>
  <c r="L595" i="17"/>
  <c r="N595" i="17"/>
  <c r="O595" i="17"/>
  <c r="P595" i="17" s="1"/>
  <c r="J596" i="17"/>
  <c r="L596" i="17"/>
  <c r="N596" i="17"/>
  <c r="O596" i="17"/>
  <c r="P596" i="17" s="1"/>
  <c r="J597" i="17"/>
  <c r="L597" i="17"/>
  <c r="N597" i="17"/>
  <c r="O597" i="17"/>
  <c r="P597" i="17" s="1"/>
  <c r="J598" i="17"/>
  <c r="L598" i="17"/>
  <c r="N598" i="17"/>
  <c r="O598" i="17"/>
  <c r="P598" i="17" s="1"/>
  <c r="J599" i="17"/>
  <c r="L599" i="17"/>
  <c r="N599" i="17"/>
  <c r="O599" i="17"/>
  <c r="P599" i="17" s="1"/>
  <c r="J600" i="17"/>
  <c r="L600" i="17"/>
  <c r="N600" i="17"/>
  <c r="O600" i="17"/>
  <c r="P600" i="17" s="1"/>
  <c r="J601" i="17"/>
  <c r="L601" i="17"/>
  <c r="N601" i="17"/>
  <c r="O601" i="17"/>
  <c r="P601" i="17" s="1"/>
  <c r="J602" i="17"/>
  <c r="L602" i="17"/>
  <c r="N602" i="17"/>
  <c r="O602" i="17"/>
  <c r="P602" i="17" s="1"/>
  <c r="J603" i="17"/>
  <c r="L603" i="17"/>
  <c r="N603" i="17"/>
  <c r="O603" i="17"/>
  <c r="P603" i="17" s="1"/>
  <c r="J604" i="17"/>
  <c r="L604" i="17"/>
  <c r="N604" i="17"/>
  <c r="O604" i="17"/>
  <c r="P604" i="17" s="1"/>
  <c r="J605" i="17"/>
  <c r="L605" i="17"/>
  <c r="N605" i="17"/>
  <c r="O605" i="17"/>
  <c r="P605" i="17" s="1"/>
  <c r="J606" i="17"/>
  <c r="L606" i="17"/>
  <c r="N606" i="17"/>
  <c r="O606" i="17"/>
  <c r="P606" i="17" s="1"/>
  <c r="J607" i="17"/>
  <c r="L607" i="17"/>
  <c r="N607" i="17"/>
  <c r="O607" i="17"/>
  <c r="P607" i="17" s="1"/>
  <c r="J608" i="17"/>
  <c r="L608" i="17"/>
  <c r="N608" i="17"/>
  <c r="O608" i="17"/>
  <c r="P608" i="17" s="1"/>
  <c r="J609" i="17"/>
  <c r="L609" i="17"/>
  <c r="N609" i="17"/>
  <c r="O609" i="17"/>
  <c r="P609" i="17" s="1"/>
  <c r="J610" i="17"/>
  <c r="L610" i="17"/>
  <c r="N610" i="17"/>
  <c r="O610" i="17"/>
  <c r="P610" i="17" s="1"/>
  <c r="J611" i="17"/>
  <c r="L611" i="17"/>
  <c r="N611" i="17"/>
  <c r="O611" i="17"/>
  <c r="P611" i="17" s="1"/>
  <c r="J612" i="17"/>
  <c r="L612" i="17"/>
  <c r="N612" i="17"/>
  <c r="O612" i="17"/>
  <c r="P612" i="17" s="1"/>
  <c r="J613" i="17"/>
  <c r="L613" i="17"/>
  <c r="N613" i="17"/>
  <c r="O613" i="17"/>
  <c r="P613" i="17" s="1"/>
  <c r="J614" i="17"/>
  <c r="L614" i="17"/>
  <c r="N614" i="17"/>
  <c r="O614" i="17"/>
  <c r="P614" i="17" s="1"/>
  <c r="J615" i="17"/>
  <c r="L615" i="17"/>
  <c r="N615" i="17"/>
  <c r="O615" i="17"/>
  <c r="P615" i="17" s="1"/>
  <c r="J616" i="17"/>
  <c r="L616" i="17"/>
  <c r="N616" i="17"/>
  <c r="O616" i="17"/>
  <c r="P616" i="17" s="1"/>
  <c r="J617" i="17"/>
  <c r="L617" i="17"/>
  <c r="N617" i="17"/>
  <c r="O617" i="17"/>
  <c r="P617" i="17" s="1"/>
  <c r="J618" i="17"/>
  <c r="L618" i="17"/>
  <c r="N618" i="17"/>
  <c r="O618" i="17"/>
  <c r="P618" i="17" s="1"/>
  <c r="J619" i="17"/>
  <c r="L619" i="17"/>
  <c r="N619" i="17"/>
  <c r="O619" i="17"/>
  <c r="P619" i="17" s="1"/>
  <c r="J620" i="17"/>
  <c r="L620" i="17"/>
  <c r="N620" i="17"/>
  <c r="O620" i="17"/>
  <c r="P620" i="17" s="1"/>
  <c r="J621" i="17"/>
  <c r="L621" i="17"/>
  <c r="N621" i="17"/>
  <c r="O621" i="17"/>
  <c r="P621" i="17" s="1"/>
  <c r="J622" i="17"/>
  <c r="L622" i="17"/>
  <c r="N622" i="17"/>
  <c r="O622" i="17"/>
  <c r="P622" i="17" s="1"/>
  <c r="J623" i="17"/>
  <c r="L623" i="17"/>
  <c r="N623" i="17"/>
  <c r="O623" i="17"/>
  <c r="P623" i="17" s="1"/>
  <c r="J624" i="17"/>
  <c r="L624" i="17"/>
  <c r="N624" i="17"/>
  <c r="O624" i="17"/>
  <c r="P624" i="17" s="1"/>
  <c r="J625" i="17"/>
  <c r="L625" i="17"/>
  <c r="N625" i="17"/>
  <c r="O625" i="17"/>
  <c r="P625" i="17" s="1"/>
  <c r="J626" i="17"/>
  <c r="L626" i="17"/>
  <c r="N626" i="17"/>
  <c r="O626" i="17"/>
  <c r="P626" i="17" s="1"/>
  <c r="J627" i="17"/>
  <c r="L627" i="17"/>
  <c r="N627" i="17"/>
  <c r="O627" i="17"/>
  <c r="P627" i="17" s="1"/>
  <c r="J628" i="17"/>
  <c r="L628" i="17"/>
  <c r="N628" i="17"/>
  <c r="O628" i="17"/>
  <c r="P628" i="17" s="1"/>
  <c r="J629" i="17"/>
  <c r="L629" i="17"/>
  <c r="N629" i="17"/>
  <c r="O629" i="17"/>
  <c r="P629" i="17" s="1"/>
  <c r="J630" i="17"/>
  <c r="L630" i="17"/>
  <c r="N630" i="17"/>
  <c r="O630" i="17"/>
  <c r="P630" i="17" s="1"/>
  <c r="J631" i="17"/>
  <c r="L631" i="17"/>
  <c r="N631" i="17"/>
  <c r="O631" i="17"/>
  <c r="P631" i="17" s="1"/>
  <c r="J632" i="17"/>
  <c r="L632" i="17"/>
  <c r="N632" i="17"/>
  <c r="O632" i="17"/>
  <c r="J633" i="17"/>
  <c r="L633" i="17"/>
  <c r="N633" i="17"/>
  <c r="O633" i="17"/>
  <c r="P633" i="17" s="1"/>
  <c r="J634" i="17"/>
  <c r="L634" i="17"/>
  <c r="N634" i="17"/>
  <c r="O634" i="17"/>
  <c r="P634" i="17" s="1"/>
  <c r="J635" i="17"/>
  <c r="L635" i="17"/>
  <c r="N635" i="17"/>
  <c r="O635" i="17"/>
  <c r="P635" i="17" s="1"/>
  <c r="J636" i="17"/>
  <c r="L636" i="17"/>
  <c r="N636" i="17"/>
  <c r="O636" i="17"/>
  <c r="P636" i="17" s="1"/>
  <c r="J637" i="17"/>
  <c r="L637" i="17"/>
  <c r="N637" i="17"/>
  <c r="O637" i="17"/>
  <c r="P637" i="17" s="1"/>
  <c r="J638" i="17"/>
  <c r="L638" i="17"/>
  <c r="N638" i="17"/>
  <c r="O638" i="17"/>
  <c r="P638" i="17" s="1"/>
  <c r="J639" i="17"/>
  <c r="L639" i="17"/>
  <c r="N639" i="17"/>
  <c r="O639" i="17"/>
  <c r="P639" i="17" s="1"/>
  <c r="J640" i="17"/>
  <c r="L640" i="17"/>
  <c r="N640" i="17"/>
  <c r="O640" i="17"/>
  <c r="P640" i="17" s="1"/>
  <c r="J641" i="17"/>
  <c r="L641" i="17"/>
  <c r="N641" i="17"/>
  <c r="O641" i="17"/>
  <c r="P641" i="17" s="1"/>
  <c r="J642" i="17"/>
  <c r="L642" i="17"/>
  <c r="N642" i="17"/>
  <c r="O642" i="17"/>
  <c r="P642" i="17" s="1"/>
  <c r="J643" i="17"/>
  <c r="L643" i="17"/>
  <c r="N643" i="17"/>
  <c r="O643" i="17"/>
  <c r="P643" i="17" s="1"/>
  <c r="J644" i="17"/>
  <c r="L644" i="17"/>
  <c r="N644" i="17"/>
  <c r="O644" i="17"/>
  <c r="P644" i="17" s="1"/>
  <c r="J645" i="17"/>
  <c r="L645" i="17"/>
  <c r="N645" i="17"/>
  <c r="O645" i="17"/>
  <c r="P645" i="17" s="1"/>
  <c r="J646" i="17"/>
  <c r="L646" i="17"/>
  <c r="N646" i="17"/>
  <c r="O646" i="17"/>
  <c r="P646" i="17" s="1"/>
  <c r="J647" i="17"/>
  <c r="L647" i="17"/>
  <c r="N647" i="17"/>
  <c r="O647" i="17"/>
  <c r="P647" i="17" s="1"/>
  <c r="J648" i="17"/>
  <c r="L648" i="17"/>
  <c r="N648" i="17"/>
  <c r="O648" i="17"/>
  <c r="P648" i="17" s="1"/>
  <c r="J649" i="17"/>
  <c r="L649" i="17"/>
  <c r="N649" i="17"/>
  <c r="O649" i="17"/>
  <c r="P649" i="17" s="1"/>
  <c r="J650" i="17"/>
  <c r="L650" i="17"/>
  <c r="N650" i="17"/>
  <c r="O650" i="17"/>
  <c r="P650" i="17" s="1"/>
  <c r="J651" i="17"/>
  <c r="L651" i="17"/>
  <c r="N651" i="17"/>
  <c r="O651" i="17"/>
  <c r="P651" i="17" s="1"/>
  <c r="J652" i="17"/>
  <c r="L652" i="17"/>
  <c r="N652" i="17"/>
  <c r="O652" i="17"/>
  <c r="P652" i="17" s="1"/>
  <c r="J653" i="17"/>
  <c r="L653" i="17"/>
  <c r="N653" i="17"/>
  <c r="O653" i="17"/>
  <c r="P653" i="17" s="1"/>
  <c r="J654" i="17"/>
  <c r="L654" i="17"/>
  <c r="N654" i="17"/>
  <c r="O654" i="17"/>
  <c r="P654" i="17" s="1"/>
  <c r="J655" i="17"/>
  <c r="L655" i="17"/>
  <c r="N655" i="17"/>
  <c r="O655" i="17"/>
  <c r="P655" i="17" s="1"/>
  <c r="J656" i="17"/>
  <c r="L656" i="17"/>
  <c r="N656" i="17"/>
  <c r="O656" i="17"/>
  <c r="P656" i="17" s="1"/>
  <c r="J657" i="17"/>
  <c r="L657" i="17"/>
  <c r="N657" i="17"/>
  <c r="O657" i="17"/>
  <c r="P657" i="17" s="1"/>
  <c r="J658" i="17"/>
  <c r="L658" i="17"/>
  <c r="N658" i="17"/>
  <c r="O658" i="17"/>
  <c r="P658" i="17" s="1"/>
  <c r="J659" i="17"/>
  <c r="L659" i="17"/>
  <c r="N659" i="17"/>
  <c r="O659" i="17"/>
  <c r="P659" i="17" s="1"/>
  <c r="J660" i="17"/>
  <c r="L660" i="17"/>
  <c r="N660" i="17"/>
  <c r="O660" i="17"/>
  <c r="P660" i="17" s="1"/>
  <c r="J661" i="17"/>
  <c r="L661" i="17"/>
  <c r="N661" i="17"/>
  <c r="O661" i="17"/>
  <c r="P661" i="17" s="1"/>
  <c r="J662" i="17"/>
  <c r="L662" i="17"/>
  <c r="N662" i="17"/>
  <c r="O662" i="17"/>
  <c r="P662" i="17" s="1"/>
  <c r="J663" i="17"/>
  <c r="L663" i="17"/>
  <c r="N663" i="17"/>
  <c r="O663" i="17"/>
  <c r="P663" i="17" s="1"/>
  <c r="J664" i="17"/>
  <c r="L664" i="17"/>
  <c r="N664" i="17"/>
  <c r="O664" i="17"/>
  <c r="P664" i="17" s="1"/>
  <c r="J665" i="17"/>
  <c r="L665" i="17"/>
  <c r="N665" i="17"/>
  <c r="O665" i="17"/>
  <c r="P665" i="17" s="1"/>
  <c r="J666" i="17"/>
  <c r="L666" i="17"/>
  <c r="N666" i="17"/>
  <c r="O666" i="17"/>
  <c r="P666" i="17" s="1"/>
  <c r="J667" i="17"/>
  <c r="L667" i="17"/>
  <c r="N667" i="17"/>
  <c r="O667" i="17"/>
  <c r="P667" i="17" s="1"/>
  <c r="J668" i="17"/>
  <c r="L668" i="17"/>
  <c r="N668" i="17"/>
  <c r="O668" i="17"/>
  <c r="P668" i="17" s="1"/>
  <c r="J669" i="17"/>
  <c r="L669" i="17"/>
  <c r="N669" i="17"/>
  <c r="O669" i="17"/>
  <c r="P669" i="17" s="1"/>
  <c r="J670" i="17"/>
  <c r="L670" i="17"/>
  <c r="N670" i="17"/>
  <c r="O670" i="17"/>
  <c r="P670" i="17" s="1"/>
  <c r="J671" i="17"/>
  <c r="L671" i="17"/>
  <c r="N671" i="17"/>
  <c r="O671" i="17"/>
  <c r="P671" i="17" s="1"/>
  <c r="J672" i="17"/>
  <c r="L672" i="17"/>
  <c r="N672" i="17"/>
  <c r="O672" i="17"/>
  <c r="P672" i="17" s="1"/>
  <c r="J673" i="17"/>
  <c r="L673" i="17"/>
  <c r="N673" i="17"/>
  <c r="O673" i="17"/>
  <c r="P673" i="17" s="1"/>
  <c r="J674" i="17"/>
  <c r="L674" i="17"/>
  <c r="N674" i="17"/>
  <c r="O674" i="17"/>
  <c r="P674" i="17" s="1"/>
  <c r="J675" i="17"/>
  <c r="L675" i="17"/>
  <c r="N675" i="17"/>
  <c r="O675" i="17"/>
  <c r="P675" i="17" s="1"/>
  <c r="J676" i="17"/>
  <c r="L676" i="17"/>
  <c r="N676" i="17"/>
  <c r="O676" i="17"/>
  <c r="P676" i="17" s="1"/>
  <c r="J677" i="17"/>
  <c r="L677" i="17"/>
  <c r="N677" i="17"/>
  <c r="O677" i="17"/>
  <c r="P677" i="17" s="1"/>
  <c r="J678" i="17"/>
  <c r="L678" i="17"/>
  <c r="N678" i="17"/>
  <c r="O678" i="17"/>
  <c r="P678" i="17" s="1"/>
  <c r="J679" i="17"/>
  <c r="L679" i="17"/>
  <c r="N679" i="17"/>
  <c r="O679" i="17"/>
  <c r="P679" i="17" s="1"/>
  <c r="J680" i="17"/>
  <c r="L680" i="17"/>
  <c r="N680" i="17"/>
  <c r="O680" i="17"/>
  <c r="P680" i="17" s="1"/>
  <c r="J681" i="17"/>
  <c r="L681" i="17"/>
  <c r="N681" i="17"/>
  <c r="O681" i="17"/>
  <c r="P681" i="17" s="1"/>
  <c r="J682" i="17"/>
  <c r="L682" i="17"/>
  <c r="N682" i="17"/>
  <c r="O682" i="17"/>
  <c r="P682" i="17" s="1"/>
  <c r="J683" i="17"/>
  <c r="L683" i="17"/>
  <c r="N683" i="17"/>
  <c r="O683" i="17"/>
  <c r="P683" i="17" s="1"/>
  <c r="J684" i="17"/>
  <c r="L684" i="17"/>
  <c r="N684" i="17"/>
  <c r="O684" i="17"/>
  <c r="P684" i="17" s="1"/>
  <c r="J685" i="17"/>
  <c r="L685" i="17"/>
  <c r="N685" i="17"/>
  <c r="O685" i="17"/>
  <c r="P685" i="17" s="1"/>
  <c r="J686" i="17"/>
  <c r="L686" i="17"/>
  <c r="N686" i="17"/>
  <c r="O686" i="17"/>
  <c r="P686" i="17" s="1"/>
  <c r="J687" i="17"/>
  <c r="L687" i="17"/>
  <c r="N687" i="17"/>
  <c r="O687" i="17"/>
  <c r="P687" i="17" s="1"/>
  <c r="J688" i="17"/>
  <c r="L688" i="17"/>
  <c r="N688" i="17"/>
  <c r="O688" i="17"/>
  <c r="P688" i="17" s="1"/>
  <c r="J689" i="17"/>
  <c r="L689" i="17"/>
  <c r="N689" i="17"/>
  <c r="O689" i="17"/>
  <c r="P689" i="17" s="1"/>
  <c r="J690" i="17"/>
  <c r="L690" i="17"/>
  <c r="N690" i="17"/>
  <c r="O690" i="17"/>
  <c r="P690" i="17" s="1"/>
  <c r="J691" i="17"/>
  <c r="L691" i="17"/>
  <c r="N691" i="17"/>
  <c r="O691" i="17"/>
  <c r="P691" i="17" s="1"/>
  <c r="J692" i="17"/>
  <c r="L692" i="17"/>
  <c r="N692" i="17"/>
  <c r="O692" i="17"/>
  <c r="P692" i="17" s="1"/>
  <c r="J693" i="17"/>
  <c r="L693" i="17"/>
  <c r="N693" i="17"/>
  <c r="O693" i="17"/>
  <c r="P693" i="17" s="1"/>
  <c r="J694" i="17"/>
  <c r="L694" i="17"/>
  <c r="N694" i="17"/>
  <c r="O694" i="17"/>
  <c r="P694" i="17" s="1"/>
  <c r="J695" i="17"/>
  <c r="L695" i="17"/>
  <c r="N695" i="17"/>
  <c r="O695" i="17"/>
  <c r="P695" i="17" s="1"/>
  <c r="J696" i="17"/>
  <c r="L696" i="17"/>
  <c r="N696" i="17"/>
  <c r="O696" i="17"/>
  <c r="P696" i="17" s="1"/>
  <c r="J697" i="17"/>
  <c r="L697" i="17"/>
  <c r="N697" i="17"/>
  <c r="O697" i="17"/>
  <c r="P697" i="17" s="1"/>
  <c r="J698" i="17"/>
  <c r="L698" i="17"/>
  <c r="N698" i="17"/>
  <c r="O698" i="17"/>
  <c r="P698" i="17" s="1"/>
  <c r="J699" i="17"/>
  <c r="L699" i="17"/>
  <c r="N699" i="17"/>
  <c r="O699" i="17"/>
  <c r="P699" i="17" s="1"/>
  <c r="J700" i="17"/>
  <c r="L700" i="17"/>
  <c r="N700" i="17"/>
  <c r="O700" i="17"/>
  <c r="P700" i="17" s="1"/>
  <c r="J701" i="17"/>
  <c r="L701" i="17"/>
  <c r="N701" i="17"/>
  <c r="O701" i="17"/>
  <c r="P701" i="17" s="1"/>
  <c r="J702" i="17"/>
  <c r="L702" i="17"/>
  <c r="N702" i="17"/>
  <c r="O702" i="17"/>
  <c r="P702" i="17" s="1"/>
  <c r="J703" i="17"/>
  <c r="L703" i="17"/>
  <c r="N703" i="17"/>
  <c r="O703" i="17"/>
  <c r="P703" i="17" s="1"/>
  <c r="J704" i="17"/>
  <c r="L704" i="17"/>
  <c r="N704" i="17"/>
  <c r="O704" i="17"/>
  <c r="P704" i="17" s="1"/>
  <c r="J705" i="17"/>
  <c r="L705" i="17"/>
  <c r="N705" i="17"/>
  <c r="O705" i="17"/>
  <c r="P705" i="17" s="1"/>
  <c r="J706" i="17"/>
  <c r="L706" i="17"/>
  <c r="N706" i="17"/>
  <c r="O706" i="17"/>
  <c r="P706" i="17" s="1"/>
  <c r="J707" i="17"/>
  <c r="L707" i="17"/>
  <c r="N707" i="17"/>
  <c r="O707" i="17"/>
  <c r="P707" i="17" s="1"/>
  <c r="J708" i="17"/>
  <c r="L708" i="17"/>
  <c r="N708" i="17"/>
  <c r="O708" i="17"/>
  <c r="P708" i="17" s="1"/>
  <c r="J709" i="17"/>
  <c r="L709" i="17"/>
  <c r="N709" i="17"/>
  <c r="O709" i="17"/>
  <c r="P709" i="17" s="1"/>
  <c r="J710" i="17"/>
  <c r="L710" i="17"/>
  <c r="N710" i="17"/>
  <c r="O710" i="17"/>
  <c r="P710" i="17" s="1"/>
  <c r="J711" i="17"/>
  <c r="L711" i="17"/>
  <c r="N711" i="17"/>
  <c r="O711" i="17"/>
  <c r="P711" i="17" s="1"/>
  <c r="J712" i="17"/>
  <c r="L712" i="17"/>
  <c r="N712" i="17"/>
  <c r="O712" i="17"/>
  <c r="P712" i="17" s="1"/>
  <c r="J713" i="17"/>
  <c r="L713" i="17"/>
  <c r="N713" i="17"/>
  <c r="O713" i="17"/>
  <c r="P713" i="17" s="1"/>
  <c r="J714" i="17"/>
  <c r="L714" i="17"/>
  <c r="N714" i="17"/>
  <c r="O714" i="17"/>
  <c r="P714" i="17" s="1"/>
  <c r="J715" i="17"/>
  <c r="L715" i="17"/>
  <c r="N715" i="17"/>
  <c r="O715" i="17"/>
  <c r="P715" i="17" s="1"/>
  <c r="J716" i="17"/>
  <c r="L716" i="17"/>
  <c r="N716" i="17"/>
  <c r="O716" i="17"/>
  <c r="P716" i="17" s="1"/>
  <c r="J717" i="17"/>
  <c r="L717" i="17"/>
  <c r="N717" i="17"/>
  <c r="O717" i="17"/>
  <c r="P717" i="17" s="1"/>
  <c r="J718" i="17"/>
  <c r="L718" i="17"/>
  <c r="N718" i="17"/>
  <c r="O718" i="17"/>
  <c r="P718" i="17" s="1"/>
  <c r="J719" i="17"/>
  <c r="L719" i="17"/>
  <c r="N719" i="17"/>
  <c r="O719" i="17"/>
  <c r="P719" i="17" s="1"/>
  <c r="J720" i="17"/>
  <c r="L720" i="17"/>
  <c r="N720" i="17"/>
  <c r="O720" i="17"/>
  <c r="P720" i="17" s="1"/>
  <c r="J721" i="17"/>
  <c r="L721" i="17"/>
  <c r="N721" i="17"/>
  <c r="O721" i="17"/>
  <c r="P721" i="17" s="1"/>
  <c r="J722" i="17"/>
  <c r="L722" i="17"/>
  <c r="N722" i="17"/>
  <c r="O722" i="17"/>
  <c r="P722" i="17" s="1"/>
  <c r="J723" i="17"/>
  <c r="L723" i="17"/>
  <c r="N723" i="17"/>
  <c r="O723" i="17"/>
  <c r="P723" i="17" s="1"/>
  <c r="J724" i="17"/>
  <c r="L724" i="17"/>
  <c r="N724" i="17"/>
  <c r="O724" i="17"/>
  <c r="P724" i="17" s="1"/>
  <c r="J725" i="17"/>
  <c r="L725" i="17"/>
  <c r="N725" i="17"/>
  <c r="O725" i="17"/>
  <c r="P725" i="17" s="1"/>
  <c r="J726" i="17"/>
  <c r="L726" i="17"/>
  <c r="N726" i="17"/>
  <c r="O726" i="17"/>
  <c r="P726" i="17" s="1"/>
  <c r="J727" i="17"/>
  <c r="L727" i="17"/>
  <c r="N727" i="17"/>
  <c r="O727" i="17"/>
  <c r="P727" i="17" s="1"/>
  <c r="J728" i="17"/>
  <c r="L728" i="17"/>
  <c r="N728" i="17"/>
  <c r="O728" i="17"/>
  <c r="P728" i="17" s="1"/>
  <c r="J729" i="17"/>
  <c r="L729" i="17"/>
  <c r="N729" i="17"/>
  <c r="O729" i="17"/>
  <c r="P729" i="17" s="1"/>
  <c r="J730" i="17"/>
  <c r="L730" i="17"/>
  <c r="N730" i="17"/>
  <c r="O730" i="17"/>
  <c r="P730" i="17" s="1"/>
  <c r="J731" i="17"/>
  <c r="L731" i="17"/>
  <c r="N731" i="17"/>
  <c r="O731" i="17"/>
  <c r="P731" i="17" s="1"/>
  <c r="J732" i="17"/>
  <c r="L732" i="17"/>
  <c r="N732" i="17"/>
  <c r="O732" i="17"/>
  <c r="P732" i="17" s="1"/>
  <c r="J733" i="17"/>
  <c r="L733" i="17"/>
  <c r="N733" i="17"/>
  <c r="O733" i="17"/>
  <c r="P733" i="17" s="1"/>
  <c r="J734" i="17"/>
  <c r="L734" i="17"/>
  <c r="N734" i="17"/>
  <c r="O734" i="17"/>
  <c r="P734" i="17" s="1"/>
  <c r="J735" i="17"/>
  <c r="L735" i="17"/>
  <c r="N735" i="17"/>
  <c r="O735" i="17"/>
  <c r="P735" i="17" s="1"/>
  <c r="J736" i="17"/>
  <c r="L736" i="17"/>
  <c r="N736" i="17"/>
  <c r="O736" i="17"/>
  <c r="P736" i="17" s="1"/>
  <c r="J737" i="17"/>
  <c r="L737" i="17"/>
  <c r="N737" i="17"/>
  <c r="O737" i="17"/>
  <c r="P737" i="17" s="1"/>
  <c r="J738" i="17"/>
  <c r="L738" i="17"/>
  <c r="N738" i="17"/>
  <c r="O738" i="17"/>
  <c r="P738" i="17" s="1"/>
  <c r="J739" i="17"/>
  <c r="L739" i="17"/>
  <c r="N739" i="17"/>
  <c r="O739" i="17"/>
  <c r="P739" i="17" s="1"/>
  <c r="J740" i="17"/>
  <c r="L740" i="17"/>
  <c r="N740" i="17"/>
  <c r="O740" i="17"/>
  <c r="P740" i="17" s="1"/>
  <c r="J741" i="17"/>
  <c r="L741" i="17"/>
  <c r="N741" i="17"/>
  <c r="O741" i="17"/>
  <c r="P741" i="17" s="1"/>
  <c r="J742" i="17"/>
  <c r="L742" i="17"/>
  <c r="N742" i="17"/>
  <c r="O742" i="17"/>
  <c r="P742" i="17" s="1"/>
  <c r="J743" i="17"/>
  <c r="L743" i="17"/>
  <c r="N743" i="17"/>
  <c r="O743" i="17"/>
  <c r="P743" i="17" s="1"/>
  <c r="J744" i="17"/>
  <c r="L744" i="17"/>
  <c r="N744" i="17"/>
  <c r="O744" i="17"/>
  <c r="P744" i="17" s="1"/>
  <c r="J745" i="17"/>
  <c r="L745" i="17"/>
  <c r="N745" i="17"/>
  <c r="O745" i="17"/>
  <c r="P745" i="17" s="1"/>
  <c r="J746" i="17"/>
  <c r="L746" i="17"/>
  <c r="N746" i="17"/>
  <c r="O746" i="17"/>
  <c r="P746" i="17" s="1"/>
  <c r="J747" i="17"/>
  <c r="L747" i="17"/>
  <c r="N747" i="17"/>
  <c r="O747" i="17"/>
  <c r="P747" i="17" s="1"/>
  <c r="J748" i="17"/>
  <c r="L748" i="17"/>
  <c r="N748" i="17"/>
  <c r="O748" i="17"/>
  <c r="P748" i="17" s="1"/>
  <c r="J749" i="17"/>
  <c r="L749" i="17"/>
  <c r="N749" i="17"/>
  <c r="O749" i="17"/>
  <c r="P749" i="17" s="1"/>
  <c r="J750" i="17"/>
  <c r="L750" i="17"/>
  <c r="N750" i="17"/>
  <c r="O750" i="17"/>
  <c r="P750" i="17" s="1"/>
  <c r="J751" i="17"/>
  <c r="L751" i="17"/>
  <c r="N751" i="17"/>
  <c r="O751" i="17"/>
  <c r="P751" i="17" s="1"/>
  <c r="J752" i="17"/>
  <c r="L752" i="17"/>
  <c r="N752" i="17"/>
  <c r="O752" i="17"/>
  <c r="P752" i="17" s="1"/>
  <c r="J753" i="17"/>
  <c r="L753" i="17"/>
  <c r="N753" i="17"/>
  <c r="O753" i="17"/>
  <c r="P753" i="17" s="1"/>
  <c r="J754" i="17"/>
  <c r="L754" i="17"/>
  <c r="N754" i="17"/>
  <c r="O754" i="17"/>
  <c r="P754" i="17" s="1"/>
  <c r="J755" i="17"/>
  <c r="L755" i="17"/>
  <c r="N755" i="17"/>
  <c r="O755" i="17"/>
  <c r="P755" i="17" s="1"/>
  <c r="J756" i="17"/>
  <c r="L756" i="17"/>
  <c r="N756" i="17"/>
  <c r="O756" i="17"/>
  <c r="P756" i="17" s="1"/>
  <c r="J757" i="17"/>
  <c r="L757" i="17"/>
  <c r="N757" i="17"/>
  <c r="O757" i="17"/>
  <c r="P757" i="17" s="1"/>
  <c r="J758" i="17"/>
  <c r="L758" i="17"/>
  <c r="N758" i="17"/>
  <c r="O758" i="17"/>
  <c r="P758" i="17" s="1"/>
  <c r="J759" i="17"/>
  <c r="L759" i="17"/>
  <c r="N759" i="17"/>
  <c r="O759" i="17"/>
  <c r="P759" i="17" s="1"/>
  <c r="J760" i="17"/>
  <c r="L760" i="17"/>
  <c r="N760" i="17"/>
  <c r="O760" i="17"/>
  <c r="P760" i="17" s="1"/>
  <c r="J761" i="17"/>
  <c r="L761" i="17"/>
  <c r="N761" i="17"/>
  <c r="O761" i="17"/>
  <c r="P761" i="17" s="1"/>
  <c r="J762" i="17"/>
  <c r="L762" i="17"/>
  <c r="N762" i="17"/>
  <c r="O762" i="17"/>
  <c r="P762" i="17" s="1"/>
  <c r="J763" i="17"/>
  <c r="L763" i="17"/>
  <c r="N763" i="17"/>
  <c r="O763" i="17"/>
  <c r="P763" i="17" s="1"/>
  <c r="J764" i="17"/>
  <c r="L764" i="17"/>
  <c r="N764" i="17"/>
  <c r="O764" i="17"/>
  <c r="P764" i="17" s="1"/>
  <c r="J765" i="17"/>
  <c r="L765" i="17"/>
  <c r="N765" i="17"/>
  <c r="O765" i="17"/>
  <c r="P765" i="17" s="1"/>
  <c r="J766" i="17"/>
  <c r="L766" i="17"/>
  <c r="N766" i="17"/>
  <c r="O766" i="17"/>
  <c r="P766" i="17" s="1"/>
  <c r="J767" i="17"/>
  <c r="L767" i="17"/>
  <c r="N767" i="17"/>
  <c r="O767" i="17"/>
  <c r="P767" i="17" s="1"/>
  <c r="J768" i="17"/>
  <c r="L768" i="17"/>
  <c r="N768" i="17"/>
  <c r="O768" i="17"/>
  <c r="P768" i="17" s="1"/>
  <c r="J769" i="17"/>
  <c r="L769" i="17"/>
  <c r="N769" i="17"/>
  <c r="O769" i="17"/>
  <c r="P769" i="17" s="1"/>
  <c r="J770" i="17"/>
  <c r="L770" i="17"/>
  <c r="N770" i="17"/>
  <c r="O770" i="17"/>
  <c r="J771" i="17"/>
  <c r="L771" i="17"/>
  <c r="N771" i="17"/>
  <c r="O771" i="17"/>
  <c r="P771" i="17" s="1"/>
  <c r="J772" i="17"/>
  <c r="L772" i="17"/>
  <c r="N772" i="17"/>
  <c r="O772" i="17"/>
  <c r="P772" i="17" s="1"/>
  <c r="J773" i="17"/>
  <c r="L773" i="17"/>
  <c r="N773" i="17"/>
  <c r="O773" i="17"/>
  <c r="P773" i="17" s="1"/>
  <c r="J774" i="17"/>
  <c r="L774" i="17"/>
  <c r="N774" i="17"/>
  <c r="O774" i="17"/>
  <c r="P774" i="17" s="1"/>
  <c r="J775" i="17"/>
  <c r="L775" i="17"/>
  <c r="N775" i="17"/>
  <c r="O775" i="17"/>
  <c r="P775" i="17" s="1"/>
  <c r="J776" i="17"/>
  <c r="L776" i="17"/>
  <c r="N776" i="17"/>
  <c r="O776" i="17"/>
  <c r="P776" i="17" s="1"/>
  <c r="J777" i="17"/>
  <c r="L777" i="17"/>
  <c r="N777" i="17"/>
  <c r="O777" i="17"/>
  <c r="P777" i="17" s="1"/>
  <c r="J778" i="17"/>
  <c r="L778" i="17"/>
  <c r="N778" i="17"/>
  <c r="O778" i="17"/>
  <c r="P778" i="17" s="1"/>
  <c r="J779" i="17"/>
  <c r="L779" i="17"/>
  <c r="N779" i="17"/>
  <c r="O779" i="17"/>
  <c r="P779" i="17" s="1"/>
  <c r="J780" i="17"/>
  <c r="L780" i="17"/>
  <c r="N780" i="17"/>
  <c r="O780" i="17"/>
  <c r="P780" i="17" s="1"/>
  <c r="J781" i="17"/>
  <c r="L781" i="17"/>
  <c r="N781" i="17"/>
  <c r="O781" i="17"/>
  <c r="P781" i="17" s="1"/>
  <c r="J782" i="17"/>
  <c r="L782" i="17"/>
  <c r="N782" i="17"/>
  <c r="O782" i="17"/>
  <c r="P782" i="17" s="1"/>
  <c r="J783" i="17"/>
  <c r="L783" i="17"/>
  <c r="N783" i="17"/>
  <c r="O783" i="17"/>
  <c r="P783" i="17" s="1"/>
  <c r="J784" i="17"/>
  <c r="L784" i="17"/>
  <c r="N784" i="17"/>
  <c r="O784" i="17"/>
  <c r="P784" i="17" s="1"/>
  <c r="J785" i="17"/>
  <c r="L785" i="17"/>
  <c r="N785" i="17"/>
  <c r="O785" i="17"/>
  <c r="P785" i="17" s="1"/>
  <c r="J786" i="17"/>
  <c r="L786" i="17"/>
  <c r="N786" i="17"/>
  <c r="O786" i="17"/>
  <c r="P786" i="17" s="1"/>
  <c r="J787" i="17"/>
  <c r="L787" i="17"/>
  <c r="N787" i="17"/>
  <c r="O787" i="17"/>
  <c r="P787" i="17" s="1"/>
  <c r="J788" i="17"/>
  <c r="L788" i="17"/>
  <c r="N788" i="17"/>
  <c r="O788" i="17"/>
  <c r="P788" i="17" s="1"/>
  <c r="J789" i="17"/>
  <c r="L789" i="17"/>
  <c r="N789" i="17"/>
  <c r="O789" i="17"/>
  <c r="P789" i="17" s="1"/>
  <c r="J790" i="17"/>
  <c r="L790" i="17"/>
  <c r="N790" i="17"/>
  <c r="O790" i="17"/>
  <c r="P790" i="17" s="1"/>
  <c r="J791" i="17"/>
  <c r="L791" i="17"/>
  <c r="N791" i="17"/>
  <c r="O791" i="17"/>
  <c r="P791" i="17" s="1"/>
  <c r="J792" i="17"/>
  <c r="L792" i="17"/>
  <c r="N792" i="17"/>
  <c r="O792" i="17"/>
  <c r="P792" i="17" s="1"/>
  <c r="J793" i="17"/>
  <c r="L793" i="17"/>
  <c r="N793" i="17"/>
  <c r="O793" i="17"/>
  <c r="P793" i="17" s="1"/>
  <c r="J794" i="17"/>
  <c r="L794" i="17"/>
  <c r="N794" i="17"/>
  <c r="O794" i="17"/>
  <c r="P794" i="17" s="1"/>
  <c r="J795" i="17"/>
  <c r="L795" i="17"/>
  <c r="N795" i="17"/>
  <c r="O795" i="17"/>
  <c r="P795" i="17" s="1"/>
  <c r="J796" i="17"/>
  <c r="L796" i="17"/>
  <c r="N796" i="17"/>
  <c r="O796" i="17"/>
  <c r="P796" i="17" s="1"/>
  <c r="J797" i="17"/>
  <c r="L797" i="17"/>
  <c r="N797" i="17"/>
  <c r="O797" i="17"/>
  <c r="P797" i="17" s="1"/>
  <c r="J798" i="17"/>
  <c r="L798" i="17"/>
  <c r="N798" i="17"/>
  <c r="O798" i="17"/>
  <c r="P798" i="17" s="1"/>
  <c r="J799" i="17"/>
  <c r="L799" i="17"/>
  <c r="N799" i="17"/>
  <c r="O799" i="17"/>
  <c r="P799" i="17" s="1"/>
  <c r="J800" i="17"/>
  <c r="L800" i="17"/>
  <c r="N800" i="17"/>
  <c r="O800" i="17"/>
  <c r="P800" i="17" s="1"/>
  <c r="J801" i="17"/>
  <c r="L801" i="17"/>
  <c r="N801" i="17"/>
  <c r="O801" i="17"/>
  <c r="P801" i="17" s="1"/>
  <c r="J802" i="17"/>
  <c r="L802" i="17"/>
  <c r="N802" i="17"/>
  <c r="O802" i="17"/>
  <c r="P802" i="17" s="1"/>
  <c r="J803" i="17"/>
  <c r="L803" i="17"/>
  <c r="N803" i="17"/>
  <c r="O803" i="17"/>
  <c r="P803" i="17" s="1"/>
  <c r="J804" i="17"/>
  <c r="L804" i="17"/>
  <c r="N804" i="17"/>
  <c r="O804" i="17"/>
  <c r="P804" i="17" s="1"/>
  <c r="J805" i="17"/>
  <c r="L805" i="17"/>
  <c r="N805" i="17"/>
  <c r="O805" i="17"/>
  <c r="P805" i="17" s="1"/>
  <c r="J806" i="17"/>
  <c r="L806" i="17"/>
  <c r="N806" i="17"/>
  <c r="O806" i="17"/>
  <c r="P806" i="17" s="1"/>
  <c r="J807" i="17"/>
  <c r="L807" i="17"/>
  <c r="N807" i="17"/>
  <c r="O807" i="17"/>
  <c r="P807" i="17" s="1"/>
  <c r="J808" i="17"/>
  <c r="L808" i="17"/>
  <c r="N808" i="17"/>
  <c r="O808" i="17"/>
  <c r="P808" i="17" s="1"/>
  <c r="J809" i="17"/>
  <c r="L809" i="17"/>
  <c r="N809" i="17"/>
  <c r="O809" i="17"/>
  <c r="P809" i="17" s="1"/>
  <c r="J810" i="17"/>
  <c r="L810" i="17"/>
  <c r="N810" i="17"/>
  <c r="O810" i="17"/>
  <c r="P810" i="17" s="1"/>
  <c r="J811" i="17"/>
  <c r="L811" i="17"/>
  <c r="N811" i="17"/>
  <c r="O811" i="17"/>
  <c r="P811" i="17" s="1"/>
  <c r="J812" i="17"/>
  <c r="L812" i="17"/>
  <c r="N812" i="17"/>
  <c r="O812" i="17"/>
  <c r="P812" i="17" s="1"/>
  <c r="J813" i="17"/>
  <c r="L813" i="17"/>
  <c r="N813" i="17"/>
  <c r="O813" i="17"/>
  <c r="P813" i="17" s="1"/>
  <c r="J814" i="17"/>
  <c r="L814" i="17"/>
  <c r="N814" i="17"/>
  <c r="O814" i="17"/>
  <c r="P814" i="17" s="1"/>
  <c r="J815" i="17"/>
  <c r="L815" i="17"/>
  <c r="N815" i="17"/>
  <c r="O815" i="17"/>
  <c r="P815" i="17" s="1"/>
  <c r="J816" i="17"/>
  <c r="L816" i="17"/>
  <c r="N816" i="17"/>
  <c r="O816" i="17"/>
  <c r="P816" i="17" s="1"/>
  <c r="J817" i="17"/>
  <c r="L817" i="17"/>
  <c r="N817" i="17"/>
  <c r="O817" i="17"/>
  <c r="P817" i="17" s="1"/>
  <c r="J818" i="17"/>
  <c r="L818" i="17"/>
  <c r="N818" i="17"/>
  <c r="O818" i="17"/>
  <c r="P818" i="17" s="1"/>
  <c r="J819" i="17"/>
  <c r="L819" i="17"/>
  <c r="N819" i="17"/>
  <c r="O819" i="17"/>
  <c r="P819" i="17" s="1"/>
  <c r="J820" i="17"/>
  <c r="L820" i="17"/>
  <c r="N820" i="17"/>
  <c r="O820" i="17"/>
  <c r="P820" i="17" s="1"/>
  <c r="J821" i="17"/>
  <c r="L821" i="17"/>
  <c r="N821" i="17"/>
  <c r="O821" i="17"/>
  <c r="P821" i="17" s="1"/>
  <c r="J822" i="17"/>
  <c r="L822" i="17"/>
  <c r="N822" i="17"/>
  <c r="O822" i="17"/>
  <c r="P822" i="17" s="1"/>
  <c r="J823" i="17"/>
  <c r="L823" i="17"/>
  <c r="N823" i="17"/>
  <c r="O823" i="17"/>
  <c r="P823" i="17" s="1"/>
  <c r="J824" i="17"/>
  <c r="L824" i="17"/>
  <c r="N824" i="17"/>
  <c r="O824" i="17"/>
  <c r="J825" i="17"/>
  <c r="L825" i="17"/>
  <c r="N825" i="17"/>
  <c r="O825" i="17"/>
  <c r="P825" i="17" s="1"/>
  <c r="J826" i="17"/>
  <c r="L826" i="17"/>
  <c r="N826" i="17"/>
  <c r="O826" i="17"/>
  <c r="P826" i="17" s="1"/>
  <c r="J827" i="17"/>
  <c r="L827" i="17"/>
  <c r="N827" i="17"/>
  <c r="O827" i="17"/>
  <c r="P827" i="17" s="1"/>
  <c r="J828" i="17"/>
  <c r="L828" i="17"/>
  <c r="N828" i="17"/>
  <c r="O828" i="17"/>
  <c r="P828" i="17" s="1"/>
  <c r="J829" i="17"/>
  <c r="L829" i="17"/>
  <c r="N829" i="17"/>
  <c r="O829" i="17"/>
  <c r="P829" i="17" s="1"/>
  <c r="J830" i="17"/>
  <c r="L830" i="17"/>
  <c r="N830" i="17"/>
  <c r="O830" i="17"/>
  <c r="P830" i="17" s="1"/>
  <c r="J831" i="17"/>
  <c r="L831" i="17"/>
  <c r="N831" i="17"/>
  <c r="O831" i="17"/>
  <c r="P831" i="17" s="1"/>
  <c r="J832" i="17"/>
  <c r="L832" i="17"/>
  <c r="N832" i="17"/>
  <c r="O832" i="17"/>
  <c r="P832" i="17" s="1"/>
  <c r="J833" i="17"/>
  <c r="L833" i="17"/>
  <c r="N833" i="17"/>
  <c r="O833" i="17"/>
  <c r="P833" i="17" s="1"/>
  <c r="J834" i="17"/>
  <c r="L834" i="17"/>
  <c r="N834" i="17"/>
  <c r="O834" i="17"/>
  <c r="P834" i="17" s="1"/>
  <c r="J835" i="17"/>
  <c r="L835" i="17"/>
  <c r="N835" i="17"/>
  <c r="O835" i="17"/>
  <c r="P835" i="17" s="1"/>
  <c r="J836" i="17"/>
  <c r="L836" i="17"/>
  <c r="N836" i="17"/>
  <c r="O836" i="17"/>
  <c r="P836" i="17" s="1"/>
  <c r="J837" i="17"/>
  <c r="L837" i="17"/>
  <c r="N837" i="17"/>
  <c r="O837" i="17"/>
  <c r="P837" i="17" s="1"/>
  <c r="J838" i="17"/>
  <c r="L838" i="17"/>
  <c r="N838" i="17"/>
  <c r="O838" i="17"/>
  <c r="P838" i="17" s="1"/>
  <c r="J839" i="17"/>
  <c r="L839" i="17"/>
  <c r="N839" i="17"/>
  <c r="O839" i="17"/>
  <c r="P839" i="17" s="1"/>
  <c r="J840" i="17"/>
  <c r="L840" i="17"/>
  <c r="N840" i="17"/>
  <c r="O840" i="17"/>
  <c r="P840" i="17" s="1"/>
  <c r="J841" i="17"/>
  <c r="L841" i="17"/>
  <c r="N841" i="17"/>
  <c r="O841" i="17"/>
  <c r="P841" i="17" s="1"/>
  <c r="J842" i="17"/>
  <c r="L842" i="17"/>
  <c r="N842" i="17"/>
  <c r="O842" i="17"/>
  <c r="P842" i="17" s="1"/>
  <c r="J843" i="17"/>
  <c r="L843" i="17"/>
  <c r="N843" i="17"/>
  <c r="O843" i="17"/>
  <c r="P843" i="17" s="1"/>
  <c r="J844" i="17"/>
  <c r="L844" i="17"/>
  <c r="N844" i="17"/>
  <c r="O844" i="17"/>
  <c r="P844" i="17" s="1"/>
  <c r="J845" i="17"/>
  <c r="L845" i="17"/>
  <c r="N845" i="17"/>
  <c r="O845" i="17"/>
  <c r="P845" i="17" s="1"/>
  <c r="J846" i="17"/>
  <c r="L846" i="17"/>
  <c r="N846" i="17"/>
  <c r="O846" i="17"/>
  <c r="P846" i="17" s="1"/>
  <c r="J847" i="17"/>
  <c r="L847" i="17"/>
  <c r="N847" i="17"/>
  <c r="O847" i="17"/>
  <c r="P847" i="17" s="1"/>
  <c r="J848" i="17"/>
  <c r="L848" i="17"/>
  <c r="N848" i="17"/>
  <c r="O848" i="17"/>
  <c r="P848" i="17" s="1"/>
  <c r="J849" i="17"/>
  <c r="L849" i="17"/>
  <c r="N849" i="17"/>
  <c r="O849" i="17"/>
  <c r="P849" i="17" s="1"/>
  <c r="J850" i="17"/>
  <c r="L850" i="17"/>
  <c r="N850" i="17"/>
  <c r="O850" i="17"/>
  <c r="P850" i="17" s="1"/>
  <c r="J851" i="17"/>
  <c r="L851" i="17"/>
  <c r="N851" i="17"/>
  <c r="O851" i="17"/>
  <c r="P851" i="17" s="1"/>
  <c r="J852" i="17"/>
  <c r="L852" i="17"/>
  <c r="N852" i="17"/>
  <c r="O852" i="17"/>
  <c r="P852" i="17" s="1"/>
  <c r="J853" i="17"/>
  <c r="L853" i="17"/>
  <c r="N853" i="17"/>
  <c r="O853" i="17"/>
  <c r="P853" i="17" s="1"/>
  <c r="J854" i="17"/>
  <c r="L854" i="17"/>
  <c r="N854" i="17"/>
  <c r="O854" i="17"/>
  <c r="P854" i="17" s="1"/>
  <c r="J855" i="17"/>
  <c r="L855" i="17"/>
  <c r="N855" i="17"/>
  <c r="O855" i="17"/>
  <c r="P855" i="17" s="1"/>
  <c r="J856" i="17"/>
  <c r="L856" i="17"/>
  <c r="N856" i="17"/>
  <c r="O856" i="17"/>
  <c r="P856" i="17" s="1"/>
  <c r="J857" i="17"/>
  <c r="L857" i="17"/>
  <c r="N857" i="17"/>
  <c r="O857" i="17"/>
  <c r="P857" i="17" s="1"/>
  <c r="J858" i="17"/>
  <c r="L858" i="17"/>
  <c r="N858" i="17"/>
  <c r="O858" i="17"/>
  <c r="P858" i="17" s="1"/>
  <c r="J859" i="17"/>
  <c r="L859" i="17"/>
  <c r="N859" i="17"/>
  <c r="O859" i="17"/>
  <c r="P859" i="17" s="1"/>
  <c r="J860" i="17"/>
  <c r="L860" i="17"/>
  <c r="N860" i="17"/>
  <c r="O860" i="17"/>
  <c r="P860" i="17" s="1"/>
  <c r="J861" i="17"/>
  <c r="L861" i="17"/>
  <c r="N861" i="17"/>
  <c r="O861" i="17"/>
  <c r="P861" i="17" s="1"/>
  <c r="J862" i="17"/>
  <c r="L862" i="17"/>
  <c r="N862" i="17"/>
  <c r="O862" i="17"/>
  <c r="P862" i="17" s="1"/>
  <c r="J863" i="17"/>
  <c r="L863" i="17"/>
  <c r="N863" i="17"/>
  <c r="O863" i="17"/>
  <c r="P863" i="17" s="1"/>
  <c r="J864" i="17"/>
  <c r="L864" i="17"/>
  <c r="N864" i="17"/>
  <c r="O864" i="17"/>
  <c r="P864" i="17" s="1"/>
  <c r="J865" i="17"/>
  <c r="L865" i="17"/>
  <c r="N865" i="17"/>
  <c r="O865" i="17"/>
  <c r="P865" i="17" s="1"/>
  <c r="J866" i="17"/>
  <c r="L866" i="17"/>
  <c r="N866" i="17"/>
  <c r="O866" i="17"/>
  <c r="P866" i="17" s="1"/>
  <c r="J867" i="17"/>
  <c r="L867" i="17"/>
  <c r="N867" i="17"/>
  <c r="O867" i="17"/>
  <c r="P867" i="17" s="1"/>
  <c r="J868" i="17"/>
  <c r="L868" i="17"/>
  <c r="N868" i="17"/>
  <c r="O868" i="17"/>
  <c r="P868" i="17" s="1"/>
  <c r="J869" i="17"/>
  <c r="L869" i="17"/>
  <c r="N869" i="17"/>
  <c r="O869" i="17"/>
  <c r="P869" i="17" s="1"/>
  <c r="J870" i="17"/>
  <c r="L870" i="17"/>
  <c r="N870" i="17"/>
  <c r="O870" i="17"/>
  <c r="P870" i="17" s="1"/>
  <c r="J871" i="17"/>
  <c r="L871" i="17"/>
  <c r="N871" i="17"/>
  <c r="O871" i="17"/>
  <c r="P871" i="17" s="1"/>
  <c r="J872" i="17"/>
  <c r="L872" i="17"/>
  <c r="N872" i="17"/>
  <c r="O872" i="17"/>
  <c r="P872" i="17" s="1"/>
  <c r="J873" i="17"/>
  <c r="L873" i="17"/>
  <c r="N873" i="17"/>
  <c r="O873" i="17"/>
  <c r="P873" i="17" s="1"/>
  <c r="J874" i="17"/>
  <c r="L874" i="17"/>
  <c r="N874" i="17"/>
  <c r="O874" i="17"/>
  <c r="P874" i="17" s="1"/>
  <c r="J875" i="17"/>
  <c r="L875" i="17"/>
  <c r="N875" i="17"/>
  <c r="O875" i="17"/>
  <c r="P875" i="17" s="1"/>
  <c r="J876" i="17"/>
  <c r="L876" i="17"/>
  <c r="N876" i="17"/>
  <c r="O876" i="17"/>
  <c r="P876" i="17" s="1"/>
  <c r="J877" i="17"/>
  <c r="L877" i="17"/>
  <c r="N877" i="17"/>
  <c r="O877" i="17"/>
  <c r="P877" i="17" s="1"/>
  <c r="J878" i="17"/>
  <c r="L878" i="17"/>
  <c r="N878" i="17"/>
  <c r="O878" i="17"/>
  <c r="P878" i="17" s="1"/>
  <c r="J879" i="17"/>
  <c r="L879" i="17"/>
  <c r="N879" i="17"/>
  <c r="O879" i="17"/>
  <c r="P879" i="17" s="1"/>
  <c r="J880" i="17"/>
  <c r="L880" i="17"/>
  <c r="N880" i="17"/>
  <c r="O880" i="17"/>
  <c r="P880" i="17" s="1"/>
  <c r="J881" i="17"/>
  <c r="L881" i="17"/>
  <c r="N881" i="17"/>
  <c r="O881" i="17"/>
  <c r="P881" i="17" s="1"/>
  <c r="J882" i="17"/>
  <c r="L882" i="17"/>
  <c r="N882" i="17"/>
  <c r="O882" i="17"/>
  <c r="P882" i="17" s="1"/>
  <c r="J883" i="17"/>
  <c r="L883" i="17"/>
  <c r="N883" i="17"/>
  <c r="O883" i="17"/>
  <c r="P883" i="17" s="1"/>
  <c r="J884" i="17"/>
  <c r="L884" i="17"/>
  <c r="N884" i="17"/>
  <c r="O884" i="17"/>
  <c r="P884" i="17" s="1"/>
  <c r="J885" i="17"/>
  <c r="L885" i="17"/>
  <c r="N885" i="17"/>
  <c r="O885" i="17"/>
  <c r="P885" i="17" s="1"/>
  <c r="J886" i="17"/>
  <c r="L886" i="17"/>
  <c r="N886" i="17"/>
  <c r="O886" i="17"/>
  <c r="P886" i="17" s="1"/>
  <c r="J887" i="17"/>
  <c r="L887" i="17"/>
  <c r="N887" i="17"/>
  <c r="O887" i="17"/>
  <c r="P887" i="17" s="1"/>
  <c r="J888" i="17"/>
  <c r="L888" i="17"/>
  <c r="N888" i="17"/>
  <c r="O888" i="17"/>
  <c r="P888" i="17" s="1"/>
  <c r="J889" i="17"/>
  <c r="L889" i="17"/>
  <c r="N889" i="17"/>
  <c r="O889" i="17"/>
  <c r="P889" i="17" s="1"/>
  <c r="J890" i="17"/>
  <c r="L890" i="17"/>
  <c r="N890" i="17"/>
  <c r="O890" i="17"/>
  <c r="P890" i="17" s="1"/>
  <c r="J891" i="17"/>
  <c r="L891" i="17"/>
  <c r="N891" i="17"/>
  <c r="O891" i="17"/>
  <c r="P891" i="17" s="1"/>
  <c r="J892" i="17"/>
  <c r="L892" i="17"/>
  <c r="N892" i="17"/>
  <c r="O892" i="17"/>
  <c r="P892" i="17" s="1"/>
  <c r="J893" i="17"/>
  <c r="L893" i="17"/>
  <c r="N893" i="17"/>
  <c r="O893" i="17"/>
  <c r="P893" i="17" s="1"/>
  <c r="J894" i="17"/>
  <c r="L894" i="17"/>
  <c r="N894" i="17"/>
  <c r="O894" i="17"/>
  <c r="P894" i="17" s="1"/>
  <c r="J895" i="17"/>
  <c r="L895" i="17"/>
  <c r="N895" i="17"/>
  <c r="O895" i="17"/>
  <c r="P895" i="17" s="1"/>
  <c r="J896" i="17"/>
  <c r="L896" i="17"/>
  <c r="N896" i="17"/>
  <c r="O896" i="17"/>
  <c r="P896" i="17" s="1"/>
  <c r="J897" i="17"/>
  <c r="L897" i="17"/>
  <c r="N897" i="17"/>
  <c r="O897" i="17"/>
  <c r="P897" i="17" s="1"/>
  <c r="J898" i="17"/>
  <c r="L898" i="17"/>
  <c r="N898" i="17"/>
  <c r="O898" i="17"/>
  <c r="P898" i="17" s="1"/>
  <c r="J899" i="17"/>
  <c r="L899" i="17"/>
  <c r="N899" i="17"/>
  <c r="O899" i="17"/>
  <c r="P899" i="17" s="1"/>
  <c r="J900" i="17"/>
  <c r="L900" i="17"/>
  <c r="N900" i="17"/>
  <c r="O900" i="17"/>
  <c r="P900" i="17" s="1"/>
  <c r="J901" i="17"/>
  <c r="L901" i="17"/>
  <c r="N901" i="17"/>
  <c r="O901" i="17"/>
  <c r="P901" i="17" s="1"/>
  <c r="J902" i="17"/>
  <c r="L902" i="17"/>
  <c r="N902" i="17"/>
  <c r="O902" i="17"/>
  <c r="P902" i="17" s="1"/>
  <c r="J903" i="17"/>
  <c r="L903" i="17"/>
  <c r="N903" i="17"/>
  <c r="O903" i="17"/>
  <c r="P903" i="17" s="1"/>
  <c r="J904" i="17"/>
  <c r="L904" i="17"/>
  <c r="N904" i="17"/>
  <c r="O904" i="17"/>
  <c r="P904" i="17" s="1"/>
  <c r="J905" i="17"/>
  <c r="L905" i="17"/>
  <c r="N905" i="17"/>
  <c r="O905" i="17"/>
  <c r="P905" i="17" s="1"/>
  <c r="J906" i="17"/>
  <c r="L906" i="17"/>
  <c r="N906" i="17"/>
  <c r="O906" i="17"/>
  <c r="P906" i="17" s="1"/>
  <c r="J907" i="17"/>
  <c r="L907" i="17"/>
  <c r="N907" i="17"/>
  <c r="O907" i="17"/>
  <c r="P907" i="17" s="1"/>
  <c r="J908" i="17"/>
  <c r="L908" i="17"/>
  <c r="N908" i="17"/>
  <c r="O908" i="17"/>
  <c r="P908" i="17" s="1"/>
  <c r="J909" i="17"/>
  <c r="L909" i="17"/>
  <c r="N909" i="17"/>
  <c r="O909" i="17"/>
  <c r="P909" i="17" s="1"/>
  <c r="J910" i="17"/>
  <c r="L910" i="17"/>
  <c r="N910" i="17"/>
  <c r="O910" i="17"/>
  <c r="P910" i="17" s="1"/>
  <c r="J911" i="17"/>
  <c r="L911" i="17"/>
  <c r="N911" i="17"/>
  <c r="O911" i="17"/>
  <c r="P911" i="17" s="1"/>
  <c r="J912" i="17"/>
  <c r="L912" i="17"/>
  <c r="N912" i="17"/>
  <c r="O912" i="17"/>
  <c r="P912" i="17" s="1"/>
  <c r="J913" i="17"/>
  <c r="L913" i="17"/>
  <c r="N913" i="17"/>
  <c r="O913" i="17"/>
  <c r="P913" i="17" s="1"/>
  <c r="J914" i="17"/>
  <c r="L914" i="17"/>
  <c r="N914" i="17"/>
  <c r="O914" i="17"/>
  <c r="P914" i="17" s="1"/>
  <c r="J915" i="17"/>
  <c r="L915" i="17"/>
  <c r="N915" i="17"/>
  <c r="O915" i="17"/>
  <c r="P915" i="17" s="1"/>
  <c r="J916" i="17"/>
  <c r="L916" i="17"/>
  <c r="N916" i="17"/>
  <c r="O916" i="17"/>
  <c r="P916" i="17" s="1"/>
  <c r="J917" i="17"/>
  <c r="L917" i="17"/>
  <c r="N917" i="17"/>
  <c r="O917" i="17"/>
  <c r="P917" i="17" s="1"/>
  <c r="J918" i="17"/>
  <c r="L918" i="17"/>
  <c r="N918" i="17"/>
  <c r="O918" i="17"/>
  <c r="P918" i="17" s="1"/>
  <c r="J919" i="17"/>
  <c r="L919" i="17"/>
  <c r="N919" i="17"/>
  <c r="O919" i="17"/>
  <c r="P919" i="17" s="1"/>
  <c r="J920" i="17"/>
  <c r="L920" i="17"/>
  <c r="N920" i="17"/>
  <c r="O920" i="17"/>
  <c r="P920" i="17" s="1"/>
  <c r="J921" i="17"/>
  <c r="L921" i="17"/>
  <c r="N921" i="17"/>
  <c r="O921" i="17"/>
  <c r="P921" i="17" s="1"/>
  <c r="J922" i="17"/>
  <c r="L922" i="17"/>
  <c r="N922" i="17"/>
  <c r="O922" i="17"/>
  <c r="P922" i="17" s="1"/>
  <c r="J923" i="17"/>
  <c r="L923" i="17"/>
  <c r="N923" i="17"/>
  <c r="O923" i="17"/>
  <c r="P923" i="17" s="1"/>
  <c r="J924" i="17"/>
  <c r="L924" i="17"/>
  <c r="N924" i="17"/>
  <c r="O924" i="17"/>
  <c r="P924" i="17" s="1"/>
  <c r="J925" i="17"/>
  <c r="L925" i="17"/>
  <c r="N925" i="17"/>
  <c r="O925" i="17"/>
  <c r="P925" i="17" s="1"/>
  <c r="J926" i="17"/>
  <c r="L926" i="17"/>
  <c r="N926" i="17"/>
  <c r="O926" i="17"/>
  <c r="P926" i="17" s="1"/>
  <c r="J927" i="17"/>
  <c r="L927" i="17"/>
  <c r="N927" i="17"/>
  <c r="O927" i="17"/>
  <c r="P927" i="17" s="1"/>
  <c r="J928" i="17"/>
  <c r="L928" i="17"/>
  <c r="N928" i="17"/>
  <c r="O928" i="17"/>
  <c r="P928" i="17" s="1"/>
  <c r="J929" i="17"/>
  <c r="L929" i="17"/>
  <c r="N929" i="17"/>
  <c r="O929" i="17"/>
  <c r="P929" i="17" s="1"/>
  <c r="J930" i="17"/>
  <c r="L930" i="17"/>
  <c r="N930" i="17"/>
  <c r="O930" i="17"/>
  <c r="P930" i="17" s="1"/>
  <c r="J931" i="17"/>
  <c r="L931" i="17"/>
  <c r="N931" i="17"/>
  <c r="O931" i="17"/>
  <c r="P931" i="17" s="1"/>
  <c r="J932" i="17"/>
  <c r="L932" i="17"/>
  <c r="N932" i="17"/>
  <c r="O932" i="17"/>
  <c r="P932" i="17" s="1"/>
  <c r="J933" i="17"/>
  <c r="L933" i="17"/>
  <c r="N933" i="17"/>
  <c r="O933" i="17"/>
  <c r="P933" i="17" s="1"/>
  <c r="J934" i="17"/>
  <c r="L934" i="17"/>
  <c r="N934" i="17"/>
  <c r="O934" i="17"/>
  <c r="P934" i="17" s="1"/>
  <c r="J935" i="17"/>
  <c r="L935" i="17"/>
  <c r="N935" i="17"/>
  <c r="O935" i="17"/>
  <c r="P935" i="17" s="1"/>
  <c r="J936" i="17"/>
  <c r="L936" i="17"/>
  <c r="N936" i="17"/>
  <c r="O936" i="17"/>
  <c r="P936" i="17" s="1"/>
  <c r="J937" i="17"/>
  <c r="L937" i="17"/>
  <c r="N937" i="17"/>
  <c r="O937" i="17"/>
  <c r="P937" i="17" s="1"/>
  <c r="J938" i="17"/>
  <c r="L938" i="17"/>
  <c r="N938" i="17"/>
  <c r="O938" i="17"/>
  <c r="P938" i="17" s="1"/>
  <c r="J939" i="17"/>
  <c r="L939" i="17"/>
  <c r="N939" i="17"/>
  <c r="O939" i="17"/>
  <c r="P939" i="17" s="1"/>
  <c r="J940" i="17"/>
  <c r="L940" i="17"/>
  <c r="N940" i="17"/>
  <c r="O940" i="17"/>
  <c r="P940" i="17" s="1"/>
  <c r="J941" i="17"/>
  <c r="L941" i="17"/>
  <c r="N941" i="17"/>
  <c r="O941" i="17"/>
  <c r="P941" i="17" s="1"/>
  <c r="J942" i="17"/>
  <c r="L942" i="17"/>
  <c r="N942" i="17"/>
  <c r="O942" i="17"/>
  <c r="P942" i="17" s="1"/>
  <c r="J943" i="17"/>
  <c r="L943" i="17"/>
  <c r="N943" i="17"/>
  <c r="O943" i="17"/>
  <c r="P943" i="17" s="1"/>
  <c r="J944" i="17"/>
  <c r="L944" i="17"/>
  <c r="N944" i="17"/>
  <c r="O944" i="17"/>
  <c r="P944" i="17" s="1"/>
  <c r="J945" i="17"/>
  <c r="L945" i="17"/>
  <c r="N945" i="17"/>
  <c r="O945" i="17"/>
  <c r="P945" i="17" s="1"/>
  <c r="J946" i="17"/>
  <c r="L946" i="17"/>
  <c r="N946" i="17"/>
  <c r="O946" i="17"/>
  <c r="P946" i="17" s="1"/>
  <c r="J947" i="17"/>
  <c r="L947" i="17"/>
  <c r="N947" i="17"/>
  <c r="O947" i="17"/>
  <c r="P947" i="17" s="1"/>
  <c r="J948" i="17"/>
  <c r="L948" i="17"/>
  <c r="N948" i="17"/>
  <c r="O948" i="17"/>
  <c r="P948" i="17" s="1"/>
  <c r="J949" i="17"/>
  <c r="L949" i="17"/>
  <c r="N949" i="17"/>
  <c r="O949" i="17"/>
  <c r="P949" i="17" s="1"/>
  <c r="J950" i="17"/>
  <c r="L950" i="17"/>
  <c r="N950" i="17"/>
  <c r="O950" i="17"/>
  <c r="J951" i="17"/>
  <c r="L951" i="17"/>
  <c r="N951" i="17"/>
  <c r="O951" i="17"/>
  <c r="P951" i="17" s="1"/>
  <c r="J952" i="17"/>
  <c r="L952" i="17"/>
  <c r="N952" i="17"/>
  <c r="O952" i="17"/>
  <c r="P952" i="17" s="1"/>
  <c r="J953" i="17"/>
  <c r="L953" i="17"/>
  <c r="N953" i="17"/>
  <c r="O953" i="17"/>
  <c r="P953" i="17" s="1"/>
  <c r="J954" i="17"/>
  <c r="L954" i="17"/>
  <c r="N954" i="17"/>
  <c r="O954" i="17"/>
  <c r="P954" i="17" s="1"/>
  <c r="J955" i="17"/>
  <c r="L955" i="17"/>
  <c r="N955" i="17"/>
  <c r="O955" i="17"/>
  <c r="P955" i="17" s="1"/>
  <c r="J956" i="17"/>
  <c r="L956" i="17"/>
  <c r="N956" i="17"/>
  <c r="O956" i="17"/>
  <c r="P956" i="17" s="1"/>
  <c r="J957" i="17"/>
  <c r="L957" i="17"/>
  <c r="N957" i="17"/>
  <c r="O957" i="17"/>
  <c r="P957" i="17" s="1"/>
  <c r="J958" i="17"/>
  <c r="L958" i="17"/>
  <c r="N958" i="17"/>
  <c r="O958" i="17"/>
  <c r="P958" i="17" s="1"/>
  <c r="J959" i="17"/>
  <c r="L959" i="17"/>
  <c r="N959" i="17"/>
  <c r="O959" i="17"/>
  <c r="P959" i="17" s="1"/>
  <c r="J960" i="17"/>
  <c r="L960" i="17"/>
  <c r="N960" i="17"/>
  <c r="O960" i="17"/>
  <c r="P960" i="17" s="1"/>
  <c r="J961" i="17"/>
  <c r="L961" i="17"/>
  <c r="N961" i="17"/>
  <c r="O961" i="17"/>
  <c r="P961" i="17" s="1"/>
  <c r="J962" i="17"/>
  <c r="L962" i="17"/>
  <c r="N962" i="17"/>
  <c r="O962" i="17"/>
  <c r="P962" i="17" s="1"/>
  <c r="J963" i="17"/>
  <c r="L963" i="17"/>
  <c r="N963" i="17"/>
  <c r="O963" i="17"/>
  <c r="P963" i="17" s="1"/>
  <c r="J964" i="17"/>
  <c r="L964" i="17"/>
  <c r="N964" i="17"/>
  <c r="O964" i="17"/>
  <c r="P964" i="17" s="1"/>
  <c r="J965" i="17"/>
  <c r="L965" i="17"/>
  <c r="N965" i="17"/>
  <c r="O965" i="17"/>
  <c r="P965" i="17" s="1"/>
  <c r="J966" i="17"/>
  <c r="L966" i="17"/>
  <c r="N966" i="17"/>
  <c r="O966" i="17"/>
  <c r="P966" i="17" s="1"/>
  <c r="J967" i="17"/>
  <c r="L967" i="17"/>
  <c r="N967" i="17"/>
  <c r="O967" i="17"/>
  <c r="P967" i="17" s="1"/>
  <c r="J968" i="17"/>
  <c r="L968" i="17"/>
  <c r="N968" i="17"/>
  <c r="O968" i="17"/>
  <c r="P968" i="17" s="1"/>
  <c r="J969" i="17"/>
  <c r="L969" i="17"/>
  <c r="N969" i="17"/>
  <c r="O969" i="17"/>
  <c r="P969" i="17" s="1"/>
  <c r="J970" i="17"/>
  <c r="L970" i="17"/>
  <c r="N970" i="17"/>
  <c r="O970" i="17"/>
  <c r="P970" i="17" s="1"/>
  <c r="J971" i="17"/>
  <c r="L971" i="17"/>
  <c r="N971" i="17"/>
  <c r="O971" i="17"/>
  <c r="P971" i="17" s="1"/>
  <c r="J972" i="17"/>
  <c r="L972" i="17"/>
  <c r="N972" i="17"/>
  <c r="O972" i="17"/>
  <c r="P972" i="17" s="1"/>
  <c r="J973" i="17"/>
  <c r="L973" i="17"/>
  <c r="N973" i="17"/>
  <c r="O973" i="17"/>
  <c r="P973" i="17" s="1"/>
  <c r="J974" i="17"/>
  <c r="L974" i="17"/>
  <c r="N974" i="17"/>
  <c r="O974" i="17"/>
  <c r="P974" i="17" s="1"/>
  <c r="J975" i="17"/>
  <c r="L975" i="17"/>
  <c r="N975" i="17"/>
  <c r="O975" i="17"/>
  <c r="P975" i="17" s="1"/>
  <c r="J976" i="17"/>
  <c r="L976" i="17"/>
  <c r="N976" i="17"/>
  <c r="O976" i="17"/>
  <c r="P976" i="17" s="1"/>
  <c r="J977" i="17"/>
  <c r="L977" i="17"/>
  <c r="N977" i="17"/>
  <c r="O977" i="17"/>
  <c r="P977" i="17" s="1"/>
  <c r="J978" i="17"/>
  <c r="L978" i="17"/>
  <c r="N978" i="17"/>
  <c r="O978" i="17"/>
  <c r="P978" i="17" s="1"/>
  <c r="J979" i="17"/>
  <c r="L979" i="17"/>
  <c r="N979" i="17"/>
  <c r="O979" i="17"/>
  <c r="P979" i="17" s="1"/>
  <c r="J980" i="17"/>
  <c r="L980" i="17"/>
  <c r="N980" i="17"/>
  <c r="O980" i="17"/>
  <c r="P980" i="17" s="1"/>
  <c r="J981" i="17"/>
  <c r="L981" i="17"/>
  <c r="N981" i="17"/>
  <c r="O981" i="17"/>
  <c r="P981" i="17" s="1"/>
  <c r="J982" i="17"/>
  <c r="L982" i="17"/>
  <c r="N982" i="17"/>
  <c r="O982" i="17"/>
  <c r="P982" i="17" s="1"/>
  <c r="J983" i="17"/>
  <c r="L983" i="17"/>
  <c r="N983" i="17"/>
  <c r="O983" i="17"/>
  <c r="P983" i="17" s="1"/>
  <c r="J984" i="17"/>
  <c r="L984" i="17"/>
  <c r="N984" i="17"/>
  <c r="O984" i="17"/>
  <c r="P984" i="17" s="1"/>
  <c r="J985" i="17"/>
  <c r="L985" i="17"/>
  <c r="N985" i="17"/>
  <c r="O985" i="17"/>
  <c r="P985" i="17" s="1"/>
  <c r="J986" i="17"/>
  <c r="L986" i="17"/>
  <c r="N986" i="17"/>
  <c r="O986" i="17"/>
  <c r="P986" i="17" s="1"/>
  <c r="J987" i="17"/>
  <c r="L987" i="17"/>
  <c r="N987" i="17"/>
  <c r="O987" i="17"/>
  <c r="P987" i="17" s="1"/>
  <c r="J988" i="17"/>
  <c r="L988" i="17"/>
  <c r="N988" i="17"/>
  <c r="O988" i="17"/>
  <c r="P988" i="17" s="1"/>
  <c r="J989" i="17"/>
  <c r="L989" i="17"/>
  <c r="N989" i="17"/>
  <c r="O989" i="17"/>
  <c r="P989" i="17" s="1"/>
  <c r="J990" i="17"/>
  <c r="L990" i="17"/>
  <c r="N990" i="17"/>
  <c r="O990" i="17"/>
  <c r="P990" i="17" s="1"/>
  <c r="J991" i="17"/>
  <c r="L991" i="17"/>
  <c r="N991" i="17"/>
  <c r="O991" i="17"/>
  <c r="P991" i="17" s="1"/>
  <c r="J992" i="17"/>
  <c r="L992" i="17"/>
  <c r="N992" i="17"/>
  <c r="O992" i="17"/>
  <c r="P992" i="17" s="1"/>
  <c r="J993" i="17"/>
  <c r="L993" i="17"/>
  <c r="N993" i="17"/>
  <c r="O993" i="17"/>
  <c r="P993" i="17" s="1"/>
  <c r="J994" i="17"/>
  <c r="L994" i="17"/>
  <c r="N994" i="17"/>
  <c r="O994" i="17"/>
  <c r="P994" i="17" s="1"/>
  <c r="J995" i="17"/>
  <c r="L995" i="17"/>
  <c r="N995" i="17"/>
  <c r="O995" i="17"/>
  <c r="P995" i="17" s="1"/>
  <c r="J996" i="17"/>
  <c r="L996" i="17"/>
  <c r="N996" i="17"/>
  <c r="O996" i="17"/>
  <c r="P996" i="17" s="1"/>
  <c r="J997" i="17"/>
  <c r="L997" i="17"/>
  <c r="N997" i="17"/>
  <c r="O997" i="17"/>
  <c r="P997" i="17" s="1"/>
  <c r="J998" i="17"/>
  <c r="L998" i="17"/>
  <c r="N998" i="17"/>
  <c r="O998" i="17"/>
  <c r="P998" i="17" s="1"/>
  <c r="J999" i="17"/>
  <c r="L999" i="17"/>
  <c r="N999" i="17"/>
  <c r="O999" i="17"/>
  <c r="P999" i="17" s="1"/>
  <c r="J1000" i="17"/>
  <c r="L1000" i="17"/>
  <c r="N1000" i="17"/>
  <c r="O1000" i="17"/>
  <c r="P1000" i="17" s="1"/>
  <c r="J1001" i="17"/>
  <c r="L1001" i="17"/>
  <c r="N1001" i="17"/>
  <c r="O1001" i="17"/>
  <c r="P1001" i="17" s="1"/>
  <c r="L2" i="17"/>
  <c r="N2" i="17"/>
  <c r="O2" i="17"/>
  <c r="P2" i="17" s="1"/>
  <c r="J2" i="17"/>
  <c r="F3" i="17"/>
  <c r="G3" i="17"/>
  <c r="H3" i="17"/>
  <c r="I3" i="17"/>
  <c r="F4" i="17"/>
  <c r="G4" i="17"/>
  <c r="H4" i="17"/>
  <c r="I4" i="17"/>
  <c r="F5" i="17"/>
  <c r="G5" i="17"/>
  <c r="H5" i="17"/>
  <c r="I5" i="17"/>
  <c r="F6" i="17"/>
  <c r="G6" i="17"/>
  <c r="H6" i="17"/>
  <c r="I6" i="17"/>
  <c r="F7" i="17"/>
  <c r="G7" i="17"/>
  <c r="H7" i="17"/>
  <c r="I7" i="17"/>
  <c r="F8" i="17"/>
  <c r="G8" i="17"/>
  <c r="H8" i="17"/>
  <c r="I8" i="17"/>
  <c r="F9" i="17"/>
  <c r="G9" i="17"/>
  <c r="H9" i="17"/>
  <c r="I9" i="17"/>
  <c r="F10" i="17"/>
  <c r="G10" i="17"/>
  <c r="H10" i="17"/>
  <c r="I10" i="17"/>
  <c r="F11" i="17"/>
  <c r="G11" i="17"/>
  <c r="H11" i="17"/>
  <c r="I11" i="17"/>
  <c r="F12" i="17"/>
  <c r="G12" i="17"/>
  <c r="H12" i="17"/>
  <c r="I12" i="17"/>
  <c r="F13" i="17"/>
  <c r="G13" i="17"/>
  <c r="H13" i="17"/>
  <c r="I13" i="17"/>
  <c r="F14" i="17"/>
  <c r="G14" i="17"/>
  <c r="H14" i="17"/>
  <c r="I14" i="17"/>
  <c r="F15" i="17"/>
  <c r="G15" i="17"/>
  <c r="H15" i="17"/>
  <c r="I15" i="17"/>
  <c r="F16" i="17"/>
  <c r="G16" i="17"/>
  <c r="H16" i="17"/>
  <c r="I16" i="17"/>
  <c r="F17" i="17"/>
  <c r="G17" i="17"/>
  <c r="H17" i="17"/>
  <c r="I17" i="17"/>
  <c r="F18" i="17"/>
  <c r="G18" i="17"/>
  <c r="H18" i="17"/>
  <c r="I18" i="17"/>
  <c r="F19" i="17"/>
  <c r="G19" i="17"/>
  <c r="H19" i="17"/>
  <c r="I19" i="17"/>
  <c r="F20" i="17"/>
  <c r="G20" i="17"/>
  <c r="H20" i="17"/>
  <c r="I20" i="17"/>
  <c r="F21" i="17"/>
  <c r="G21" i="17"/>
  <c r="H21" i="17"/>
  <c r="I21" i="17"/>
  <c r="F22" i="17"/>
  <c r="G22" i="17"/>
  <c r="H22" i="17"/>
  <c r="I22" i="17"/>
  <c r="F23" i="17"/>
  <c r="G23" i="17"/>
  <c r="H23" i="17"/>
  <c r="I23" i="17"/>
  <c r="F24" i="17"/>
  <c r="G24" i="17"/>
  <c r="H24" i="17"/>
  <c r="I24" i="17"/>
  <c r="F25" i="17"/>
  <c r="G25" i="17"/>
  <c r="H25" i="17"/>
  <c r="I25" i="17"/>
  <c r="F26" i="17"/>
  <c r="G26" i="17"/>
  <c r="H26" i="17"/>
  <c r="I26" i="17"/>
  <c r="F27" i="17"/>
  <c r="G27" i="17"/>
  <c r="H27" i="17"/>
  <c r="I27" i="17"/>
  <c r="F28" i="17"/>
  <c r="G28" i="17"/>
  <c r="H28" i="17"/>
  <c r="I28" i="17"/>
  <c r="F29" i="17"/>
  <c r="G29" i="17"/>
  <c r="H29" i="17"/>
  <c r="I29" i="17"/>
  <c r="F30" i="17"/>
  <c r="G30" i="17"/>
  <c r="H30" i="17"/>
  <c r="I30" i="17"/>
  <c r="F31" i="17"/>
  <c r="G31" i="17"/>
  <c r="H31" i="17"/>
  <c r="I31" i="17"/>
  <c r="F32" i="17"/>
  <c r="G32" i="17"/>
  <c r="H32" i="17"/>
  <c r="I32" i="17"/>
  <c r="F33" i="17"/>
  <c r="G33" i="17"/>
  <c r="H33" i="17"/>
  <c r="I33" i="17"/>
  <c r="F34" i="17"/>
  <c r="G34" i="17"/>
  <c r="H34" i="17"/>
  <c r="I34" i="17"/>
  <c r="F35" i="17"/>
  <c r="G35" i="17"/>
  <c r="H35" i="17"/>
  <c r="I35" i="17"/>
  <c r="F36" i="17"/>
  <c r="G36" i="17"/>
  <c r="H36" i="17"/>
  <c r="I36" i="17"/>
  <c r="F37" i="17"/>
  <c r="G37" i="17"/>
  <c r="H37" i="17"/>
  <c r="I37" i="17"/>
  <c r="F38" i="17"/>
  <c r="G38" i="17"/>
  <c r="H38" i="17"/>
  <c r="I38" i="17"/>
  <c r="F39" i="17"/>
  <c r="G39" i="17"/>
  <c r="H39" i="17"/>
  <c r="I39" i="17"/>
  <c r="F40" i="17"/>
  <c r="G40" i="17"/>
  <c r="H40" i="17"/>
  <c r="I40" i="17"/>
  <c r="F41" i="17"/>
  <c r="G41" i="17"/>
  <c r="H41" i="17"/>
  <c r="I41" i="17"/>
  <c r="F42" i="17"/>
  <c r="G42" i="17"/>
  <c r="H42" i="17"/>
  <c r="I42" i="17"/>
  <c r="F43" i="17"/>
  <c r="G43" i="17"/>
  <c r="H43" i="17"/>
  <c r="I43" i="17"/>
  <c r="F44" i="17"/>
  <c r="G44" i="17"/>
  <c r="H44" i="17"/>
  <c r="I44" i="17"/>
  <c r="F45" i="17"/>
  <c r="G45" i="17"/>
  <c r="H45" i="17"/>
  <c r="I45" i="17"/>
  <c r="F46" i="17"/>
  <c r="G46" i="17"/>
  <c r="H46" i="17"/>
  <c r="I46" i="17"/>
  <c r="F47" i="17"/>
  <c r="G47" i="17"/>
  <c r="H47" i="17"/>
  <c r="I47" i="17"/>
  <c r="F48" i="17"/>
  <c r="G48" i="17"/>
  <c r="H48" i="17"/>
  <c r="I48" i="17"/>
  <c r="F49" i="17"/>
  <c r="G49" i="17"/>
  <c r="H49" i="17"/>
  <c r="I49" i="17"/>
  <c r="F50" i="17"/>
  <c r="G50" i="17"/>
  <c r="H50" i="17"/>
  <c r="I50" i="17"/>
  <c r="F51" i="17"/>
  <c r="G51" i="17"/>
  <c r="H51" i="17"/>
  <c r="I51" i="17"/>
  <c r="F52" i="17"/>
  <c r="G52" i="17"/>
  <c r="H52" i="17"/>
  <c r="I52" i="17"/>
  <c r="F53" i="17"/>
  <c r="G53" i="17"/>
  <c r="H53" i="17"/>
  <c r="I53" i="17"/>
  <c r="F54" i="17"/>
  <c r="G54" i="17"/>
  <c r="H54" i="17"/>
  <c r="I54" i="17"/>
  <c r="F55" i="17"/>
  <c r="G55" i="17"/>
  <c r="H55" i="17"/>
  <c r="I55" i="17"/>
  <c r="F56" i="17"/>
  <c r="G56" i="17"/>
  <c r="H56" i="17"/>
  <c r="I56" i="17"/>
  <c r="F57" i="17"/>
  <c r="G57" i="17"/>
  <c r="H57" i="17"/>
  <c r="I57" i="17"/>
  <c r="F58" i="17"/>
  <c r="G58" i="17"/>
  <c r="H58" i="17"/>
  <c r="I58" i="17"/>
  <c r="F59" i="17"/>
  <c r="G59" i="17"/>
  <c r="H59" i="17"/>
  <c r="I59" i="17"/>
  <c r="F60" i="17"/>
  <c r="G60" i="17"/>
  <c r="H60" i="17"/>
  <c r="I60" i="17"/>
  <c r="F61" i="17"/>
  <c r="G61" i="17"/>
  <c r="H61" i="17"/>
  <c r="I61" i="17"/>
  <c r="F62" i="17"/>
  <c r="G62" i="17"/>
  <c r="H62" i="17"/>
  <c r="I62" i="17"/>
  <c r="F63" i="17"/>
  <c r="G63" i="17"/>
  <c r="H63" i="17"/>
  <c r="I63" i="17"/>
  <c r="F64" i="17"/>
  <c r="G64" i="17"/>
  <c r="H64" i="17"/>
  <c r="I64" i="17"/>
  <c r="F65" i="17"/>
  <c r="G65" i="17"/>
  <c r="H65" i="17"/>
  <c r="I65" i="17"/>
  <c r="F66" i="17"/>
  <c r="G66" i="17"/>
  <c r="H66" i="17"/>
  <c r="I66" i="17"/>
  <c r="F67" i="17"/>
  <c r="G67" i="17"/>
  <c r="H67" i="17"/>
  <c r="I67" i="17"/>
  <c r="F68" i="17"/>
  <c r="G68" i="17"/>
  <c r="H68" i="17"/>
  <c r="I68" i="17"/>
  <c r="F69" i="17"/>
  <c r="G69" i="17"/>
  <c r="H69" i="17"/>
  <c r="I69" i="17"/>
  <c r="F70" i="17"/>
  <c r="G70" i="17"/>
  <c r="H70" i="17"/>
  <c r="I70" i="17"/>
  <c r="F71" i="17"/>
  <c r="G71" i="17"/>
  <c r="H71" i="17"/>
  <c r="I71" i="17"/>
  <c r="F72" i="17"/>
  <c r="G72" i="17"/>
  <c r="H72" i="17"/>
  <c r="I72" i="17"/>
  <c r="F73" i="17"/>
  <c r="G73" i="17"/>
  <c r="H73" i="17"/>
  <c r="I73" i="17"/>
  <c r="F74" i="17"/>
  <c r="G74" i="17"/>
  <c r="H74" i="17"/>
  <c r="I74" i="17"/>
  <c r="F75" i="17"/>
  <c r="G75" i="17"/>
  <c r="H75" i="17"/>
  <c r="I75" i="17"/>
  <c r="F76" i="17"/>
  <c r="G76" i="17"/>
  <c r="H76" i="17"/>
  <c r="I76" i="17"/>
  <c r="F77" i="17"/>
  <c r="G77" i="17"/>
  <c r="H77" i="17"/>
  <c r="I77" i="17"/>
  <c r="F78" i="17"/>
  <c r="G78" i="17"/>
  <c r="H78" i="17"/>
  <c r="I78" i="17"/>
  <c r="F79" i="17"/>
  <c r="G79" i="17"/>
  <c r="H79" i="17"/>
  <c r="I79" i="17"/>
  <c r="F80" i="17"/>
  <c r="G80" i="17"/>
  <c r="H80" i="17"/>
  <c r="I80" i="17"/>
  <c r="F81" i="17"/>
  <c r="G81" i="17"/>
  <c r="H81" i="17"/>
  <c r="I81" i="17"/>
  <c r="F82" i="17"/>
  <c r="G82" i="17"/>
  <c r="H82" i="17"/>
  <c r="I82" i="17"/>
  <c r="F83" i="17"/>
  <c r="G83" i="17"/>
  <c r="H83" i="17"/>
  <c r="I83" i="17"/>
  <c r="F84" i="17"/>
  <c r="G84" i="17"/>
  <c r="H84" i="17"/>
  <c r="I84" i="17"/>
  <c r="F85" i="17"/>
  <c r="G85" i="17"/>
  <c r="H85" i="17"/>
  <c r="I85" i="17"/>
  <c r="F86" i="17"/>
  <c r="G86" i="17"/>
  <c r="H86" i="17"/>
  <c r="I86" i="17"/>
  <c r="F87" i="17"/>
  <c r="G87" i="17"/>
  <c r="H87" i="17"/>
  <c r="I87" i="17"/>
  <c r="F88" i="17"/>
  <c r="G88" i="17"/>
  <c r="H88" i="17"/>
  <c r="I88" i="17"/>
  <c r="F89" i="17"/>
  <c r="G89" i="17"/>
  <c r="H89" i="17"/>
  <c r="I89" i="17"/>
  <c r="F90" i="17"/>
  <c r="G90" i="17"/>
  <c r="H90" i="17"/>
  <c r="I90" i="17"/>
  <c r="F91" i="17"/>
  <c r="G91" i="17"/>
  <c r="H91" i="17"/>
  <c r="I91" i="17"/>
  <c r="F92" i="17"/>
  <c r="G92" i="17"/>
  <c r="H92" i="17"/>
  <c r="I92" i="17"/>
  <c r="F93" i="17"/>
  <c r="G93" i="17"/>
  <c r="H93" i="17"/>
  <c r="I93" i="17"/>
  <c r="F94" i="17"/>
  <c r="G94" i="17"/>
  <c r="H94" i="17"/>
  <c r="I94" i="17"/>
  <c r="F95" i="17"/>
  <c r="G95" i="17"/>
  <c r="H95" i="17"/>
  <c r="I95" i="17"/>
  <c r="F96" i="17"/>
  <c r="G96" i="17"/>
  <c r="H96" i="17"/>
  <c r="I96" i="17"/>
  <c r="F97" i="17"/>
  <c r="G97" i="17"/>
  <c r="H97" i="17"/>
  <c r="I97" i="17"/>
  <c r="F98" i="17"/>
  <c r="G98" i="17"/>
  <c r="H98" i="17"/>
  <c r="I98" i="17"/>
  <c r="F99" i="17"/>
  <c r="G99" i="17"/>
  <c r="H99" i="17"/>
  <c r="I99" i="17"/>
  <c r="F100" i="17"/>
  <c r="G100" i="17"/>
  <c r="H100" i="17"/>
  <c r="I100" i="17"/>
  <c r="F101" i="17"/>
  <c r="G101" i="17"/>
  <c r="H101" i="17"/>
  <c r="I101" i="17"/>
  <c r="F102" i="17"/>
  <c r="G102" i="17"/>
  <c r="H102" i="17"/>
  <c r="I102" i="17"/>
  <c r="F103" i="17"/>
  <c r="G103" i="17"/>
  <c r="H103" i="17"/>
  <c r="I103" i="17"/>
  <c r="F104" i="17"/>
  <c r="G104" i="17"/>
  <c r="H104" i="17"/>
  <c r="I104" i="17"/>
  <c r="F105" i="17"/>
  <c r="G105" i="17"/>
  <c r="H105" i="17"/>
  <c r="I105" i="17"/>
  <c r="F106" i="17"/>
  <c r="G106" i="17"/>
  <c r="H106" i="17"/>
  <c r="I106" i="17"/>
  <c r="F107" i="17"/>
  <c r="G107" i="17"/>
  <c r="H107" i="17"/>
  <c r="I107" i="17"/>
  <c r="F108" i="17"/>
  <c r="G108" i="17"/>
  <c r="H108" i="17"/>
  <c r="I108" i="17"/>
  <c r="F109" i="17"/>
  <c r="G109" i="17"/>
  <c r="H109" i="17"/>
  <c r="I109" i="17"/>
  <c r="F110" i="17"/>
  <c r="G110" i="17"/>
  <c r="H110" i="17"/>
  <c r="I110" i="17"/>
  <c r="F111" i="17"/>
  <c r="G111" i="17"/>
  <c r="H111" i="17"/>
  <c r="I111" i="17"/>
  <c r="F112" i="17"/>
  <c r="G112" i="17"/>
  <c r="H112" i="17"/>
  <c r="I112" i="17"/>
  <c r="F113" i="17"/>
  <c r="G113" i="17"/>
  <c r="H113" i="17"/>
  <c r="I113" i="17"/>
  <c r="F114" i="17"/>
  <c r="G114" i="17"/>
  <c r="H114" i="17"/>
  <c r="I114" i="17"/>
  <c r="F115" i="17"/>
  <c r="G115" i="17"/>
  <c r="H115" i="17"/>
  <c r="I115" i="17"/>
  <c r="F116" i="17"/>
  <c r="G116" i="17"/>
  <c r="H116" i="17"/>
  <c r="I116" i="17"/>
  <c r="F117" i="17"/>
  <c r="G117" i="17"/>
  <c r="H117" i="17"/>
  <c r="I117" i="17"/>
  <c r="F118" i="17"/>
  <c r="G118" i="17"/>
  <c r="H118" i="17"/>
  <c r="I118" i="17"/>
  <c r="F119" i="17"/>
  <c r="G119" i="17"/>
  <c r="H119" i="17"/>
  <c r="I119" i="17"/>
  <c r="F120" i="17"/>
  <c r="G120" i="17"/>
  <c r="H120" i="17"/>
  <c r="I120" i="17"/>
  <c r="F121" i="17"/>
  <c r="G121" i="17"/>
  <c r="H121" i="17"/>
  <c r="I121" i="17"/>
  <c r="F122" i="17"/>
  <c r="G122" i="17"/>
  <c r="H122" i="17"/>
  <c r="I122" i="17"/>
  <c r="F123" i="17"/>
  <c r="G123" i="17"/>
  <c r="H123" i="17"/>
  <c r="I123" i="17"/>
  <c r="F124" i="17"/>
  <c r="G124" i="17"/>
  <c r="H124" i="17"/>
  <c r="I124" i="17"/>
  <c r="F125" i="17"/>
  <c r="G125" i="17"/>
  <c r="H125" i="17"/>
  <c r="I125" i="17"/>
  <c r="F126" i="17"/>
  <c r="G126" i="17"/>
  <c r="H126" i="17"/>
  <c r="I126" i="17"/>
  <c r="F127" i="17"/>
  <c r="G127" i="17"/>
  <c r="H127" i="17"/>
  <c r="I127" i="17"/>
  <c r="F128" i="17"/>
  <c r="G128" i="17"/>
  <c r="H128" i="17"/>
  <c r="I128" i="17"/>
  <c r="F129" i="17"/>
  <c r="G129" i="17"/>
  <c r="H129" i="17"/>
  <c r="I129" i="17"/>
  <c r="F130" i="17"/>
  <c r="G130" i="17"/>
  <c r="H130" i="17"/>
  <c r="I130" i="17"/>
  <c r="F131" i="17"/>
  <c r="G131" i="17"/>
  <c r="H131" i="17"/>
  <c r="I131" i="17"/>
  <c r="F132" i="17"/>
  <c r="G132" i="17"/>
  <c r="H132" i="17"/>
  <c r="I132" i="17"/>
  <c r="F133" i="17"/>
  <c r="G133" i="17"/>
  <c r="H133" i="17"/>
  <c r="I133" i="17"/>
  <c r="F134" i="17"/>
  <c r="G134" i="17"/>
  <c r="H134" i="17"/>
  <c r="I134" i="17"/>
  <c r="F135" i="17"/>
  <c r="G135" i="17"/>
  <c r="H135" i="17"/>
  <c r="I135" i="17"/>
  <c r="F136" i="17"/>
  <c r="G136" i="17"/>
  <c r="H136" i="17"/>
  <c r="I136" i="17"/>
  <c r="F137" i="17"/>
  <c r="G137" i="17"/>
  <c r="H137" i="17"/>
  <c r="I137" i="17"/>
  <c r="F138" i="17"/>
  <c r="G138" i="17"/>
  <c r="H138" i="17"/>
  <c r="I138" i="17"/>
  <c r="F139" i="17"/>
  <c r="G139" i="17"/>
  <c r="H139" i="17"/>
  <c r="I139" i="17"/>
  <c r="F140" i="17"/>
  <c r="G140" i="17"/>
  <c r="H140" i="17"/>
  <c r="I140" i="17"/>
  <c r="F141" i="17"/>
  <c r="G141" i="17"/>
  <c r="H141" i="17"/>
  <c r="I141" i="17"/>
  <c r="F142" i="17"/>
  <c r="G142" i="17"/>
  <c r="H142" i="17"/>
  <c r="I142" i="17"/>
  <c r="F143" i="17"/>
  <c r="G143" i="17"/>
  <c r="H143" i="17"/>
  <c r="I143" i="17"/>
  <c r="F144" i="17"/>
  <c r="G144" i="17"/>
  <c r="H144" i="17"/>
  <c r="I144" i="17"/>
  <c r="F145" i="17"/>
  <c r="G145" i="17"/>
  <c r="H145" i="17"/>
  <c r="I145" i="17"/>
  <c r="F146" i="17"/>
  <c r="G146" i="17"/>
  <c r="H146" i="17"/>
  <c r="I146" i="17"/>
  <c r="F147" i="17"/>
  <c r="G147" i="17"/>
  <c r="H147" i="17"/>
  <c r="I147" i="17"/>
  <c r="F148" i="17"/>
  <c r="G148" i="17"/>
  <c r="H148" i="17"/>
  <c r="I148" i="17"/>
  <c r="F149" i="17"/>
  <c r="G149" i="17"/>
  <c r="H149" i="17"/>
  <c r="I149" i="17"/>
  <c r="F150" i="17"/>
  <c r="G150" i="17"/>
  <c r="H150" i="17"/>
  <c r="I150" i="17"/>
  <c r="F151" i="17"/>
  <c r="G151" i="17"/>
  <c r="H151" i="17"/>
  <c r="I151" i="17"/>
  <c r="F152" i="17"/>
  <c r="G152" i="17"/>
  <c r="H152" i="17"/>
  <c r="I152" i="17"/>
  <c r="F153" i="17"/>
  <c r="G153" i="17"/>
  <c r="H153" i="17"/>
  <c r="I153" i="17"/>
  <c r="F154" i="17"/>
  <c r="G154" i="17"/>
  <c r="H154" i="17"/>
  <c r="I154" i="17"/>
  <c r="F155" i="17"/>
  <c r="G155" i="17"/>
  <c r="H155" i="17"/>
  <c r="I155" i="17"/>
  <c r="F156" i="17"/>
  <c r="G156" i="17"/>
  <c r="H156" i="17"/>
  <c r="I156" i="17"/>
  <c r="F157" i="17"/>
  <c r="G157" i="17"/>
  <c r="H157" i="17"/>
  <c r="I157" i="17"/>
  <c r="F158" i="17"/>
  <c r="G158" i="17"/>
  <c r="H158" i="17"/>
  <c r="I158" i="17"/>
  <c r="F159" i="17"/>
  <c r="G159" i="17"/>
  <c r="H159" i="17"/>
  <c r="I159" i="17"/>
  <c r="F160" i="17"/>
  <c r="G160" i="17"/>
  <c r="H160" i="17"/>
  <c r="I160" i="17"/>
  <c r="F161" i="17"/>
  <c r="G161" i="17"/>
  <c r="H161" i="17"/>
  <c r="I161" i="17"/>
  <c r="F162" i="17"/>
  <c r="G162" i="17"/>
  <c r="H162" i="17"/>
  <c r="I162" i="17"/>
  <c r="F163" i="17"/>
  <c r="G163" i="17"/>
  <c r="H163" i="17"/>
  <c r="I163" i="17"/>
  <c r="F164" i="17"/>
  <c r="G164" i="17"/>
  <c r="H164" i="17"/>
  <c r="I164" i="17"/>
  <c r="F165" i="17"/>
  <c r="G165" i="17"/>
  <c r="H165" i="17"/>
  <c r="I165" i="17"/>
  <c r="F166" i="17"/>
  <c r="G166" i="17"/>
  <c r="H166" i="17"/>
  <c r="I166" i="17"/>
  <c r="F167" i="17"/>
  <c r="G167" i="17"/>
  <c r="H167" i="17"/>
  <c r="I167" i="17"/>
  <c r="F168" i="17"/>
  <c r="G168" i="17"/>
  <c r="H168" i="17"/>
  <c r="I168" i="17"/>
  <c r="F169" i="17"/>
  <c r="G169" i="17"/>
  <c r="H169" i="17"/>
  <c r="I169" i="17"/>
  <c r="F170" i="17"/>
  <c r="G170" i="17"/>
  <c r="H170" i="17"/>
  <c r="I170" i="17"/>
  <c r="F171" i="17"/>
  <c r="G171" i="17"/>
  <c r="H171" i="17"/>
  <c r="I171" i="17"/>
  <c r="F172" i="17"/>
  <c r="G172" i="17"/>
  <c r="H172" i="17"/>
  <c r="I172" i="17"/>
  <c r="F173" i="17"/>
  <c r="G173" i="17"/>
  <c r="H173" i="17"/>
  <c r="I173" i="17"/>
  <c r="F174" i="17"/>
  <c r="G174" i="17"/>
  <c r="H174" i="17"/>
  <c r="I174" i="17"/>
  <c r="F175" i="17"/>
  <c r="G175" i="17"/>
  <c r="H175" i="17"/>
  <c r="I175" i="17"/>
  <c r="F176" i="17"/>
  <c r="G176" i="17"/>
  <c r="H176" i="17"/>
  <c r="I176" i="17"/>
  <c r="F177" i="17"/>
  <c r="G177" i="17"/>
  <c r="H177" i="17"/>
  <c r="I177" i="17"/>
  <c r="F178" i="17"/>
  <c r="G178" i="17"/>
  <c r="H178" i="17"/>
  <c r="I178" i="17"/>
  <c r="F179" i="17"/>
  <c r="G179" i="17"/>
  <c r="H179" i="17"/>
  <c r="I179" i="17"/>
  <c r="F180" i="17"/>
  <c r="G180" i="17"/>
  <c r="H180" i="17"/>
  <c r="I180" i="17"/>
  <c r="F181" i="17"/>
  <c r="G181" i="17"/>
  <c r="H181" i="17"/>
  <c r="I181" i="17"/>
  <c r="F182" i="17"/>
  <c r="G182" i="17"/>
  <c r="H182" i="17"/>
  <c r="I182" i="17"/>
  <c r="F183" i="17"/>
  <c r="G183" i="17"/>
  <c r="H183" i="17"/>
  <c r="I183" i="17"/>
  <c r="F184" i="17"/>
  <c r="G184" i="17"/>
  <c r="H184" i="17"/>
  <c r="I184" i="17"/>
  <c r="F185" i="17"/>
  <c r="G185" i="17"/>
  <c r="H185" i="17"/>
  <c r="I185" i="17"/>
  <c r="F186" i="17"/>
  <c r="G186" i="17"/>
  <c r="H186" i="17"/>
  <c r="I186" i="17"/>
  <c r="F187" i="17"/>
  <c r="G187" i="17"/>
  <c r="H187" i="17"/>
  <c r="I187" i="17"/>
  <c r="F188" i="17"/>
  <c r="G188" i="17"/>
  <c r="H188" i="17"/>
  <c r="I188" i="17"/>
  <c r="F189" i="17"/>
  <c r="G189" i="17"/>
  <c r="H189" i="17"/>
  <c r="I189" i="17"/>
  <c r="F190" i="17"/>
  <c r="G190" i="17"/>
  <c r="H190" i="17"/>
  <c r="I190" i="17"/>
  <c r="F191" i="17"/>
  <c r="G191" i="17"/>
  <c r="H191" i="17"/>
  <c r="I191" i="17"/>
  <c r="F192" i="17"/>
  <c r="G192" i="17"/>
  <c r="H192" i="17"/>
  <c r="I192" i="17"/>
  <c r="F193" i="17"/>
  <c r="G193" i="17"/>
  <c r="H193" i="17"/>
  <c r="I193" i="17"/>
  <c r="F194" i="17"/>
  <c r="G194" i="17"/>
  <c r="H194" i="17"/>
  <c r="I194" i="17"/>
  <c r="F195" i="17"/>
  <c r="G195" i="17"/>
  <c r="H195" i="17"/>
  <c r="I195" i="17"/>
  <c r="F196" i="17"/>
  <c r="G196" i="17"/>
  <c r="H196" i="17"/>
  <c r="I196" i="17"/>
  <c r="F197" i="17"/>
  <c r="G197" i="17"/>
  <c r="H197" i="17"/>
  <c r="I197" i="17"/>
  <c r="F198" i="17"/>
  <c r="G198" i="17"/>
  <c r="H198" i="17"/>
  <c r="I198" i="17"/>
  <c r="F199" i="17"/>
  <c r="G199" i="17"/>
  <c r="H199" i="17"/>
  <c r="I199" i="17"/>
  <c r="F200" i="17"/>
  <c r="G200" i="17"/>
  <c r="H200" i="17"/>
  <c r="I200" i="17"/>
  <c r="F201" i="17"/>
  <c r="G201" i="17"/>
  <c r="H201" i="17"/>
  <c r="I201" i="17"/>
  <c r="F202" i="17"/>
  <c r="G202" i="17"/>
  <c r="H202" i="17"/>
  <c r="I202" i="17"/>
  <c r="F203" i="17"/>
  <c r="G203" i="17"/>
  <c r="H203" i="17"/>
  <c r="I203" i="17"/>
  <c r="F204" i="17"/>
  <c r="G204" i="17"/>
  <c r="H204" i="17"/>
  <c r="I204" i="17"/>
  <c r="F205" i="17"/>
  <c r="G205" i="17"/>
  <c r="H205" i="17"/>
  <c r="I205" i="17"/>
  <c r="F206" i="17"/>
  <c r="G206" i="17"/>
  <c r="H206" i="17"/>
  <c r="I206" i="17"/>
  <c r="F207" i="17"/>
  <c r="G207" i="17"/>
  <c r="H207" i="17"/>
  <c r="I207" i="17"/>
  <c r="F208" i="17"/>
  <c r="G208" i="17"/>
  <c r="H208" i="17"/>
  <c r="I208" i="17"/>
  <c r="F209" i="17"/>
  <c r="G209" i="17"/>
  <c r="H209" i="17"/>
  <c r="I209" i="17"/>
  <c r="F210" i="17"/>
  <c r="G210" i="17"/>
  <c r="H210" i="17"/>
  <c r="I210" i="17"/>
  <c r="F211" i="17"/>
  <c r="G211" i="17"/>
  <c r="H211" i="17"/>
  <c r="I211" i="17"/>
  <c r="F212" i="17"/>
  <c r="G212" i="17"/>
  <c r="H212" i="17"/>
  <c r="I212" i="17"/>
  <c r="F213" i="17"/>
  <c r="G213" i="17"/>
  <c r="H213" i="17"/>
  <c r="I213" i="17"/>
  <c r="F214" i="17"/>
  <c r="G214" i="17"/>
  <c r="H214" i="17"/>
  <c r="I214" i="17"/>
  <c r="F215" i="17"/>
  <c r="G215" i="17"/>
  <c r="H215" i="17"/>
  <c r="I215" i="17"/>
  <c r="F216" i="17"/>
  <c r="G216" i="17"/>
  <c r="H216" i="17"/>
  <c r="I216" i="17"/>
  <c r="F217" i="17"/>
  <c r="G217" i="17"/>
  <c r="H217" i="17"/>
  <c r="I217" i="17"/>
  <c r="F218" i="17"/>
  <c r="G218" i="17"/>
  <c r="H218" i="17"/>
  <c r="I218" i="17"/>
  <c r="F219" i="17"/>
  <c r="G219" i="17"/>
  <c r="H219" i="17"/>
  <c r="I219" i="17"/>
  <c r="F220" i="17"/>
  <c r="G220" i="17"/>
  <c r="H220" i="17"/>
  <c r="I220" i="17"/>
  <c r="F221" i="17"/>
  <c r="G221" i="17"/>
  <c r="H221" i="17"/>
  <c r="I221" i="17"/>
  <c r="F222" i="17"/>
  <c r="G222" i="17"/>
  <c r="H222" i="17"/>
  <c r="I222" i="17"/>
  <c r="F223" i="17"/>
  <c r="G223" i="17"/>
  <c r="H223" i="17"/>
  <c r="I223" i="17"/>
  <c r="F224" i="17"/>
  <c r="G224" i="17"/>
  <c r="H224" i="17"/>
  <c r="I224" i="17"/>
  <c r="F225" i="17"/>
  <c r="G225" i="17"/>
  <c r="H225" i="17"/>
  <c r="I225" i="17"/>
  <c r="F226" i="17"/>
  <c r="G226" i="17"/>
  <c r="H226" i="17"/>
  <c r="I226" i="17"/>
  <c r="F227" i="17"/>
  <c r="G227" i="17"/>
  <c r="H227" i="17"/>
  <c r="I227" i="17"/>
  <c r="F228" i="17"/>
  <c r="G228" i="17"/>
  <c r="H228" i="17"/>
  <c r="I228" i="17"/>
  <c r="F229" i="17"/>
  <c r="G229" i="17"/>
  <c r="H229" i="17"/>
  <c r="I229" i="17"/>
  <c r="F230" i="17"/>
  <c r="G230" i="17"/>
  <c r="H230" i="17"/>
  <c r="I230" i="17"/>
  <c r="F231" i="17"/>
  <c r="G231" i="17"/>
  <c r="H231" i="17"/>
  <c r="I231" i="17"/>
  <c r="F232" i="17"/>
  <c r="G232" i="17"/>
  <c r="H232" i="17"/>
  <c r="I232" i="17"/>
  <c r="F233" i="17"/>
  <c r="G233" i="17"/>
  <c r="H233" i="17"/>
  <c r="I233" i="17"/>
  <c r="F234" i="17"/>
  <c r="G234" i="17"/>
  <c r="H234" i="17"/>
  <c r="I234" i="17"/>
  <c r="F235" i="17"/>
  <c r="G235" i="17"/>
  <c r="H235" i="17"/>
  <c r="I235" i="17"/>
  <c r="F236" i="17"/>
  <c r="G236" i="17"/>
  <c r="H236" i="17"/>
  <c r="I236" i="17"/>
  <c r="F237" i="17"/>
  <c r="G237" i="17"/>
  <c r="H237" i="17"/>
  <c r="I237" i="17"/>
  <c r="F238" i="17"/>
  <c r="G238" i="17"/>
  <c r="H238" i="17"/>
  <c r="I238" i="17"/>
  <c r="F239" i="17"/>
  <c r="G239" i="17"/>
  <c r="H239" i="17"/>
  <c r="I239" i="17"/>
  <c r="F240" i="17"/>
  <c r="G240" i="17"/>
  <c r="H240" i="17"/>
  <c r="I240" i="17"/>
  <c r="F241" i="17"/>
  <c r="G241" i="17"/>
  <c r="H241" i="17"/>
  <c r="I241" i="17"/>
  <c r="F242" i="17"/>
  <c r="G242" i="17"/>
  <c r="H242" i="17"/>
  <c r="I242" i="17"/>
  <c r="F243" i="17"/>
  <c r="G243" i="17"/>
  <c r="H243" i="17"/>
  <c r="I243" i="17"/>
  <c r="F244" i="17"/>
  <c r="G244" i="17"/>
  <c r="H244" i="17"/>
  <c r="I244" i="17"/>
  <c r="F245" i="17"/>
  <c r="G245" i="17"/>
  <c r="H245" i="17"/>
  <c r="I245" i="17"/>
  <c r="F246" i="17"/>
  <c r="G246" i="17"/>
  <c r="H246" i="17"/>
  <c r="I246" i="17"/>
  <c r="F247" i="17"/>
  <c r="G247" i="17"/>
  <c r="H247" i="17"/>
  <c r="I247" i="17"/>
  <c r="F248" i="17"/>
  <c r="G248" i="17"/>
  <c r="H248" i="17"/>
  <c r="I248" i="17"/>
  <c r="F249" i="17"/>
  <c r="G249" i="17"/>
  <c r="H249" i="17"/>
  <c r="I249" i="17"/>
  <c r="F250" i="17"/>
  <c r="G250" i="17"/>
  <c r="H250" i="17"/>
  <c r="I250" i="17"/>
  <c r="F251" i="17"/>
  <c r="G251" i="17"/>
  <c r="H251" i="17"/>
  <c r="I251" i="17"/>
  <c r="F252" i="17"/>
  <c r="G252" i="17"/>
  <c r="H252" i="17"/>
  <c r="I252" i="17"/>
  <c r="F253" i="17"/>
  <c r="G253" i="17"/>
  <c r="H253" i="17"/>
  <c r="I253" i="17"/>
  <c r="F254" i="17"/>
  <c r="G254" i="17"/>
  <c r="H254" i="17"/>
  <c r="I254" i="17"/>
  <c r="F255" i="17"/>
  <c r="G255" i="17"/>
  <c r="H255" i="17"/>
  <c r="I255" i="17"/>
  <c r="F256" i="17"/>
  <c r="G256" i="17"/>
  <c r="H256" i="17"/>
  <c r="I256" i="17"/>
  <c r="F257" i="17"/>
  <c r="G257" i="17"/>
  <c r="H257" i="17"/>
  <c r="I257" i="17"/>
  <c r="F258" i="17"/>
  <c r="G258" i="17"/>
  <c r="H258" i="17"/>
  <c r="I258" i="17"/>
  <c r="F259" i="17"/>
  <c r="G259" i="17"/>
  <c r="H259" i="17"/>
  <c r="I259" i="17"/>
  <c r="F260" i="17"/>
  <c r="G260" i="17"/>
  <c r="H260" i="17"/>
  <c r="I260" i="17"/>
  <c r="F261" i="17"/>
  <c r="G261" i="17"/>
  <c r="H261" i="17"/>
  <c r="I261" i="17"/>
  <c r="F262" i="17"/>
  <c r="G262" i="17"/>
  <c r="H262" i="17"/>
  <c r="I262" i="17"/>
  <c r="F263" i="17"/>
  <c r="G263" i="17"/>
  <c r="H263" i="17"/>
  <c r="I263" i="17"/>
  <c r="F264" i="17"/>
  <c r="G264" i="17"/>
  <c r="H264" i="17"/>
  <c r="I264" i="17"/>
  <c r="F265" i="17"/>
  <c r="G265" i="17"/>
  <c r="H265" i="17"/>
  <c r="I265" i="17"/>
  <c r="F266" i="17"/>
  <c r="G266" i="17"/>
  <c r="H266" i="17"/>
  <c r="I266" i="17"/>
  <c r="F267" i="17"/>
  <c r="G267" i="17"/>
  <c r="H267" i="17"/>
  <c r="I267" i="17"/>
  <c r="F268" i="17"/>
  <c r="G268" i="17"/>
  <c r="H268" i="17"/>
  <c r="I268" i="17"/>
  <c r="F269" i="17"/>
  <c r="G269" i="17"/>
  <c r="H269" i="17"/>
  <c r="I269" i="17"/>
  <c r="F270" i="17"/>
  <c r="G270" i="17"/>
  <c r="H270" i="17"/>
  <c r="I270" i="17"/>
  <c r="F271" i="17"/>
  <c r="G271" i="17"/>
  <c r="H271" i="17"/>
  <c r="I271" i="17"/>
  <c r="F272" i="17"/>
  <c r="G272" i="17"/>
  <c r="H272" i="17"/>
  <c r="I272" i="17"/>
  <c r="F273" i="17"/>
  <c r="G273" i="17"/>
  <c r="H273" i="17"/>
  <c r="I273" i="17"/>
  <c r="F274" i="17"/>
  <c r="G274" i="17"/>
  <c r="H274" i="17"/>
  <c r="I274" i="17"/>
  <c r="F275" i="17"/>
  <c r="G275" i="17"/>
  <c r="H275" i="17"/>
  <c r="I275" i="17"/>
  <c r="F276" i="17"/>
  <c r="G276" i="17"/>
  <c r="H276" i="17"/>
  <c r="I276" i="17"/>
  <c r="F277" i="17"/>
  <c r="G277" i="17"/>
  <c r="H277" i="17"/>
  <c r="I277" i="17"/>
  <c r="F278" i="17"/>
  <c r="G278" i="17"/>
  <c r="H278" i="17"/>
  <c r="I278" i="17"/>
  <c r="F279" i="17"/>
  <c r="G279" i="17"/>
  <c r="H279" i="17"/>
  <c r="I279" i="17"/>
  <c r="F280" i="17"/>
  <c r="G280" i="17"/>
  <c r="H280" i="17"/>
  <c r="I280" i="17"/>
  <c r="F281" i="17"/>
  <c r="G281" i="17"/>
  <c r="H281" i="17"/>
  <c r="I281" i="17"/>
  <c r="F282" i="17"/>
  <c r="G282" i="17"/>
  <c r="H282" i="17"/>
  <c r="I282" i="17"/>
  <c r="F283" i="17"/>
  <c r="G283" i="17"/>
  <c r="H283" i="17"/>
  <c r="I283" i="17"/>
  <c r="F284" i="17"/>
  <c r="G284" i="17"/>
  <c r="H284" i="17"/>
  <c r="I284" i="17"/>
  <c r="F285" i="17"/>
  <c r="G285" i="17"/>
  <c r="H285" i="17"/>
  <c r="I285" i="17"/>
  <c r="F286" i="17"/>
  <c r="G286" i="17"/>
  <c r="H286" i="17"/>
  <c r="I286" i="17"/>
  <c r="F287" i="17"/>
  <c r="G287" i="17"/>
  <c r="H287" i="17"/>
  <c r="I287" i="17"/>
  <c r="F288" i="17"/>
  <c r="G288" i="17"/>
  <c r="H288" i="17"/>
  <c r="I288" i="17"/>
  <c r="F289" i="17"/>
  <c r="G289" i="17"/>
  <c r="H289" i="17"/>
  <c r="I289" i="17"/>
  <c r="F290" i="17"/>
  <c r="G290" i="17"/>
  <c r="H290" i="17"/>
  <c r="I290" i="17"/>
  <c r="F291" i="17"/>
  <c r="G291" i="17"/>
  <c r="H291" i="17"/>
  <c r="I291" i="17"/>
  <c r="F292" i="17"/>
  <c r="G292" i="17"/>
  <c r="H292" i="17"/>
  <c r="I292" i="17"/>
  <c r="F293" i="17"/>
  <c r="G293" i="17"/>
  <c r="H293" i="17"/>
  <c r="I293" i="17"/>
  <c r="F294" i="17"/>
  <c r="G294" i="17"/>
  <c r="H294" i="17"/>
  <c r="I294" i="17"/>
  <c r="F295" i="17"/>
  <c r="G295" i="17"/>
  <c r="H295" i="17"/>
  <c r="I295" i="17"/>
  <c r="F296" i="17"/>
  <c r="G296" i="17"/>
  <c r="H296" i="17"/>
  <c r="I296" i="17"/>
  <c r="F297" i="17"/>
  <c r="G297" i="17"/>
  <c r="H297" i="17"/>
  <c r="I297" i="17"/>
  <c r="F298" i="17"/>
  <c r="G298" i="17"/>
  <c r="H298" i="17"/>
  <c r="I298" i="17"/>
  <c r="F299" i="17"/>
  <c r="G299" i="17"/>
  <c r="H299" i="17"/>
  <c r="I299" i="17"/>
  <c r="F300" i="17"/>
  <c r="G300" i="17"/>
  <c r="H300" i="17"/>
  <c r="I300" i="17"/>
  <c r="F301" i="17"/>
  <c r="G301" i="17"/>
  <c r="H301" i="17"/>
  <c r="I301" i="17"/>
  <c r="F302" i="17"/>
  <c r="G302" i="17"/>
  <c r="H302" i="17"/>
  <c r="I302" i="17"/>
  <c r="F303" i="17"/>
  <c r="G303" i="17"/>
  <c r="H303" i="17"/>
  <c r="I303" i="17"/>
  <c r="F304" i="17"/>
  <c r="G304" i="17"/>
  <c r="H304" i="17"/>
  <c r="I304" i="17"/>
  <c r="F305" i="17"/>
  <c r="G305" i="17"/>
  <c r="H305" i="17"/>
  <c r="I305" i="17"/>
  <c r="F306" i="17"/>
  <c r="G306" i="17"/>
  <c r="H306" i="17"/>
  <c r="I306" i="17"/>
  <c r="F307" i="17"/>
  <c r="G307" i="17"/>
  <c r="H307" i="17"/>
  <c r="I307" i="17"/>
  <c r="F308" i="17"/>
  <c r="G308" i="17"/>
  <c r="H308" i="17"/>
  <c r="I308" i="17"/>
  <c r="F309" i="17"/>
  <c r="G309" i="17"/>
  <c r="H309" i="17"/>
  <c r="I309" i="17"/>
  <c r="F310" i="17"/>
  <c r="G310" i="17"/>
  <c r="H310" i="17"/>
  <c r="I310" i="17"/>
  <c r="F311" i="17"/>
  <c r="G311" i="17"/>
  <c r="H311" i="17"/>
  <c r="I311" i="17"/>
  <c r="F312" i="17"/>
  <c r="G312" i="17"/>
  <c r="H312" i="17"/>
  <c r="I312" i="17"/>
  <c r="F313" i="17"/>
  <c r="G313" i="17"/>
  <c r="H313" i="17"/>
  <c r="I313" i="17"/>
  <c r="F314" i="17"/>
  <c r="G314" i="17"/>
  <c r="H314" i="17"/>
  <c r="I314" i="17"/>
  <c r="F315" i="17"/>
  <c r="G315" i="17"/>
  <c r="H315" i="17"/>
  <c r="I315" i="17"/>
  <c r="F316" i="17"/>
  <c r="G316" i="17"/>
  <c r="H316" i="17"/>
  <c r="I316" i="17"/>
  <c r="F317" i="17"/>
  <c r="G317" i="17"/>
  <c r="H317" i="17"/>
  <c r="I317" i="17"/>
  <c r="F318" i="17"/>
  <c r="G318" i="17"/>
  <c r="H318" i="17"/>
  <c r="I318" i="17"/>
  <c r="F319" i="17"/>
  <c r="G319" i="17"/>
  <c r="H319" i="17"/>
  <c r="I319" i="17"/>
  <c r="F320" i="17"/>
  <c r="G320" i="17"/>
  <c r="H320" i="17"/>
  <c r="I320" i="17"/>
  <c r="F321" i="17"/>
  <c r="G321" i="17"/>
  <c r="H321" i="17"/>
  <c r="I321" i="17"/>
  <c r="F322" i="17"/>
  <c r="G322" i="17"/>
  <c r="H322" i="17"/>
  <c r="I322" i="17"/>
  <c r="F323" i="17"/>
  <c r="G323" i="17"/>
  <c r="H323" i="17"/>
  <c r="I323" i="17"/>
  <c r="F324" i="17"/>
  <c r="G324" i="17"/>
  <c r="H324" i="17"/>
  <c r="I324" i="17"/>
  <c r="F325" i="17"/>
  <c r="G325" i="17"/>
  <c r="H325" i="17"/>
  <c r="I325" i="17"/>
  <c r="F326" i="17"/>
  <c r="G326" i="17"/>
  <c r="H326" i="17"/>
  <c r="I326" i="17"/>
  <c r="F327" i="17"/>
  <c r="G327" i="17"/>
  <c r="H327" i="17"/>
  <c r="I327" i="17"/>
  <c r="F328" i="17"/>
  <c r="G328" i="17"/>
  <c r="H328" i="17"/>
  <c r="I328" i="17"/>
  <c r="F329" i="17"/>
  <c r="G329" i="17"/>
  <c r="H329" i="17"/>
  <c r="I329" i="17"/>
  <c r="F330" i="17"/>
  <c r="G330" i="17"/>
  <c r="H330" i="17"/>
  <c r="I330" i="17"/>
  <c r="F331" i="17"/>
  <c r="G331" i="17"/>
  <c r="H331" i="17"/>
  <c r="I331" i="17"/>
  <c r="F332" i="17"/>
  <c r="G332" i="17"/>
  <c r="H332" i="17"/>
  <c r="I332" i="17"/>
  <c r="F333" i="17"/>
  <c r="G333" i="17"/>
  <c r="H333" i="17"/>
  <c r="I333" i="17"/>
  <c r="F334" i="17"/>
  <c r="G334" i="17"/>
  <c r="H334" i="17"/>
  <c r="I334" i="17"/>
  <c r="F335" i="17"/>
  <c r="G335" i="17"/>
  <c r="H335" i="17"/>
  <c r="I335" i="17"/>
  <c r="F336" i="17"/>
  <c r="G336" i="17"/>
  <c r="H336" i="17"/>
  <c r="I336" i="17"/>
  <c r="F337" i="17"/>
  <c r="G337" i="17"/>
  <c r="H337" i="17"/>
  <c r="I337" i="17"/>
  <c r="F338" i="17"/>
  <c r="G338" i="17"/>
  <c r="H338" i="17"/>
  <c r="I338" i="17"/>
  <c r="F339" i="17"/>
  <c r="G339" i="17"/>
  <c r="H339" i="17"/>
  <c r="I339" i="17"/>
  <c r="F340" i="17"/>
  <c r="G340" i="17"/>
  <c r="H340" i="17"/>
  <c r="I340" i="17"/>
  <c r="F341" i="17"/>
  <c r="G341" i="17"/>
  <c r="H341" i="17"/>
  <c r="I341" i="17"/>
  <c r="F342" i="17"/>
  <c r="G342" i="17"/>
  <c r="H342" i="17"/>
  <c r="I342" i="17"/>
  <c r="F343" i="17"/>
  <c r="G343" i="17"/>
  <c r="H343" i="17"/>
  <c r="I343" i="17"/>
  <c r="F344" i="17"/>
  <c r="G344" i="17"/>
  <c r="H344" i="17"/>
  <c r="I344" i="17"/>
  <c r="F345" i="17"/>
  <c r="G345" i="17"/>
  <c r="H345" i="17"/>
  <c r="I345" i="17"/>
  <c r="F346" i="17"/>
  <c r="G346" i="17"/>
  <c r="H346" i="17"/>
  <c r="I346" i="17"/>
  <c r="F347" i="17"/>
  <c r="G347" i="17"/>
  <c r="H347" i="17"/>
  <c r="I347" i="17"/>
  <c r="F348" i="17"/>
  <c r="G348" i="17"/>
  <c r="H348" i="17"/>
  <c r="I348" i="17"/>
  <c r="F349" i="17"/>
  <c r="G349" i="17"/>
  <c r="H349" i="17"/>
  <c r="I349" i="17"/>
  <c r="F350" i="17"/>
  <c r="G350" i="17"/>
  <c r="H350" i="17"/>
  <c r="I350" i="17"/>
  <c r="F351" i="17"/>
  <c r="G351" i="17"/>
  <c r="H351" i="17"/>
  <c r="I351" i="17"/>
  <c r="F352" i="17"/>
  <c r="G352" i="17"/>
  <c r="H352" i="17"/>
  <c r="I352" i="17"/>
  <c r="F353" i="17"/>
  <c r="G353" i="17"/>
  <c r="H353" i="17"/>
  <c r="I353" i="17"/>
  <c r="F354" i="17"/>
  <c r="G354" i="17"/>
  <c r="H354" i="17"/>
  <c r="I354" i="17"/>
  <c r="F355" i="17"/>
  <c r="G355" i="17"/>
  <c r="H355" i="17"/>
  <c r="I355" i="17"/>
  <c r="F356" i="17"/>
  <c r="G356" i="17"/>
  <c r="H356" i="17"/>
  <c r="I356" i="17"/>
  <c r="F357" i="17"/>
  <c r="G357" i="17"/>
  <c r="H357" i="17"/>
  <c r="I357" i="17"/>
  <c r="F358" i="17"/>
  <c r="G358" i="17"/>
  <c r="H358" i="17"/>
  <c r="I358" i="17"/>
  <c r="F359" i="17"/>
  <c r="G359" i="17"/>
  <c r="H359" i="17"/>
  <c r="I359" i="17"/>
  <c r="F360" i="17"/>
  <c r="G360" i="17"/>
  <c r="H360" i="17"/>
  <c r="I360" i="17"/>
  <c r="F361" i="17"/>
  <c r="G361" i="17"/>
  <c r="H361" i="17"/>
  <c r="I361" i="17"/>
  <c r="F362" i="17"/>
  <c r="G362" i="17"/>
  <c r="H362" i="17"/>
  <c r="I362" i="17"/>
  <c r="F363" i="17"/>
  <c r="G363" i="17"/>
  <c r="H363" i="17"/>
  <c r="I363" i="17"/>
  <c r="F364" i="17"/>
  <c r="G364" i="17"/>
  <c r="H364" i="17"/>
  <c r="I364" i="17"/>
  <c r="F365" i="17"/>
  <c r="G365" i="17"/>
  <c r="H365" i="17"/>
  <c r="I365" i="17"/>
  <c r="F366" i="17"/>
  <c r="G366" i="17"/>
  <c r="H366" i="17"/>
  <c r="I366" i="17"/>
  <c r="F367" i="17"/>
  <c r="G367" i="17"/>
  <c r="H367" i="17"/>
  <c r="I367" i="17"/>
  <c r="F368" i="17"/>
  <c r="G368" i="17"/>
  <c r="H368" i="17"/>
  <c r="I368" i="17"/>
  <c r="F369" i="17"/>
  <c r="G369" i="17"/>
  <c r="H369" i="17"/>
  <c r="I369" i="17"/>
  <c r="F370" i="17"/>
  <c r="G370" i="17"/>
  <c r="H370" i="17"/>
  <c r="I370" i="17"/>
  <c r="F371" i="17"/>
  <c r="G371" i="17"/>
  <c r="H371" i="17"/>
  <c r="I371" i="17"/>
  <c r="F372" i="17"/>
  <c r="G372" i="17"/>
  <c r="H372" i="17"/>
  <c r="I372" i="17"/>
  <c r="F373" i="17"/>
  <c r="G373" i="17"/>
  <c r="H373" i="17"/>
  <c r="I373" i="17"/>
  <c r="F374" i="17"/>
  <c r="G374" i="17"/>
  <c r="H374" i="17"/>
  <c r="I374" i="17"/>
  <c r="F375" i="17"/>
  <c r="G375" i="17"/>
  <c r="H375" i="17"/>
  <c r="I375" i="17"/>
  <c r="F376" i="17"/>
  <c r="G376" i="17"/>
  <c r="H376" i="17"/>
  <c r="I376" i="17"/>
  <c r="F377" i="17"/>
  <c r="G377" i="17"/>
  <c r="H377" i="17"/>
  <c r="I377" i="17"/>
  <c r="F378" i="17"/>
  <c r="G378" i="17"/>
  <c r="H378" i="17"/>
  <c r="I378" i="17"/>
  <c r="F379" i="17"/>
  <c r="G379" i="17"/>
  <c r="H379" i="17"/>
  <c r="I379" i="17"/>
  <c r="F380" i="17"/>
  <c r="G380" i="17"/>
  <c r="H380" i="17"/>
  <c r="I380" i="17"/>
  <c r="F381" i="17"/>
  <c r="G381" i="17"/>
  <c r="H381" i="17"/>
  <c r="I381" i="17"/>
  <c r="F382" i="17"/>
  <c r="G382" i="17"/>
  <c r="H382" i="17"/>
  <c r="I382" i="17"/>
  <c r="F383" i="17"/>
  <c r="G383" i="17"/>
  <c r="H383" i="17"/>
  <c r="I383" i="17"/>
  <c r="F384" i="17"/>
  <c r="G384" i="17"/>
  <c r="H384" i="17"/>
  <c r="I384" i="17"/>
  <c r="F385" i="17"/>
  <c r="G385" i="17"/>
  <c r="H385" i="17"/>
  <c r="I385" i="17"/>
  <c r="F386" i="17"/>
  <c r="G386" i="17"/>
  <c r="H386" i="17"/>
  <c r="I386" i="17"/>
  <c r="F387" i="17"/>
  <c r="G387" i="17"/>
  <c r="H387" i="17"/>
  <c r="I387" i="17"/>
  <c r="F388" i="17"/>
  <c r="G388" i="17"/>
  <c r="H388" i="17"/>
  <c r="I388" i="17"/>
  <c r="F389" i="17"/>
  <c r="G389" i="17"/>
  <c r="H389" i="17"/>
  <c r="I389" i="17"/>
  <c r="F390" i="17"/>
  <c r="G390" i="17"/>
  <c r="H390" i="17"/>
  <c r="I390" i="17"/>
  <c r="F391" i="17"/>
  <c r="G391" i="17"/>
  <c r="H391" i="17"/>
  <c r="I391" i="17"/>
  <c r="F392" i="17"/>
  <c r="G392" i="17"/>
  <c r="H392" i="17"/>
  <c r="I392" i="17"/>
  <c r="F393" i="17"/>
  <c r="G393" i="17"/>
  <c r="H393" i="17"/>
  <c r="I393" i="17"/>
  <c r="F394" i="17"/>
  <c r="G394" i="17"/>
  <c r="H394" i="17"/>
  <c r="I394" i="17"/>
  <c r="F395" i="17"/>
  <c r="G395" i="17"/>
  <c r="H395" i="17"/>
  <c r="I395" i="17"/>
  <c r="F396" i="17"/>
  <c r="G396" i="17"/>
  <c r="H396" i="17"/>
  <c r="I396" i="17"/>
  <c r="F397" i="17"/>
  <c r="G397" i="17"/>
  <c r="H397" i="17"/>
  <c r="I397" i="17"/>
  <c r="F398" i="17"/>
  <c r="G398" i="17"/>
  <c r="H398" i="17"/>
  <c r="I398" i="17"/>
  <c r="F399" i="17"/>
  <c r="G399" i="17"/>
  <c r="H399" i="17"/>
  <c r="I399" i="17"/>
  <c r="F400" i="17"/>
  <c r="G400" i="17"/>
  <c r="H400" i="17"/>
  <c r="I400" i="17"/>
  <c r="F401" i="17"/>
  <c r="G401" i="17"/>
  <c r="H401" i="17"/>
  <c r="I401" i="17"/>
  <c r="F402" i="17"/>
  <c r="G402" i="17"/>
  <c r="H402" i="17"/>
  <c r="I402" i="17"/>
  <c r="F403" i="17"/>
  <c r="G403" i="17"/>
  <c r="H403" i="17"/>
  <c r="I403" i="17"/>
  <c r="F404" i="17"/>
  <c r="G404" i="17"/>
  <c r="H404" i="17"/>
  <c r="I404" i="17"/>
  <c r="F405" i="17"/>
  <c r="G405" i="17"/>
  <c r="H405" i="17"/>
  <c r="I405" i="17"/>
  <c r="F406" i="17"/>
  <c r="G406" i="17"/>
  <c r="H406" i="17"/>
  <c r="I406" i="17"/>
  <c r="F407" i="17"/>
  <c r="G407" i="17"/>
  <c r="H407" i="17"/>
  <c r="I407" i="17"/>
  <c r="F408" i="17"/>
  <c r="G408" i="17"/>
  <c r="H408" i="17"/>
  <c r="I408" i="17"/>
  <c r="F409" i="17"/>
  <c r="G409" i="17"/>
  <c r="H409" i="17"/>
  <c r="I409" i="17"/>
  <c r="F410" i="17"/>
  <c r="G410" i="17"/>
  <c r="H410" i="17"/>
  <c r="I410" i="17"/>
  <c r="F411" i="17"/>
  <c r="G411" i="17"/>
  <c r="H411" i="17"/>
  <c r="I411" i="17"/>
  <c r="F412" i="17"/>
  <c r="G412" i="17"/>
  <c r="H412" i="17"/>
  <c r="I412" i="17"/>
  <c r="F413" i="17"/>
  <c r="G413" i="17"/>
  <c r="H413" i="17"/>
  <c r="I413" i="17"/>
  <c r="F414" i="17"/>
  <c r="G414" i="17"/>
  <c r="H414" i="17"/>
  <c r="I414" i="17"/>
  <c r="F415" i="17"/>
  <c r="G415" i="17"/>
  <c r="H415" i="17"/>
  <c r="I415" i="17"/>
  <c r="F416" i="17"/>
  <c r="G416" i="17"/>
  <c r="H416" i="17"/>
  <c r="I416" i="17"/>
  <c r="F417" i="17"/>
  <c r="G417" i="17"/>
  <c r="H417" i="17"/>
  <c r="I417" i="17"/>
  <c r="F418" i="17"/>
  <c r="G418" i="17"/>
  <c r="H418" i="17"/>
  <c r="I418" i="17"/>
  <c r="F419" i="17"/>
  <c r="G419" i="17"/>
  <c r="H419" i="17"/>
  <c r="I419" i="17"/>
  <c r="F420" i="17"/>
  <c r="G420" i="17"/>
  <c r="H420" i="17"/>
  <c r="I420" i="17"/>
  <c r="F421" i="17"/>
  <c r="G421" i="17"/>
  <c r="H421" i="17"/>
  <c r="I421" i="17"/>
  <c r="F422" i="17"/>
  <c r="G422" i="17"/>
  <c r="H422" i="17"/>
  <c r="I422" i="17"/>
  <c r="F423" i="17"/>
  <c r="G423" i="17"/>
  <c r="H423" i="17"/>
  <c r="I423" i="17"/>
  <c r="F424" i="17"/>
  <c r="G424" i="17"/>
  <c r="H424" i="17"/>
  <c r="I424" i="17"/>
  <c r="F425" i="17"/>
  <c r="G425" i="17"/>
  <c r="H425" i="17"/>
  <c r="I425" i="17"/>
  <c r="F426" i="17"/>
  <c r="G426" i="17"/>
  <c r="H426" i="17"/>
  <c r="I426" i="17"/>
  <c r="F427" i="17"/>
  <c r="G427" i="17"/>
  <c r="H427" i="17"/>
  <c r="I427" i="17"/>
  <c r="F428" i="17"/>
  <c r="G428" i="17"/>
  <c r="H428" i="17"/>
  <c r="I428" i="17"/>
  <c r="F429" i="17"/>
  <c r="G429" i="17"/>
  <c r="H429" i="17"/>
  <c r="I429" i="17"/>
  <c r="F430" i="17"/>
  <c r="G430" i="17"/>
  <c r="H430" i="17"/>
  <c r="I430" i="17"/>
  <c r="F431" i="17"/>
  <c r="G431" i="17"/>
  <c r="H431" i="17"/>
  <c r="I431" i="17"/>
  <c r="F432" i="17"/>
  <c r="G432" i="17"/>
  <c r="H432" i="17"/>
  <c r="I432" i="17"/>
  <c r="F433" i="17"/>
  <c r="G433" i="17"/>
  <c r="H433" i="17"/>
  <c r="I433" i="17"/>
  <c r="F434" i="17"/>
  <c r="G434" i="17"/>
  <c r="H434" i="17"/>
  <c r="I434" i="17"/>
  <c r="F435" i="17"/>
  <c r="G435" i="17"/>
  <c r="H435" i="17"/>
  <c r="I435" i="17"/>
  <c r="F436" i="17"/>
  <c r="G436" i="17"/>
  <c r="H436" i="17"/>
  <c r="I436" i="17"/>
  <c r="F437" i="17"/>
  <c r="G437" i="17"/>
  <c r="H437" i="17"/>
  <c r="I437" i="17"/>
  <c r="F438" i="17"/>
  <c r="G438" i="17"/>
  <c r="H438" i="17"/>
  <c r="I438" i="17"/>
  <c r="F439" i="17"/>
  <c r="G439" i="17"/>
  <c r="H439" i="17"/>
  <c r="I439" i="17"/>
  <c r="F440" i="17"/>
  <c r="G440" i="17"/>
  <c r="H440" i="17"/>
  <c r="I440" i="17"/>
  <c r="F441" i="17"/>
  <c r="G441" i="17"/>
  <c r="H441" i="17"/>
  <c r="I441" i="17"/>
  <c r="F442" i="17"/>
  <c r="G442" i="17"/>
  <c r="H442" i="17"/>
  <c r="I442" i="17"/>
  <c r="F443" i="17"/>
  <c r="G443" i="17"/>
  <c r="H443" i="17"/>
  <c r="I443" i="17"/>
  <c r="F444" i="17"/>
  <c r="G444" i="17"/>
  <c r="H444" i="17"/>
  <c r="I444" i="17"/>
  <c r="F445" i="17"/>
  <c r="G445" i="17"/>
  <c r="H445" i="17"/>
  <c r="I445" i="17"/>
  <c r="F446" i="17"/>
  <c r="G446" i="17"/>
  <c r="H446" i="17"/>
  <c r="I446" i="17"/>
  <c r="F447" i="17"/>
  <c r="G447" i="17"/>
  <c r="H447" i="17"/>
  <c r="I447" i="17"/>
  <c r="F448" i="17"/>
  <c r="G448" i="17"/>
  <c r="H448" i="17"/>
  <c r="I448" i="17"/>
  <c r="F449" i="17"/>
  <c r="G449" i="17"/>
  <c r="H449" i="17"/>
  <c r="I449" i="17"/>
  <c r="F450" i="17"/>
  <c r="G450" i="17"/>
  <c r="H450" i="17"/>
  <c r="I450" i="17"/>
  <c r="F451" i="17"/>
  <c r="G451" i="17"/>
  <c r="H451" i="17"/>
  <c r="I451" i="17"/>
  <c r="F452" i="17"/>
  <c r="G452" i="17"/>
  <c r="H452" i="17"/>
  <c r="I452" i="17"/>
  <c r="F453" i="17"/>
  <c r="G453" i="17"/>
  <c r="H453" i="17"/>
  <c r="I453" i="17"/>
  <c r="F454" i="17"/>
  <c r="G454" i="17"/>
  <c r="H454" i="17"/>
  <c r="I454" i="17"/>
  <c r="F455" i="17"/>
  <c r="G455" i="17"/>
  <c r="H455" i="17"/>
  <c r="I455" i="17"/>
  <c r="F456" i="17"/>
  <c r="G456" i="17"/>
  <c r="H456" i="17"/>
  <c r="I456" i="17"/>
  <c r="F457" i="17"/>
  <c r="G457" i="17"/>
  <c r="H457" i="17"/>
  <c r="I457" i="17"/>
  <c r="F458" i="17"/>
  <c r="G458" i="17"/>
  <c r="H458" i="17"/>
  <c r="I458" i="17"/>
  <c r="F459" i="17"/>
  <c r="G459" i="17"/>
  <c r="H459" i="17"/>
  <c r="I459" i="17"/>
  <c r="F460" i="17"/>
  <c r="G460" i="17"/>
  <c r="H460" i="17"/>
  <c r="I460" i="17"/>
  <c r="F461" i="17"/>
  <c r="G461" i="17"/>
  <c r="H461" i="17"/>
  <c r="I461" i="17"/>
  <c r="F462" i="17"/>
  <c r="G462" i="17"/>
  <c r="H462" i="17"/>
  <c r="I462" i="17"/>
  <c r="F463" i="17"/>
  <c r="G463" i="17"/>
  <c r="H463" i="17"/>
  <c r="I463" i="17"/>
  <c r="F464" i="17"/>
  <c r="G464" i="17"/>
  <c r="H464" i="17"/>
  <c r="I464" i="17"/>
  <c r="F465" i="17"/>
  <c r="G465" i="17"/>
  <c r="H465" i="17"/>
  <c r="I465" i="17"/>
  <c r="F466" i="17"/>
  <c r="G466" i="17"/>
  <c r="H466" i="17"/>
  <c r="I466" i="17"/>
  <c r="F467" i="17"/>
  <c r="G467" i="17"/>
  <c r="H467" i="17"/>
  <c r="I467" i="17"/>
  <c r="F468" i="17"/>
  <c r="G468" i="17"/>
  <c r="H468" i="17"/>
  <c r="I468" i="17"/>
  <c r="F469" i="17"/>
  <c r="G469" i="17"/>
  <c r="H469" i="17"/>
  <c r="I469" i="17"/>
  <c r="F470" i="17"/>
  <c r="G470" i="17"/>
  <c r="H470" i="17"/>
  <c r="I470" i="17"/>
  <c r="F471" i="17"/>
  <c r="G471" i="17"/>
  <c r="H471" i="17"/>
  <c r="I471" i="17"/>
  <c r="F472" i="17"/>
  <c r="G472" i="17"/>
  <c r="H472" i="17"/>
  <c r="I472" i="17"/>
  <c r="F473" i="17"/>
  <c r="G473" i="17"/>
  <c r="H473" i="17"/>
  <c r="I473" i="17"/>
  <c r="F474" i="17"/>
  <c r="G474" i="17"/>
  <c r="H474" i="17"/>
  <c r="I474" i="17"/>
  <c r="F475" i="17"/>
  <c r="G475" i="17"/>
  <c r="H475" i="17"/>
  <c r="I475" i="17"/>
  <c r="F476" i="17"/>
  <c r="G476" i="17"/>
  <c r="H476" i="17"/>
  <c r="I476" i="17"/>
  <c r="F477" i="17"/>
  <c r="G477" i="17"/>
  <c r="H477" i="17"/>
  <c r="I477" i="17"/>
  <c r="F478" i="17"/>
  <c r="G478" i="17"/>
  <c r="H478" i="17"/>
  <c r="I478" i="17"/>
  <c r="F479" i="17"/>
  <c r="G479" i="17"/>
  <c r="H479" i="17"/>
  <c r="I479" i="17"/>
  <c r="F480" i="17"/>
  <c r="G480" i="17"/>
  <c r="H480" i="17"/>
  <c r="I480" i="17"/>
  <c r="F481" i="17"/>
  <c r="G481" i="17"/>
  <c r="H481" i="17"/>
  <c r="I481" i="17"/>
  <c r="F482" i="17"/>
  <c r="G482" i="17"/>
  <c r="H482" i="17"/>
  <c r="I482" i="17"/>
  <c r="F483" i="17"/>
  <c r="G483" i="17"/>
  <c r="H483" i="17"/>
  <c r="I483" i="17"/>
  <c r="F484" i="17"/>
  <c r="G484" i="17"/>
  <c r="H484" i="17"/>
  <c r="I484" i="17"/>
  <c r="F485" i="17"/>
  <c r="G485" i="17"/>
  <c r="H485" i="17"/>
  <c r="I485" i="17"/>
  <c r="F486" i="17"/>
  <c r="G486" i="17"/>
  <c r="H486" i="17"/>
  <c r="I486" i="17"/>
  <c r="F487" i="17"/>
  <c r="G487" i="17"/>
  <c r="H487" i="17"/>
  <c r="I487" i="17"/>
  <c r="F488" i="17"/>
  <c r="G488" i="17"/>
  <c r="H488" i="17"/>
  <c r="I488" i="17"/>
  <c r="F489" i="17"/>
  <c r="G489" i="17"/>
  <c r="H489" i="17"/>
  <c r="I489" i="17"/>
  <c r="F490" i="17"/>
  <c r="G490" i="17"/>
  <c r="H490" i="17"/>
  <c r="I490" i="17"/>
  <c r="F491" i="17"/>
  <c r="G491" i="17"/>
  <c r="H491" i="17"/>
  <c r="I491" i="17"/>
  <c r="F492" i="17"/>
  <c r="G492" i="17"/>
  <c r="H492" i="17"/>
  <c r="I492" i="17"/>
  <c r="F493" i="17"/>
  <c r="G493" i="17"/>
  <c r="H493" i="17"/>
  <c r="I493" i="17"/>
  <c r="F494" i="17"/>
  <c r="G494" i="17"/>
  <c r="H494" i="17"/>
  <c r="I494" i="17"/>
  <c r="F495" i="17"/>
  <c r="G495" i="17"/>
  <c r="H495" i="17"/>
  <c r="I495" i="17"/>
  <c r="F496" i="17"/>
  <c r="G496" i="17"/>
  <c r="H496" i="17"/>
  <c r="I496" i="17"/>
  <c r="F497" i="17"/>
  <c r="G497" i="17"/>
  <c r="H497" i="17"/>
  <c r="I497" i="17"/>
  <c r="F498" i="17"/>
  <c r="G498" i="17"/>
  <c r="H498" i="17"/>
  <c r="I498" i="17"/>
  <c r="F499" i="17"/>
  <c r="G499" i="17"/>
  <c r="H499" i="17"/>
  <c r="I499" i="17"/>
  <c r="F500" i="17"/>
  <c r="G500" i="17"/>
  <c r="H500" i="17"/>
  <c r="I500" i="17"/>
  <c r="F501" i="17"/>
  <c r="G501" i="17"/>
  <c r="H501" i="17"/>
  <c r="I501" i="17"/>
  <c r="F502" i="17"/>
  <c r="G502" i="17"/>
  <c r="H502" i="17"/>
  <c r="I502" i="17"/>
  <c r="F503" i="17"/>
  <c r="G503" i="17"/>
  <c r="H503" i="17"/>
  <c r="I503" i="17"/>
  <c r="F504" i="17"/>
  <c r="G504" i="17"/>
  <c r="H504" i="17"/>
  <c r="I504" i="17"/>
  <c r="F505" i="17"/>
  <c r="G505" i="17"/>
  <c r="H505" i="17"/>
  <c r="I505" i="17"/>
  <c r="F506" i="17"/>
  <c r="G506" i="17"/>
  <c r="H506" i="17"/>
  <c r="I506" i="17"/>
  <c r="F507" i="17"/>
  <c r="G507" i="17"/>
  <c r="H507" i="17"/>
  <c r="I507" i="17"/>
  <c r="F508" i="17"/>
  <c r="G508" i="17"/>
  <c r="H508" i="17"/>
  <c r="I508" i="17"/>
  <c r="F509" i="17"/>
  <c r="G509" i="17"/>
  <c r="H509" i="17"/>
  <c r="I509" i="17"/>
  <c r="F510" i="17"/>
  <c r="G510" i="17"/>
  <c r="H510" i="17"/>
  <c r="I510" i="17"/>
  <c r="F511" i="17"/>
  <c r="G511" i="17"/>
  <c r="H511" i="17"/>
  <c r="I511" i="17"/>
  <c r="F512" i="17"/>
  <c r="G512" i="17"/>
  <c r="H512" i="17"/>
  <c r="I512" i="17"/>
  <c r="F513" i="17"/>
  <c r="G513" i="17"/>
  <c r="H513" i="17"/>
  <c r="I513" i="17"/>
  <c r="F514" i="17"/>
  <c r="G514" i="17"/>
  <c r="H514" i="17"/>
  <c r="I514" i="17"/>
  <c r="F515" i="17"/>
  <c r="G515" i="17"/>
  <c r="H515" i="17"/>
  <c r="I515" i="17"/>
  <c r="F516" i="17"/>
  <c r="G516" i="17"/>
  <c r="H516" i="17"/>
  <c r="I516" i="17"/>
  <c r="F517" i="17"/>
  <c r="G517" i="17"/>
  <c r="H517" i="17"/>
  <c r="I517" i="17"/>
  <c r="F518" i="17"/>
  <c r="G518" i="17"/>
  <c r="H518" i="17"/>
  <c r="I518" i="17"/>
  <c r="F519" i="17"/>
  <c r="G519" i="17"/>
  <c r="H519" i="17"/>
  <c r="I519" i="17"/>
  <c r="F520" i="17"/>
  <c r="G520" i="17"/>
  <c r="H520" i="17"/>
  <c r="I520" i="17"/>
  <c r="F521" i="17"/>
  <c r="G521" i="17"/>
  <c r="H521" i="17"/>
  <c r="I521" i="17"/>
  <c r="F522" i="17"/>
  <c r="G522" i="17"/>
  <c r="H522" i="17"/>
  <c r="I522" i="17"/>
  <c r="F523" i="17"/>
  <c r="G523" i="17"/>
  <c r="H523" i="17"/>
  <c r="I523" i="17"/>
  <c r="F524" i="17"/>
  <c r="G524" i="17"/>
  <c r="H524" i="17"/>
  <c r="I524" i="17"/>
  <c r="F525" i="17"/>
  <c r="G525" i="17"/>
  <c r="H525" i="17"/>
  <c r="I525" i="17"/>
  <c r="F526" i="17"/>
  <c r="G526" i="17"/>
  <c r="H526" i="17"/>
  <c r="I526" i="17"/>
  <c r="F527" i="17"/>
  <c r="G527" i="17"/>
  <c r="H527" i="17"/>
  <c r="I527" i="17"/>
  <c r="F528" i="17"/>
  <c r="G528" i="17"/>
  <c r="H528" i="17"/>
  <c r="I528" i="17"/>
  <c r="F529" i="17"/>
  <c r="G529" i="17"/>
  <c r="H529" i="17"/>
  <c r="I529" i="17"/>
  <c r="F530" i="17"/>
  <c r="G530" i="17"/>
  <c r="H530" i="17"/>
  <c r="I530" i="17"/>
  <c r="F531" i="17"/>
  <c r="G531" i="17"/>
  <c r="H531" i="17"/>
  <c r="I531" i="17"/>
  <c r="F532" i="17"/>
  <c r="G532" i="17"/>
  <c r="H532" i="17"/>
  <c r="I532" i="17"/>
  <c r="F533" i="17"/>
  <c r="G533" i="17"/>
  <c r="H533" i="17"/>
  <c r="I533" i="17"/>
  <c r="F534" i="17"/>
  <c r="G534" i="17"/>
  <c r="H534" i="17"/>
  <c r="I534" i="17"/>
  <c r="F535" i="17"/>
  <c r="G535" i="17"/>
  <c r="H535" i="17"/>
  <c r="I535" i="17"/>
  <c r="F536" i="17"/>
  <c r="G536" i="17"/>
  <c r="H536" i="17"/>
  <c r="I536" i="17"/>
  <c r="F537" i="17"/>
  <c r="G537" i="17"/>
  <c r="H537" i="17"/>
  <c r="I537" i="17"/>
  <c r="F538" i="17"/>
  <c r="G538" i="17"/>
  <c r="H538" i="17"/>
  <c r="I538" i="17"/>
  <c r="F539" i="17"/>
  <c r="G539" i="17"/>
  <c r="H539" i="17"/>
  <c r="I539" i="17"/>
  <c r="F540" i="17"/>
  <c r="G540" i="17"/>
  <c r="H540" i="17"/>
  <c r="I540" i="17"/>
  <c r="F541" i="17"/>
  <c r="G541" i="17"/>
  <c r="H541" i="17"/>
  <c r="I541" i="17"/>
  <c r="F542" i="17"/>
  <c r="G542" i="17"/>
  <c r="H542" i="17"/>
  <c r="I542" i="17"/>
  <c r="F543" i="17"/>
  <c r="G543" i="17"/>
  <c r="H543" i="17"/>
  <c r="I543" i="17"/>
  <c r="F544" i="17"/>
  <c r="G544" i="17"/>
  <c r="H544" i="17"/>
  <c r="I544" i="17"/>
  <c r="F545" i="17"/>
  <c r="G545" i="17"/>
  <c r="H545" i="17"/>
  <c r="I545" i="17"/>
  <c r="F546" i="17"/>
  <c r="G546" i="17"/>
  <c r="H546" i="17"/>
  <c r="I546" i="17"/>
  <c r="F547" i="17"/>
  <c r="G547" i="17"/>
  <c r="H547" i="17"/>
  <c r="I547" i="17"/>
  <c r="F548" i="17"/>
  <c r="G548" i="17"/>
  <c r="H548" i="17"/>
  <c r="I548" i="17"/>
  <c r="F549" i="17"/>
  <c r="G549" i="17"/>
  <c r="H549" i="17"/>
  <c r="I549" i="17"/>
  <c r="F550" i="17"/>
  <c r="G550" i="17"/>
  <c r="H550" i="17"/>
  <c r="I550" i="17"/>
  <c r="F551" i="17"/>
  <c r="G551" i="17"/>
  <c r="H551" i="17"/>
  <c r="I551" i="17"/>
  <c r="F552" i="17"/>
  <c r="G552" i="17"/>
  <c r="H552" i="17"/>
  <c r="I552" i="17"/>
  <c r="F553" i="17"/>
  <c r="G553" i="17"/>
  <c r="H553" i="17"/>
  <c r="I553" i="17"/>
  <c r="F554" i="17"/>
  <c r="G554" i="17"/>
  <c r="H554" i="17"/>
  <c r="I554" i="17"/>
  <c r="F555" i="17"/>
  <c r="G555" i="17"/>
  <c r="H555" i="17"/>
  <c r="I555" i="17"/>
  <c r="F556" i="17"/>
  <c r="G556" i="17"/>
  <c r="H556" i="17"/>
  <c r="I556" i="17"/>
  <c r="F557" i="17"/>
  <c r="G557" i="17"/>
  <c r="H557" i="17"/>
  <c r="I557" i="17"/>
  <c r="F558" i="17"/>
  <c r="G558" i="17"/>
  <c r="H558" i="17"/>
  <c r="I558" i="17"/>
  <c r="F559" i="17"/>
  <c r="G559" i="17"/>
  <c r="H559" i="17"/>
  <c r="I559" i="17"/>
  <c r="F560" i="17"/>
  <c r="G560" i="17"/>
  <c r="H560" i="17"/>
  <c r="I560" i="17"/>
  <c r="F561" i="17"/>
  <c r="G561" i="17"/>
  <c r="H561" i="17"/>
  <c r="I561" i="17"/>
  <c r="F562" i="17"/>
  <c r="G562" i="17"/>
  <c r="H562" i="17"/>
  <c r="I562" i="17"/>
  <c r="F563" i="17"/>
  <c r="G563" i="17"/>
  <c r="H563" i="17"/>
  <c r="I563" i="17"/>
  <c r="F564" i="17"/>
  <c r="G564" i="17"/>
  <c r="H564" i="17"/>
  <c r="I564" i="17"/>
  <c r="F565" i="17"/>
  <c r="G565" i="17"/>
  <c r="H565" i="17"/>
  <c r="I565" i="17"/>
  <c r="F566" i="17"/>
  <c r="G566" i="17"/>
  <c r="H566" i="17"/>
  <c r="I566" i="17"/>
  <c r="F567" i="17"/>
  <c r="G567" i="17"/>
  <c r="H567" i="17"/>
  <c r="I567" i="17"/>
  <c r="F568" i="17"/>
  <c r="G568" i="17"/>
  <c r="H568" i="17"/>
  <c r="I568" i="17"/>
  <c r="F569" i="17"/>
  <c r="G569" i="17"/>
  <c r="H569" i="17"/>
  <c r="I569" i="17"/>
  <c r="F570" i="17"/>
  <c r="G570" i="17"/>
  <c r="H570" i="17"/>
  <c r="I570" i="17"/>
  <c r="F571" i="17"/>
  <c r="G571" i="17"/>
  <c r="H571" i="17"/>
  <c r="I571" i="17"/>
  <c r="F572" i="17"/>
  <c r="G572" i="17"/>
  <c r="H572" i="17"/>
  <c r="I572" i="17"/>
  <c r="F573" i="17"/>
  <c r="G573" i="17"/>
  <c r="H573" i="17"/>
  <c r="I573" i="17"/>
  <c r="F574" i="17"/>
  <c r="G574" i="17"/>
  <c r="H574" i="17"/>
  <c r="I574" i="17"/>
  <c r="F575" i="17"/>
  <c r="G575" i="17"/>
  <c r="H575" i="17"/>
  <c r="I575" i="17"/>
  <c r="F576" i="17"/>
  <c r="G576" i="17"/>
  <c r="H576" i="17"/>
  <c r="I576" i="17"/>
  <c r="F577" i="17"/>
  <c r="G577" i="17"/>
  <c r="H577" i="17"/>
  <c r="I577" i="17"/>
  <c r="F578" i="17"/>
  <c r="G578" i="17"/>
  <c r="H578" i="17"/>
  <c r="I578" i="17"/>
  <c r="F579" i="17"/>
  <c r="G579" i="17"/>
  <c r="H579" i="17"/>
  <c r="I579" i="17"/>
  <c r="F580" i="17"/>
  <c r="G580" i="17"/>
  <c r="H580" i="17"/>
  <c r="I580" i="17"/>
  <c r="F581" i="17"/>
  <c r="G581" i="17"/>
  <c r="H581" i="17"/>
  <c r="I581" i="17"/>
  <c r="F582" i="17"/>
  <c r="G582" i="17"/>
  <c r="H582" i="17"/>
  <c r="I582" i="17"/>
  <c r="F583" i="17"/>
  <c r="G583" i="17"/>
  <c r="H583" i="17"/>
  <c r="I583" i="17"/>
  <c r="F584" i="17"/>
  <c r="G584" i="17"/>
  <c r="H584" i="17"/>
  <c r="I584" i="17"/>
  <c r="F585" i="17"/>
  <c r="G585" i="17"/>
  <c r="H585" i="17"/>
  <c r="I585" i="17"/>
  <c r="F586" i="17"/>
  <c r="G586" i="17"/>
  <c r="H586" i="17"/>
  <c r="I586" i="17"/>
  <c r="F587" i="17"/>
  <c r="G587" i="17"/>
  <c r="H587" i="17"/>
  <c r="I587" i="17"/>
  <c r="F588" i="17"/>
  <c r="G588" i="17"/>
  <c r="H588" i="17"/>
  <c r="I588" i="17"/>
  <c r="F589" i="17"/>
  <c r="G589" i="17"/>
  <c r="H589" i="17"/>
  <c r="I589" i="17"/>
  <c r="F590" i="17"/>
  <c r="G590" i="17"/>
  <c r="H590" i="17"/>
  <c r="I590" i="17"/>
  <c r="F591" i="17"/>
  <c r="G591" i="17"/>
  <c r="H591" i="17"/>
  <c r="I591" i="17"/>
  <c r="F592" i="17"/>
  <c r="G592" i="17"/>
  <c r="H592" i="17"/>
  <c r="I592" i="17"/>
  <c r="F593" i="17"/>
  <c r="G593" i="17"/>
  <c r="H593" i="17"/>
  <c r="I593" i="17"/>
  <c r="F594" i="17"/>
  <c r="G594" i="17"/>
  <c r="H594" i="17"/>
  <c r="I594" i="17"/>
  <c r="F595" i="17"/>
  <c r="G595" i="17"/>
  <c r="H595" i="17"/>
  <c r="I595" i="17"/>
  <c r="F596" i="17"/>
  <c r="G596" i="17"/>
  <c r="H596" i="17"/>
  <c r="I596" i="17"/>
  <c r="F597" i="17"/>
  <c r="G597" i="17"/>
  <c r="H597" i="17"/>
  <c r="I597" i="17"/>
  <c r="F598" i="17"/>
  <c r="G598" i="17"/>
  <c r="H598" i="17"/>
  <c r="I598" i="17"/>
  <c r="F599" i="17"/>
  <c r="G599" i="17"/>
  <c r="H599" i="17"/>
  <c r="I599" i="17"/>
  <c r="F600" i="17"/>
  <c r="G600" i="17"/>
  <c r="H600" i="17"/>
  <c r="I600" i="17"/>
  <c r="F601" i="17"/>
  <c r="G601" i="17"/>
  <c r="H601" i="17"/>
  <c r="I601" i="17"/>
  <c r="F602" i="17"/>
  <c r="G602" i="17"/>
  <c r="H602" i="17"/>
  <c r="I602" i="17"/>
  <c r="F603" i="17"/>
  <c r="G603" i="17"/>
  <c r="H603" i="17"/>
  <c r="I603" i="17"/>
  <c r="F604" i="17"/>
  <c r="G604" i="17"/>
  <c r="H604" i="17"/>
  <c r="I604" i="17"/>
  <c r="F605" i="17"/>
  <c r="G605" i="17"/>
  <c r="H605" i="17"/>
  <c r="I605" i="17"/>
  <c r="F606" i="17"/>
  <c r="G606" i="17"/>
  <c r="H606" i="17"/>
  <c r="I606" i="17"/>
  <c r="F607" i="17"/>
  <c r="G607" i="17"/>
  <c r="H607" i="17"/>
  <c r="I607" i="17"/>
  <c r="F608" i="17"/>
  <c r="G608" i="17"/>
  <c r="H608" i="17"/>
  <c r="I608" i="17"/>
  <c r="F609" i="17"/>
  <c r="G609" i="17"/>
  <c r="H609" i="17"/>
  <c r="I609" i="17"/>
  <c r="F610" i="17"/>
  <c r="G610" i="17"/>
  <c r="H610" i="17"/>
  <c r="I610" i="17"/>
  <c r="F611" i="17"/>
  <c r="G611" i="17"/>
  <c r="H611" i="17"/>
  <c r="I611" i="17"/>
  <c r="F612" i="17"/>
  <c r="G612" i="17"/>
  <c r="H612" i="17"/>
  <c r="I612" i="17"/>
  <c r="F613" i="17"/>
  <c r="G613" i="17"/>
  <c r="H613" i="17"/>
  <c r="I613" i="17"/>
  <c r="F614" i="17"/>
  <c r="G614" i="17"/>
  <c r="H614" i="17"/>
  <c r="I614" i="17"/>
  <c r="F615" i="17"/>
  <c r="G615" i="17"/>
  <c r="H615" i="17"/>
  <c r="I615" i="17"/>
  <c r="F616" i="17"/>
  <c r="G616" i="17"/>
  <c r="H616" i="17"/>
  <c r="I616" i="17"/>
  <c r="F617" i="17"/>
  <c r="G617" i="17"/>
  <c r="H617" i="17"/>
  <c r="I617" i="17"/>
  <c r="F618" i="17"/>
  <c r="G618" i="17"/>
  <c r="H618" i="17"/>
  <c r="I618" i="17"/>
  <c r="F619" i="17"/>
  <c r="G619" i="17"/>
  <c r="H619" i="17"/>
  <c r="I619" i="17"/>
  <c r="F620" i="17"/>
  <c r="G620" i="17"/>
  <c r="H620" i="17"/>
  <c r="I620" i="17"/>
  <c r="F621" i="17"/>
  <c r="G621" i="17"/>
  <c r="H621" i="17"/>
  <c r="I621" i="17"/>
  <c r="F622" i="17"/>
  <c r="G622" i="17"/>
  <c r="H622" i="17"/>
  <c r="I622" i="17"/>
  <c r="F623" i="17"/>
  <c r="G623" i="17"/>
  <c r="H623" i="17"/>
  <c r="I623" i="17"/>
  <c r="F624" i="17"/>
  <c r="G624" i="17"/>
  <c r="H624" i="17"/>
  <c r="I624" i="17"/>
  <c r="F625" i="17"/>
  <c r="G625" i="17"/>
  <c r="H625" i="17"/>
  <c r="I625" i="17"/>
  <c r="F626" i="17"/>
  <c r="G626" i="17"/>
  <c r="H626" i="17"/>
  <c r="I626" i="17"/>
  <c r="F627" i="17"/>
  <c r="G627" i="17"/>
  <c r="H627" i="17"/>
  <c r="I627" i="17"/>
  <c r="F628" i="17"/>
  <c r="G628" i="17"/>
  <c r="H628" i="17"/>
  <c r="I628" i="17"/>
  <c r="F629" i="17"/>
  <c r="G629" i="17"/>
  <c r="H629" i="17"/>
  <c r="I629" i="17"/>
  <c r="F630" i="17"/>
  <c r="G630" i="17"/>
  <c r="H630" i="17"/>
  <c r="I630" i="17"/>
  <c r="F631" i="17"/>
  <c r="G631" i="17"/>
  <c r="H631" i="17"/>
  <c r="I631" i="17"/>
  <c r="F632" i="17"/>
  <c r="G632" i="17"/>
  <c r="H632" i="17"/>
  <c r="I632" i="17"/>
  <c r="F633" i="17"/>
  <c r="G633" i="17"/>
  <c r="H633" i="17"/>
  <c r="I633" i="17"/>
  <c r="F634" i="17"/>
  <c r="G634" i="17"/>
  <c r="H634" i="17"/>
  <c r="I634" i="17"/>
  <c r="F635" i="17"/>
  <c r="G635" i="17"/>
  <c r="H635" i="17"/>
  <c r="I635" i="17"/>
  <c r="F636" i="17"/>
  <c r="G636" i="17"/>
  <c r="H636" i="17"/>
  <c r="I636" i="17"/>
  <c r="F637" i="17"/>
  <c r="G637" i="17"/>
  <c r="H637" i="17"/>
  <c r="I637" i="17"/>
  <c r="F638" i="17"/>
  <c r="G638" i="17"/>
  <c r="H638" i="17"/>
  <c r="I638" i="17"/>
  <c r="F639" i="17"/>
  <c r="G639" i="17"/>
  <c r="H639" i="17"/>
  <c r="I639" i="17"/>
  <c r="F640" i="17"/>
  <c r="G640" i="17"/>
  <c r="H640" i="17"/>
  <c r="I640" i="17"/>
  <c r="F641" i="17"/>
  <c r="G641" i="17"/>
  <c r="H641" i="17"/>
  <c r="I641" i="17"/>
  <c r="F642" i="17"/>
  <c r="G642" i="17"/>
  <c r="H642" i="17"/>
  <c r="I642" i="17"/>
  <c r="F643" i="17"/>
  <c r="G643" i="17"/>
  <c r="H643" i="17"/>
  <c r="I643" i="17"/>
  <c r="F644" i="17"/>
  <c r="G644" i="17"/>
  <c r="H644" i="17"/>
  <c r="I644" i="17"/>
  <c r="F645" i="17"/>
  <c r="G645" i="17"/>
  <c r="H645" i="17"/>
  <c r="I645" i="17"/>
  <c r="F646" i="17"/>
  <c r="G646" i="17"/>
  <c r="H646" i="17"/>
  <c r="I646" i="17"/>
  <c r="F647" i="17"/>
  <c r="G647" i="17"/>
  <c r="H647" i="17"/>
  <c r="I647" i="17"/>
  <c r="F648" i="17"/>
  <c r="G648" i="17"/>
  <c r="H648" i="17"/>
  <c r="I648" i="17"/>
  <c r="F649" i="17"/>
  <c r="G649" i="17"/>
  <c r="H649" i="17"/>
  <c r="I649" i="17"/>
  <c r="F650" i="17"/>
  <c r="G650" i="17"/>
  <c r="H650" i="17"/>
  <c r="I650" i="17"/>
  <c r="F651" i="17"/>
  <c r="G651" i="17"/>
  <c r="H651" i="17"/>
  <c r="I651" i="17"/>
  <c r="F652" i="17"/>
  <c r="G652" i="17"/>
  <c r="H652" i="17"/>
  <c r="I652" i="17"/>
  <c r="F653" i="17"/>
  <c r="G653" i="17"/>
  <c r="H653" i="17"/>
  <c r="I653" i="17"/>
  <c r="F654" i="17"/>
  <c r="G654" i="17"/>
  <c r="H654" i="17"/>
  <c r="I654" i="17"/>
  <c r="F655" i="17"/>
  <c r="G655" i="17"/>
  <c r="H655" i="17"/>
  <c r="I655" i="17"/>
  <c r="F656" i="17"/>
  <c r="G656" i="17"/>
  <c r="H656" i="17"/>
  <c r="I656" i="17"/>
  <c r="F657" i="17"/>
  <c r="G657" i="17"/>
  <c r="H657" i="17"/>
  <c r="I657" i="17"/>
  <c r="F658" i="17"/>
  <c r="G658" i="17"/>
  <c r="H658" i="17"/>
  <c r="I658" i="17"/>
  <c r="F659" i="17"/>
  <c r="G659" i="17"/>
  <c r="H659" i="17"/>
  <c r="I659" i="17"/>
  <c r="F660" i="17"/>
  <c r="G660" i="17"/>
  <c r="H660" i="17"/>
  <c r="I660" i="17"/>
  <c r="F661" i="17"/>
  <c r="G661" i="17"/>
  <c r="H661" i="17"/>
  <c r="I661" i="17"/>
  <c r="F662" i="17"/>
  <c r="G662" i="17"/>
  <c r="H662" i="17"/>
  <c r="I662" i="17"/>
  <c r="F663" i="17"/>
  <c r="G663" i="17"/>
  <c r="H663" i="17"/>
  <c r="I663" i="17"/>
  <c r="F664" i="17"/>
  <c r="G664" i="17"/>
  <c r="H664" i="17"/>
  <c r="I664" i="17"/>
  <c r="F665" i="17"/>
  <c r="G665" i="17"/>
  <c r="H665" i="17"/>
  <c r="I665" i="17"/>
  <c r="F666" i="17"/>
  <c r="G666" i="17"/>
  <c r="H666" i="17"/>
  <c r="I666" i="17"/>
  <c r="F667" i="17"/>
  <c r="G667" i="17"/>
  <c r="H667" i="17"/>
  <c r="I667" i="17"/>
  <c r="F668" i="17"/>
  <c r="G668" i="17"/>
  <c r="H668" i="17"/>
  <c r="I668" i="17"/>
  <c r="F669" i="17"/>
  <c r="G669" i="17"/>
  <c r="H669" i="17"/>
  <c r="I669" i="17"/>
  <c r="F670" i="17"/>
  <c r="G670" i="17"/>
  <c r="H670" i="17"/>
  <c r="I670" i="17"/>
  <c r="F671" i="17"/>
  <c r="G671" i="17"/>
  <c r="H671" i="17"/>
  <c r="I671" i="17"/>
  <c r="F672" i="17"/>
  <c r="G672" i="17"/>
  <c r="H672" i="17"/>
  <c r="I672" i="17"/>
  <c r="F673" i="17"/>
  <c r="G673" i="17"/>
  <c r="H673" i="17"/>
  <c r="I673" i="17"/>
  <c r="F674" i="17"/>
  <c r="G674" i="17"/>
  <c r="H674" i="17"/>
  <c r="I674" i="17"/>
  <c r="F675" i="17"/>
  <c r="G675" i="17"/>
  <c r="H675" i="17"/>
  <c r="I675" i="17"/>
  <c r="F676" i="17"/>
  <c r="G676" i="17"/>
  <c r="H676" i="17"/>
  <c r="I676" i="17"/>
  <c r="F677" i="17"/>
  <c r="G677" i="17"/>
  <c r="H677" i="17"/>
  <c r="I677" i="17"/>
  <c r="F678" i="17"/>
  <c r="G678" i="17"/>
  <c r="H678" i="17"/>
  <c r="I678" i="17"/>
  <c r="F679" i="17"/>
  <c r="G679" i="17"/>
  <c r="H679" i="17"/>
  <c r="I679" i="17"/>
  <c r="F680" i="17"/>
  <c r="G680" i="17"/>
  <c r="H680" i="17"/>
  <c r="I680" i="17"/>
  <c r="F681" i="17"/>
  <c r="G681" i="17"/>
  <c r="H681" i="17"/>
  <c r="I681" i="17"/>
  <c r="F682" i="17"/>
  <c r="G682" i="17"/>
  <c r="H682" i="17"/>
  <c r="I682" i="17"/>
  <c r="F683" i="17"/>
  <c r="G683" i="17"/>
  <c r="H683" i="17"/>
  <c r="I683" i="17"/>
  <c r="F684" i="17"/>
  <c r="G684" i="17"/>
  <c r="H684" i="17"/>
  <c r="I684" i="17"/>
  <c r="F685" i="17"/>
  <c r="G685" i="17"/>
  <c r="H685" i="17"/>
  <c r="I685" i="17"/>
  <c r="F686" i="17"/>
  <c r="G686" i="17"/>
  <c r="H686" i="17"/>
  <c r="I686" i="17"/>
  <c r="F687" i="17"/>
  <c r="G687" i="17"/>
  <c r="H687" i="17"/>
  <c r="I687" i="17"/>
  <c r="F688" i="17"/>
  <c r="G688" i="17"/>
  <c r="H688" i="17"/>
  <c r="I688" i="17"/>
  <c r="F689" i="17"/>
  <c r="G689" i="17"/>
  <c r="H689" i="17"/>
  <c r="I689" i="17"/>
  <c r="F690" i="17"/>
  <c r="G690" i="17"/>
  <c r="H690" i="17"/>
  <c r="I690" i="17"/>
  <c r="F691" i="17"/>
  <c r="G691" i="17"/>
  <c r="H691" i="17"/>
  <c r="I691" i="17"/>
  <c r="F692" i="17"/>
  <c r="G692" i="17"/>
  <c r="H692" i="17"/>
  <c r="I692" i="17"/>
  <c r="F693" i="17"/>
  <c r="G693" i="17"/>
  <c r="H693" i="17"/>
  <c r="I693" i="17"/>
  <c r="F694" i="17"/>
  <c r="G694" i="17"/>
  <c r="H694" i="17"/>
  <c r="I694" i="17"/>
  <c r="F695" i="17"/>
  <c r="G695" i="17"/>
  <c r="H695" i="17"/>
  <c r="I695" i="17"/>
  <c r="F696" i="17"/>
  <c r="G696" i="17"/>
  <c r="H696" i="17"/>
  <c r="I696" i="17"/>
  <c r="F697" i="17"/>
  <c r="G697" i="17"/>
  <c r="H697" i="17"/>
  <c r="I697" i="17"/>
  <c r="F698" i="17"/>
  <c r="G698" i="17"/>
  <c r="H698" i="17"/>
  <c r="I698" i="17"/>
  <c r="F699" i="17"/>
  <c r="G699" i="17"/>
  <c r="H699" i="17"/>
  <c r="I699" i="17"/>
  <c r="F700" i="17"/>
  <c r="G700" i="17"/>
  <c r="H700" i="17"/>
  <c r="I700" i="17"/>
  <c r="F701" i="17"/>
  <c r="G701" i="17"/>
  <c r="H701" i="17"/>
  <c r="I701" i="17"/>
  <c r="F702" i="17"/>
  <c r="G702" i="17"/>
  <c r="H702" i="17"/>
  <c r="I702" i="17"/>
  <c r="F703" i="17"/>
  <c r="G703" i="17"/>
  <c r="H703" i="17"/>
  <c r="I703" i="17"/>
  <c r="F704" i="17"/>
  <c r="G704" i="17"/>
  <c r="H704" i="17"/>
  <c r="I704" i="17"/>
  <c r="F705" i="17"/>
  <c r="G705" i="17"/>
  <c r="H705" i="17"/>
  <c r="I705" i="17"/>
  <c r="F706" i="17"/>
  <c r="G706" i="17"/>
  <c r="H706" i="17"/>
  <c r="I706" i="17"/>
  <c r="F707" i="17"/>
  <c r="G707" i="17"/>
  <c r="H707" i="17"/>
  <c r="I707" i="17"/>
  <c r="F708" i="17"/>
  <c r="G708" i="17"/>
  <c r="H708" i="17"/>
  <c r="I708" i="17"/>
  <c r="F709" i="17"/>
  <c r="G709" i="17"/>
  <c r="H709" i="17"/>
  <c r="I709" i="17"/>
  <c r="F710" i="17"/>
  <c r="G710" i="17"/>
  <c r="H710" i="17"/>
  <c r="I710" i="17"/>
  <c r="F711" i="17"/>
  <c r="G711" i="17"/>
  <c r="H711" i="17"/>
  <c r="I711" i="17"/>
  <c r="F712" i="17"/>
  <c r="G712" i="17"/>
  <c r="H712" i="17"/>
  <c r="I712" i="17"/>
  <c r="F713" i="17"/>
  <c r="G713" i="17"/>
  <c r="H713" i="17"/>
  <c r="I713" i="17"/>
  <c r="F714" i="17"/>
  <c r="G714" i="17"/>
  <c r="H714" i="17"/>
  <c r="I714" i="17"/>
  <c r="F715" i="17"/>
  <c r="G715" i="17"/>
  <c r="H715" i="17"/>
  <c r="I715" i="17"/>
  <c r="F716" i="17"/>
  <c r="G716" i="17"/>
  <c r="H716" i="17"/>
  <c r="I716" i="17"/>
  <c r="F717" i="17"/>
  <c r="G717" i="17"/>
  <c r="H717" i="17"/>
  <c r="I717" i="17"/>
  <c r="F718" i="17"/>
  <c r="G718" i="17"/>
  <c r="H718" i="17"/>
  <c r="I718" i="17"/>
  <c r="F719" i="17"/>
  <c r="G719" i="17"/>
  <c r="H719" i="17"/>
  <c r="I719" i="17"/>
  <c r="F720" i="17"/>
  <c r="G720" i="17"/>
  <c r="H720" i="17"/>
  <c r="I720" i="17"/>
  <c r="F721" i="17"/>
  <c r="G721" i="17"/>
  <c r="H721" i="17"/>
  <c r="I721" i="17"/>
  <c r="F722" i="17"/>
  <c r="G722" i="17"/>
  <c r="H722" i="17"/>
  <c r="I722" i="17"/>
  <c r="F723" i="17"/>
  <c r="G723" i="17"/>
  <c r="H723" i="17"/>
  <c r="I723" i="17"/>
  <c r="F724" i="17"/>
  <c r="G724" i="17"/>
  <c r="H724" i="17"/>
  <c r="I724" i="17"/>
  <c r="F725" i="17"/>
  <c r="G725" i="17"/>
  <c r="H725" i="17"/>
  <c r="I725" i="17"/>
  <c r="F726" i="17"/>
  <c r="G726" i="17"/>
  <c r="H726" i="17"/>
  <c r="I726" i="17"/>
  <c r="F727" i="17"/>
  <c r="G727" i="17"/>
  <c r="H727" i="17"/>
  <c r="I727" i="17"/>
  <c r="F728" i="17"/>
  <c r="G728" i="17"/>
  <c r="H728" i="17"/>
  <c r="I728" i="17"/>
  <c r="F729" i="17"/>
  <c r="G729" i="17"/>
  <c r="H729" i="17"/>
  <c r="I729" i="17"/>
  <c r="F730" i="17"/>
  <c r="G730" i="17"/>
  <c r="H730" i="17"/>
  <c r="I730" i="17"/>
  <c r="F731" i="17"/>
  <c r="G731" i="17"/>
  <c r="H731" i="17"/>
  <c r="I731" i="17"/>
  <c r="F732" i="17"/>
  <c r="G732" i="17"/>
  <c r="H732" i="17"/>
  <c r="I732" i="17"/>
  <c r="F733" i="17"/>
  <c r="G733" i="17"/>
  <c r="H733" i="17"/>
  <c r="I733" i="17"/>
  <c r="F734" i="17"/>
  <c r="G734" i="17"/>
  <c r="H734" i="17"/>
  <c r="I734" i="17"/>
  <c r="F735" i="17"/>
  <c r="G735" i="17"/>
  <c r="H735" i="17"/>
  <c r="I735" i="17"/>
  <c r="F736" i="17"/>
  <c r="G736" i="17"/>
  <c r="H736" i="17"/>
  <c r="I736" i="17"/>
  <c r="F737" i="17"/>
  <c r="G737" i="17"/>
  <c r="H737" i="17"/>
  <c r="I737" i="17"/>
  <c r="F738" i="17"/>
  <c r="G738" i="17"/>
  <c r="H738" i="17"/>
  <c r="I738" i="17"/>
  <c r="F739" i="17"/>
  <c r="G739" i="17"/>
  <c r="H739" i="17"/>
  <c r="I739" i="17"/>
  <c r="F740" i="17"/>
  <c r="G740" i="17"/>
  <c r="H740" i="17"/>
  <c r="I740" i="17"/>
  <c r="F741" i="17"/>
  <c r="G741" i="17"/>
  <c r="H741" i="17"/>
  <c r="I741" i="17"/>
  <c r="F742" i="17"/>
  <c r="G742" i="17"/>
  <c r="H742" i="17"/>
  <c r="I742" i="17"/>
  <c r="F743" i="17"/>
  <c r="G743" i="17"/>
  <c r="H743" i="17"/>
  <c r="I743" i="17"/>
  <c r="F744" i="17"/>
  <c r="G744" i="17"/>
  <c r="H744" i="17"/>
  <c r="I744" i="17"/>
  <c r="F745" i="17"/>
  <c r="G745" i="17"/>
  <c r="H745" i="17"/>
  <c r="I745" i="17"/>
  <c r="F746" i="17"/>
  <c r="G746" i="17"/>
  <c r="H746" i="17"/>
  <c r="I746" i="17"/>
  <c r="F747" i="17"/>
  <c r="G747" i="17"/>
  <c r="H747" i="17"/>
  <c r="I747" i="17"/>
  <c r="F748" i="17"/>
  <c r="G748" i="17"/>
  <c r="H748" i="17"/>
  <c r="I748" i="17"/>
  <c r="F749" i="17"/>
  <c r="G749" i="17"/>
  <c r="H749" i="17"/>
  <c r="I749" i="17"/>
  <c r="F750" i="17"/>
  <c r="G750" i="17"/>
  <c r="H750" i="17"/>
  <c r="I750" i="17"/>
  <c r="F751" i="17"/>
  <c r="G751" i="17"/>
  <c r="H751" i="17"/>
  <c r="I751" i="17"/>
  <c r="F752" i="17"/>
  <c r="G752" i="17"/>
  <c r="H752" i="17"/>
  <c r="I752" i="17"/>
  <c r="F753" i="17"/>
  <c r="G753" i="17"/>
  <c r="H753" i="17"/>
  <c r="I753" i="17"/>
  <c r="F754" i="17"/>
  <c r="G754" i="17"/>
  <c r="H754" i="17"/>
  <c r="I754" i="17"/>
  <c r="F755" i="17"/>
  <c r="G755" i="17"/>
  <c r="H755" i="17"/>
  <c r="I755" i="17"/>
  <c r="F756" i="17"/>
  <c r="G756" i="17"/>
  <c r="H756" i="17"/>
  <c r="I756" i="17"/>
  <c r="F757" i="17"/>
  <c r="G757" i="17"/>
  <c r="H757" i="17"/>
  <c r="I757" i="17"/>
  <c r="F758" i="17"/>
  <c r="G758" i="17"/>
  <c r="H758" i="17"/>
  <c r="I758" i="17"/>
  <c r="F759" i="17"/>
  <c r="G759" i="17"/>
  <c r="H759" i="17"/>
  <c r="I759" i="17"/>
  <c r="F760" i="17"/>
  <c r="G760" i="17"/>
  <c r="H760" i="17"/>
  <c r="I760" i="17"/>
  <c r="F761" i="17"/>
  <c r="G761" i="17"/>
  <c r="H761" i="17"/>
  <c r="I761" i="17"/>
  <c r="F762" i="17"/>
  <c r="G762" i="17"/>
  <c r="H762" i="17"/>
  <c r="I762" i="17"/>
  <c r="F763" i="17"/>
  <c r="G763" i="17"/>
  <c r="H763" i="17"/>
  <c r="I763" i="17"/>
  <c r="F764" i="17"/>
  <c r="G764" i="17"/>
  <c r="H764" i="17"/>
  <c r="I764" i="17"/>
  <c r="F765" i="17"/>
  <c r="G765" i="17"/>
  <c r="H765" i="17"/>
  <c r="I765" i="17"/>
  <c r="F766" i="17"/>
  <c r="G766" i="17"/>
  <c r="H766" i="17"/>
  <c r="I766" i="17"/>
  <c r="F767" i="17"/>
  <c r="G767" i="17"/>
  <c r="H767" i="17"/>
  <c r="I767" i="17"/>
  <c r="F768" i="17"/>
  <c r="G768" i="17"/>
  <c r="H768" i="17"/>
  <c r="I768" i="17"/>
  <c r="F769" i="17"/>
  <c r="G769" i="17"/>
  <c r="H769" i="17"/>
  <c r="I769" i="17"/>
  <c r="F770" i="17"/>
  <c r="G770" i="17"/>
  <c r="H770" i="17"/>
  <c r="I770" i="17"/>
  <c r="F771" i="17"/>
  <c r="G771" i="17"/>
  <c r="H771" i="17"/>
  <c r="I771" i="17"/>
  <c r="F772" i="17"/>
  <c r="G772" i="17"/>
  <c r="H772" i="17"/>
  <c r="I772" i="17"/>
  <c r="F773" i="17"/>
  <c r="G773" i="17"/>
  <c r="H773" i="17"/>
  <c r="I773" i="17"/>
  <c r="F774" i="17"/>
  <c r="G774" i="17"/>
  <c r="H774" i="17"/>
  <c r="I774" i="17"/>
  <c r="F775" i="17"/>
  <c r="G775" i="17"/>
  <c r="H775" i="17"/>
  <c r="I775" i="17"/>
  <c r="F776" i="17"/>
  <c r="G776" i="17"/>
  <c r="H776" i="17"/>
  <c r="I776" i="17"/>
  <c r="F777" i="17"/>
  <c r="G777" i="17"/>
  <c r="H777" i="17"/>
  <c r="I777" i="17"/>
  <c r="F778" i="17"/>
  <c r="G778" i="17"/>
  <c r="H778" i="17"/>
  <c r="I778" i="17"/>
  <c r="F779" i="17"/>
  <c r="G779" i="17"/>
  <c r="H779" i="17"/>
  <c r="I779" i="17"/>
  <c r="F780" i="17"/>
  <c r="G780" i="17"/>
  <c r="H780" i="17"/>
  <c r="I780" i="17"/>
  <c r="F781" i="17"/>
  <c r="G781" i="17"/>
  <c r="H781" i="17"/>
  <c r="I781" i="17"/>
  <c r="F782" i="17"/>
  <c r="G782" i="17"/>
  <c r="H782" i="17"/>
  <c r="I782" i="17"/>
  <c r="F783" i="17"/>
  <c r="G783" i="17"/>
  <c r="H783" i="17"/>
  <c r="I783" i="17"/>
  <c r="F784" i="17"/>
  <c r="G784" i="17"/>
  <c r="H784" i="17"/>
  <c r="I784" i="17"/>
  <c r="F785" i="17"/>
  <c r="G785" i="17"/>
  <c r="H785" i="17"/>
  <c r="I785" i="17"/>
  <c r="F786" i="17"/>
  <c r="G786" i="17"/>
  <c r="H786" i="17"/>
  <c r="I786" i="17"/>
  <c r="F787" i="17"/>
  <c r="G787" i="17"/>
  <c r="H787" i="17"/>
  <c r="I787" i="17"/>
  <c r="F788" i="17"/>
  <c r="G788" i="17"/>
  <c r="H788" i="17"/>
  <c r="I788" i="17"/>
  <c r="F789" i="17"/>
  <c r="G789" i="17"/>
  <c r="H789" i="17"/>
  <c r="I789" i="17"/>
  <c r="F790" i="17"/>
  <c r="G790" i="17"/>
  <c r="H790" i="17"/>
  <c r="I790" i="17"/>
  <c r="F791" i="17"/>
  <c r="G791" i="17"/>
  <c r="H791" i="17"/>
  <c r="I791" i="17"/>
  <c r="F792" i="17"/>
  <c r="G792" i="17"/>
  <c r="H792" i="17"/>
  <c r="I792" i="17"/>
  <c r="F793" i="17"/>
  <c r="G793" i="17"/>
  <c r="H793" i="17"/>
  <c r="I793" i="17"/>
  <c r="F794" i="17"/>
  <c r="G794" i="17"/>
  <c r="H794" i="17"/>
  <c r="I794" i="17"/>
  <c r="F795" i="17"/>
  <c r="G795" i="17"/>
  <c r="H795" i="17"/>
  <c r="I795" i="17"/>
  <c r="F796" i="17"/>
  <c r="G796" i="17"/>
  <c r="H796" i="17"/>
  <c r="I796" i="17"/>
  <c r="F797" i="17"/>
  <c r="G797" i="17"/>
  <c r="H797" i="17"/>
  <c r="I797" i="17"/>
  <c r="F798" i="17"/>
  <c r="G798" i="17"/>
  <c r="H798" i="17"/>
  <c r="I798" i="17"/>
  <c r="F799" i="17"/>
  <c r="G799" i="17"/>
  <c r="H799" i="17"/>
  <c r="I799" i="17"/>
  <c r="F800" i="17"/>
  <c r="G800" i="17"/>
  <c r="H800" i="17"/>
  <c r="I800" i="17"/>
  <c r="F801" i="17"/>
  <c r="G801" i="17"/>
  <c r="H801" i="17"/>
  <c r="I801" i="17"/>
  <c r="F802" i="17"/>
  <c r="G802" i="17"/>
  <c r="H802" i="17"/>
  <c r="I802" i="17"/>
  <c r="F803" i="17"/>
  <c r="G803" i="17"/>
  <c r="H803" i="17"/>
  <c r="I803" i="17"/>
  <c r="F804" i="17"/>
  <c r="G804" i="17"/>
  <c r="H804" i="17"/>
  <c r="I804" i="17"/>
  <c r="F805" i="17"/>
  <c r="G805" i="17"/>
  <c r="H805" i="17"/>
  <c r="I805" i="17"/>
  <c r="F806" i="17"/>
  <c r="G806" i="17"/>
  <c r="H806" i="17"/>
  <c r="I806" i="17"/>
  <c r="F807" i="17"/>
  <c r="G807" i="17"/>
  <c r="H807" i="17"/>
  <c r="I807" i="17"/>
  <c r="F808" i="17"/>
  <c r="G808" i="17"/>
  <c r="H808" i="17"/>
  <c r="I808" i="17"/>
  <c r="F809" i="17"/>
  <c r="G809" i="17"/>
  <c r="H809" i="17"/>
  <c r="I809" i="17"/>
  <c r="F810" i="17"/>
  <c r="G810" i="17"/>
  <c r="H810" i="17"/>
  <c r="I810" i="17"/>
  <c r="F811" i="17"/>
  <c r="G811" i="17"/>
  <c r="H811" i="17"/>
  <c r="I811" i="17"/>
  <c r="F812" i="17"/>
  <c r="G812" i="17"/>
  <c r="H812" i="17"/>
  <c r="I812" i="17"/>
  <c r="F813" i="17"/>
  <c r="G813" i="17"/>
  <c r="H813" i="17"/>
  <c r="I813" i="17"/>
  <c r="F814" i="17"/>
  <c r="G814" i="17"/>
  <c r="H814" i="17"/>
  <c r="I814" i="17"/>
  <c r="F815" i="17"/>
  <c r="G815" i="17"/>
  <c r="H815" i="17"/>
  <c r="I815" i="17"/>
  <c r="F816" i="17"/>
  <c r="G816" i="17"/>
  <c r="H816" i="17"/>
  <c r="I816" i="17"/>
  <c r="F817" i="17"/>
  <c r="G817" i="17"/>
  <c r="H817" i="17"/>
  <c r="I817" i="17"/>
  <c r="F818" i="17"/>
  <c r="G818" i="17"/>
  <c r="H818" i="17"/>
  <c r="I818" i="17"/>
  <c r="F819" i="17"/>
  <c r="G819" i="17"/>
  <c r="H819" i="17"/>
  <c r="I819" i="17"/>
  <c r="F820" i="17"/>
  <c r="G820" i="17"/>
  <c r="H820" i="17"/>
  <c r="I820" i="17"/>
  <c r="F821" i="17"/>
  <c r="G821" i="17"/>
  <c r="H821" i="17"/>
  <c r="I821" i="17"/>
  <c r="F822" i="17"/>
  <c r="G822" i="17"/>
  <c r="H822" i="17"/>
  <c r="I822" i="17"/>
  <c r="F823" i="17"/>
  <c r="G823" i="17"/>
  <c r="H823" i="17"/>
  <c r="I823" i="17"/>
  <c r="F824" i="17"/>
  <c r="G824" i="17"/>
  <c r="H824" i="17"/>
  <c r="I824" i="17"/>
  <c r="F825" i="17"/>
  <c r="G825" i="17"/>
  <c r="H825" i="17"/>
  <c r="I825" i="17"/>
  <c r="F826" i="17"/>
  <c r="G826" i="17"/>
  <c r="H826" i="17"/>
  <c r="I826" i="17"/>
  <c r="F827" i="17"/>
  <c r="G827" i="17"/>
  <c r="H827" i="17"/>
  <c r="I827" i="17"/>
  <c r="F828" i="17"/>
  <c r="G828" i="17"/>
  <c r="H828" i="17"/>
  <c r="I828" i="17"/>
  <c r="F829" i="17"/>
  <c r="G829" i="17"/>
  <c r="H829" i="17"/>
  <c r="I829" i="17"/>
  <c r="F830" i="17"/>
  <c r="G830" i="17"/>
  <c r="H830" i="17"/>
  <c r="I830" i="17"/>
  <c r="F831" i="17"/>
  <c r="G831" i="17"/>
  <c r="H831" i="17"/>
  <c r="I831" i="17"/>
  <c r="F832" i="17"/>
  <c r="G832" i="17"/>
  <c r="H832" i="17"/>
  <c r="I832" i="17"/>
  <c r="F833" i="17"/>
  <c r="G833" i="17"/>
  <c r="H833" i="17"/>
  <c r="I833" i="17"/>
  <c r="F834" i="17"/>
  <c r="G834" i="17"/>
  <c r="H834" i="17"/>
  <c r="I834" i="17"/>
  <c r="F835" i="17"/>
  <c r="G835" i="17"/>
  <c r="H835" i="17"/>
  <c r="I835" i="17"/>
  <c r="F836" i="17"/>
  <c r="G836" i="17"/>
  <c r="H836" i="17"/>
  <c r="I836" i="17"/>
  <c r="F837" i="17"/>
  <c r="G837" i="17"/>
  <c r="H837" i="17"/>
  <c r="I837" i="17"/>
  <c r="F838" i="17"/>
  <c r="G838" i="17"/>
  <c r="H838" i="17"/>
  <c r="I838" i="17"/>
  <c r="F839" i="17"/>
  <c r="G839" i="17"/>
  <c r="H839" i="17"/>
  <c r="I839" i="17"/>
  <c r="F840" i="17"/>
  <c r="G840" i="17"/>
  <c r="H840" i="17"/>
  <c r="I840" i="17"/>
  <c r="F841" i="17"/>
  <c r="G841" i="17"/>
  <c r="H841" i="17"/>
  <c r="I841" i="17"/>
  <c r="F842" i="17"/>
  <c r="G842" i="17"/>
  <c r="H842" i="17"/>
  <c r="I842" i="17"/>
  <c r="F843" i="17"/>
  <c r="G843" i="17"/>
  <c r="H843" i="17"/>
  <c r="I843" i="17"/>
  <c r="F844" i="17"/>
  <c r="G844" i="17"/>
  <c r="H844" i="17"/>
  <c r="I844" i="17"/>
  <c r="F845" i="17"/>
  <c r="G845" i="17"/>
  <c r="H845" i="17"/>
  <c r="I845" i="17"/>
  <c r="F846" i="17"/>
  <c r="G846" i="17"/>
  <c r="H846" i="17"/>
  <c r="I846" i="17"/>
  <c r="F847" i="17"/>
  <c r="G847" i="17"/>
  <c r="H847" i="17"/>
  <c r="I847" i="17"/>
  <c r="F848" i="17"/>
  <c r="G848" i="17"/>
  <c r="H848" i="17"/>
  <c r="I848" i="17"/>
  <c r="F849" i="17"/>
  <c r="G849" i="17"/>
  <c r="H849" i="17"/>
  <c r="I849" i="17"/>
  <c r="F850" i="17"/>
  <c r="G850" i="17"/>
  <c r="H850" i="17"/>
  <c r="I850" i="17"/>
  <c r="F851" i="17"/>
  <c r="G851" i="17"/>
  <c r="H851" i="17"/>
  <c r="I851" i="17"/>
  <c r="F852" i="17"/>
  <c r="G852" i="17"/>
  <c r="H852" i="17"/>
  <c r="I852" i="17"/>
  <c r="F853" i="17"/>
  <c r="G853" i="17"/>
  <c r="H853" i="17"/>
  <c r="I853" i="17"/>
  <c r="F854" i="17"/>
  <c r="G854" i="17"/>
  <c r="H854" i="17"/>
  <c r="I854" i="17"/>
  <c r="F855" i="17"/>
  <c r="G855" i="17"/>
  <c r="H855" i="17"/>
  <c r="I855" i="17"/>
  <c r="F856" i="17"/>
  <c r="G856" i="17"/>
  <c r="H856" i="17"/>
  <c r="I856" i="17"/>
  <c r="F857" i="17"/>
  <c r="G857" i="17"/>
  <c r="H857" i="17"/>
  <c r="I857" i="17"/>
  <c r="F858" i="17"/>
  <c r="G858" i="17"/>
  <c r="H858" i="17"/>
  <c r="I858" i="17"/>
  <c r="F859" i="17"/>
  <c r="G859" i="17"/>
  <c r="H859" i="17"/>
  <c r="I859" i="17"/>
  <c r="F860" i="17"/>
  <c r="G860" i="17"/>
  <c r="H860" i="17"/>
  <c r="I860" i="17"/>
  <c r="F861" i="17"/>
  <c r="G861" i="17"/>
  <c r="H861" i="17"/>
  <c r="I861" i="17"/>
  <c r="F862" i="17"/>
  <c r="G862" i="17"/>
  <c r="H862" i="17"/>
  <c r="I862" i="17"/>
  <c r="F863" i="17"/>
  <c r="G863" i="17"/>
  <c r="H863" i="17"/>
  <c r="I863" i="17"/>
  <c r="F864" i="17"/>
  <c r="G864" i="17"/>
  <c r="H864" i="17"/>
  <c r="I864" i="17"/>
  <c r="F865" i="17"/>
  <c r="G865" i="17"/>
  <c r="H865" i="17"/>
  <c r="I865" i="17"/>
  <c r="F866" i="17"/>
  <c r="G866" i="17"/>
  <c r="H866" i="17"/>
  <c r="I866" i="17"/>
  <c r="F867" i="17"/>
  <c r="G867" i="17"/>
  <c r="H867" i="17"/>
  <c r="I867" i="17"/>
  <c r="F868" i="17"/>
  <c r="G868" i="17"/>
  <c r="H868" i="17"/>
  <c r="I868" i="17"/>
  <c r="F869" i="17"/>
  <c r="G869" i="17"/>
  <c r="H869" i="17"/>
  <c r="I869" i="17"/>
  <c r="F870" i="17"/>
  <c r="G870" i="17"/>
  <c r="H870" i="17"/>
  <c r="I870" i="17"/>
  <c r="F871" i="17"/>
  <c r="G871" i="17"/>
  <c r="H871" i="17"/>
  <c r="I871" i="17"/>
  <c r="F872" i="17"/>
  <c r="G872" i="17"/>
  <c r="H872" i="17"/>
  <c r="I872" i="17"/>
  <c r="F873" i="17"/>
  <c r="G873" i="17"/>
  <c r="H873" i="17"/>
  <c r="I873" i="17"/>
  <c r="F874" i="17"/>
  <c r="G874" i="17"/>
  <c r="H874" i="17"/>
  <c r="I874" i="17"/>
  <c r="F875" i="17"/>
  <c r="G875" i="17"/>
  <c r="H875" i="17"/>
  <c r="I875" i="17"/>
  <c r="F876" i="17"/>
  <c r="G876" i="17"/>
  <c r="H876" i="17"/>
  <c r="I876" i="17"/>
  <c r="F877" i="17"/>
  <c r="G877" i="17"/>
  <c r="H877" i="17"/>
  <c r="I877" i="17"/>
  <c r="F878" i="17"/>
  <c r="G878" i="17"/>
  <c r="H878" i="17"/>
  <c r="I878" i="17"/>
  <c r="F879" i="17"/>
  <c r="G879" i="17"/>
  <c r="H879" i="17"/>
  <c r="I879" i="17"/>
  <c r="F880" i="17"/>
  <c r="G880" i="17"/>
  <c r="H880" i="17"/>
  <c r="I880" i="17"/>
  <c r="F881" i="17"/>
  <c r="G881" i="17"/>
  <c r="H881" i="17"/>
  <c r="I881" i="17"/>
  <c r="F882" i="17"/>
  <c r="G882" i="17"/>
  <c r="H882" i="17"/>
  <c r="I882" i="17"/>
  <c r="F883" i="17"/>
  <c r="G883" i="17"/>
  <c r="H883" i="17"/>
  <c r="I883" i="17"/>
  <c r="F884" i="17"/>
  <c r="G884" i="17"/>
  <c r="H884" i="17"/>
  <c r="I884" i="17"/>
  <c r="F885" i="17"/>
  <c r="G885" i="17"/>
  <c r="H885" i="17"/>
  <c r="I885" i="17"/>
  <c r="F886" i="17"/>
  <c r="G886" i="17"/>
  <c r="H886" i="17"/>
  <c r="I886" i="17"/>
  <c r="F887" i="17"/>
  <c r="G887" i="17"/>
  <c r="H887" i="17"/>
  <c r="I887" i="17"/>
  <c r="F888" i="17"/>
  <c r="G888" i="17"/>
  <c r="H888" i="17"/>
  <c r="I888" i="17"/>
  <c r="F889" i="17"/>
  <c r="G889" i="17"/>
  <c r="H889" i="17"/>
  <c r="I889" i="17"/>
  <c r="F890" i="17"/>
  <c r="G890" i="17"/>
  <c r="H890" i="17"/>
  <c r="I890" i="17"/>
  <c r="F891" i="17"/>
  <c r="G891" i="17"/>
  <c r="H891" i="17"/>
  <c r="I891" i="17"/>
  <c r="F892" i="17"/>
  <c r="G892" i="17"/>
  <c r="H892" i="17"/>
  <c r="I892" i="17"/>
  <c r="F893" i="17"/>
  <c r="G893" i="17"/>
  <c r="H893" i="17"/>
  <c r="I893" i="17"/>
  <c r="F894" i="17"/>
  <c r="G894" i="17"/>
  <c r="H894" i="17"/>
  <c r="I894" i="17"/>
  <c r="F895" i="17"/>
  <c r="G895" i="17"/>
  <c r="H895" i="17"/>
  <c r="I895" i="17"/>
  <c r="F896" i="17"/>
  <c r="G896" i="17"/>
  <c r="H896" i="17"/>
  <c r="I896" i="17"/>
  <c r="F897" i="17"/>
  <c r="G897" i="17"/>
  <c r="H897" i="17"/>
  <c r="I897" i="17"/>
  <c r="F898" i="17"/>
  <c r="G898" i="17"/>
  <c r="H898" i="17"/>
  <c r="I898" i="17"/>
  <c r="F899" i="17"/>
  <c r="G899" i="17"/>
  <c r="H899" i="17"/>
  <c r="I899" i="17"/>
  <c r="F900" i="17"/>
  <c r="G900" i="17"/>
  <c r="H900" i="17"/>
  <c r="I900" i="17"/>
  <c r="F901" i="17"/>
  <c r="G901" i="17"/>
  <c r="H901" i="17"/>
  <c r="I901" i="17"/>
  <c r="F902" i="17"/>
  <c r="G902" i="17"/>
  <c r="H902" i="17"/>
  <c r="I902" i="17"/>
  <c r="F903" i="17"/>
  <c r="G903" i="17"/>
  <c r="H903" i="17"/>
  <c r="I903" i="17"/>
  <c r="F904" i="17"/>
  <c r="G904" i="17"/>
  <c r="H904" i="17"/>
  <c r="I904" i="17"/>
  <c r="F905" i="17"/>
  <c r="G905" i="17"/>
  <c r="H905" i="17"/>
  <c r="I905" i="17"/>
  <c r="F906" i="17"/>
  <c r="G906" i="17"/>
  <c r="H906" i="17"/>
  <c r="I906" i="17"/>
  <c r="F907" i="17"/>
  <c r="G907" i="17"/>
  <c r="H907" i="17"/>
  <c r="I907" i="17"/>
  <c r="F908" i="17"/>
  <c r="G908" i="17"/>
  <c r="H908" i="17"/>
  <c r="I908" i="17"/>
  <c r="F909" i="17"/>
  <c r="G909" i="17"/>
  <c r="H909" i="17"/>
  <c r="I909" i="17"/>
  <c r="F910" i="17"/>
  <c r="G910" i="17"/>
  <c r="H910" i="17"/>
  <c r="I910" i="17"/>
  <c r="F911" i="17"/>
  <c r="G911" i="17"/>
  <c r="H911" i="17"/>
  <c r="I911" i="17"/>
  <c r="F912" i="17"/>
  <c r="G912" i="17"/>
  <c r="H912" i="17"/>
  <c r="I912" i="17"/>
  <c r="F913" i="17"/>
  <c r="G913" i="17"/>
  <c r="H913" i="17"/>
  <c r="I913" i="17"/>
  <c r="F914" i="17"/>
  <c r="G914" i="17"/>
  <c r="H914" i="17"/>
  <c r="I914" i="17"/>
  <c r="F915" i="17"/>
  <c r="G915" i="17"/>
  <c r="H915" i="17"/>
  <c r="I915" i="17"/>
  <c r="F916" i="17"/>
  <c r="G916" i="17"/>
  <c r="H916" i="17"/>
  <c r="I916" i="17"/>
  <c r="F917" i="17"/>
  <c r="G917" i="17"/>
  <c r="H917" i="17"/>
  <c r="I917" i="17"/>
  <c r="F918" i="17"/>
  <c r="G918" i="17"/>
  <c r="H918" i="17"/>
  <c r="I918" i="17"/>
  <c r="F919" i="17"/>
  <c r="G919" i="17"/>
  <c r="H919" i="17"/>
  <c r="I919" i="17"/>
  <c r="F920" i="17"/>
  <c r="G920" i="17"/>
  <c r="H920" i="17"/>
  <c r="I920" i="17"/>
  <c r="F921" i="17"/>
  <c r="G921" i="17"/>
  <c r="H921" i="17"/>
  <c r="I921" i="17"/>
  <c r="F922" i="17"/>
  <c r="G922" i="17"/>
  <c r="H922" i="17"/>
  <c r="I922" i="17"/>
  <c r="F923" i="17"/>
  <c r="G923" i="17"/>
  <c r="H923" i="17"/>
  <c r="I923" i="17"/>
  <c r="F924" i="17"/>
  <c r="G924" i="17"/>
  <c r="H924" i="17"/>
  <c r="I924" i="17"/>
  <c r="F925" i="17"/>
  <c r="G925" i="17"/>
  <c r="H925" i="17"/>
  <c r="I925" i="17"/>
  <c r="F926" i="17"/>
  <c r="G926" i="17"/>
  <c r="H926" i="17"/>
  <c r="I926" i="17"/>
  <c r="F927" i="17"/>
  <c r="G927" i="17"/>
  <c r="H927" i="17"/>
  <c r="I927" i="17"/>
  <c r="F928" i="17"/>
  <c r="G928" i="17"/>
  <c r="H928" i="17"/>
  <c r="I928" i="17"/>
  <c r="F929" i="17"/>
  <c r="G929" i="17"/>
  <c r="H929" i="17"/>
  <c r="I929" i="17"/>
  <c r="F930" i="17"/>
  <c r="G930" i="17"/>
  <c r="H930" i="17"/>
  <c r="I930" i="17"/>
  <c r="F931" i="17"/>
  <c r="G931" i="17"/>
  <c r="H931" i="17"/>
  <c r="I931" i="17"/>
  <c r="F932" i="17"/>
  <c r="G932" i="17"/>
  <c r="H932" i="17"/>
  <c r="I932" i="17"/>
  <c r="F933" i="17"/>
  <c r="G933" i="17"/>
  <c r="H933" i="17"/>
  <c r="I933" i="17"/>
  <c r="F934" i="17"/>
  <c r="G934" i="17"/>
  <c r="H934" i="17"/>
  <c r="I934" i="17"/>
  <c r="F935" i="17"/>
  <c r="G935" i="17"/>
  <c r="H935" i="17"/>
  <c r="I935" i="17"/>
  <c r="F936" i="17"/>
  <c r="G936" i="17"/>
  <c r="H936" i="17"/>
  <c r="I936" i="17"/>
  <c r="F937" i="17"/>
  <c r="G937" i="17"/>
  <c r="H937" i="17"/>
  <c r="I937" i="17"/>
  <c r="F938" i="17"/>
  <c r="G938" i="17"/>
  <c r="H938" i="17"/>
  <c r="I938" i="17"/>
  <c r="F939" i="17"/>
  <c r="G939" i="17"/>
  <c r="H939" i="17"/>
  <c r="I939" i="17"/>
  <c r="F940" i="17"/>
  <c r="G940" i="17"/>
  <c r="H940" i="17"/>
  <c r="I940" i="17"/>
  <c r="F941" i="17"/>
  <c r="G941" i="17"/>
  <c r="H941" i="17"/>
  <c r="I941" i="17"/>
  <c r="F942" i="17"/>
  <c r="G942" i="17"/>
  <c r="H942" i="17"/>
  <c r="I942" i="17"/>
  <c r="F943" i="17"/>
  <c r="G943" i="17"/>
  <c r="H943" i="17"/>
  <c r="I943" i="17"/>
  <c r="F944" i="17"/>
  <c r="G944" i="17"/>
  <c r="H944" i="17"/>
  <c r="I944" i="17"/>
  <c r="F945" i="17"/>
  <c r="G945" i="17"/>
  <c r="H945" i="17"/>
  <c r="I945" i="17"/>
  <c r="F946" i="17"/>
  <c r="G946" i="17"/>
  <c r="H946" i="17"/>
  <c r="I946" i="17"/>
  <c r="F947" i="17"/>
  <c r="G947" i="17"/>
  <c r="H947" i="17"/>
  <c r="I947" i="17"/>
  <c r="F948" i="17"/>
  <c r="G948" i="17"/>
  <c r="H948" i="17"/>
  <c r="I948" i="17"/>
  <c r="F949" i="17"/>
  <c r="G949" i="17"/>
  <c r="H949" i="17"/>
  <c r="I949" i="17"/>
  <c r="F950" i="17"/>
  <c r="G950" i="17"/>
  <c r="H950" i="17"/>
  <c r="I950" i="17"/>
  <c r="F951" i="17"/>
  <c r="G951" i="17"/>
  <c r="H951" i="17"/>
  <c r="I951" i="17"/>
  <c r="F952" i="17"/>
  <c r="G952" i="17"/>
  <c r="H952" i="17"/>
  <c r="I952" i="17"/>
  <c r="F953" i="17"/>
  <c r="G953" i="17"/>
  <c r="H953" i="17"/>
  <c r="I953" i="17"/>
  <c r="F954" i="17"/>
  <c r="G954" i="17"/>
  <c r="H954" i="17"/>
  <c r="I954" i="17"/>
  <c r="F955" i="17"/>
  <c r="G955" i="17"/>
  <c r="H955" i="17"/>
  <c r="I955" i="17"/>
  <c r="F956" i="17"/>
  <c r="G956" i="17"/>
  <c r="H956" i="17"/>
  <c r="I956" i="17"/>
  <c r="F957" i="17"/>
  <c r="G957" i="17"/>
  <c r="H957" i="17"/>
  <c r="I957" i="17"/>
  <c r="F958" i="17"/>
  <c r="G958" i="17"/>
  <c r="H958" i="17"/>
  <c r="I958" i="17"/>
  <c r="F959" i="17"/>
  <c r="G959" i="17"/>
  <c r="H959" i="17"/>
  <c r="I959" i="17"/>
  <c r="F960" i="17"/>
  <c r="G960" i="17"/>
  <c r="H960" i="17"/>
  <c r="I960" i="17"/>
  <c r="F961" i="17"/>
  <c r="G961" i="17"/>
  <c r="H961" i="17"/>
  <c r="I961" i="17"/>
  <c r="F962" i="17"/>
  <c r="G962" i="17"/>
  <c r="H962" i="17"/>
  <c r="I962" i="17"/>
  <c r="F963" i="17"/>
  <c r="G963" i="17"/>
  <c r="H963" i="17"/>
  <c r="I963" i="17"/>
  <c r="F964" i="17"/>
  <c r="G964" i="17"/>
  <c r="H964" i="17"/>
  <c r="I964" i="17"/>
  <c r="F965" i="17"/>
  <c r="G965" i="17"/>
  <c r="H965" i="17"/>
  <c r="I965" i="17"/>
  <c r="F966" i="17"/>
  <c r="G966" i="17"/>
  <c r="H966" i="17"/>
  <c r="I966" i="17"/>
  <c r="F967" i="17"/>
  <c r="G967" i="17"/>
  <c r="H967" i="17"/>
  <c r="I967" i="17"/>
  <c r="F968" i="17"/>
  <c r="G968" i="17"/>
  <c r="H968" i="17"/>
  <c r="I968" i="17"/>
  <c r="F969" i="17"/>
  <c r="G969" i="17"/>
  <c r="H969" i="17"/>
  <c r="I969" i="17"/>
  <c r="F970" i="17"/>
  <c r="G970" i="17"/>
  <c r="H970" i="17"/>
  <c r="I970" i="17"/>
  <c r="F971" i="17"/>
  <c r="G971" i="17"/>
  <c r="H971" i="17"/>
  <c r="I971" i="17"/>
  <c r="F972" i="17"/>
  <c r="G972" i="17"/>
  <c r="H972" i="17"/>
  <c r="I972" i="17"/>
  <c r="F973" i="17"/>
  <c r="G973" i="17"/>
  <c r="H973" i="17"/>
  <c r="I973" i="17"/>
  <c r="F974" i="17"/>
  <c r="G974" i="17"/>
  <c r="H974" i="17"/>
  <c r="I974" i="17"/>
  <c r="F975" i="17"/>
  <c r="G975" i="17"/>
  <c r="H975" i="17"/>
  <c r="I975" i="17"/>
  <c r="F976" i="17"/>
  <c r="G976" i="17"/>
  <c r="H976" i="17"/>
  <c r="I976" i="17"/>
  <c r="F977" i="17"/>
  <c r="G977" i="17"/>
  <c r="H977" i="17"/>
  <c r="I977" i="17"/>
  <c r="F978" i="17"/>
  <c r="G978" i="17"/>
  <c r="H978" i="17"/>
  <c r="I978" i="17"/>
  <c r="F979" i="17"/>
  <c r="G979" i="17"/>
  <c r="H979" i="17"/>
  <c r="I979" i="17"/>
  <c r="F980" i="17"/>
  <c r="G980" i="17"/>
  <c r="H980" i="17"/>
  <c r="I980" i="17"/>
  <c r="F981" i="17"/>
  <c r="G981" i="17"/>
  <c r="H981" i="17"/>
  <c r="I981" i="17"/>
  <c r="F982" i="17"/>
  <c r="G982" i="17"/>
  <c r="H982" i="17"/>
  <c r="I982" i="17"/>
  <c r="F983" i="17"/>
  <c r="G983" i="17"/>
  <c r="H983" i="17"/>
  <c r="I983" i="17"/>
  <c r="F984" i="17"/>
  <c r="G984" i="17"/>
  <c r="H984" i="17"/>
  <c r="I984" i="17"/>
  <c r="F985" i="17"/>
  <c r="G985" i="17"/>
  <c r="H985" i="17"/>
  <c r="I985" i="17"/>
  <c r="F986" i="17"/>
  <c r="G986" i="17"/>
  <c r="H986" i="17"/>
  <c r="I986" i="17"/>
  <c r="F987" i="17"/>
  <c r="G987" i="17"/>
  <c r="H987" i="17"/>
  <c r="I987" i="17"/>
  <c r="F988" i="17"/>
  <c r="G988" i="17"/>
  <c r="H988" i="17"/>
  <c r="I988" i="17"/>
  <c r="F989" i="17"/>
  <c r="G989" i="17"/>
  <c r="H989" i="17"/>
  <c r="I989" i="17"/>
  <c r="F990" i="17"/>
  <c r="G990" i="17"/>
  <c r="H990" i="17"/>
  <c r="I990" i="17"/>
  <c r="F991" i="17"/>
  <c r="G991" i="17"/>
  <c r="H991" i="17"/>
  <c r="I991" i="17"/>
  <c r="F992" i="17"/>
  <c r="G992" i="17"/>
  <c r="H992" i="17"/>
  <c r="I992" i="17"/>
  <c r="F993" i="17"/>
  <c r="G993" i="17"/>
  <c r="H993" i="17"/>
  <c r="I993" i="17"/>
  <c r="F994" i="17"/>
  <c r="G994" i="17"/>
  <c r="H994" i="17"/>
  <c r="I994" i="17"/>
  <c r="F995" i="17"/>
  <c r="G995" i="17"/>
  <c r="H995" i="17"/>
  <c r="I995" i="17"/>
  <c r="F996" i="17"/>
  <c r="G996" i="17"/>
  <c r="H996" i="17"/>
  <c r="I996" i="17"/>
  <c r="F997" i="17"/>
  <c r="G997" i="17"/>
  <c r="H997" i="17"/>
  <c r="I997" i="17"/>
  <c r="F998" i="17"/>
  <c r="G998" i="17"/>
  <c r="H998" i="17"/>
  <c r="I998" i="17"/>
  <c r="F999" i="17"/>
  <c r="G999" i="17"/>
  <c r="H999" i="17"/>
  <c r="I999" i="17"/>
  <c r="F1000" i="17"/>
  <c r="G1000" i="17"/>
  <c r="H1000" i="17"/>
  <c r="I1000" i="17"/>
  <c r="F1001" i="17"/>
  <c r="G1001" i="17"/>
  <c r="H1001" i="17"/>
  <c r="I1001" i="17"/>
  <c r="G2" i="17"/>
  <c r="H2" i="17"/>
  <c r="I2" i="17"/>
  <c r="F2" i="17"/>
</calcChain>
</file>

<file path=xl/sharedStrings.xml><?xml version="1.0" encoding="utf-8"?>
<sst xmlns="http://schemas.openxmlformats.org/spreadsheetml/2006/main" count="11130" uniqueCount="6223">
  <si>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</si>
  <si>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</si>
  <si>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</si>
  <si>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</si>
  <si>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</si>
  <si>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</si>
  <si>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</si>
  <si>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</si>
  <si>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</si>
  <si>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</si>
  <si>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</si>
  <si>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</si>
  <si>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</si>
  <si>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</si>
  <si>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</si>
  <si>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</si>
  <si>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</si>
  <si>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</si>
  <si>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</si>
  <si>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</si>
  <si>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</si>
  <si>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</si>
  <si>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</si>
  <si>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</si>
  <si>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</si>
  <si>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</si>
  <si>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</si>
  <si>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</si>
  <si>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</si>
  <si>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</si>
  <si>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</si>
  <si>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</si>
  <si>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</si>
  <si>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</si>
  <si>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</si>
  <si>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</si>
  <si>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</si>
  <si>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</si>
  <si>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</si>
  <si>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</si>
  <si>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</si>
  <si>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</si>
  <si>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</si>
  <si>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</si>
  <si>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</si>
  <si>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</si>
  <si>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</si>
  <si>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</si>
  <si>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</si>
  <si>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</si>
  <si>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</si>
  <si>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</si>
  <si>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</si>
  <si>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</si>
  <si>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</si>
  <si>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</si>
  <si>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</si>
  <si>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</si>
  <si>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</si>
  <si>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</si>
  <si>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</si>
  <si>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</si>
  <si>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</si>
  <si>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</si>
  <si>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</si>
  <si>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</si>
  <si>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</si>
  <si>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</si>
  <si>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</si>
  <si>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</si>
  <si>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</si>
  <si>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</si>
  <si>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</si>
  <si>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</si>
  <si>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</si>
  <si>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</si>
  <si>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</si>
  <si>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</si>
  <si>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</si>
  <si>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</si>
  <si>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</si>
  <si>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</si>
  <si>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</si>
  <si>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</si>
  <si>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</si>
  <si>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</si>
  <si>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</si>
  <si>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</si>
  <si>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</si>
  <si>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</si>
  <si>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</si>
  <si>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</si>
  <si>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</si>
  <si>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</si>
  <si>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</si>
  <si>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</si>
  <si>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</si>
  <si>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</si>
  <si>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</si>
  <si>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</si>
  <si>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</si>
  <si>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</si>
  <si>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</si>
  <si>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</si>
  <si>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</si>
  <si>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</si>
  <si>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</si>
  <si>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</si>
  <si>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</si>
  <si>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</si>
  <si>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</si>
  <si>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</si>
  <si>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</si>
  <si>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</si>
  <si>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</si>
  <si>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</si>
  <si>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</si>
  <si>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</si>
  <si>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</si>
  <si>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</si>
  <si>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</si>
  <si>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</si>
  <si>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</si>
  <si>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</si>
  <si>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</si>
  <si>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</si>
  <si>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</si>
  <si>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</si>
  <si>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</si>
  <si>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</si>
  <si>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</si>
  <si>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</si>
  <si>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</si>
  <si>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</si>
  <si>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</si>
  <si>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</si>
  <si>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</si>
  <si>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</si>
  <si>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</si>
  <si>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</si>
  <si>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</si>
  <si>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</si>
  <si>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</si>
  <si>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</si>
  <si>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</si>
  <si>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</si>
  <si>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</si>
  <si>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</si>
  <si>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</si>
  <si>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</si>
  <si>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</si>
  <si>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</si>
  <si>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</si>
  <si>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</si>
  <si>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</si>
  <si>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</si>
  <si>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</si>
  <si>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</si>
  <si>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</si>
  <si>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</si>
  <si>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</si>
  <si>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</si>
  <si>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</si>
  <si>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</si>
  <si>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</si>
  <si>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</si>
  <si>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</si>
  <si>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</si>
  <si>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</si>
  <si>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</si>
  <si>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</si>
  <si>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</si>
  <si>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</si>
  <si>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</si>
  <si>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</si>
  <si>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</si>
  <si>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</si>
  <si>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</si>
  <si>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</si>
  <si>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</si>
  <si>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</si>
  <si>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</si>
  <si>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</si>
  <si>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</si>
  <si>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</si>
  <si>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</si>
  <si>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</si>
  <si>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</si>
  <si>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</si>
  <si>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</si>
  <si>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</si>
  <si>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</si>
  <si>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</si>
  <si>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</si>
  <si>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</si>
  <si>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</si>
  <si>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</si>
  <si>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</si>
  <si>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</si>
  <si>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</si>
  <si>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</si>
  <si>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</si>
  <si>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</si>
  <si>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</si>
  <si>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</si>
  <si>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</si>
  <si>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</si>
  <si>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</si>
  <si>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</si>
  <si>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</si>
  <si>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</si>
  <si>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</si>
  <si>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</si>
  <si>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</si>
  <si>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</si>
  <si>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</si>
  <si>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</si>
  <si>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</si>
  <si>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</si>
  <si>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</si>
  <si>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</si>
  <si>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</si>
  <si>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</si>
  <si>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</si>
  <si>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</si>
  <si>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</si>
  <si>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</si>
  <si>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</si>
  <si>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</si>
  <si>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</si>
  <si>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</si>
  <si>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</si>
  <si>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</si>
  <si>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</si>
  <si>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</si>
  <si>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</si>
  <si>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</si>
  <si>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</si>
  <si>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</si>
  <si>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</si>
  <si>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</si>
  <si>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</si>
  <si>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</si>
  <si>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</si>
  <si>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</si>
  <si>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</si>
  <si>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</si>
  <si>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</si>
  <si>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</si>
  <si>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</si>
  <si>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</si>
  <si>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</si>
  <si>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</si>
  <si>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</si>
  <si>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</si>
  <si>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</si>
  <si>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</si>
  <si>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</si>
  <si>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</si>
  <si>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</si>
  <si>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</si>
  <si>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</si>
  <si>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</si>
  <si>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</si>
  <si>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</si>
  <si>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</si>
  <si>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</si>
  <si>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</si>
  <si>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</si>
  <si>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</si>
  <si>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</si>
  <si>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</si>
  <si>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</si>
  <si>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</si>
  <si>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</si>
  <si>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</si>
  <si>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</si>
  <si>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</si>
  <si>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</si>
  <si>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</si>
  <si>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</si>
  <si>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</si>
  <si>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</si>
  <si>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</si>
  <si>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</si>
  <si>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</si>
  <si>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</si>
  <si>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</si>
  <si>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</si>
  <si>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</si>
  <si>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</si>
  <si>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</si>
  <si>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</si>
  <si>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</si>
  <si>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</si>
  <si>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</si>
  <si>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</si>
  <si>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</si>
  <si>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</si>
  <si>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</si>
  <si>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</si>
  <si>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</si>
  <si>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</si>
  <si>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</si>
  <si>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</si>
  <si>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</si>
  <si>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</si>
  <si>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</si>
  <si>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</si>
  <si>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</si>
  <si>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</si>
  <si>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</si>
  <si>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</si>
  <si>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</si>
  <si>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</si>
  <si>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</si>
  <si>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</si>
  <si>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</si>
  <si>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</si>
  <si>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</si>
  <si>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</si>
  <si>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</si>
  <si>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</si>
  <si>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</si>
  <si>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</si>
  <si>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</si>
  <si>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</si>
  <si>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</si>
  <si>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</si>
  <si>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</si>
  <si>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</si>
  <si>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</si>
  <si>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</si>
  <si>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</si>
  <si>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</si>
  <si>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</si>
  <si>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</si>
  <si>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</si>
  <si>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</si>
  <si>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</si>
  <si>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</si>
  <si>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</si>
  <si>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</si>
  <si>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</si>
  <si>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</si>
  <si>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</si>
  <si>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</si>
  <si>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</si>
  <si>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</si>
  <si>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</si>
  <si>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</si>
  <si>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</si>
  <si>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</si>
  <si>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</si>
  <si>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</si>
  <si>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</si>
  <si>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</si>
  <si>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</si>
  <si>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</si>
  <si>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</si>
  <si>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</si>
  <si>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</si>
  <si>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</si>
  <si>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</si>
  <si>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</si>
  <si>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</si>
  <si>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</si>
  <si>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</si>
  <si>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</si>
  <si>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</si>
  <si>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</si>
  <si>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</si>
  <si>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</si>
  <si>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</si>
  <si>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</si>
  <si>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</si>
  <si>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</si>
  <si>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</si>
  <si>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</si>
  <si>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</si>
  <si>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</si>
  <si>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</si>
  <si>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</si>
  <si>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</si>
  <si>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</si>
  <si>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</si>
  <si>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</si>
  <si>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</si>
  <si>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</si>
  <si>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</si>
  <si>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</si>
  <si>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</si>
  <si>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</si>
  <si>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</si>
  <si>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</si>
  <si>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</si>
  <si>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</si>
  <si>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</si>
  <si>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</si>
  <si>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</si>
  <si>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</si>
  <si>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</si>
  <si>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</si>
  <si>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</si>
  <si>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</si>
  <si>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</si>
  <si>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</si>
  <si>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</si>
  <si>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</si>
  <si>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</si>
  <si>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</si>
  <si>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</si>
  <si>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</si>
  <si>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</si>
  <si>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</si>
  <si>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</si>
  <si>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</si>
  <si>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</si>
  <si>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</si>
  <si>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</si>
  <si>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</si>
  <si>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</si>
  <si>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</si>
  <si>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</si>
  <si>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</si>
  <si>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</si>
  <si>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</si>
  <si>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</si>
  <si>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</si>
  <si>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</si>
  <si>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</si>
  <si>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</si>
  <si>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</si>
  <si>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</si>
  <si>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</si>
  <si>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</si>
  <si>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</si>
  <si>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</si>
  <si>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</si>
  <si>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</si>
  <si>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</si>
  <si>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</si>
  <si>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</si>
  <si>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</si>
  <si>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</si>
  <si>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</si>
  <si>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</si>
  <si>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</si>
  <si>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</si>
  <si>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</si>
  <si>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</si>
  <si>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</si>
  <si>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</si>
  <si>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</si>
  <si>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</si>
  <si>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</si>
  <si>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</si>
  <si>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</si>
  <si>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</si>
  <si>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</si>
  <si>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</si>
  <si>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</si>
  <si>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</si>
  <si>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</si>
  <si>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</si>
  <si>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</si>
  <si>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</si>
  <si>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</si>
  <si>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</si>
  <si>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</si>
  <si>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</si>
  <si>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</si>
  <si>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</si>
  <si>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</si>
  <si>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</si>
  <si>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</si>
  <si>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</si>
  <si>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</si>
  <si>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</si>
  <si>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</si>
  <si>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</si>
  <si>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</si>
  <si>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</si>
  <si>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</si>
  <si>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</si>
  <si>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</si>
  <si>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</si>
  <si>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</si>
  <si>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</si>
  <si>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</si>
  <si>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</si>
  <si>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</si>
  <si>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</si>
  <si>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</si>
  <si>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</si>
  <si>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</si>
  <si>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</si>
  <si>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</si>
  <si>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</si>
  <si>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</si>
  <si>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</si>
  <si>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</si>
  <si>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</si>
  <si>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</si>
  <si>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</si>
  <si>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</si>
  <si>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</si>
  <si>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</si>
  <si>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</si>
  <si>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</si>
  <si>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</si>
  <si>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</si>
  <si>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</si>
  <si>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</si>
  <si>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</si>
  <si>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</si>
  <si>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</si>
  <si>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</si>
  <si>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</si>
  <si>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</si>
  <si>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</si>
  <si>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</si>
  <si>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</si>
  <si>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</si>
  <si>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</si>
  <si>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</si>
  <si>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</si>
  <si>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</si>
  <si>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</si>
  <si>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</si>
  <si>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</si>
  <si>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</si>
  <si>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</si>
  <si>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</si>
  <si>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</si>
  <si>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</si>
  <si>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</si>
  <si>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</si>
  <si>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</si>
  <si>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</si>
  <si>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</si>
  <si>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</si>
  <si>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</si>
  <si>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</si>
  <si>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</si>
  <si>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</si>
  <si>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</si>
  <si>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</si>
  <si>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</si>
  <si>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</si>
  <si>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</si>
  <si>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</si>
  <si>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</si>
  <si>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</si>
  <si>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</si>
  <si>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</si>
  <si>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</si>
  <si>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</si>
  <si>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</si>
  <si>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</si>
  <si>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</si>
  <si>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</si>
  <si>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</si>
  <si>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</si>
  <si>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</si>
  <si>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</si>
  <si>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</si>
  <si>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</si>
  <si>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</si>
  <si>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</si>
  <si>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</si>
  <si>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</si>
  <si>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</si>
  <si>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</si>
  <si>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</si>
  <si>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</si>
  <si>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</si>
  <si>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</si>
  <si>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</si>
  <si>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</si>
  <si>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</si>
  <si>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</si>
  <si>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</si>
  <si>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</si>
  <si>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</si>
  <si>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</si>
  <si>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</si>
  <si>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</si>
  <si>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</si>
  <si>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</si>
  <si>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</si>
  <si>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</si>
  <si>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</si>
  <si>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</si>
  <si>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</si>
  <si>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</si>
  <si>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</si>
  <si>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</si>
  <si>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</si>
  <si>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</si>
  <si>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</si>
  <si>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</si>
  <si>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</si>
  <si>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</si>
  <si>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</si>
  <si>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</si>
  <si>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</si>
  <si>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</si>
  <si>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</si>
  <si>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</si>
  <si>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</si>
  <si>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</si>
  <si>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</si>
  <si>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</si>
  <si>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</si>
  <si>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</si>
  <si>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</si>
  <si>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</si>
  <si>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</si>
  <si>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</si>
  <si>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</si>
  <si>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</si>
  <si>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</si>
  <si>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</si>
  <si>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</si>
  <si>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</si>
  <si>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</si>
  <si>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</si>
  <si>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</si>
  <si>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</si>
  <si>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</si>
  <si>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</si>
  <si>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</si>
  <si>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</si>
  <si>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</si>
  <si>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</si>
  <si>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</si>
  <si>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</si>
  <si>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</si>
  <si>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</si>
  <si>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</si>
  <si>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</si>
  <si>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</si>
  <si>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</si>
  <si>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</si>
  <si>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</si>
  <si>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</si>
  <si>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</si>
  <si>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</si>
  <si>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</si>
  <si>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</si>
  <si>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</si>
  <si>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</si>
  <si>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</si>
  <si>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</si>
  <si>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</si>
  <si>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</si>
  <si>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</si>
  <si>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</si>
  <si>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</si>
  <si>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</si>
  <si>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</si>
  <si>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</si>
  <si>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</si>
  <si>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</si>
  <si>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</si>
  <si>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</si>
  <si>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</si>
  <si>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</si>
  <si>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</si>
  <si>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</si>
  <si>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</si>
  <si>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</si>
  <si>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</si>
  <si>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</si>
  <si>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</si>
  <si>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</si>
  <si>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</si>
  <si>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</si>
  <si>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</si>
  <si>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</si>
  <si>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</si>
  <si>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</si>
  <si>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</si>
  <si>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</si>
  <si>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</si>
  <si>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</si>
  <si>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</si>
  <si>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</si>
  <si>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</si>
  <si>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</si>
  <si>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</si>
  <si>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</si>
  <si>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</si>
  <si>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</si>
  <si>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</si>
  <si>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</si>
  <si>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</si>
  <si>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</si>
  <si>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</si>
  <si>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</si>
  <si>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</si>
  <si>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</si>
  <si>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</si>
  <si>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</si>
  <si>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</si>
  <si>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</si>
  <si>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</si>
  <si>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</si>
  <si>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</si>
  <si>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</si>
  <si>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</si>
  <si>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</si>
  <si>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</si>
  <si>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</si>
  <si>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</si>
  <si>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</si>
  <si>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</si>
  <si>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</si>
  <si>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</si>
  <si>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</si>
  <si>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</si>
  <si>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</si>
  <si>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</si>
  <si>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</si>
  <si>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</si>
  <si>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</si>
  <si>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</si>
  <si>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</si>
  <si>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</si>
  <si>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</si>
  <si>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</si>
  <si>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</si>
  <si>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</si>
  <si>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</si>
  <si>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</si>
  <si>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</si>
  <si>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</si>
  <si>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</si>
  <si>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</si>
  <si>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</si>
  <si>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</si>
  <si>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</si>
  <si>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</si>
  <si>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</si>
  <si>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</si>
  <si>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</si>
  <si>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</si>
  <si>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</si>
  <si>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</si>
  <si>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</si>
  <si>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</si>
  <si>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</si>
  <si>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</si>
  <si>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</si>
  <si>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</si>
  <si>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</si>
  <si>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</si>
  <si>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</si>
  <si>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</si>
  <si>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</si>
  <si>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</si>
  <si>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</si>
  <si>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</si>
  <si>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</si>
  <si>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</si>
  <si>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</si>
  <si>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</si>
  <si>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</si>
  <si>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</si>
  <si>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</si>
  <si>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</si>
  <si>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</si>
  <si>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</si>
  <si>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</si>
  <si>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</si>
  <si>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</si>
  <si>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</si>
  <si>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</si>
  <si>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</si>
  <si>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</si>
  <si>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</si>
  <si>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</si>
  <si>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</si>
  <si>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</si>
  <si>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</si>
  <si>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</si>
  <si>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</si>
  <si>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</si>
  <si>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</si>
  <si>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</si>
  <si>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</si>
  <si>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</si>
  <si>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</si>
  <si>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</si>
  <si>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</si>
  <si>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</si>
  <si>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</si>
  <si>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</si>
  <si>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</si>
  <si>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</si>
  <si>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</si>
  <si>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</si>
  <si>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</si>
  <si>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</si>
  <si>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</si>
  <si>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</si>
  <si>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</si>
  <si>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</si>
  <si>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</si>
  <si>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</si>
  <si>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</si>
  <si>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</si>
  <si>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</si>
  <si>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</si>
  <si>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</si>
  <si>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</si>
  <si>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</si>
  <si>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</si>
  <si>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</si>
  <si>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</si>
  <si>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</si>
  <si>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</si>
  <si>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</si>
  <si>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</si>
  <si>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</si>
  <si>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</si>
  <si>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</si>
  <si>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</si>
  <si>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</si>
  <si>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</si>
  <si>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</si>
  <si>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</si>
  <si>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</si>
  <si>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</si>
  <si>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</si>
  <si>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</si>
  <si>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</si>
  <si>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</si>
  <si>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</si>
  <si>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</si>
  <si>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</si>
  <si>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</si>
  <si>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</si>
  <si>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</si>
  <si>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</si>
  <si>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</si>
  <si>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</si>
  <si>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</si>
  <si>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</si>
  <si>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</si>
  <si>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</si>
  <si>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</si>
  <si>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</si>
  <si>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</si>
  <si>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</si>
  <si>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</si>
  <si>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</si>
  <si>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</si>
  <si>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</si>
  <si>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</si>
  <si>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</si>
  <si>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</si>
  <si>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</si>
  <si>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</si>
  <si>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</si>
  <si>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</si>
  <si>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</si>
  <si>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</si>
  <si>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</si>
  <si>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</si>
  <si>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</si>
  <si>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</si>
  <si>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</si>
  <si>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</si>
  <si>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</si>
  <si>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</si>
  <si>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</si>
  <si>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</si>
  <si>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</si>
  <si>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</si>
  <si>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</si>
  <si>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</si>
  <si>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</si>
  <si>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</si>
  <si>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</si>
  <si>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</si>
  <si>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</si>
  <si>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</si>
  <si>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</si>
  <si>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</si>
  <si>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</si>
  <si>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</si>
  <si>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</si>
  <si>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</si>
  <si>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</si>
  <si>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</si>
  <si>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</si>
  <si>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</si>
  <si>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</si>
  <si>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</si>
  <si>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</si>
  <si>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</si>
  <si>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</si>
  <si>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</si>
  <si>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</si>
  <si>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</si>
  <si>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</si>
  <si>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</si>
  <si>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</si>
  <si>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</si>
  <si>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</si>
  <si>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</si>
  <si>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</si>
  <si>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</si>
  <si>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</si>
  <si>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</si>
  <si>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</si>
  <si>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</si>
  <si>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</si>
  <si>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</si>
  <si>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</si>
  <si>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</si>
  <si>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</si>
  <si>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</si>
  <si>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</si>
  <si>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</si>
  <si>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</si>
  <si>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</si>
  <si>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</si>
  <si>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</si>
  <si>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</si>
  <si>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</si>
  <si>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</si>
  <si>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</si>
  <si>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</si>
  <si>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</si>
  <si>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</si>
  <si>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</si>
  <si>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</si>
  <si>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</si>
  <si>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</si>
  <si>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</si>
  <si>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</si>
  <si>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</si>
  <si>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</si>
  <si>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</si>
  <si>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</si>
  <si>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</si>
  <si>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</si>
  <si>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</si>
  <si>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</si>
  <si>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</si>
  <si>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</si>
  <si>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</si>
  <si>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</si>
  <si>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</si>
  <si>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</si>
  <si>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</si>
  <si>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</si>
  <si>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</si>
  <si>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</si>
  <si>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</si>
  <si>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</si>
  <si>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</si>
  <si>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</si>
  <si>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</si>
  <si>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</si>
  <si>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</si>
  <si>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</si>
  <si>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</si>
  <si>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</si>
  <si>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</si>
  <si>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</si>
  <si>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</si>
  <si>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</si>
  <si>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</si>
  <si>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</si>
  <si>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</si>
  <si>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</si>
  <si>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</si>
  <si>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</si>
  <si>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</si>
  <si>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</si>
  <si>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</si>
  <si>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</si>
  <si>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</si>
  <si>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</si>
  <si>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</si>
  <si>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</si>
  <si>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</si>
  <si>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</si>
  <si>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</si>
  <si>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</si>
  <si>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</si>
  <si>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</si>
  <si>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</si>
  <si>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</si>
  <si>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</si>
  <si>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</si>
  <si>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</si>
  <si>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</si>
  <si>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</si>
  <si>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</si>
  <si>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</si>
  <si>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</si>
  <si>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</si>
  <si>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</si>
  <si>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</si>
  <si>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</si>
  <si>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</si>
  <si>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</si>
  <si>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</si>
  <si>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</si>
  <si>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</si>
  <si>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</si>
  <si>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</si>
  <si>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</si>
  <si>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</si>
  <si>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</si>
  <si>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</si>
  <si>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</si>
  <si>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</si>
  <si>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</si>
  <si>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</si>
  <si>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</si>
  <si>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</si>
  <si>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</si>
  <si>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</si>
  <si>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</si>
  <si>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</si>
  <si>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</si>
  <si>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</si>
  <si>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</si>
  <si>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</si>
  <si>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</si>
  <si>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</si>
  <si>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</si>
  <si>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</si>
  <si>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</si>
  <si>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</si>
  <si>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</si>
  <si>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</si>
  <si>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</si>
  <si>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</si>
  <si>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</si>
  <si>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</si>
  <si>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</si>
  <si>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</si>
  <si>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</si>
  <si>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</si>
  <si>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</si>
  <si>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</si>
  <si>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</si>
  <si>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</si>
  <si>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</si>
  <si>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</si>
  <si>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</si>
  <si>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</si>
  <si>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</si>
  <si>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</si>
  <si>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</si>
  <si>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</si>
  <si>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</si>
  <si>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</si>
  <si>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</si>
  <si>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</si>
  <si>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</si>
  <si>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</si>
  <si>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</si>
  <si>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</si>
  <si>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</si>
  <si>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</si>
  <si>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</si>
  <si>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</si>
  <si>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</si>
  <si>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</si>
  <si>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</si>
  <si>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</si>
  <si>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</si>
  <si>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</si>
  <si>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</si>
  <si>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</si>
  <si>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</si>
  <si>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</si>
  <si>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</si>
  <si>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</si>
  <si>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</si>
  <si>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</si>
  <si>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</si>
  <si>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</si>
  <si>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</si>
  <si>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</si>
  <si>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</si>
  <si>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</si>
  <si>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</si>
  <si>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</si>
  <si>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</si>
  <si>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</si>
  <si>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</si>
  <si>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</si>
  <si>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</si>
  <si>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</si>
  <si>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</si>
  <si>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</si>
  <si>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</si>
  <si>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</si>
  <si>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</si>
  <si>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</si>
  <si>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</si>
  <si>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</si>
  <si>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</si>
  <si>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</si>
  <si>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</si>
  <si>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</si>
  <si>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</si>
  <si>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</si>
  <si>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</si>
  <si>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</si>
  <si>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</si>
  <si>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</si>
  <si>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</si>
  <si>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</si>
  <si>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</si>
  <si>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</si>
  <si>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</si>
  <si>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</si>
  <si>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</si>
  <si>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</si>
  <si>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</si>
  <si>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</si>
  <si>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</si>
  <si>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</si>
  <si>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</si>
  <si>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</si>
  <si>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</si>
  <si>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</si>
  <si>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</si>
  <si>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</si>
  <si>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</si>
  <si>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</si>
  <si>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</si>
  <si>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</si>
  <si>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</si>
  <si>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</si>
  <si>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</si>
  <si>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</si>
  <si>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</si>
  <si>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</si>
  <si>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</si>
  <si>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</si>
  <si>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</si>
  <si>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</si>
  <si>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</si>
  <si>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</si>
  <si>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</si>
  <si>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</si>
  <si>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</si>
  <si>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</si>
  <si>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</si>
  <si>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</si>
  <si>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</si>
  <si>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</si>
  <si>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</si>
  <si>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</si>
  <si>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</si>
  <si>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</si>
  <si>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</si>
  <si>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</si>
  <si>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</si>
  <si>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</si>
  <si>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</si>
  <si>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</si>
  <si>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</si>
  <si>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</si>
  <si>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</si>
  <si>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</si>
  <si>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</si>
  <si>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</si>
  <si>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</si>
  <si>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</si>
  <si>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</si>
  <si>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</si>
  <si>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</si>
  <si>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</si>
  <si>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</si>
  <si>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</si>
  <si>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</si>
  <si>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</si>
  <si>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</si>
  <si>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</si>
  <si>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</si>
  <si>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</si>
  <si>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</si>
  <si>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</si>
  <si>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</si>
  <si>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</si>
  <si>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</si>
  <si>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</si>
  <si>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</si>
  <si>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</si>
  <si>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</si>
  <si>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</si>
  <si>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</si>
  <si>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</si>
  <si>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</si>
  <si>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</si>
  <si>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</si>
  <si>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</si>
  <si>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</si>
  <si>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</si>
  <si>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</si>
  <si>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</si>
  <si>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</si>
  <si>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</si>
  <si>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</si>
  <si>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</si>
  <si>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</si>
  <si>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</si>
  <si>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</si>
  <si>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</si>
  <si>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</si>
  <si>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</si>
  <si>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</si>
  <si>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</si>
  <si>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</si>
  <si>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</si>
  <si>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</si>
  <si>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</si>
  <si>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</si>
  <si>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</si>
  <si>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</si>
  <si>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</si>
  <si>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</si>
  <si>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</si>
  <si>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</si>
  <si>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</si>
  <si>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</si>
  <si>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</si>
  <si>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</si>
  <si>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</si>
  <si>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</si>
  <si>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</si>
  <si>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</si>
  <si>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</si>
  <si>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</si>
  <si>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</si>
  <si>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</si>
  <si>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</si>
  <si>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</si>
  <si>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</si>
  <si>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</si>
  <si>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</si>
  <si>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</si>
  <si>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</si>
  <si>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</si>
  <si>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</si>
  <si>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</si>
  <si>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</si>
  <si>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</si>
  <si>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</si>
  <si>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</si>
  <si>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</si>
  <si>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</si>
  <si>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</si>
  <si>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</si>
  <si>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</si>
  <si>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</si>
  <si>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</si>
  <si>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</si>
  <si>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</si>
  <si>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</si>
  <si>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</si>
  <si>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</si>
  <si>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</si>
  <si>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</si>
  <si>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</si>
  <si>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</si>
  <si>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</si>
  <si>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</si>
  <si>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</si>
  <si>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</si>
  <si>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</si>
  <si>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</si>
  <si>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</si>
  <si>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</si>
  <si>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</si>
  <si>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</si>
  <si>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</si>
  <si>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</si>
  <si>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</si>
  <si>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</si>
  <si>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</si>
  <si>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</si>
  <si>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</si>
  <si>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</si>
  <si>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</si>
  <si>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</si>
  <si>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</si>
  <si>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</si>
  <si>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</si>
  <si>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</si>
  <si>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</si>
  <si>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</si>
  <si>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</si>
  <si>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</si>
  <si>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</si>
  <si>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</si>
  <si>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</si>
  <si>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</si>
  <si>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</si>
  <si>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</si>
  <si>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</si>
  <si>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</si>
  <si>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</si>
  <si>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</si>
  <si>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</si>
  <si>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</si>
  <si>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</si>
  <si>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</si>
  <si>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</si>
  <si>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</si>
  <si>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</si>
  <si>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</si>
  <si>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</si>
  <si>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</si>
  <si>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</si>
  <si>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</si>
  <si>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</si>
  <si>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</si>
  <si>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</si>
  <si>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</si>
  <si>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</si>
  <si>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</si>
  <si>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</si>
  <si>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</si>
  <si>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</si>
  <si>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</si>
  <si>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</si>
  <si>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</si>
  <si>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</si>
  <si>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</si>
  <si>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</si>
  <si>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</si>
  <si>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</si>
  <si>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</si>
  <si>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</si>
  <si>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</si>
  <si>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</si>
  <si>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</si>
  <si>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</si>
  <si>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</si>
  <si>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</si>
  <si>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</si>
  <si>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</si>
  <si>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</si>
  <si>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</si>
  <si>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</si>
  <si>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</si>
  <si>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</si>
  <si>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</si>
  <si>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</si>
  <si>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</si>
  <si>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</si>
  <si>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</si>
  <si>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</si>
  <si>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</si>
  <si>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</si>
  <si>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</si>
  <si>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</si>
  <si>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</si>
  <si>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</si>
  <si>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</si>
  <si>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</si>
  <si>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</si>
  <si>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</si>
  <si>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</si>
  <si>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</si>
  <si>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</si>
  <si>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</si>
  <si>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</si>
  <si>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</si>
  <si>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</si>
  <si>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</si>
  <si>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</si>
  <si>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</si>
  <si>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</si>
  <si>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</si>
  <si>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</si>
  <si>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</si>
  <si>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</si>
  <si>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</si>
  <si>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</si>
  <si>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</si>
  <si>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</si>
  <si>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</si>
  <si>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</si>
  <si>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</si>
  <si>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</si>
  <si>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</si>
  <si>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</si>
  <si>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</si>
  <si>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</si>
  <si>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</si>
  <si>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</si>
  <si>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</si>
  <si>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</si>
  <si>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</si>
  <si>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</si>
  <si>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</si>
  <si>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</si>
  <si>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</si>
  <si>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</si>
  <si>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</si>
  <si>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</si>
  <si>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</si>
  <si>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</si>
  <si>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</si>
  <si>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</si>
  <si>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</si>
  <si>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</si>
  <si>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</si>
  <si>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</si>
  <si>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</si>
  <si>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</si>
  <si>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</si>
  <si>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</si>
  <si>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</si>
  <si>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</si>
  <si>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</si>
  <si>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</si>
  <si>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</si>
  <si>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</si>
  <si>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</si>
  <si>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</si>
  <si>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</si>
  <si>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</si>
  <si>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</si>
  <si>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</si>
  <si>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</si>
  <si>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</si>
  <si>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</si>
  <si>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</si>
  <si>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</si>
  <si>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</si>
  <si>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</si>
  <si>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</si>
  <si>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</si>
  <si>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</si>
  <si>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</si>
  <si>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</si>
  <si>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</si>
  <si>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</si>
  <si>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</si>
  <si>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</si>
  <si>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</si>
  <si>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</si>
  <si>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</si>
  <si>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</si>
  <si>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</si>
  <si>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</si>
  <si>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</si>
  <si>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</si>
  <si>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</si>
  <si>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</si>
  <si>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</si>
  <si>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</si>
  <si>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</si>
  <si>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</si>
  <si>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</si>
  <si>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</si>
  <si>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</si>
  <si>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</si>
  <si>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</si>
  <si>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</si>
  <si>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</si>
  <si>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</si>
  <si>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</si>
  <si>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</si>
  <si>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</si>
  <si>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</si>
  <si>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</si>
  <si>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</si>
  <si>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</si>
  <si>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</si>
  <si>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</si>
  <si>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</si>
  <si>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</si>
  <si>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</si>
  <si>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</si>
  <si>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</si>
  <si>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</si>
  <si>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</si>
  <si>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</si>
  <si>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</si>
  <si>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</si>
  <si>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</si>
  <si>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</si>
  <si>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</si>
  <si>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</si>
  <si>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</si>
  <si>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</si>
  <si>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</si>
  <si>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</si>
  <si>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</si>
  <si>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</si>
  <si>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</si>
  <si>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</si>
  <si>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</si>
  <si>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</si>
  <si>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</si>
  <si>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</si>
  <si>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</si>
  <si>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</si>
  <si>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</si>
  <si>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</si>
  <si>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</si>
  <si>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</si>
  <si>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</si>
  <si>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</si>
  <si>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</si>
  <si>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</si>
  <si>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</si>
  <si>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</si>
  <si>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</si>
  <si>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</si>
  <si>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</si>
  <si>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</si>
  <si>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</si>
  <si>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</si>
  <si>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</si>
  <si>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</si>
  <si>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</si>
  <si>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</si>
  <si>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</si>
  <si>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</si>
  <si>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</si>
  <si>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</si>
  <si>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</si>
  <si>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</si>
  <si>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</si>
  <si>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</si>
  <si>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</si>
  <si>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</si>
  <si>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</si>
  <si>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</si>
  <si>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</si>
  <si>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</si>
  <si>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</si>
  <si>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</si>
  <si>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</si>
  <si>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</si>
  <si>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</si>
  <si>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</si>
  <si>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</si>
  <si>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</si>
  <si>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</si>
  <si>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</si>
  <si>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</si>
  <si>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</si>
  <si>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</si>
  <si>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</si>
  <si>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</si>
  <si>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</si>
  <si>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</si>
  <si>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</si>
  <si>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</si>
  <si>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</si>
  <si>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</si>
  <si>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</si>
  <si>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</si>
  <si>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</si>
  <si>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</si>
  <si>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</si>
  <si>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</si>
  <si>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</si>
  <si>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</si>
  <si>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</si>
  <si>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</si>
  <si>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</si>
  <si>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</si>
  <si>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</si>
  <si>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</si>
  <si>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</si>
  <si>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</si>
  <si>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</si>
  <si>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</si>
  <si>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</si>
  <si>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</si>
  <si>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</si>
  <si>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</si>
  <si>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</si>
  <si>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</si>
  <si>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</si>
  <si>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</si>
  <si>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</si>
  <si>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</si>
  <si>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</si>
  <si>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</si>
  <si>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</si>
  <si>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</si>
  <si>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</si>
  <si>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</si>
  <si>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</si>
  <si>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</si>
  <si>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</si>
  <si>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</si>
  <si>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</si>
  <si>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</si>
  <si>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</si>
  <si>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</si>
  <si>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</si>
  <si>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</si>
  <si>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</si>
  <si>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</si>
  <si>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</si>
  <si>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</si>
  <si>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</si>
  <si>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</si>
  <si>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</si>
  <si>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</si>
  <si>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</si>
  <si>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</si>
  <si>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</si>
  <si>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</si>
  <si>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</si>
  <si>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</si>
  <si>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</si>
  <si>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</si>
  <si>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</si>
  <si>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</si>
  <si>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</si>
  <si>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</si>
  <si>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</si>
  <si>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</si>
  <si>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</si>
  <si>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</si>
  <si>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</si>
  <si>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</si>
  <si>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</si>
  <si>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</si>
  <si>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</si>
  <si>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</si>
  <si>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</si>
  <si>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</si>
  <si>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</si>
  <si>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</si>
  <si>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</si>
  <si>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</si>
  <si>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</si>
  <si>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</si>
  <si>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</si>
  <si>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</si>
  <si>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</si>
  <si>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</si>
  <si>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</si>
  <si>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</si>
  <si>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</si>
  <si>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</si>
  <si>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</si>
  <si>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</si>
  <si>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</si>
  <si>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</si>
  <si>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</si>
  <si>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</si>
  <si>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</si>
  <si>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</si>
  <si>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</si>
  <si>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</si>
  <si>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</si>
  <si>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</si>
  <si>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</si>
  <si>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</si>
  <si>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</si>
  <si>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</si>
  <si>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</si>
  <si>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</si>
  <si>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</si>
  <si>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</si>
  <si>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</si>
  <si>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</si>
  <si>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</si>
  <si>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</si>
  <si>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</si>
  <si>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</si>
  <si>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</si>
  <si>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</si>
  <si>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</si>
  <si>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</si>
  <si>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</si>
  <si>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</si>
  <si>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</si>
  <si>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</si>
  <si>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</si>
  <si>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</si>
  <si>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</si>
  <si>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</si>
  <si>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</si>
  <si>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</si>
  <si>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</si>
  <si>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</si>
  <si>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</si>
  <si>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</si>
  <si>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</si>
  <si>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</si>
  <si>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</si>
  <si>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</si>
  <si>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</si>
  <si>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</si>
  <si>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</si>
  <si>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</si>
  <si>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</si>
  <si>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</si>
  <si>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</si>
  <si>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</si>
  <si>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</si>
  <si>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</si>
  <si>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</si>
  <si>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</si>
  <si>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</si>
  <si>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</si>
  <si>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</si>
  <si>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</si>
  <si>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</si>
  <si>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</si>
  <si>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</si>
  <si>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</si>
  <si>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</si>
  <si>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</si>
  <si>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</si>
  <si>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</si>
  <si>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</si>
  <si>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</si>
  <si>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</si>
  <si>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</si>
  <si>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</si>
  <si>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</si>
  <si>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</si>
  <si>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</si>
  <si>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</si>
  <si>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</si>
  <si>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</si>
  <si>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</si>
  <si>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</si>
  <si>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</si>
  <si>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</si>
  <si>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</si>
  <si>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</si>
  <si>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</si>
  <si>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</si>
  <si>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</si>
  <si>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</si>
  <si>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</si>
  <si>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</si>
  <si>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</si>
  <si>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</si>
  <si>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</si>
  <si>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</si>
  <si>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</si>
  <si>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</si>
  <si>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</si>
  <si>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</si>
  <si>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</si>
  <si>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</si>
  <si>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</si>
  <si>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</si>
  <si>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</si>
  <si>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</si>
  <si>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</si>
  <si>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</si>
  <si>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</si>
  <si>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</si>
  <si>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</si>
  <si>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</si>
  <si>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</si>
  <si>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</si>
  <si>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</si>
  <si>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</si>
  <si>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</si>
  <si>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</si>
  <si>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</si>
  <si>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</si>
  <si>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</si>
  <si>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</si>
  <si>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</si>
  <si>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</si>
  <si>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</si>
  <si>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</si>
  <si>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</si>
  <si>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</si>
  <si>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</si>
  <si>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</si>
  <si>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</si>
  <si>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</si>
  <si>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</si>
  <si>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</si>
  <si>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</si>
  <si>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</si>
  <si>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</si>
  <si>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</si>
  <si>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</si>
  <si>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</si>
  <si>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</si>
  <si>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</si>
  <si>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</si>
  <si>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</si>
  <si>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</si>
  <si>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</si>
  <si>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</si>
  <si>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</si>
  <si>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</si>
  <si>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</si>
  <si>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</si>
  <si>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</si>
  <si>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</si>
  <si>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</si>
  <si>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</si>
  <si>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</si>
  <si>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</si>
  <si>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</si>
  <si>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</si>
  <si>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</si>
  <si>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</si>
  <si>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</si>
  <si>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</si>
  <si>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</si>
  <si>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</si>
  <si>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</si>
  <si>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</si>
  <si>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</si>
  <si>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</si>
  <si>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</si>
  <si>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</si>
  <si>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</si>
  <si>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</si>
  <si>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</si>
  <si>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</si>
  <si>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</si>
  <si>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</si>
  <si>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</si>
  <si>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</si>
  <si>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</si>
  <si>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</si>
  <si>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</si>
  <si>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</si>
  <si>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</si>
  <si>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</si>
  <si>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</si>
  <si>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</si>
  <si>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</si>
  <si>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</si>
  <si>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</si>
  <si>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</si>
  <si>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</si>
  <si>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</si>
  <si>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</si>
  <si>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</si>
  <si>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</si>
  <si>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</si>
  <si>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</si>
  <si>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</si>
  <si>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</si>
  <si>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</si>
  <si>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</si>
  <si>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</si>
  <si>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</si>
  <si>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</si>
  <si>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</si>
  <si>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</si>
  <si>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</si>
  <si>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</si>
  <si>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</si>
  <si>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</si>
  <si>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</si>
  <si>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</si>
  <si>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</si>
  <si>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</si>
  <si>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</si>
  <si>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</si>
  <si>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</si>
  <si>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</si>
  <si>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</si>
  <si>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</si>
  <si>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</si>
  <si>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</si>
  <si>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</si>
  <si>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</si>
  <si>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</si>
  <si>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</si>
  <si>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</si>
  <si>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</si>
  <si>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</si>
  <si>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</si>
  <si>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</si>
  <si>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</si>
  <si>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</si>
  <si>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</si>
  <si>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</si>
  <si>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</si>
  <si>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</si>
  <si>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</si>
  <si>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</si>
  <si>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</si>
  <si>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</si>
  <si>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</si>
  <si>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</si>
  <si>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</si>
  <si>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</si>
  <si>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</si>
  <si>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</si>
  <si>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</si>
  <si>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</si>
  <si>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</si>
  <si>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</si>
  <si>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</si>
  <si>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</si>
  <si>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</si>
  <si>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</si>
  <si>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</si>
  <si>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</si>
  <si>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</si>
  <si>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</si>
  <si>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</si>
  <si>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</si>
  <si>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</si>
  <si>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</si>
  <si>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</si>
  <si>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</si>
  <si>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</si>
  <si>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</si>
  <si>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</si>
  <si>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</si>
  <si>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</si>
  <si>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</si>
  <si>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</si>
  <si>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</si>
  <si>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</si>
  <si>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</si>
  <si>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</si>
  <si>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</si>
  <si>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</si>
  <si>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</si>
  <si>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</si>
  <si>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</si>
  <si>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</si>
  <si>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</si>
  <si>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</si>
  <si>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</si>
  <si>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</si>
  <si>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</si>
  <si>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</si>
  <si>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</si>
  <si>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</si>
  <si>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</si>
  <si>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</si>
  <si>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</si>
  <si>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</si>
  <si>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</si>
  <si>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</si>
  <si>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</si>
  <si>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</si>
  <si>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</si>
  <si>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</si>
  <si>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</si>
  <si>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</si>
  <si>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</si>
  <si>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</si>
  <si>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</si>
  <si>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</si>
  <si>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</si>
  <si>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</si>
  <si>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</si>
  <si>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</si>
  <si>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</si>
  <si>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</si>
  <si>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</si>
  <si>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</si>
  <si>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</si>
  <si>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</si>
  <si>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</si>
  <si>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</si>
  <si>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</si>
  <si>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</si>
  <si>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</si>
  <si>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</si>
  <si>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</si>
  <si>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</si>
  <si>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</si>
  <si>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</si>
  <si>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</si>
  <si>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</si>
  <si>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</si>
  <si>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</si>
  <si>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</si>
  <si>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</si>
  <si>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</si>
  <si>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</si>
  <si>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</si>
  <si>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</si>
  <si>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</si>
  <si>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</si>
  <si>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</si>
  <si>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</si>
  <si>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</si>
  <si>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</si>
  <si>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</si>
  <si>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</si>
  <si>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</si>
  <si>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</si>
  <si>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</si>
  <si>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</si>
  <si>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</si>
  <si>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</si>
  <si>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</si>
  <si>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</si>
  <si>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</si>
  <si>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</si>
  <si>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</si>
  <si>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</si>
  <si>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</si>
  <si>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</si>
  <si>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</si>
  <si>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</si>
  <si>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</si>
  <si>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</si>
  <si>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</si>
  <si>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</si>
  <si>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</si>
  <si>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</si>
  <si>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</si>
  <si>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</si>
  <si>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</si>
  <si>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</si>
  <si>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</si>
  <si>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</si>
  <si>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</si>
  <si>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</si>
  <si>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</si>
  <si>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</si>
  <si>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</si>
  <si>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</si>
  <si>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</si>
  <si>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</si>
  <si>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</si>
  <si>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</si>
  <si>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</si>
  <si>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</si>
  <si>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</si>
  <si>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</si>
  <si>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</si>
  <si>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</si>
  <si>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</si>
  <si>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</si>
  <si>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</si>
  <si>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</si>
  <si>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</si>
  <si>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</si>
  <si>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</si>
  <si>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</si>
  <si>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</si>
  <si>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</si>
  <si>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</si>
  <si>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</si>
  <si>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</si>
  <si>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</si>
  <si>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</si>
  <si>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</si>
  <si>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</si>
  <si>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</si>
  <si>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</si>
  <si>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</si>
  <si>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</si>
  <si>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</si>
  <si>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</si>
  <si>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</si>
  <si>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</si>
  <si>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</si>
  <si>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</si>
  <si>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</si>
  <si>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</si>
  <si>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</si>
  <si>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</si>
  <si>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</si>
  <si>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</si>
  <si>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</si>
  <si>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</si>
  <si>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</si>
  <si>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</si>
  <si>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</si>
  <si>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</si>
  <si>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</si>
  <si>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</si>
  <si>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</si>
  <si>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</si>
  <si>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</si>
  <si>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</si>
  <si>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</si>
  <si>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</si>
  <si>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</si>
  <si>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</si>
  <si>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</si>
  <si>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</si>
  <si>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</si>
  <si>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</si>
  <si>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</si>
  <si>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</si>
  <si>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</si>
  <si>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</si>
  <si>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</si>
  <si>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</si>
  <si>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</si>
  <si>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</si>
  <si>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</si>
  <si>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</si>
  <si>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</si>
  <si>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</si>
  <si>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</si>
  <si>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</si>
  <si>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</si>
  <si>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</si>
  <si>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</si>
  <si>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</si>
  <si>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</si>
  <si>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</si>
  <si>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</si>
  <si>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</si>
  <si>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</si>
  <si>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</si>
  <si>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</si>
  <si>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</si>
  <si>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</si>
  <si>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</si>
  <si>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</si>
  <si>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</si>
  <si>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</si>
  <si>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</si>
  <si>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</si>
  <si>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</si>
  <si>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</si>
  <si>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</si>
  <si>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</si>
  <si>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</si>
  <si>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</si>
  <si>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</si>
  <si>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</si>
  <si>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</si>
  <si>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</si>
  <si>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</si>
  <si>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</si>
  <si>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</si>
  <si>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</si>
  <si>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</si>
  <si>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</si>
  <si>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</si>
  <si>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</si>
  <si>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</si>
  <si>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</si>
  <si>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</si>
  <si>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</si>
  <si>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</si>
  <si>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</si>
  <si>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</si>
  <si>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</si>
  <si>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</si>
  <si>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</si>
  <si>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</si>
  <si>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</si>
  <si>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</si>
  <si>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</si>
  <si>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</si>
  <si>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</si>
  <si>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</si>
  <si>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</si>
  <si>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</si>
  <si>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</si>
  <si>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</si>
  <si>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</si>
  <si>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</si>
  <si>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</si>
  <si>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</si>
  <si>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</si>
  <si>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</si>
  <si>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</si>
  <si>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</si>
  <si>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</si>
  <si>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</si>
  <si>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</si>
  <si>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</si>
  <si>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</si>
  <si>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</si>
  <si>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</si>
  <si>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</si>
  <si>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</si>
  <si>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</si>
  <si>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</si>
  <si>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</si>
  <si>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</si>
  <si>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</si>
  <si>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</si>
  <si>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</si>
  <si>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</si>
  <si>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</si>
  <si>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</si>
  <si>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</si>
  <si>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</si>
  <si>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</si>
  <si>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</si>
  <si>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</si>
  <si>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</si>
  <si>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</si>
  <si>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</si>
  <si>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</si>
  <si>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</si>
  <si>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</si>
  <si>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</si>
  <si>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</si>
  <si>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</si>
  <si>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</si>
  <si>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</si>
  <si>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</si>
  <si>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</si>
  <si>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</si>
  <si>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</si>
  <si>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</si>
  <si>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</si>
  <si>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</si>
  <si>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</si>
  <si>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</si>
  <si>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</si>
  <si>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</si>
  <si>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</si>
  <si>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</si>
  <si>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</si>
  <si>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</si>
  <si>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</si>
  <si>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</si>
  <si>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</si>
  <si>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</si>
  <si>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</si>
  <si>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</si>
  <si>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</si>
  <si>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</si>
  <si>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</si>
  <si>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</si>
  <si>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</si>
  <si>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</si>
  <si>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</si>
  <si>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</si>
  <si>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</si>
  <si>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</si>
  <si>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</si>
  <si>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</si>
  <si>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</si>
  <si>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</si>
  <si>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</si>
  <si>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</si>
  <si>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</si>
  <si>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</si>
  <si>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</si>
  <si>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</si>
  <si>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</si>
  <si>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</si>
  <si>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</si>
  <si>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</si>
  <si>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</si>
  <si>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</si>
  <si>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</si>
  <si>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</si>
  <si>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</si>
  <si>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</si>
  <si>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</si>
  <si>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</si>
  <si>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</si>
  <si>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</si>
  <si>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</si>
  <si>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</si>
  <si>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</si>
  <si>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</si>
  <si>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</si>
  <si>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</si>
  <si>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</si>
  <si>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</si>
  <si>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</si>
  <si>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</si>
  <si>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</si>
  <si>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</si>
  <si>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</si>
  <si>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</si>
  <si>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</si>
  <si>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</si>
  <si>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</si>
  <si>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</si>
  <si>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</si>
  <si>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</si>
  <si>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</si>
  <si>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</si>
  <si>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</si>
  <si>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</si>
  <si>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</si>
  <si>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</si>
  <si>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</si>
  <si>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</si>
  <si>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</si>
  <si>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</si>
  <si>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</si>
  <si>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</si>
  <si>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</si>
  <si>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</si>
  <si>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</si>
  <si>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</si>
  <si>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</si>
  <si>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</si>
  <si>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</si>
  <si>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</si>
  <si>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</si>
  <si>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</si>
  <si>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</si>
  <si>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</si>
  <si>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</si>
  <si>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</si>
  <si>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</si>
  <si>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</si>
  <si>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</si>
  <si>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</si>
  <si>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</si>
  <si>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</si>
  <si>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</si>
  <si>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</si>
  <si>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</si>
  <si>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</si>
  <si>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</si>
  <si>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</si>
  <si>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</si>
  <si>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</si>
  <si>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</si>
  <si>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</si>
  <si>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</si>
  <si>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</si>
  <si>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</si>
  <si>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</si>
  <si>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</si>
  <si>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</si>
  <si>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</si>
  <si>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</si>
  <si>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</si>
  <si>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</si>
  <si>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</si>
  <si>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</si>
  <si>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</si>
  <si>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</si>
  <si>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</si>
  <si>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</si>
  <si>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</si>
  <si>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</si>
  <si>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</si>
  <si>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</si>
  <si>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</si>
  <si>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</si>
  <si>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</si>
  <si>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</si>
  <si>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</si>
  <si>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</si>
  <si>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</si>
  <si>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</si>
  <si>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</si>
  <si>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</si>
  <si>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</si>
  <si>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</si>
  <si>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</si>
  <si>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</si>
  <si>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</si>
  <si>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</si>
  <si>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</si>
  <si>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</si>
  <si>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</si>
  <si>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</si>
  <si>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</si>
  <si>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</si>
  <si>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</si>
  <si>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</si>
  <si>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</si>
  <si>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</si>
  <si>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</si>
  <si>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</si>
  <si>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</si>
  <si>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</si>
  <si>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</si>
  <si>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</si>
  <si>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</si>
  <si>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</si>
  <si>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</si>
  <si>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</si>
  <si>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</si>
  <si>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</si>
  <si>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</si>
  <si>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</si>
  <si>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</si>
  <si>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</si>
  <si>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</si>
  <si>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</si>
  <si>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</si>
  <si>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</si>
  <si>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</si>
  <si>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</si>
  <si>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</si>
  <si>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</si>
  <si>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</si>
  <si>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</si>
  <si>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</si>
  <si>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</si>
  <si>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</si>
  <si>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</si>
  <si>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</si>
  <si>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</si>
  <si>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</si>
  <si>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</si>
  <si>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</si>
  <si>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</si>
  <si>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</si>
  <si>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</si>
  <si>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</si>
  <si>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</si>
  <si>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</si>
  <si>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</si>
  <si>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</si>
  <si>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</si>
  <si>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</si>
  <si>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</si>
  <si>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</si>
  <si>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</si>
  <si>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</si>
  <si>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</si>
  <si>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</si>
  <si>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</si>
  <si>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</si>
  <si>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</si>
  <si>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</si>
  <si>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</si>
  <si>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</si>
  <si>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</si>
  <si>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</si>
  <si>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</si>
  <si>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</si>
  <si>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</si>
  <si>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</si>
  <si>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</si>
  <si>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</si>
  <si>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</si>
  <si>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</si>
  <si>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</si>
  <si>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</si>
  <si>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</si>
  <si>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</si>
  <si>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</si>
  <si>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</si>
  <si>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</si>
  <si>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</si>
  <si>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</si>
  <si>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</si>
  <si>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</si>
  <si>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</si>
  <si>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</si>
  <si>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</si>
  <si>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</si>
  <si>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</si>
  <si>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</si>
  <si>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</si>
  <si>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</si>
  <si>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</si>
  <si>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</si>
  <si>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</si>
  <si>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</si>
  <si>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</si>
  <si>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</si>
  <si>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</si>
  <si>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</si>
  <si>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</si>
  <si>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</si>
  <si>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</si>
  <si>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</si>
  <si>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</si>
  <si>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</si>
  <si>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</si>
  <si>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</si>
  <si>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</si>
  <si>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</si>
  <si>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</si>
  <si>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</si>
  <si>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</si>
  <si>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</si>
  <si>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</si>
  <si>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</si>
  <si>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</si>
  <si>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</si>
  <si>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</si>
  <si>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</si>
  <si>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</si>
  <si>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</si>
  <si>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</si>
  <si>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</si>
  <si>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</si>
  <si>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</si>
  <si>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</si>
  <si>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</si>
  <si>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</si>
  <si>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</si>
  <si>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</si>
  <si>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</si>
  <si>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</si>
  <si>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</si>
  <si>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</si>
  <si>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</si>
  <si>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</si>
  <si>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</si>
  <si>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</si>
  <si>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</si>
  <si>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</si>
  <si>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</si>
  <si>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</si>
  <si>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</si>
  <si>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</si>
  <si>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</si>
  <si>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</si>
  <si>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</si>
  <si>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</si>
  <si>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</si>
  <si>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</si>
  <si>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</si>
  <si>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</si>
  <si>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</si>
  <si>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</si>
  <si>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</si>
  <si>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</si>
  <si>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</si>
  <si>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</si>
  <si>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</si>
  <si>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</si>
  <si>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</si>
  <si>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</si>
  <si>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</si>
  <si>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</si>
  <si>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</si>
  <si>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</si>
  <si>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</si>
  <si>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</si>
  <si>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</si>
  <si>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</si>
  <si>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</si>
  <si>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</si>
  <si>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</si>
  <si>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</si>
  <si>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</si>
  <si>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</si>
  <si>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</si>
  <si>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</si>
  <si>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</si>
  <si>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</si>
  <si>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</si>
  <si>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</si>
  <si>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</si>
  <si>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</si>
  <si>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</si>
  <si>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</si>
  <si>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</si>
  <si>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</si>
  <si>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</si>
  <si>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</si>
  <si>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</si>
  <si>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</si>
  <si>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</si>
  <si>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</si>
  <si>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</si>
  <si>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</si>
  <si>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</si>
  <si>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</si>
  <si>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</si>
  <si>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</si>
  <si>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</si>
  <si>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</si>
  <si>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</si>
  <si>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</si>
  <si>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</si>
  <si>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</si>
  <si>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</si>
  <si>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</si>
  <si>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</si>
  <si>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</si>
  <si>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</si>
  <si>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</si>
  <si>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</si>
  <si>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</si>
  <si>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</si>
  <si>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</si>
  <si>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</si>
  <si>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</si>
  <si>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</si>
  <si>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</si>
  <si>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</si>
  <si>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</si>
  <si>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</si>
  <si>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</si>
  <si>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</si>
  <si>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</si>
  <si>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</si>
  <si>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</si>
  <si>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</si>
  <si>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</si>
  <si>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</si>
  <si>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</si>
  <si>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</si>
  <si>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</si>
  <si>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</si>
  <si>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</si>
  <si>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</si>
  <si>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</si>
  <si>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</si>
  <si>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</si>
  <si>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</si>
  <si>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</si>
  <si>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</si>
  <si>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</si>
  <si>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</si>
  <si>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</si>
  <si>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</si>
  <si>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</si>
  <si>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</si>
  <si>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</si>
  <si>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</si>
  <si>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</si>
  <si>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</si>
  <si>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</si>
  <si>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</si>
  <si>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</si>
  <si>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</si>
  <si>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</si>
  <si>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</si>
  <si>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</si>
  <si>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</si>
  <si>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</si>
  <si>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</si>
  <si>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</si>
  <si>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</si>
  <si>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</si>
  <si>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</si>
  <si>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</si>
  <si>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</si>
  <si>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</si>
  <si>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</si>
  <si>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</si>
  <si>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</si>
  <si>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</si>
  <si>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</si>
  <si>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</si>
  <si>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</si>
  <si>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</si>
  <si>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</si>
  <si>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</si>
  <si>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</si>
  <si>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</si>
  <si>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</si>
  <si>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</si>
  <si>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</si>
  <si>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</si>
  <si>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</si>
  <si>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</si>
  <si>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</si>
  <si>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</si>
  <si>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</si>
  <si>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</si>
  <si>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</si>
  <si>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</si>
  <si>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</si>
  <si>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</si>
  <si>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</si>
  <si>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</si>
  <si>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</si>
  <si>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</si>
  <si>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</si>
  <si>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</si>
  <si>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</si>
  <si>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</si>
  <si>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</si>
  <si>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</si>
  <si>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</si>
  <si>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</si>
  <si>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</si>
  <si>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</si>
  <si>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</si>
  <si>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</si>
  <si>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</si>
  <si>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</si>
  <si>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</si>
  <si>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</si>
  <si>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</si>
  <si>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</si>
  <si>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</si>
  <si>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</si>
  <si>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</si>
  <si>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</si>
  <si>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</si>
  <si>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</si>
  <si>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</si>
  <si>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</si>
  <si>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</si>
  <si>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</si>
  <si>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</si>
  <si>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</si>
  <si>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</si>
  <si>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</si>
  <si>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</si>
  <si>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</si>
  <si>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</si>
  <si>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</si>
  <si>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</si>
  <si>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</si>
  <si>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</si>
  <si>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</si>
  <si>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</si>
  <si>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</si>
  <si>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</si>
  <si>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</si>
  <si>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</si>
  <si>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</si>
  <si>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</si>
  <si>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</si>
  <si>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</si>
  <si>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</si>
  <si>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</si>
  <si>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</si>
  <si>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</si>
  <si>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</si>
  <si>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</si>
  <si>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</si>
  <si>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</si>
  <si>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</si>
  <si>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</si>
  <si>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</si>
  <si>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</si>
  <si>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</si>
  <si>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</si>
  <si>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</si>
  <si>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</si>
  <si>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</si>
  <si>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</si>
  <si>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</si>
  <si>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</si>
  <si>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</si>
  <si>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</si>
  <si>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</si>
  <si>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</si>
  <si>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</si>
  <si>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</si>
  <si>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</si>
  <si>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</si>
  <si>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</si>
  <si>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</si>
  <si>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</si>
  <si>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</si>
  <si>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</si>
  <si>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</si>
  <si>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</si>
  <si>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</si>
  <si>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</si>
  <si>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</si>
  <si>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</si>
  <si>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</si>
  <si>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</si>
  <si>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</si>
  <si>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</si>
  <si>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</si>
  <si>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</si>
  <si>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</si>
  <si>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</si>
  <si>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</si>
  <si>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</si>
  <si>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</si>
  <si>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</si>
  <si>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</si>
  <si>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</si>
  <si>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</si>
  <si>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</si>
  <si>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</si>
  <si>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</si>
  <si>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</si>
  <si>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</si>
  <si>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</si>
  <si>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</si>
  <si>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</si>
  <si>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</si>
  <si>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</si>
  <si>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</si>
  <si>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</si>
  <si>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</si>
  <si>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</si>
  <si>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</si>
  <si>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</si>
  <si>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</si>
  <si>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</si>
  <si>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</si>
  <si>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</si>
  <si>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</si>
  <si>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</si>
  <si>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</si>
  <si>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</si>
  <si>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</si>
  <si>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</si>
  <si>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</si>
  <si>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</si>
  <si>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</si>
  <si>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</si>
  <si>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</si>
  <si>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</si>
  <si>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</si>
  <si>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</si>
  <si>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</si>
  <si>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</si>
  <si>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</si>
  <si>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</si>
  <si>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</si>
  <si>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</si>
  <si>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</si>
  <si>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</si>
  <si>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</si>
  <si>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</si>
  <si>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</si>
  <si>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</si>
  <si>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</si>
  <si>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</si>
  <si>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</si>
  <si>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</si>
  <si>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</si>
  <si>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</si>
  <si>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</si>
  <si>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</si>
  <si>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</si>
  <si>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</si>
  <si>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</si>
  <si>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</si>
  <si>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</si>
  <si>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</si>
  <si>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</si>
  <si>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</si>
  <si>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</si>
  <si>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</si>
  <si>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</si>
  <si>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</si>
  <si>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</si>
  <si>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</si>
  <si>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</si>
  <si>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</si>
  <si>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</si>
  <si>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</si>
  <si>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</si>
  <si>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</si>
  <si>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</si>
  <si>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</si>
  <si>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</si>
  <si>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</si>
  <si>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</si>
  <si>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</si>
  <si>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</si>
  <si>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</si>
  <si>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</si>
  <si>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</si>
  <si>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</si>
  <si>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</si>
  <si>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</si>
  <si>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</si>
  <si>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</si>
  <si>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</si>
  <si>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</si>
  <si>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</si>
  <si>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</si>
  <si>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</si>
  <si>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</si>
  <si>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</si>
  <si>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</si>
  <si>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</si>
  <si>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</si>
  <si>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</si>
  <si>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</si>
  <si>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</si>
  <si>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</si>
  <si>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</si>
  <si>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</si>
  <si>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</si>
  <si>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</si>
  <si>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</si>
  <si>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</si>
  <si>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</si>
  <si>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</si>
  <si>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</si>
  <si>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</si>
  <si>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</si>
  <si>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</si>
  <si>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</si>
  <si>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</si>
  <si>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</si>
  <si>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</si>
  <si>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</si>
  <si>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</si>
  <si>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</si>
  <si>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</si>
  <si>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</si>
  <si>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</si>
  <si>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</si>
  <si>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</si>
  <si>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</si>
  <si>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</si>
  <si>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</si>
  <si>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</si>
  <si>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</si>
  <si>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</si>
  <si>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</si>
  <si>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</si>
  <si>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</si>
  <si>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</si>
  <si>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</si>
  <si>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</si>
  <si>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</si>
  <si>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</si>
  <si>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</si>
  <si>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</si>
  <si>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</si>
  <si>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</si>
  <si>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</si>
  <si>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</si>
  <si>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</si>
  <si>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</si>
  <si>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</si>
  <si>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</si>
  <si>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</si>
  <si>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</si>
  <si>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</si>
  <si>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</si>
  <si>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</si>
  <si>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</si>
  <si>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</si>
  <si>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</si>
  <si>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</si>
  <si>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</si>
  <si>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</si>
  <si>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</si>
  <si>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</si>
  <si>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</si>
  <si>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</si>
  <si>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</si>
  <si>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</si>
  <si>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</si>
  <si>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</si>
  <si>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</si>
  <si>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</si>
  <si>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</si>
  <si>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</si>
  <si>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</si>
  <si>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</si>
  <si>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</si>
  <si>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</si>
  <si>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</si>
  <si>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</si>
  <si>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</si>
  <si>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</si>
  <si>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</si>
  <si>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</si>
  <si>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</si>
  <si>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</si>
  <si>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</si>
  <si>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</si>
  <si>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</si>
  <si>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</si>
  <si>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</si>
  <si>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</si>
  <si>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</si>
  <si>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</si>
  <si>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</si>
  <si>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</si>
  <si>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</si>
  <si>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</si>
  <si>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</si>
  <si>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</si>
  <si>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</si>
  <si>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</si>
  <si>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</si>
  <si>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</si>
  <si>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</si>
  <si>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</si>
  <si>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</si>
  <si>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</si>
  <si>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</si>
  <si>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</si>
  <si>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</si>
  <si>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</si>
  <si>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</si>
  <si>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</si>
  <si>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</si>
  <si>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</si>
  <si>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</si>
  <si>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</si>
  <si>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</si>
  <si>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</si>
  <si>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</si>
  <si>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</si>
  <si>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</si>
  <si>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</si>
  <si>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</si>
  <si>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</si>
  <si>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</si>
  <si>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</si>
  <si>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</si>
  <si>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</si>
  <si>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</si>
  <si>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</si>
  <si>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</si>
  <si>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</si>
  <si>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</si>
  <si>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</si>
  <si>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</si>
  <si>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</si>
  <si>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</si>
  <si>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</si>
  <si>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</si>
  <si>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</si>
  <si>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</si>
  <si>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</si>
  <si>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</si>
  <si>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</si>
  <si>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</si>
  <si>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</si>
  <si>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</si>
  <si>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</si>
  <si>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</si>
  <si>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</si>
  <si>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</si>
  <si>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</si>
  <si>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</si>
  <si>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</si>
  <si>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</si>
  <si>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</si>
  <si>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</si>
  <si>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</si>
  <si>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</si>
  <si>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</si>
  <si>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</si>
  <si>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</si>
  <si>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</si>
  <si>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</si>
  <si>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</si>
  <si>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</si>
  <si>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</si>
  <si>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</si>
  <si>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</si>
  <si>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</si>
  <si>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</si>
  <si>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</si>
  <si>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</si>
  <si>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</si>
  <si>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</si>
  <si>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</si>
  <si>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</si>
  <si>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</si>
  <si>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</si>
  <si>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</si>
  <si>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</si>
  <si>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</si>
  <si>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</si>
  <si>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</si>
  <si>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</si>
  <si>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</si>
  <si>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</si>
  <si>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</si>
  <si>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</si>
  <si>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</si>
  <si>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</si>
  <si>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</si>
  <si>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</si>
  <si>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</si>
  <si>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</si>
  <si>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</si>
  <si>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</si>
  <si>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</si>
  <si>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</si>
  <si>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</si>
  <si>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</si>
  <si>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</si>
  <si>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</si>
  <si>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</si>
  <si>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</si>
  <si>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</si>
  <si>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</si>
  <si>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</si>
  <si>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</si>
  <si>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</si>
  <si>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</si>
  <si>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</si>
  <si>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</si>
  <si>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</si>
  <si>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</si>
  <si>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</si>
  <si>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</si>
  <si>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</si>
  <si>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</si>
  <si>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</si>
  <si>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</si>
  <si>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</si>
  <si>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</si>
  <si>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</si>
  <si>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</si>
  <si>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</si>
  <si>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</si>
  <si>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</si>
  <si>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</si>
  <si>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</si>
  <si>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</si>
  <si>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</si>
  <si>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</si>
  <si>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</si>
  <si>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</si>
  <si>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</si>
  <si>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</si>
  <si>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</si>
  <si>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</si>
  <si>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</si>
  <si>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</si>
  <si>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</si>
  <si>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</si>
  <si>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</si>
  <si>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</si>
  <si>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</si>
  <si>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</si>
  <si>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</si>
  <si>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</si>
  <si>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</si>
  <si>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</si>
  <si>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</si>
  <si>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</si>
  <si>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</si>
  <si>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</si>
  <si>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</si>
  <si>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</si>
  <si>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</si>
  <si>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</si>
  <si>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</si>
  <si>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</si>
  <si>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</si>
  <si>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</si>
  <si>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</si>
  <si>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</si>
  <si>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</si>
  <si>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</si>
  <si>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</si>
  <si>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</si>
  <si>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</si>
  <si>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</si>
  <si>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</si>
  <si>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</si>
  <si>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</si>
  <si>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</si>
  <si>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</si>
  <si>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</si>
  <si>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</si>
  <si>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</si>
  <si>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</si>
  <si>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</si>
  <si>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</si>
  <si>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</si>
  <si>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</si>
  <si>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</si>
  <si>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</si>
  <si>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</si>
  <si>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</si>
  <si>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</si>
  <si>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</si>
  <si>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</si>
  <si>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</si>
  <si>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</si>
  <si>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</si>
  <si>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</si>
  <si>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</si>
  <si>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</si>
  <si>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</si>
  <si>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</si>
  <si>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</si>
  <si>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</si>
  <si>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</si>
  <si>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</si>
  <si>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</si>
  <si>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</si>
  <si>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</si>
  <si>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</si>
  <si>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</si>
  <si>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</si>
  <si>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</si>
  <si>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</si>
  <si>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</si>
  <si>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</si>
  <si>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</si>
  <si>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</si>
  <si>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</si>
  <si>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</si>
  <si>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</si>
  <si>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</si>
  <si>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</si>
  <si>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</si>
  <si>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</si>
  <si>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</si>
  <si>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</si>
  <si>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</si>
  <si>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</si>
  <si>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</si>
  <si>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</si>
  <si>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</si>
  <si>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</si>
  <si>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</si>
  <si>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</si>
  <si>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</si>
  <si>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</si>
  <si>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</si>
  <si>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</si>
  <si>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</si>
  <si>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</si>
  <si>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</si>
  <si>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</si>
  <si>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</si>
  <si>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</si>
  <si>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</si>
  <si>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</si>
  <si>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</si>
  <si>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</si>
  <si>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</si>
  <si>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</si>
  <si>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</si>
  <si>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</si>
  <si>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</si>
  <si>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</si>
  <si>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</si>
  <si>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</si>
  <si>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</si>
  <si>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</si>
  <si>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</si>
  <si>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</si>
  <si>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</si>
  <si>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</si>
  <si>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</si>
  <si>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</si>
  <si>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</si>
  <si>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</si>
  <si>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</si>
  <si>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</si>
  <si>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</si>
  <si>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</si>
  <si>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</si>
  <si>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</si>
  <si>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</si>
  <si>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</si>
  <si>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</si>
  <si>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</si>
  <si>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</si>
  <si>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</si>
  <si>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</si>
  <si>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</si>
  <si>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</si>
  <si>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</si>
  <si>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</si>
  <si>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</si>
  <si>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</si>
  <si>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</si>
  <si>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</si>
  <si>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</si>
  <si>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</si>
  <si>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</si>
  <si>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</si>
  <si>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</si>
  <si>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</si>
  <si>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</si>
  <si>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</si>
  <si>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</si>
  <si>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</si>
  <si>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</si>
  <si>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</si>
  <si>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</si>
  <si>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</si>
  <si>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</si>
  <si>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</si>
  <si>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</si>
  <si>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</si>
  <si>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</si>
  <si>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</si>
  <si>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</si>
  <si>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</si>
  <si>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</si>
  <si>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</si>
  <si>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</si>
  <si>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</si>
  <si>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</si>
  <si>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</si>
  <si>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</si>
  <si>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</si>
  <si>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</si>
  <si>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</si>
  <si>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</si>
  <si>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</si>
  <si>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</si>
  <si>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</si>
  <si>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</si>
  <si>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</si>
  <si>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</si>
  <si>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</si>
  <si>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</si>
  <si>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</si>
  <si>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</si>
  <si>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</si>
  <si>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</si>
  <si>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</si>
  <si>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</si>
  <si>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</si>
  <si>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</si>
  <si>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</si>
  <si>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</si>
  <si>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</si>
  <si>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</si>
  <si>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</si>
  <si>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</si>
  <si>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</si>
  <si>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</si>
  <si>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</si>
  <si>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</si>
  <si>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</si>
  <si>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</si>
  <si>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</si>
  <si>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</si>
  <si>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</si>
  <si>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</si>
  <si>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</si>
  <si>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</si>
  <si>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</si>
  <si>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</si>
  <si>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</si>
  <si>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</si>
  <si>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</si>
  <si>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</si>
  <si>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</si>
  <si>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</si>
  <si>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</si>
  <si>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</si>
  <si>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</si>
  <si>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</si>
  <si>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</si>
  <si>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</si>
  <si>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</si>
  <si>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</si>
  <si>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</si>
  <si>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</si>
  <si>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</si>
  <si>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</si>
  <si>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</si>
  <si>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</si>
  <si>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</si>
  <si>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</si>
  <si>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</si>
  <si>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</si>
  <si>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</si>
  <si>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</si>
  <si>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</si>
  <si>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</si>
  <si>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</si>
  <si>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</si>
  <si>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</si>
  <si>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</si>
  <si>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</si>
  <si>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</si>
  <si>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</si>
  <si>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</si>
  <si>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</si>
  <si>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</si>
  <si>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</si>
  <si>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</si>
  <si>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</si>
  <si>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</si>
  <si>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</si>
  <si>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</si>
  <si>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</si>
  <si>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</si>
  <si>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</si>
  <si>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</si>
  <si>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</si>
  <si>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</si>
  <si>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</si>
  <si>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</si>
  <si>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</si>
  <si>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</si>
  <si>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</si>
  <si>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</si>
  <si>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</si>
  <si>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</si>
  <si>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</si>
  <si>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</si>
  <si>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</si>
  <si>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</si>
  <si>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</si>
  <si>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</si>
  <si>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</si>
  <si>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</si>
  <si>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</si>
  <si>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</si>
  <si>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</si>
  <si>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</si>
  <si>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</si>
  <si>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</si>
  <si>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</si>
  <si>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</si>
  <si>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</si>
  <si>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</si>
  <si>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</si>
  <si>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</si>
  <si>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</si>
  <si>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</si>
  <si>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</si>
  <si>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</si>
  <si>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</si>
  <si>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</si>
  <si>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</si>
  <si>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</si>
  <si>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</si>
  <si>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</si>
  <si>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</si>
  <si>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</si>
  <si>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</si>
  <si>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</si>
  <si>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</si>
  <si>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</si>
  <si>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</si>
  <si>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</si>
  <si>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</si>
  <si>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</si>
  <si>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</si>
  <si>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</si>
  <si>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</si>
  <si>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</si>
  <si>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</si>
  <si>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</si>
  <si>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</si>
  <si>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</si>
  <si>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</si>
  <si>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</si>
  <si>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</si>
  <si>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</si>
  <si>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</si>
  <si>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</si>
  <si>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</si>
  <si>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</si>
  <si>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</si>
  <si>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</si>
  <si>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</si>
  <si>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</si>
  <si>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</si>
  <si>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</si>
  <si>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</si>
  <si>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</si>
  <si>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</si>
  <si>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</si>
  <si>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</si>
  <si>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</si>
  <si>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</si>
  <si>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</si>
  <si>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</si>
  <si>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</si>
  <si>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</si>
  <si>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</si>
  <si>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</si>
  <si>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</si>
  <si>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</si>
  <si>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</si>
  <si>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</si>
  <si>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</si>
  <si>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</si>
  <si>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</si>
  <si>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</si>
  <si>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</si>
  <si>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</si>
  <si>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</si>
  <si>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</si>
  <si>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</si>
  <si>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</si>
  <si>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</si>
  <si>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</si>
  <si>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</si>
  <si>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</si>
  <si>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</si>
  <si>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</si>
  <si>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</si>
  <si>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</si>
  <si>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</si>
  <si>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</si>
  <si>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</si>
  <si>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</si>
  <si>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</si>
  <si>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</si>
  <si>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</si>
  <si>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</si>
  <si>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</si>
  <si>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</si>
  <si>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</si>
  <si>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</si>
  <si>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</si>
  <si>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</si>
  <si>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</si>
  <si>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</si>
  <si>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</si>
  <si>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</si>
  <si>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</si>
  <si>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</si>
  <si>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</si>
  <si>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</si>
  <si>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</si>
  <si>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</si>
  <si>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</si>
  <si>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</si>
  <si>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</si>
  <si>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</si>
  <si>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</si>
  <si>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</si>
  <si>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</si>
  <si>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</si>
  <si>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</si>
  <si>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</si>
  <si>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</si>
  <si>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</si>
  <si>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</si>
  <si>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</si>
  <si>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</si>
  <si>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</si>
  <si>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</si>
  <si>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</si>
  <si>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</si>
  <si>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</si>
  <si>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</si>
  <si>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</si>
  <si>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</si>
  <si>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</si>
  <si>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</si>
  <si>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</si>
  <si>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</si>
  <si>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</si>
  <si>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</si>
  <si>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</si>
  <si>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</si>
  <si>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</si>
  <si>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</si>
  <si>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</si>
  <si>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</si>
  <si>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</si>
  <si>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</si>
  <si>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</si>
  <si>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</si>
  <si>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</si>
  <si>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</si>
  <si>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</si>
  <si>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</si>
  <si>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</si>
  <si>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</si>
  <si>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</si>
  <si>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</si>
  <si>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</si>
  <si>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</si>
  <si>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</si>
  <si>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</si>
  <si>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</si>
  <si>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</si>
  <si>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</si>
  <si>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</si>
  <si>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</si>
  <si>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</si>
  <si>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</si>
  <si>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</si>
  <si>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</si>
  <si>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</si>
  <si>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</si>
  <si>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</si>
  <si>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</si>
  <si>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</si>
  <si>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</si>
  <si>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</si>
  <si>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</si>
  <si>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</si>
  <si>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</si>
  <si>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</si>
  <si>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</si>
  <si>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</si>
  <si>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</si>
  <si>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</si>
  <si>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</si>
  <si>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</si>
  <si>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</si>
  <si>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</si>
  <si>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</si>
  <si>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</si>
  <si>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</si>
  <si>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</si>
  <si>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</si>
  <si>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</si>
  <si>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</si>
  <si>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</si>
  <si>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</si>
  <si>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</si>
  <si>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</si>
  <si>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</si>
  <si>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</si>
  <si>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</si>
  <si>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</si>
  <si>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</si>
  <si>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</si>
  <si>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</si>
  <si>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</si>
  <si>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</si>
  <si>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</si>
  <si>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</si>
  <si>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</si>
  <si>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</si>
  <si>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</si>
  <si>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</si>
  <si>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</si>
  <si>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</si>
  <si>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</si>
  <si>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</si>
  <si>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</si>
  <si>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</si>
  <si>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</si>
  <si>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</si>
  <si>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</si>
  <si>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</si>
  <si>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</si>
  <si>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</si>
  <si>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</si>
  <si>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</si>
  <si>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</si>
  <si>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</si>
  <si>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</si>
  <si>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</si>
  <si>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</si>
  <si>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</si>
  <si>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</si>
  <si>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</si>
  <si>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</si>
  <si>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</si>
  <si>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</si>
  <si>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</si>
  <si>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</si>
  <si>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</si>
  <si>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</si>
  <si>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</si>
  <si>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</si>
  <si>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</si>
  <si>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</si>
  <si>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</si>
  <si>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</si>
  <si>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</si>
  <si>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</si>
  <si>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</si>
  <si>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</si>
  <si>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</si>
  <si>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</si>
  <si>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</si>
  <si>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</si>
  <si>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</si>
  <si>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</si>
  <si>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</si>
  <si>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</si>
  <si>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</si>
  <si>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</si>
  <si>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</si>
  <si>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</si>
  <si>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</si>
  <si>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</si>
  <si>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</si>
  <si>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</si>
  <si>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</si>
  <si>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</si>
  <si>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</si>
  <si>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</si>
  <si>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</si>
  <si>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</si>
  <si>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</si>
  <si>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</si>
  <si>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</si>
  <si>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</si>
  <si>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</si>
  <si>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</si>
  <si>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</si>
  <si>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</si>
  <si>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</si>
  <si>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</si>
  <si>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</si>
  <si>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</si>
  <si>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</si>
  <si>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</si>
  <si>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</si>
  <si>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</si>
  <si>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</si>
  <si>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</si>
  <si>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</si>
  <si>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</si>
  <si>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</si>
  <si>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</si>
  <si>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</si>
  <si>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</si>
  <si>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</si>
  <si>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</si>
  <si>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</si>
  <si>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</si>
  <si>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</si>
  <si>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</si>
  <si>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</si>
  <si>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</si>
  <si>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</si>
  <si>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</si>
  <si>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</si>
  <si>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</si>
  <si>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</si>
  <si>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</si>
  <si>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</si>
  <si>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</si>
  <si>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</si>
  <si>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</si>
  <si>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</si>
  <si>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</si>
  <si>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</si>
  <si>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</si>
  <si>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</si>
  <si>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</si>
  <si>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</si>
  <si>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</si>
  <si>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</si>
  <si>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</si>
  <si>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</si>
  <si>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</si>
  <si>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</si>
  <si>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</si>
  <si>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</si>
  <si>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</si>
  <si>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</si>
  <si>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</si>
  <si>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</si>
  <si>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</si>
  <si>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</si>
  <si>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</si>
  <si>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</si>
  <si>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</si>
  <si>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</si>
  <si>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</si>
  <si>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</si>
  <si>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</si>
  <si>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</si>
  <si>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</si>
  <si>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</si>
  <si>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</si>
  <si>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</si>
  <si>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</si>
  <si>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</si>
  <si>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</si>
  <si>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</si>
  <si>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</si>
  <si>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</si>
  <si>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</si>
  <si>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</si>
  <si>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</si>
  <si>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</si>
  <si>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</si>
  <si>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</si>
  <si>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</si>
  <si>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</si>
  <si>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</si>
  <si>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</si>
  <si>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</si>
  <si>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</si>
  <si>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</si>
  <si>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</si>
  <si>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</si>
  <si>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</si>
  <si>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</si>
  <si>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</si>
  <si>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</si>
  <si>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</si>
  <si>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</si>
  <si>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</si>
  <si>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</si>
  <si>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</si>
  <si>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</si>
  <si>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</si>
  <si>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</si>
  <si>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</si>
  <si>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</si>
  <si>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</si>
  <si>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</si>
  <si>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</si>
  <si>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</si>
  <si>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</si>
  <si>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</si>
  <si>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</si>
  <si>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</si>
  <si>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</si>
  <si>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</si>
  <si>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</si>
  <si>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</si>
  <si>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</si>
  <si>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</si>
  <si>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</si>
  <si>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</si>
  <si>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</si>
  <si>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</si>
  <si>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</si>
  <si>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</si>
  <si>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</si>
  <si>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</si>
  <si>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</si>
  <si>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</si>
  <si>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</si>
  <si>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</si>
  <si>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</si>
  <si>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</si>
  <si>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</si>
  <si>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</si>
  <si>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</si>
  <si>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</si>
  <si>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</si>
  <si>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</si>
  <si>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</si>
  <si>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</si>
  <si>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</si>
  <si>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</si>
  <si>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</si>
  <si>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</si>
  <si>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</si>
  <si>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</si>
  <si>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</si>
  <si>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</si>
  <si>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</si>
  <si>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</si>
  <si>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</si>
  <si>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</si>
  <si>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</si>
  <si>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</si>
  <si>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</si>
  <si>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</si>
  <si>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</si>
  <si>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</si>
  <si>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</si>
  <si>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</si>
  <si>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</si>
  <si>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</si>
  <si>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</si>
  <si>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</si>
  <si>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</si>
  <si>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</si>
  <si>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</si>
  <si>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</si>
  <si>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</si>
  <si>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</si>
  <si>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</si>
  <si>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</si>
  <si>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</si>
  <si>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</si>
  <si>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</si>
  <si>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</si>
  <si>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</si>
  <si>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</si>
  <si>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</si>
  <si>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</si>
  <si>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</si>
  <si>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</si>
  <si>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</si>
  <si>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</si>
  <si>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</si>
  <si>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</si>
  <si>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</si>
  <si>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</si>
  <si>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</si>
  <si>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</si>
  <si>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</si>
  <si>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</si>
  <si>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</si>
  <si>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</si>
  <si>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</si>
  <si>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</si>
  <si>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</si>
  <si>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</si>
  <si>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</si>
  <si>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</si>
  <si>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</si>
  <si>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</si>
  <si>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</si>
  <si>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</si>
  <si>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</si>
  <si>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</si>
  <si>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</si>
  <si>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</si>
  <si>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</si>
  <si>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</si>
  <si>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</si>
  <si>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</si>
  <si>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</si>
  <si>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</si>
  <si>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</si>
  <si>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</si>
  <si>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</si>
  <si>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</si>
  <si>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</si>
  <si>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</si>
  <si>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</si>
  <si>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</si>
  <si>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</si>
  <si>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</si>
  <si>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</si>
  <si>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</si>
  <si>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</si>
  <si>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</si>
  <si>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</si>
  <si>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</si>
  <si>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</si>
  <si>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</si>
  <si>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</si>
  <si>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</si>
  <si>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</si>
  <si>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</si>
  <si>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</si>
  <si>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</si>
  <si>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</si>
  <si>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</si>
  <si>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</si>
  <si>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</si>
  <si>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</si>
  <si>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</si>
  <si>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</si>
  <si>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</si>
  <si>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</si>
  <si>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</si>
  <si>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</si>
  <si>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</si>
  <si>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</si>
  <si>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</si>
  <si>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</si>
  <si>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</si>
  <si>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</si>
  <si>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</si>
  <si>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</si>
  <si>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</si>
  <si>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</si>
  <si>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</si>
  <si>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</si>
  <si>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</si>
  <si>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</si>
  <si>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</si>
  <si>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</si>
  <si>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</si>
  <si>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</si>
  <si>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</si>
  <si>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</si>
  <si>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</si>
  <si>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</si>
  <si>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</si>
  <si>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</si>
  <si>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</si>
  <si>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</si>
  <si>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</si>
  <si>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</si>
  <si>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</si>
  <si>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</si>
  <si>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</si>
  <si>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</si>
  <si>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</si>
  <si>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</si>
  <si>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</si>
  <si>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</si>
  <si>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</si>
  <si>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</si>
  <si>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</si>
  <si>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</si>
  <si>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</si>
  <si>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</si>
  <si>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</si>
  <si>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</si>
  <si>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</si>
  <si>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</si>
  <si>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</si>
  <si>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</si>
  <si>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</si>
  <si>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</si>
  <si>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</si>
  <si>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</si>
  <si>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</si>
  <si>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</si>
  <si>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</si>
  <si>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</si>
  <si>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</si>
  <si>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</si>
  <si>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</si>
  <si>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</si>
  <si>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</si>
  <si>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</si>
  <si>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</si>
  <si>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</si>
  <si>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</si>
  <si>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</si>
  <si>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</si>
  <si>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</si>
  <si>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</si>
  <si>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</si>
  <si>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</si>
  <si>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</si>
  <si>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</si>
  <si>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</si>
  <si>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</si>
  <si>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</si>
  <si>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</si>
  <si>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</si>
  <si>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</si>
  <si>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</si>
  <si>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</si>
  <si>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</si>
  <si>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</si>
  <si>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</si>
  <si>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</si>
  <si>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</si>
  <si>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</si>
  <si>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</si>
  <si>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</si>
  <si>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</si>
  <si>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</si>
  <si>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</si>
  <si>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</si>
  <si>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</si>
  <si>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</si>
  <si>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</si>
  <si>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</si>
  <si>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</si>
  <si>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</si>
  <si>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</si>
  <si>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</si>
  <si>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</si>
  <si>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</si>
  <si>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</si>
  <si>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</si>
  <si>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</si>
  <si>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</si>
  <si>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</si>
  <si>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</si>
  <si>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</si>
  <si>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</si>
  <si>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</si>
  <si>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</si>
  <si>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</si>
  <si>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</si>
  <si>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</si>
  <si>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</si>
  <si>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</si>
  <si>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</si>
  <si>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</si>
  <si>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</si>
  <si>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</si>
  <si>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</si>
  <si>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</si>
  <si>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</si>
  <si>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</si>
  <si>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</si>
  <si>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</si>
  <si>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</si>
  <si>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</si>
  <si>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</si>
  <si>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</si>
  <si>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</si>
  <si>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</si>
  <si>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</si>
  <si>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</si>
  <si>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</si>
  <si>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</si>
  <si>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</si>
  <si>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</si>
  <si>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</si>
  <si>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</si>
  <si>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</si>
  <si>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</si>
  <si>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</si>
  <si>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</si>
  <si>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</si>
  <si>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</si>
  <si>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</si>
  <si>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</si>
  <si>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</si>
  <si>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</si>
  <si>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</si>
  <si>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</si>
  <si>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</si>
  <si>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</si>
  <si>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</si>
  <si>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</si>
  <si>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</si>
  <si>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</si>
  <si>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</si>
  <si>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</si>
  <si>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</si>
  <si>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</si>
  <si>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</si>
  <si>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</si>
  <si>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</si>
  <si>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</si>
  <si>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</si>
  <si>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</si>
  <si>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</si>
  <si>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</si>
  <si>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</si>
  <si>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</si>
  <si>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</si>
  <si>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</si>
  <si>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</si>
  <si>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</si>
  <si>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</si>
  <si>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</si>
  <si>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</si>
  <si>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</si>
  <si>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</si>
  <si>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</si>
  <si>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</si>
  <si>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</si>
  <si>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</si>
  <si>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</si>
  <si>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</si>
  <si>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</si>
  <si>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</si>
  <si>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</si>
  <si>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</si>
  <si>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</si>
  <si>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</si>
  <si>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</si>
  <si>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</si>
  <si>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</si>
  <si>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</si>
  <si>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</si>
  <si>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</si>
  <si>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</si>
  <si>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</si>
  <si>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</si>
  <si>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</si>
  <si>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</si>
  <si>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</si>
  <si>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</si>
  <si>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</si>
  <si>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</si>
  <si>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</si>
  <si>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</si>
  <si>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</si>
  <si>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</si>
  <si>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</si>
  <si>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</si>
  <si>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</si>
  <si>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</si>
  <si>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</si>
  <si>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</si>
  <si>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</si>
  <si>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</si>
  <si>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</si>
  <si>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</si>
  <si>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</si>
  <si>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</si>
  <si>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</si>
  <si>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</si>
  <si>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</si>
  <si>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</si>
  <si>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</si>
  <si>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</si>
  <si>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</si>
  <si>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</si>
  <si>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</si>
  <si>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</si>
  <si>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</si>
  <si>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</si>
  <si>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</si>
  <si>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</si>
  <si>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</si>
  <si>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</si>
  <si>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</si>
  <si>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</si>
  <si>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</si>
  <si>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</si>
  <si>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</si>
  <si>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</si>
  <si>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</si>
  <si>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</si>
  <si>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</si>
  <si>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</si>
  <si>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</si>
  <si>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</si>
  <si>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</si>
  <si>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</si>
  <si>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</si>
  <si>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</si>
  <si>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</si>
  <si>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</si>
  <si>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</si>
  <si>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</si>
  <si>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</si>
  <si>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</si>
  <si>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</si>
  <si>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</si>
  <si>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</si>
  <si>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</si>
  <si>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</si>
  <si>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</si>
  <si>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</si>
  <si>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</si>
  <si>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</si>
  <si>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</si>
  <si>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</si>
  <si>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</si>
  <si>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</si>
  <si>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</si>
  <si>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</si>
  <si>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</si>
  <si>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</si>
  <si>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</si>
  <si>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</si>
  <si>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</si>
  <si>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</si>
  <si>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</si>
  <si>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</si>
  <si>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</si>
  <si>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</si>
  <si>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</si>
  <si>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</si>
  <si>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</si>
  <si>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</si>
  <si>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</si>
  <si>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</si>
  <si>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</si>
  <si>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</si>
  <si>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</si>
  <si>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</si>
  <si>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</si>
  <si>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</si>
  <si>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</si>
  <si>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</si>
  <si>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</si>
  <si>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</si>
  <si>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</si>
  <si>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</si>
  <si>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</si>
  <si>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</si>
  <si>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</si>
  <si>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</si>
  <si>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</si>
  <si>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</si>
  <si>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</si>
  <si>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</si>
  <si>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</si>
  <si>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</si>
  <si>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</si>
  <si>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</si>
  <si>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</si>
  <si>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</si>
  <si>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</si>
  <si>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</si>
  <si>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</si>
  <si>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</si>
  <si>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</si>
  <si>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</si>
  <si>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</si>
  <si>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</si>
  <si>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</si>
  <si>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</si>
  <si>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</si>
  <si>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</si>
  <si>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</si>
  <si>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</si>
  <si>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</si>
  <si>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</si>
  <si>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</si>
  <si>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</si>
  <si>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</si>
  <si>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</si>
  <si>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</si>
  <si>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</si>
  <si>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</si>
  <si>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</si>
  <si>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</si>
  <si>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</si>
  <si>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</si>
  <si>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</si>
  <si>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</si>
  <si>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</si>
  <si>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</si>
  <si>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</si>
  <si>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</si>
  <si>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</si>
  <si>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</si>
  <si>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</si>
  <si>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</si>
  <si>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</si>
  <si>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</si>
  <si>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</si>
  <si>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</si>
  <si>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</si>
  <si>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</si>
  <si>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</si>
  <si>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</si>
  <si>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</si>
  <si>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</si>
  <si>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</si>
  <si>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</si>
  <si>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</si>
  <si>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</si>
  <si>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</si>
  <si>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</si>
  <si>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</si>
  <si>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</si>
  <si>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</si>
  <si>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</si>
  <si>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</si>
  <si>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</si>
  <si>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</si>
  <si>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</si>
  <si>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</si>
  <si>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</si>
  <si>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</si>
  <si>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</si>
  <si>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</si>
  <si>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</si>
  <si>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</si>
  <si>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</si>
  <si>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</si>
  <si>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</si>
  <si>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</si>
  <si>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</si>
  <si>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</si>
  <si>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</si>
  <si>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</si>
  <si>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</si>
  <si>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</si>
  <si>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</si>
  <si>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</si>
  <si>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</si>
  <si>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</si>
  <si>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</si>
  <si>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</si>
  <si>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</si>
  <si>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</si>
  <si>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</si>
  <si>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</si>
  <si>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</si>
  <si>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</si>
  <si>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</si>
  <si>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</si>
  <si>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</si>
  <si>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</si>
  <si>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</si>
  <si>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</si>
  <si>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</si>
  <si>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</si>
  <si>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</si>
  <si>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</si>
  <si>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</si>
  <si>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</si>
  <si>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</si>
  <si>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</si>
  <si>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</si>
  <si>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</si>
  <si>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</si>
  <si>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</si>
  <si>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</si>
  <si>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</si>
  <si>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</si>
  <si>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</si>
  <si>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</si>
  <si>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</si>
  <si>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</si>
  <si>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</si>
  <si>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</si>
  <si>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</si>
  <si>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</si>
  <si>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</si>
  <si>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</si>
  <si>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</si>
  <si>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</si>
  <si>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</si>
  <si>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</si>
  <si>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</si>
  <si>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</si>
  <si>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</si>
  <si>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</si>
  <si>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</si>
  <si>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</si>
  <si>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</si>
  <si>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</si>
  <si>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</si>
  <si>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</si>
  <si>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</si>
  <si>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</si>
  <si>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</si>
  <si>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</si>
  <si>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</si>
  <si>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</si>
  <si>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</si>
  <si>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</si>
  <si>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</si>
  <si>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</si>
  <si>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</si>
  <si>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</si>
  <si>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</si>
  <si>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</si>
  <si>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</si>
  <si>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</si>
  <si>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</si>
  <si>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</si>
  <si>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</si>
  <si>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</si>
  <si>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</si>
  <si>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</si>
  <si>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</si>
  <si>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</si>
  <si>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</si>
  <si>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</si>
  <si>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</si>
  <si>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</si>
  <si>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</si>
  <si>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</si>
  <si>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</si>
  <si>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</si>
  <si>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</si>
  <si>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</si>
  <si>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</si>
  <si>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</si>
  <si>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</si>
  <si>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</si>
  <si>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</si>
  <si>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</si>
  <si>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</si>
  <si>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</si>
  <si>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</si>
  <si>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</si>
  <si>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</si>
  <si>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</si>
  <si>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</si>
  <si>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</si>
  <si>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</si>
  <si>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</si>
  <si>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</si>
  <si>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</si>
  <si>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</si>
  <si>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</si>
  <si>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</si>
  <si>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</si>
  <si>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</si>
  <si>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</si>
  <si>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</si>
  <si>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</si>
  <si>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</si>
  <si>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</si>
  <si>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</si>
  <si>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</si>
  <si>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</si>
  <si>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</si>
  <si>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</si>
  <si>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</si>
  <si>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</si>
  <si>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</si>
  <si>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</si>
  <si>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</si>
  <si>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</si>
  <si>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</si>
  <si>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</si>
  <si>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</si>
  <si>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</si>
  <si>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</si>
  <si>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</si>
  <si>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</si>
  <si>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</si>
  <si>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</si>
  <si>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</si>
  <si>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</si>
  <si>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</si>
  <si>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</si>
  <si>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</si>
  <si>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</si>
  <si>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</si>
  <si>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</si>
  <si>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</si>
  <si>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</si>
  <si>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</si>
  <si>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</si>
  <si>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</si>
  <si>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</si>
  <si>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</si>
  <si>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</si>
  <si>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</si>
  <si>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</si>
  <si>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</si>
  <si>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</si>
  <si>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</si>
  <si>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</si>
  <si>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</si>
  <si>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</si>
  <si>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</si>
  <si>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</si>
  <si>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</si>
  <si>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</si>
  <si>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</si>
  <si>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</si>
  <si>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</si>
  <si>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</si>
  <si>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</si>
  <si>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</si>
  <si>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</si>
  <si>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</si>
  <si>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</si>
  <si>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</si>
  <si>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</si>
  <si>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</si>
  <si>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</si>
  <si>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</si>
  <si>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</si>
  <si>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</si>
  <si>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</si>
  <si>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</si>
  <si>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</si>
  <si>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</si>
  <si>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</si>
  <si>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</si>
  <si>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</si>
  <si>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</si>
  <si>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</si>
  <si>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</si>
  <si>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</si>
  <si>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</si>
  <si>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</si>
  <si>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</si>
  <si>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</si>
  <si>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</si>
  <si>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</si>
  <si>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</si>
  <si>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</si>
  <si>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</si>
  <si>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</si>
  <si>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</si>
  <si>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</si>
  <si>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</si>
  <si>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</si>
  <si>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</si>
  <si>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</si>
  <si>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</si>
  <si>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</si>
  <si>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</si>
  <si>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</si>
  <si>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</si>
  <si>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</si>
  <si>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</si>
  <si>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</si>
  <si>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</si>
  <si>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</si>
  <si>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</si>
  <si>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</si>
  <si>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</si>
  <si>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</si>
  <si>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</si>
  <si>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</si>
  <si>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</si>
  <si>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</si>
  <si>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</si>
  <si>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</si>
  <si>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</si>
  <si>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</si>
  <si>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</si>
  <si>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</si>
  <si>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</si>
  <si>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</si>
  <si>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</si>
  <si>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</si>
  <si>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</si>
  <si>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</si>
  <si>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</si>
  <si>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</si>
  <si>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</si>
  <si>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</si>
  <si>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</si>
  <si>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</si>
  <si>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</si>
  <si>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</si>
  <si>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</si>
  <si>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</si>
  <si>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</si>
  <si>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</si>
  <si>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</si>
  <si>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</si>
  <si>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</si>
  <si>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</si>
  <si>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</si>
  <si>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</si>
  <si>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</si>
  <si>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</si>
  <si>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</si>
  <si>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</si>
  <si>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</si>
  <si>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</si>
  <si>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</si>
  <si>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</si>
  <si>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</si>
  <si>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</si>
  <si>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</si>
  <si>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</si>
  <si>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</si>
  <si>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</si>
  <si>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</si>
  <si>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</si>
  <si>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</si>
  <si>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</si>
  <si>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</si>
  <si>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</si>
  <si>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</si>
  <si>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</si>
  <si>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</si>
  <si>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</si>
  <si>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</si>
  <si>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</si>
  <si>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</si>
  <si>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</si>
  <si>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</si>
  <si>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</si>
  <si>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</si>
  <si>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</si>
  <si>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</si>
  <si>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</si>
  <si>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</si>
  <si>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</si>
  <si>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</si>
  <si>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</si>
  <si>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</si>
  <si>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</si>
  <si>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</si>
  <si>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</si>
  <si>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</si>
  <si>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</si>
  <si>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</si>
  <si>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</si>
  <si>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</si>
  <si>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</si>
  <si>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</si>
  <si>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</si>
  <si>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</si>
  <si>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</si>
  <si>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</si>
  <si>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</si>
  <si>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</si>
  <si>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</si>
  <si>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</si>
  <si>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</si>
  <si>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</si>
  <si>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</si>
  <si>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</si>
  <si>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</si>
  <si>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</si>
  <si>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</si>
  <si>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</si>
  <si>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</si>
  <si>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</si>
  <si>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</si>
  <si>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</si>
  <si>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</si>
  <si>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</si>
  <si>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</si>
  <si>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</si>
  <si>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</si>
  <si>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</si>
  <si>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</si>
  <si>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</si>
  <si>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</si>
  <si>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</si>
  <si>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</si>
  <si>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</si>
  <si>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</si>
  <si>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</si>
  <si>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</si>
  <si>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</si>
  <si>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</si>
  <si>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</si>
  <si>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</si>
  <si>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</si>
  <si>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</si>
  <si>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</si>
  <si>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</si>
  <si>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</si>
  <si>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</si>
  <si>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</si>
  <si>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</si>
  <si>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</si>
  <si>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</si>
  <si>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</si>
  <si>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</si>
  <si>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</si>
  <si>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</si>
  <si>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</si>
  <si>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</si>
  <si>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</si>
  <si>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</si>
  <si>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</si>
  <si>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</si>
  <si>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</si>
  <si>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</si>
  <si>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</si>
  <si>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</si>
  <si>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</si>
  <si>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</si>
  <si>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</si>
  <si>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</si>
  <si>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</si>
  <si>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</si>
  <si>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</si>
  <si>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</si>
  <si>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</si>
  <si>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</si>
  <si>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</si>
  <si>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</si>
  <si>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</si>
  <si>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</si>
  <si>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</si>
  <si>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</si>
  <si>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</si>
  <si>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</si>
  <si>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</si>
  <si>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</si>
  <si>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</si>
  <si>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</si>
  <si>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</si>
  <si>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</si>
  <si>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</si>
  <si>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</si>
  <si>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</si>
  <si>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</si>
  <si>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</si>
  <si>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</si>
  <si>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</si>
  <si>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</si>
  <si>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</si>
  <si>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</si>
  <si>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</si>
  <si>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</si>
  <si>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</si>
  <si>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</si>
  <si>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</si>
  <si>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</si>
  <si>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</si>
  <si>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</si>
  <si>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</si>
  <si>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</si>
  <si>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</si>
  <si>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</si>
  <si>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</si>
  <si>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</si>
  <si>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</si>
  <si>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</si>
  <si>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</si>
  <si>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</si>
  <si>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</si>
  <si>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</si>
  <si>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</si>
  <si>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</si>
  <si>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</si>
  <si>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</si>
  <si>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</si>
  <si>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</si>
  <si>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</si>
  <si>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</si>
  <si>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</si>
  <si>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</si>
  <si>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</si>
  <si>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</si>
  <si>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</si>
  <si>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</si>
  <si>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</si>
  <si>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</si>
  <si>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</si>
  <si>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</si>
  <si>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</si>
  <si>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</si>
  <si>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</si>
  <si>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</si>
  <si>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</si>
  <si>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</si>
  <si>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</si>
  <si>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</si>
  <si>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</si>
  <si>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</si>
  <si>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</si>
  <si>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</si>
  <si>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</si>
  <si>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</si>
  <si>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</si>
  <si>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</si>
  <si>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</si>
  <si>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</si>
  <si>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</si>
  <si>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</si>
  <si>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</si>
  <si>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</si>
  <si>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</si>
  <si>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</si>
  <si>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</si>
  <si>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</si>
  <si>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</si>
  <si>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</si>
  <si>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</si>
  <si>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</si>
  <si>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</si>
  <si>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</si>
  <si>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</si>
  <si>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</si>
  <si>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</si>
  <si>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</si>
  <si>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</si>
  <si>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</si>
  <si>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</si>
  <si>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</si>
  <si>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</si>
  <si>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</si>
  <si>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</si>
  <si>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</si>
  <si>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</si>
  <si>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</si>
  <si>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</si>
  <si>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</si>
  <si>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</si>
  <si>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</si>
  <si>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</si>
  <si>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</si>
  <si>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</si>
  <si>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</si>
  <si>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</si>
  <si>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</si>
  <si>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</si>
  <si>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</si>
  <si>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</si>
  <si>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</si>
  <si>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</si>
  <si>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</si>
  <si>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</si>
  <si>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</si>
  <si>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</si>
  <si>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</si>
  <si>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</si>
  <si>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</si>
  <si>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</si>
  <si>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</si>
  <si>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</si>
  <si>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</si>
  <si>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</si>
  <si>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</si>
  <si>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</si>
  <si>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</si>
  <si>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</si>
  <si>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</si>
  <si>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</si>
  <si>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</si>
  <si>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</si>
  <si>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</si>
  <si>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</si>
  <si>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</si>
  <si>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</si>
  <si>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</si>
  <si>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</si>
  <si>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</si>
  <si>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</si>
  <si>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</si>
  <si>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</si>
  <si>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</si>
  <si>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</si>
  <si>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</si>
  <si>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</si>
  <si>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</si>
  <si>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</si>
  <si>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</si>
  <si>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</si>
  <si>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</si>
  <si>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</si>
  <si>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</si>
  <si>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</si>
  <si>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</si>
  <si>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</si>
  <si>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</si>
  <si>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</si>
  <si>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</si>
  <si>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</si>
  <si>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</si>
  <si>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</si>
  <si>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</si>
  <si>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</si>
  <si>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</si>
  <si>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</si>
  <si>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</si>
  <si>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</si>
  <si>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</si>
  <si>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</si>
  <si>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</si>
  <si>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</si>
  <si>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</si>
  <si>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</si>
  <si>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</si>
  <si>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</si>
  <si>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</si>
  <si>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</si>
  <si>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</si>
  <si>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</si>
  <si>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</si>
  <si>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</si>
  <si>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</si>
  <si>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</si>
  <si>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</si>
  <si>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</si>
  <si>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</si>
  <si>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</si>
  <si>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</si>
  <si>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</si>
  <si>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</si>
  <si>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</si>
  <si>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</si>
  <si>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</si>
  <si>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</si>
  <si>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</si>
  <si>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</si>
  <si>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</si>
  <si>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</si>
  <si>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</si>
  <si>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</si>
  <si>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</si>
  <si>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</si>
  <si>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</si>
  <si>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</si>
  <si>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</si>
  <si>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</si>
  <si>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</si>
  <si>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</si>
  <si>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</si>
  <si>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</si>
  <si>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</si>
  <si>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</si>
  <si>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</si>
  <si>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</si>
  <si>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</si>
  <si>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</si>
  <si>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</si>
  <si>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</si>
  <si>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</si>
  <si>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</si>
  <si>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</si>
  <si>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</si>
  <si>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</si>
  <si>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</si>
  <si>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</si>
  <si>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</si>
  <si>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</si>
  <si>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</si>
  <si>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</si>
  <si>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</si>
  <si>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</si>
  <si>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</si>
  <si>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</si>
  <si>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</si>
  <si>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</si>
  <si>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</si>
  <si>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</si>
  <si>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</si>
  <si>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</si>
  <si>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</si>
  <si>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</si>
  <si>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</si>
  <si>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</si>
  <si>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</si>
  <si>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</si>
  <si>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</si>
  <si>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</si>
  <si>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</si>
  <si>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</si>
  <si>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</si>
  <si>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</si>
  <si>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</si>
  <si>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</si>
  <si>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</si>
  <si>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</si>
  <si>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</si>
  <si>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</si>
  <si>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</si>
  <si>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</si>
  <si>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</si>
  <si>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</si>
  <si>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</si>
  <si>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</si>
  <si>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</si>
  <si>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</si>
  <si>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</si>
  <si>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</si>
  <si>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</si>
  <si>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</si>
  <si>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</si>
  <si>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</si>
  <si>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</si>
  <si>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</si>
  <si>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</si>
  <si>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</si>
  <si>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</si>
  <si>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</si>
  <si>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</si>
  <si>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</si>
  <si>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</si>
  <si>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</si>
  <si>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</si>
  <si>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</si>
  <si>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</si>
  <si>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</si>
  <si>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</si>
  <si>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</si>
  <si>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</si>
  <si>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</si>
  <si>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</si>
  <si>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</si>
  <si>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</si>
  <si>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</si>
  <si>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</si>
  <si>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</si>
  <si>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</si>
  <si>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</si>
  <si>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</si>
  <si>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</si>
  <si>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</si>
  <si>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</si>
  <si>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</si>
  <si>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</si>
  <si>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</si>
  <si>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</si>
  <si>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</si>
  <si>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</si>
  <si>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</si>
  <si>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</si>
  <si>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</si>
  <si>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</si>
  <si>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</si>
  <si>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</si>
  <si>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</si>
  <si>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</si>
  <si>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</si>
  <si>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</si>
  <si>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</si>
  <si>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</si>
  <si>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</si>
  <si>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</si>
  <si>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</si>
  <si>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</si>
  <si>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</si>
  <si>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</si>
  <si>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</si>
  <si>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</si>
  <si>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</si>
  <si>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</si>
  <si>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</si>
  <si>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</si>
  <si>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</si>
  <si>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</si>
  <si>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</si>
  <si>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</si>
  <si>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</si>
  <si>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</si>
  <si>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</si>
  <si>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</si>
  <si>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</si>
  <si>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</si>
  <si>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</si>
  <si>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</si>
  <si>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</si>
  <si>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</si>
  <si>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</si>
  <si>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</si>
  <si>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</si>
  <si>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</si>
  <si>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</si>
  <si>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</si>
  <si>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</si>
  <si>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</si>
  <si>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</si>
  <si>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</si>
  <si>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</si>
  <si>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</si>
  <si>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</si>
  <si>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</si>
  <si>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</si>
  <si>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</si>
  <si>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</si>
  <si>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</si>
  <si>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</si>
  <si>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</si>
  <si>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</si>
  <si>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</si>
  <si>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</si>
  <si>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</si>
  <si>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</si>
  <si>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</si>
  <si>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</si>
  <si>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</si>
  <si>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</si>
  <si>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</si>
  <si>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</si>
  <si>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</si>
  <si>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</si>
  <si>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</si>
  <si>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</si>
  <si>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</si>
  <si>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</si>
  <si>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</si>
  <si>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</si>
  <si>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</si>
  <si>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</si>
  <si>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</si>
  <si>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</si>
  <si>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</si>
  <si>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</si>
  <si>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</si>
  <si>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</si>
  <si>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</si>
  <si>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</si>
  <si>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</si>
  <si>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</si>
  <si>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</si>
  <si>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</si>
  <si>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</si>
  <si>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</si>
  <si>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</si>
  <si>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</si>
  <si>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</si>
  <si>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</si>
  <si>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</si>
  <si>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</si>
  <si>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</si>
  <si>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</si>
  <si>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</si>
  <si>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</si>
  <si>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</si>
  <si>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</si>
  <si>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</si>
  <si>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</si>
  <si>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</si>
  <si>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</si>
  <si>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</si>
  <si>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</si>
  <si>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</si>
  <si>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</si>
  <si>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</si>
  <si>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</si>
  <si>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</si>
  <si>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</si>
  <si>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</si>
  <si>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</si>
  <si>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</si>
  <si>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</si>
  <si>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</si>
  <si>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</si>
  <si>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</si>
  <si>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</si>
  <si>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</si>
  <si>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</si>
  <si>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</si>
  <si>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</si>
  <si>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</si>
  <si>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</si>
  <si>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</si>
  <si>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</si>
  <si>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</si>
  <si>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</si>
  <si>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</si>
  <si>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</si>
  <si>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</si>
  <si>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</si>
  <si>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</si>
  <si>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</si>
  <si>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</si>
  <si>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</si>
  <si>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</si>
  <si>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</si>
  <si>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</si>
  <si>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</si>
  <si>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</si>
  <si>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</si>
  <si>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</si>
  <si>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</si>
  <si>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</si>
  <si>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</si>
  <si>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</si>
  <si>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</si>
  <si>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</si>
  <si>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</si>
  <si>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</si>
  <si>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</si>
  <si>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</si>
  <si>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</si>
  <si>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</si>
  <si>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</si>
  <si>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</si>
  <si>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</si>
  <si>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</si>
  <si>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</si>
  <si>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</si>
  <si>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</si>
  <si>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</si>
  <si>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</si>
  <si>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</si>
  <si>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</si>
  <si>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</si>
  <si>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</si>
  <si>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</si>
  <si>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</si>
  <si>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</si>
  <si>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</si>
  <si>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</si>
  <si>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</si>
  <si>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</si>
  <si>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</si>
  <si>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</si>
  <si>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</si>
  <si>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</si>
  <si>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</si>
  <si>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</si>
  <si>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</si>
  <si>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</si>
  <si>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</si>
  <si>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</si>
  <si>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</si>
  <si>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</si>
  <si>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</si>
  <si>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</si>
  <si>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</si>
  <si>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</si>
  <si>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</si>
  <si>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</si>
  <si>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</si>
  <si>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</si>
  <si>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</si>
  <si>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</si>
  <si>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</si>
  <si>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</si>
  <si>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</si>
  <si>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</si>
  <si>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</si>
  <si>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</si>
  <si>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</si>
  <si>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</si>
  <si>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</si>
  <si>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</si>
  <si>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</si>
  <si>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</si>
  <si>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</si>
  <si>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</si>
  <si>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</si>
  <si>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</si>
  <si>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</si>
  <si>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</si>
  <si>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</si>
  <si>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</si>
  <si>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</si>
  <si>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</si>
  <si>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</si>
  <si>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</si>
  <si>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</si>
  <si>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</si>
  <si>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</si>
  <si>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</si>
  <si>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</si>
  <si>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</si>
  <si>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</si>
  <si>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</si>
  <si>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</si>
  <si>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</si>
  <si>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</si>
  <si>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</si>
  <si>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</si>
  <si>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</si>
  <si>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</si>
  <si>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</si>
  <si>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</si>
  <si>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</si>
  <si>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</si>
  <si>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</si>
  <si>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</si>
  <si>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</si>
  <si>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</si>
  <si>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</si>
  <si>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</si>
  <si>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</si>
  <si>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</si>
  <si>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</si>
  <si>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</si>
  <si>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</si>
  <si>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</si>
  <si>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</si>
  <si>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</si>
  <si>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</si>
  <si>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</si>
  <si>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</si>
  <si>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</si>
  <si>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</si>
  <si>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</si>
  <si>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</si>
  <si>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</si>
  <si>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</si>
  <si>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</si>
  <si>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</si>
  <si>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</si>
  <si>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</si>
  <si>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</si>
  <si>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</si>
  <si>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</si>
  <si>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</si>
  <si>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</si>
  <si>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</si>
  <si>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</si>
  <si>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</si>
  <si>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</si>
  <si>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</si>
  <si>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</si>
  <si>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</si>
  <si>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</si>
  <si>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</si>
  <si>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</si>
  <si>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</si>
  <si>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</si>
  <si>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</si>
  <si>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</si>
  <si>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</si>
  <si>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</si>
  <si>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</si>
  <si>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</si>
  <si>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</si>
  <si>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</si>
  <si>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</si>
  <si>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</si>
  <si>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</si>
  <si>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</si>
  <si>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</si>
  <si>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</si>
  <si>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</si>
  <si>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</si>
  <si>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</si>
  <si>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</si>
  <si>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</si>
  <si>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</si>
  <si>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</si>
  <si>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</si>
  <si>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</si>
  <si>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</si>
  <si>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</si>
  <si>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</si>
  <si>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</si>
  <si>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</si>
  <si>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</si>
  <si>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</si>
  <si>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</si>
  <si>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</si>
  <si>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</si>
  <si>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</si>
  <si>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</si>
  <si>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</si>
  <si>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</si>
  <si>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</si>
  <si>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</si>
  <si>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</si>
  <si>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</si>
  <si>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</si>
  <si>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</si>
  <si>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</si>
  <si>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</si>
  <si>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</si>
  <si>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</si>
  <si>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</si>
  <si>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</si>
  <si>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</si>
  <si>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</si>
  <si>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</si>
  <si>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</si>
  <si>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</si>
  <si>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</si>
  <si>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</si>
  <si>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</si>
  <si>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</si>
  <si>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</si>
  <si>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</si>
  <si>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</si>
  <si>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</si>
  <si>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</si>
  <si>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</si>
  <si>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</si>
  <si>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</si>
  <si>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</si>
  <si>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</si>
  <si>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</si>
  <si>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</si>
  <si>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</si>
  <si>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</si>
  <si>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</si>
  <si>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</si>
  <si>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</si>
  <si>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</si>
  <si>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</si>
  <si>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</si>
  <si>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</si>
  <si>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</si>
  <si>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</si>
  <si>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</si>
  <si>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</si>
  <si>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</si>
  <si>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</si>
  <si>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</si>
  <si>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</si>
  <si>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</si>
  <si>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</si>
  <si>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</si>
  <si>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</si>
  <si>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</si>
  <si>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</si>
  <si>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</si>
  <si>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</si>
  <si>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</si>
  <si>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</si>
  <si>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</si>
  <si>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</si>
  <si>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</si>
  <si>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</si>
  <si>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</si>
  <si>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</si>
  <si>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</si>
  <si>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</si>
  <si>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</si>
  <si>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</si>
  <si>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</si>
  <si>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</si>
  <si>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</si>
  <si>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</si>
  <si>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</si>
  <si>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</si>
  <si>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</si>
  <si>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</si>
  <si>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</si>
  <si>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</si>
  <si>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</si>
  <si>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</si>
  <si>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</si>
  <si>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</si>
  <si>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</si>
  <si>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</si>
  <si>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</si>
  <si>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</si>
  <si>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</si>
  <si>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</si>
  <si>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</si>
  <si>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</si>
  <si>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</si>
  <si>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</si>
  <si>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</si>
  <si>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</si>
  <si>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</si>
  <si>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</si>
  <si>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</si>
  <si>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</si>
  <si>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</si>
  <si>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</si>
  <si>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</si>
  <si>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</si>
  <si>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</si>
  <si>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</si>
  <si>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</si>
  <si>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</si>
  <si>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</si>
  <si>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</si>
  <si>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</si>
  <si>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</si>
  <si>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</si>
  <si>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</si>
  <si>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</si>
  <si>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</si>
  <si>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</si>
  <si>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</si>
  <si>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</si>
  <si>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</si>
  <si>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</si>
  <si>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</si>
  <si>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</si>
  <si>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</si>
  <si>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</si>
  <si>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</si>
  <si>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</si>
  <si>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</si>
  <si>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</si>
  <si>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</si>
  <si>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</si>
  <si>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</si>
  <si>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</si>
  <si>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</si>
  <si>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</si>
  <si>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</si>
  <si>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</si>
  <si>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</si>
  <si>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</si>
  <si>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</si>
  <si>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</si>
  <si>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</si>
  <si>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</si>
  <si>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</si>
  <si>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</si>
  <si>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</si>
  <si>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</si>
  <si>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</si>
  <si>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</si>
  <si>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</si>
  <si>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</si>
  <si>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</si>
  <si>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</si>
  <si>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</si>
  <si>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</si>
  <si>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</si>
  <si>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</si>
  <si>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</si>
  <si>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</si>
  <si>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</si>
  <si>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</si>
  <si>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</si>
  <si>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</si>
  <si>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</si>
  <si>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</si>
  <si>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</si>
  <si>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</si>
  <si>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</si>
  <si>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</si>
  <si>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</si>
  <si>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</si>
  <si>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</si>
  <si>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</si>
  <si>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</si>
  <si>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</si>
  <si>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</si>
  <si>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</si>
  <si>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</si>
  <si>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</si>
  <si>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</si>
  <si>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</si>
  <si>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</si>
  <si>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</si>
  <si>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</si>
  <si>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</si>
  <si>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</si>
  <si>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</si>
  <si>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</si>
  <si>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</si>
  <si>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</si>
  <si>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</si>
  <si>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</si>
  <si>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</si>
  <si>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</si>
  <si>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</si>
  <si>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</si>
  <si>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</si>
  <si>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</si>
  <si>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</si>
  <si>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</si>
  <si>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</si>
  <si>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</si>
  <si>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</si>
  <si>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</si>
  <si>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</si>
  <si>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</si>
  <si>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</si>
  <si>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</si>
  <si>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</si>
  <si>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</si>
  <si>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</si>
  <si>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</si>
  <si>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</si>
  <si>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</si>
  <si>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</si>
  <si>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</si>
  <si>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</si>
  <si>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</si>
  <si>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</si>
  <si>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</si>
  <si>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</si>
  <si>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</si>
  <si>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</si>
  <si>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</si>
  <si>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</si>
  <si>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</si>
  <si>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</si>
  <si>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</si>
  <si>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</si>
  <si>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</si>
  <si>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</si>
  <si>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</si>
  <si>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</si>
  <si>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</si>
  <si>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</si>
  <si>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</si>
  <si>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</si>
  <si>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</si>
  <si>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</si>
  <si>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</si>
  <si>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</si>
  <si>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</si>
  <si>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</si>
  <si>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</si>
  <si>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</si>
  <si>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</si>
  <si>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</si>
  <si>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</si>
  <si>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</si>
  <si>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</si>
  <si>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</si>
  <si>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</si>
  <si>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</si>
  <si>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</si>
  <si>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</si>
  <si>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</si>
  <si>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</si>
  <si>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</si>
  <si>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</si>
  <si>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</si>
  <si>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</si>
  <si>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</si>
  <si>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</si>
  <si>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</si>
  <si>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</si>
  <si>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</si>
  <si>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</si>
  <si>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</si>
  <si>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</si>
  <si>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</si>
  <si>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</si>
  <si>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</si>
  <si>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</si>
  <si>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</si>
  <si>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</si>
  <si>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</si>
  <si>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</si>
  <si>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</si>
  <si>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</si>
  <si>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</si>
  <si>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</si>
  <si>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</si>
  <si>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</si>
  <si>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</si>
  <si>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</si>
  <si>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</si>
  <si>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</si>
  <si>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</si>
  <si>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</si>
  <si>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</si>
  <si>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</si>
  <si>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</si>
  <si>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</si>
  <si>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</si>
  <si>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</si>
  <si>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</si>
  <si>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</si>
  <si>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</si>
  <si>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</si>
  <si>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</si>
  <si>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</si>
  <si>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</si>
  <si>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</si>
  <si>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</si>
  <si>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</si>
  <si>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</si>
  <si>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</si>
  <si>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</si>
  <si>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</si>
  <si>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</si>
  <si>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</si>
  <si>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</si>
  <si>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</si>
  <si>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</si>
  <si>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</si>
  <si>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</si>
  <si>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</si>
  <si>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</si>
  <si>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</si>
  <si>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</si>
  <si>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</si>
  <si>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</si>
  <si>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</si>
  <si>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</si>
  <si>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</si>
  <si>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</si>
  <si>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</si>
  <si>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</si>
  <si>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</si>
  <si>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</si>
  <si>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</si>
  <si>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</si>
  <si>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</si>
  <si>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</si>
  <si>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</si>
  <si>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</si>
  <si>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</si>
  <si>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</si>
  <si>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</si>
  <si>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</si>
  <si>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</si>
  <si>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</si>
  <si>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</si>
  <si>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</si>
  <si>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</si>
  <si>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</si>
  <si>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</si>
  <si>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</si>
  <si>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</si>
  <si>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</si>
  <si>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</si>
  <si>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</si>
  <si>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</si>
  <si>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</si>
  <si>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</si>
  <si>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</si>
  <si>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</si>
  <si>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</si>
  <si>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</si>
  <si>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</si>
  <si>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</si>
  <si>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</si>
  <si>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</si>
  <si>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</si>
  <si>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</si>
  <si>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</si>
  <si>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</si>
  <si>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</si>
  <si>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</si>
  <si>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</si>
  <si>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</si>
  <si>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</si>
  <si>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</si>
  <si>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</si>
  <si>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</si>
  <si>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</si>
  <si>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</si>
  <si>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</si>
  <si>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</si>
  <si>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</si>
  <si>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</si>
  <si>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</si>
  <si>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</si>
  <si>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</si>
  <si>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</si>
  <si>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</si>
  <si>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</si>
  <si>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</si>
  <si>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</si>
  <si>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</si>
  <si>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</si>
  <si>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</si>
  <si>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</si>
  <si>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</si>
  <si>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</si>
  <si>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</si>
  <si>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</si>
  <si>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</si>
  <si>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</si>
  <si>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</si>
  <si>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</si>
  <si>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</si>
  <si>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</si>
  <si>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</si>
  <si>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</si>
  <si>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</si>
  <si>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</si>
  <si>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</si>
  <si>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</si>
  <si>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</si>
  <si>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</si>
  <si>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</si>
  <si>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</si>
  <si>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</si>
  <si>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</si>
  <si>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</si>
  <si>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</si>
  <si>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</si>
  <si>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</si>
  <si>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</si>
  <si>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</si>
  <si>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</si>
  <si>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</si>
  <si>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</si>
  <si>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</si>
  <si>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</si>
  <si>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</si>
  <si>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</si>
  <si>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</si>
  <si>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</si>
  <si>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</si>
  <si>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</si>
  <si>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</si>
  <si>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</si>
  <si>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</si>
  <si>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</si>
  <si>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</si>
  <si>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</si>
  <si>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</si>
  <si>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</si>
  <si>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</si>
  <si>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</si>
  <si>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</si>
  <si>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</si>
  <si>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</si>
  <si>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</si>
  <si>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</si>
  <si>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</si>
  <si>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</si>
  <si>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</si>
  <si>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</si>
  <si>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</si>
  <si>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</si>
  <si>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</si>
  <si>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</si>
  <si>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</si>
  <si>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</si>
  <si>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</si>
  <si>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</si>
  <si>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</si>
  <si>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</si>
  <si>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</si>
  <si>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</si>
  <si>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</si>
  <si>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</si>
  <si>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</si>
  <si>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</si>
  <si>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</si>
  <si>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</si>
  <si>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</si>
  <si>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</si>
  <si>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</si>
  <si>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</si>
  <si>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</si>
  <si>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</si>
  <si>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</si>
  <si>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</si>
  <si>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</si>
  <si>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</si>
  <si>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</si>
  <si>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</si>
  <si>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</si>
  <si>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</si>
  <si>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</si>
  <si>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</si>
  <si>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</si>
  <si>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</si>
  <si>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</si>
  <si>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</si>
  <si>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</si>
  <si>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</si>
  <si>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</si>
  <si>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</si>
  <si>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</si>
  <si>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</si>
  <si>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</si>
  <si>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</si>
  <si>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</si>
  <si>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</si>
  <si>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</si>
  <si>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</si>
  <si>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</si>
  <si>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</si>
  <si>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</si>
  <si>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</si>
  <si>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</si>
  <si>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</si>
  <si>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</si>
  <si>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</si>
  <si>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</si>
  <si>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</si>
  <si>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</si>
  <si>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</si>
  <si>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</si>
  <si>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</si>
  <si>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</si>
  <si>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</si>
  <si>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</si>
  <si>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</si>
  <si>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</si>
  <si>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</si>
  <si>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</si>
  <si>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</si>
  <si>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</si>
  <si>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</si>
  <si>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</si>
  <si>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</si>
  <si>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</si>
  <si>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</si>
  <si>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</si>
  <si>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</si>
  <si>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</si>
  <si>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</si>
  <si>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</si>
  <si>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</si>
  <si>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</si>
  <si>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</si>
  <si>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</si>
  <si>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</si>
  <si>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</si>
  <si>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</si>
  <si>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</si>
  <si>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</si>
  <si>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</si>
  <si>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</si>
  <si>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</si>
  <si>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</si>
  <si>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</si>
  <si>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</si>
  <si>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</si>
  <si>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</si>
  <si>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</si>
  <si>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</si>
  <si>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</si>
  <si>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</si>
  <si>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</si>
  <si>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</si>
  <si>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</si>
  <si>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</si>
  <si>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</si>
  <si>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</si>
  <si>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</si>
  <si>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</si>
  <si>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</si>
  <si>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</si>
  <si>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</si>
  <si>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</si>
  <si>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</si>
  <si>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</si>
  <si>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</si>
  <si>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</si>
  <si>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</si>
  <si>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</si>
  <si>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</si>
  <si>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</si>
  <si>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</si>
  <si>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</si>
  <si>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</si>
  <si>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</si>
  <si>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</si>
  <si>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</si>
  <si>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</si>
  <si>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</si>
  <si>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</si>
  <si>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</si>
  <si>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</si>
  <si>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</si>
  <si>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</si>
  <si>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</si>
  <si>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</si>
  <si>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</si>
  <si>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</si>
  <si>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</si>
  <si>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</si>
  <si>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</si>
  <si>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</si>
  <si>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</si>
  <si>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</si>
  <si>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</si>
  <si>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</si>
  <si>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</si>
  <si>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</si>
  <si>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</si>
  <si>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</si>
  <si>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</si>
  <si>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</si>
  <si>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</si>
  <si>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</si>
  <si>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</si>
  <si>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</si>
  <si>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</si>
  <si>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</si>
  <si>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</si>
  <si>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</si>
  <si>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</si>
  <si>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</si>
  <si>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</si>
  <si>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</si>
  <si>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</si>
  <si>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</si>
  <si>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</si>
  <si>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</si>
  <si>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</si>
  <si>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</si>
  <si>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</si>
  <si>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</si>
  <si>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</si>
  <si>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</si>
  <si>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</si>
  <si>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</si>
  <si>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</si>
  <si>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</si>
  <si>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</si>
  <si>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</si>
  <si>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</si>
  <si>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</si>
  <si>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</si>
  <si>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</si>
  <si>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</si>
  <si>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</si>
  <si>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</si>
  <si>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</si>
  <si>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</si>
  <si>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</si>
  <si>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</si>
  <si>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</si>
  <si>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</si>
  <si>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</si>
  <si>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</si>
  <si>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</si>
  <si>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</si>
  <si>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</si>
  <si>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</si>
  <si>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</si>
  <si>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</si>
  <si>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</si>
  <si>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</si>
  <si>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</si>
  <si>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</si>
  <si>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</si>
  <si>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</si>
  <si>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</si>
  <si>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</si>
  <si>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</si>
  <si>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</si>
  <si>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</si>
  <si>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</si>
  <si>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</si>
  <si>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</si>
  <si>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</si>
  <si>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</si>
  <si>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</si>
  <si>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</si>
  <si>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</si>
  <si>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</si>
  <si>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</si>
  <si>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</si>
  <si>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</si>
  <si>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</si>
  <si>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</si>
  <si>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</si>
  <si>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</si>
  <si>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</si>
  <si>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</si>
  <si>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</si>
  <si>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</si>
  <si>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</si>
  <si>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</si>
  <si>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</si>
  <si>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</si>
  <si>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</si>
  <si>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</si>
  <si>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</si>
  <si>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</si>
  <si>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</si>
  <si>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</si>
  <si>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</si>
  <si>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</si>
  <si>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</si>
  <si>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</si>
  <si>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</si>
  <si>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</si>
  <si>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</si>
  <si>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</si>
  <si>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</si>
  <si>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</si>
  <si>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</si>
  <si>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</si>
  <si>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</si>
  <si>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</si>
  <si>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</si>
  <si>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</si>
  <si>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</si>
  <si>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</si>
  <si>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</si>
  <si>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</si>
  <si>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</si>
  <si>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</si>
  <si>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</si>
  <si>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</si>
  <si>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</si>
  <si>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</si>
  <si>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</si>
  <si>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</si>
  <si>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</si>
  <si>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</si>
  <si>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</si>
  <si>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</si>
  <si>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</si>
  <si>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</si>
  <si>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</si>
  <si>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</si>
  <si>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</si>
  <si>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</si>
  <si>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</si>
  <si>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</si>
  <si>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</si>
  <si>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</si>
  <si>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</si>
  <si>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</si>
  <si>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</si>
  <si>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</si>
  <si>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</si>
  <si>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</si>
  <si>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</si>
  <si>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</si>
  <si>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</si>
  <si>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</si>
  <si>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</si>
  <si>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</si>
  <si>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</si>
  <si>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</si>
  <si>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</si>
  <si>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</si>
  <si>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</si>
  <si>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</si>
  <si>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</si>
  <si>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</si>
  <si>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</si>
  <si>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</si>
  <si>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</si>
  <si>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</si>
  <si>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</si>
  <si>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</si>
  <si>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</si>
  <si>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</si>
  <si>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</si>
  <si>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</si>
  <si>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</si>
  <si>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</si>
  <si>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</si>
  <si>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</si>
  <si>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</si>
  <si>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</si>
  <si>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</si>
  <si>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</si>
  <si>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</si>
  <si>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</si>
  <si>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</si>
  <si>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</si>
  <si>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</si>
  <si>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</si>
  <si>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</si>
  <si>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</si>
  <si>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</si>
  <si>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</si>
  <si>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</si>
  <si>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</si>
  <si>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</si>
  <si>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</si>
  <si>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</si>
  <si>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</si>
  <si>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</si>
  <si>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</si>
  <si>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</si>
  <si>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</si>
  <si>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</si>
  <si>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</si>
  <si>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</si>
  <si>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</si>
  <si>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</si>
  <si>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</si>
  <si>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</si>
  <si>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</si>
  <si>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</si>
  <si>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</si>
  <si>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</si>
  <si>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</si>
  <si>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</si>
  <si>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</si>
  <si>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</si>
  <si>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</si>
  <si>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</si>
  <si>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</si>
  <si>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</si>
  <si>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</si>
  <si>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</si>
  <si>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</si>
  <si>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</si>
  <si>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</si>
  <si>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</si>
  <si>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</si>
  <si>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</si>
  <si>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</si>
  <si>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</si>
  <si>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</si>
  <si>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</si>
  <si>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</si>
  <si>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</si>
  <si>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</si>
  <si>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</si>
  <si>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</si>
  <si>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</si>
  <si>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</si>
  <si>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</si>
  <si>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</si>
  <si>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Somme de Sales</t>
  </si>
  <si>
    <t>Étiquettes de lignes</t>
  </si>
  <si>
    <t>Total général</t>
  </si>
  <si>
    <t>2019</t>
  </si>
  <si>
    <t>2020</t>
  </si>
  <si>
    <t>2021</t>
  </si>
  <si>
    <t>2022</t>
  </si>
  <si>
    <t>Arabica</t>
  </si>
  <si>
    <t>Excelsa</t>
  </si>
  <si>
    <t>Liberica</t>
  </si>
  <si>
    <t>Robusta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</si>
  <si>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</si>
  <si>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</si>
  <si>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</si>
  <si>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</si>
  <si>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</si>
  <si>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</si>
  <si>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</si>
  <si>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</si>
  <si>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</si>
  <si>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</si>
  <si>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</si>
  <si>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</si>
  <si>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Années (Order Date)</t>
  </si>
  <si>
    <t>Mois (Order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</si>
</sst>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$&quot;_ ;_ * \(#,##0.00\)\ &quot;$&quot;_ ;_ * &quot;-&quot;??_)\ &quot;$&quot;_ ;_ @_ "/>
    <numFmt numFmtId="164" formatCode="0.0"/>
    <numFmt numFmtId="165" formatCode="0.0&quot; Kg&quot;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65" fontId="0" fillId="0" borderId="0" xfId="0" applyNumberFormat="1"/>
    <xf numFmtId="44" fontId="0" fillId="0" borderId="0" xfId="1" applyFont="1"/>
    <xf numFmtId="0" fontId="3" fillId="0" borderId="0" xfId="0" applyFont="1" applyAlignment="1">
      <alignment vertical="center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Monétaire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0.0&quot; 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yyyy/mm/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[coffeeOrdersData.xlsx]Top 5 des Clients!Tableau croisé dynamique2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Les</a:t>
            </a:r>
            <a:r>
              <a:rPr lang="en-US" baseline="0"/>
              <a:t> 5 meilleurs clients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'Top 5 des Clients'!$B$3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'Top 5 des Clients'!$A$4:$A$9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'Top 5 des Clients'!$B$4:$B$9</c:f>
              <c:numCache>
                <c:formatCode>_("$"* #,##0.00_);_("$"* \(#,##0.00\);_("$"* "-"??_);_(@_)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7-4C54-A112-0578EB3BB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1457008"/>
        <c:axId val="1871457488"/>
        <c:axId val="0"/>
      </c:bar3DChart>
      <c:catAx>
        <c:axId val="187145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1457488"/>
        <c:crosses val="autoZero"/>
        <c:auto val="1"/>
        <c:lblAlgn val="ctr"/>
        <c:lblOffset val="100"/>
        <c:noMultiLvlLbl val="0"/>
      </c:catAx>
      <c:valAx>
        <c:axId val="187145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14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[coffeeOrdersData.xlsx]Ventes par Pays!Tableau croisé dynamique2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Vente</a:t>
            </a:r>
            <a:r>
              <a:rPr lang="en-US" baseline="0"/>
              <a:t> par Pays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'Ventes par Pays'!$B$3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'Ventes par Pays'!$A$4:$A$7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'Ventes par Pays'!$B$4:$B$7</c:f>
              <c:numCache>
                <c:formatCode>_("$"* #,##0.00_);_("$"* \(#,##0.00\);_("$"* "-"??_);_(@_)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A-461E-BA97-33FE90B7F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1457008"/>
        <c:axId val="1871457488"/>
        <c:axId val="0"/>
      </c:bar3DChart>
      <c:catAx>
        <c:axId val="187145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1457488"/>
        <c:crosses val="autoZero"/>
        <c:auto val="1"/>
        <c:lblAlgn val="ctr"/>
        <c:lblOffset val="100"/>
        <c:noMultiLvlLbl val="0"/>
      </c:catAx>
      <c:valAx>
        <c:axId val="187145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14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 des ventes!Total_Ventes</c:name>
    <c:fmtId val="3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des ventes'!$C$3:$C$4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'Total des ventes'!$A$5:$B$48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des ventes'!$C$5:$C$48</c:f>
              <c:numCache>
                <c:formatCode>_("$"* #,##0.00_);_("$"* \(#,##0.00\);_("$"* "-"??_);_(@_)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C-4D7E-A195-0DD54E0C79C8}"/>
            </c:ext>
          </c:extLst>
        </c:ser>
        <c:ser>
          <c:idx val="1"/>
          <c:order val="1"/>
          <c:tx>
            <c:strRef>
              <c:f>'Total des ventes'!$D$3:$D$4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'Total des ventes'!$A$5:$B$48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des ventes'!$D$5:$D$48</c:f>
              <c:numCache>
                <c:formatCode>_("$"* #,##0.00_);_("$"* \(#,##0.00\);_("$"* "-"??_);_(@_)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C-4D7E-A195-0DD54E0C79C8}"/>
            </c:ext>
          </c:extLst>
        </c:ser>
        <c:ser>
          <c:idx val="2"/>
          <c:order val="2"/>
          <c:tx>
            <c:strRef>
              <c:f>'Total des ventes'!$E$3:$E$4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'Total des ventes'!$A$5:$B$48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des ventes'!$E$5:$E$48</c:f>
              <c:numCache>
                <c:formatCode>_("$"* #,##0.00_);_("$"* \(#,##0.00\);_("$"* "-"??_);_(@_)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C-4D7E-A195-0DD54E0C79C8}"/>
            </c:ext>
          </c:extLst>
        </c:ser>
        <c:ser>
          <c:idx val="3"/>
          <c:order val="3"/>
          <c:tx>
            <c:strRef>
              <c:f>'Total des ventes'!$F$3:$F$4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'Total des ventes'!$A$5:$B$48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des ventes'!$F$5:$F$48</c:f>
              <c:numCache>
                <c:formatCode>_("$"* #,##0.00_);_("$"* \(#,##0.00\);_("$"* "-"??_);_(@_)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6C-4D7E-A195-0DD54E0C7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905792"/>
        <c:axId val="1823906272"/>
      </c:lineChart>
      <c:catAx>
        <c:axId val="182390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3906272"/>
        <c:crosses val="autoZero"/>
        <c:auto val="1"/>
        <c:lblAlgn val="ctr"/>
        <c:lblOffset val="100"/>
        <c:noMultiLvlLbl val="0"/>
      </c:catAx>
      <c:valAx>
        <c:axId val="18239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390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18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22C64D3-8110-4ED1-9E7E-BA124358C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35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39C7697-5155-48C2-B03B-32E3C0AAD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17</xdr:col>
      <xdr:colOff>0</xdr:colOff>
      <xdr:row>44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DDBDEE9-7E05-4484-9B5B-3D89999BA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4802</xdr:colOff>
      <xdr:row>4</xdr:row>
      <xdr:rowOff>177693</xdr:rowOff>
    </xdr:from>
    <xdr:to>
      <xdr:col>17</xdr:col>
      <xdr:colOff>0</xdr:colOff>
      <xdr:row>13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Order Date">
              <a:extLst>
                <a:ext uri="{FF2B5EF4-FFF2-40B4-BE49-F238E27FC236}">
                  <a16:creationId xmlns:a16="http://schemas.microsoft.com/office/drawing/2014/main" id="{031CD88D-947B-4669-BD95-88A22FBFCB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861" y="805222"/>
              <a:ext cx="12187198" cy="15368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11206</xdr:colOff>
      <xdr:row>14</xdr:row>
      <xdr:rowOff>1</xdr:rowOff>
    </xdr:from>
    <xdr:to>
      <xdr:col>26</xdr:col>
      <xdr:colOff>0</xdr:colOff>
      <xdr:row>18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Loyalty Card">
              <a:extLst>
                <a:ext uri="{FF2B5EF4-FFF2-40B4-BE49-F238E27FC236}">
                  <a16:creationId xmlns:a16="http://schemas.microsoft.com/office/drawing/2014/main" id="{A8CB1727-4EA2-46B8-B0BB-90CB9C9900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15265" y="2532530"/>
              <a:ext cx="6846794" cy="761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11204</xdr:colOff>
      <xdr:row>10</xdr:row>
      <xdr:rowOff>0</xdr:rowOff>
    </xdr:from>
    <xdr:to>
      <xdr:col>26</xdr:col>
      <xdr:colOff>0</xdr:colOff>
      <xdr:row>14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oast Type Name">
              <a:extLst>
                <a:ext uri="{FF2B5EF4-FFF2-40B4-BE49-F238E27FC236}">
                  <a16:creationId xmlns:a16="http://schemas.microsoft.com/office/drawing/2014/main" id="{1AB4AE97-2ACA-4B25-9611-E7ED5CD90A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15263" y="1770529"/>
              <a:ext cx="6846796" cy="76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0</xdr:colOff>
      <xdr:row>4</xdr:row>
      <xdr:rowOff>157604</xdr:rowOff>
    </xdr:from>
    <xdr:to>
      <xdr:col>26</xdr:col>
      <xdr:colOff>0</xdr:colOff>
      <xdr:row>10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Size">
              <a:extLst>
                <a:ext uri="{FF2B5EF4-FFF2-40B4-BE49-F238E27FC236}">
                  <a16:creationId xmlns:a16="http://schemas.microsoft.com/office/drawing/2014/main" id="{350E1DD2-38B3-4D68-82BB-122F5168EF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04059" y="785133"/>
              <a:ext cx="6858000" cy="9853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</xdr:row>
      <xdr:rowOff>0</xdr:rowOff>
    </xdr:from>
    <xdr:to>
      <xdr:col>26</xdr:col>
      <xdr:colOff>0</xdr:colOff>
      <xdr:row>5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2A5C20E-6482-FEB5-FEED-10212AED853C}"/>
            </a:ext>
          </a:extLst>
        </xdr:cNvPr>
        <xdr:cNvSpPr/>
      </xdr:nvSpPr>
      <xdr:spPr>
        <a:xfrm>
          <a:off x="112059" y="56029"/>
          <a:ext cx="19050000" cy="76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4000" b="1">
              <a:latin typeface="Aharoni" panose="02010803020104030203" pitchFamily="2" charset="-79"/>
              <a:cs typeface="Aharoni" panose="02010803020104030203" pitchFamily="2" charset="-79"/>
            </a:rPr>
            <a:t>DASHBOARD</a:t>
          </a:r>
          <a:r>
            <a:rPr lang="fr-CA" sz="4000" b="1" baseline="0">
              <a:latin typeface="Aharoni" panose="02010803020104030203" pitchFamily="2" charset="-79"/>
              <a:cs typeface="Aharoni" panose="02010803020104030203" pitchFamily="2" charset="-79"/>
            </a:rPr>
            <a:t> DES VENTES DE CAFÉ</a:t>
          </a:r>
          <a:endParaRPr lang="fr-CA" sz="4000" b="1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ilisateur" refreshedDate="45843.875927314817" createdVersion="8" refreshedVersion="8" minRefreshableVersion="3" recordCount="1000" xr:uid="{04E57821-F9D4-427E-BD2F-05E15CC89BD1}">
  <cacheSource type="worksheet">
    <worksheetSource name="Order_table"/>
  </cacheSource>
  <cacheFields count="18">
    <cacheField name="Order ID" numFmtId="0">
      <sharedItems/>
    </cacheField>
    <cacheField name="Order Date" numFmtId="14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 count="913">
        <s v="17670-51384-MA"/>
        <s v="21125-22134-PX"/>
        <s v="23806-46781-OU"/>
        <s v="86561-91660-RB"/>
        <s v="65223-29612-CB"/>
        <s v="21134-81676-FR"/>
        <s v="03396-68805-ZC"/>
        <s v="61021-27840-ZN"/>
        <s v="76239-90137-UQ"/>
        <s v="49315-21985-BB"/>
        <s v="34136-36674-OM"/>
        <s v="39396-12890-PE"/>
        <s v="95875-73336-RG"/>
        <s v="25473-43727-BY"/>
        <s v="99643-51048-IQ"/>
        <s v="62173-15287-CU"/>
        <s v="57611-05522-ST"/>
        <s v="76664-37050-DT"/>
        <s v="03090-88267-BQ"/>
        <s v="37651-47492-NC"/>
        <s v="95399-57205-HI"/>
        <s v="24010-66714-HW"/>
        <s v="07591-92789-UA"/>
        <s v="49231-44455-IC"/>
        <s v="50124-88608-EO"/>
        <s v="00888-74814-UZ"/>
        <s v="14158-30713-OB"/>
        <s v="51427-89175-QJ"/>
        <s v="39123-12846-YJ"/>
        <s v="44981-99666-XB"/>
        <s v="24825-51803-CQ"/>
        <s v="77634-13918-GJ"/>
        <s v="13694-25001-LX"/>
        <s v="08523-01791-TI"/>
        <s v="49860-68865-AB"/>
        <s v="21240-83132-SP"/>
        <s v="08350-81623-TF"/>
        <s v="73284-01385-SJ"/>
        <s v="04152-34436-IE"/>
        <s v="06631-86965-XP"/>
        <s v="54619-08558-ZU"/>
        <s v="85589-17020-CX"/>
        <s v="36078-91009-WU"/>
        <s v="15770-27099-GX"/>
        <s v="91460-04823-BX"/>
        <s v="45089-52817-WN"/>
        <s v="76447-50326-IC"/>
        <s v="26333-67911-OL"/>
        <s v="22107-86640-SB"/>
        <s v="09960-34242-LZ"/>
        <s v="04671-85591-RT"/>
        <s v="25729-68859-UA"/>
        <s v="05501-86351-NX"/>
        <s v="04521-04300-OK"/>
        <s v="58689-55264-VK"/>
        <s v="79436-73011-MM"/>
        <s v="65552-60476-KY"/>
        <s v="69904-02729-YS"/>
        <s v="01433-04270-AX"/>
        <s v="14204-14186-LA"/>
        <s v="32948-34398-HC"/>
        <s v="77343-52608-FF"/>
        <s v="42770-36274-QA"/>
        <s v="14103-58987-ZU"/>
        <s v="69958-32065-SW"/>
        <s v="69533-84907-FA"/>
        <s v="76005-95461-CI"/>
        <s v="15395-90855-VB"/>
        <s v="80640-45811-LB"/>
        <s v="28476-04082-GR"/>
        <s v="12018-75670-EU"/>
        <s v="86437-17399-FK"/>
        <s v="62979-53167-ML"/>
        <s v="54810-81899-HL"/>
        <s v="26103-41504-IB"/>
        <s v="76534-45229-SG"/>
        <s v="81744-27332-RR"/>
        <s v="91513-75657-PH"/>
        <s v="30373-66619-CB"/>
        <s v="31582-23562-FM"/>
        <s v="81431-12577-VD"/>
        <s v="68894-91205-MP"/>
        <s v="87602-55754-VN"/>
        <s v="39181-35745-WH"/>
        <s v="30381-64762-NG"/>
        <s v="17503-27693-ZH"/>
        <s v="89442-35633-HJ"/>
        <s v="13654-85265-IL"/>
        <s v="40946-22090-FP"/>
        <s v="29050-93691-TS"/>
        <s v="64395-74865-WF"/>
        <s v="81861-66046-SU"/>
        <s v="13366-78506-KP"/>
        <s v="08847-29858-HN"/>
        <s v="00539-42510-RY"/>
        <s v="45190-08727-NV"/>
        <s v="87049-37901-FU"/>
        <s v="34015-31593-JC"/>
        <s v="90305-50099-SV"/>
        <s v="55871-61935-MF"/>
        <s v="15405-60469-TM"/>
        <s v="06953-94794-FB"/>
        <s v="22305-40299-CY"/>
        <s v="09020-56774-GU"/>
        <s v="92926-08470-YS"/>
        <s v="07250-63194-JO"/>
        <s v="63787-96257-TQ"/>
        <s v="49530-25460-RW"/>
        <s v="66508-21373-OQ"/>
        <s v="20203-03950-FY"/>
        <s v="83895-90735-XH"/>
        <s v="61954-61462-RJ"/>
        <s v="47939-53158-LS"/>
        <s v="61513-27752-FA"/>
        <s v="89714-19856-WX"/>
        <s v="87979-56781-YV"/>
        <s v="74126-88836-KA"/>
        <s v="37397-05992-VO"/>
        <s v="54904-18397-UD"/>
        <s v="19017-95853-EK"/>
        <s v="88593-59934-VU"/>
        <s v="47493-68564-YM"/>
        <s v="82246-82543-DW"/>
        <s v="03384-62101-IY"/>
        <s v="86881-41559-OR"/>
        <s v="02536-18494-AQ"/>
        <s v="58638-01029-CB"/>
        <s v="90312-11148-LA"/>
        <s v="68239-74809-TF"/>
        <s v="91074-60023-IP"/>
        <s v="07972-83748-JI"/>
        <s v="08694-57330-XR"/>
        <s v="68412-11126-YJ"/>
        <s v="69037-66822-DW"/>
        <s v="01297-94364-XH"/>
        <s v="39919-06540-ZI"/>
        <s v="60512-78550-WS"/>
        <s v="40172-12000-AU"/>
        <s v="39019-13649-CL"/>
        <s v="12715-05198-QU"/>
        <s v="04513-76520-QO"/>
        <s v="88446-59251-SQ"/>
        <s v="23779-10274-KN"/>
        <s v="57235-92842-DK"/>
        <s v="75977-30364-AY"/>
        <s v="12299-30914-NG"/>
        <s v="59971-35626-YJ"/>
        <s v="15380-76513-PS"/>
        <s v="73564-98204-EY"/>
        <s v="72282-40594-RX"/>
        <s v="17514-94165-RJ"/>
        <s v="56248-75861-JX"/>
        <s v="97855-54761-IS"/>
        <s v="96544-91644-IT"/>
        <s v="51971-70393-QM"/>
        <s v="06812-11924-IK"/>
        <s v="59741-90220-OW"/>
        <s v="62682-27930-PD"/>
        <s v="00256-19905-YG"/>
        <s v="38890-22576-UI"/>
        <s v="94573-61802-PH"/>
        <s v="86447-02699-UT"/>
        <s v="51432-27169-KN"/>
        <s v="43074-00987-PB"/>
        <s v="04739-85772-QT"/>
        <s v="28279-78469-YW"/>
        <s v="91829-99544-DS"/>
        <s v="38978-59582-JP"/>
        <s v="86504-96610-BH"/>
        <s v="75986-98864-EZ"/>
        <s v="66776-88682-RG"/>
        <s v="85851-78384-DM"/>
        <s v="55232-81621-BX"/>
        <s v="80310-92912-JA"/>
        <s v="19821-05175-WZ"/>
        <s v="01338-83217-GV"/>
        <s v="66044-25298-TA"/>
        <s v="28728-47861-TZ"/>
        <s v="32638-38620-AX"/>
        <s v="83163-65741-IH"/>
        <s v="89422-58281-FD"/>
        <s v="76293-30918-DQ"/>
        <s v="86779-84838-EJ"/>
        <s v="66806-41795-MX"/>
        <s v="64875-71224-UI"/>
        <s v="16982-35708-BZ"/>
        <s v="66708-26678-QK"/>
        <s v="08743-09057-OO"/>
        <s v="37490-01572-JW"/>
        <s v="01811-60350-CU"/>
        <s v="24766-58139-GT"/>
        <s v="90123-70970-NY"/>
        <s v="93809-05424-MG"/>
        <s v="85425-33494-HQ"/>
        <s v="54387-64897-XC"/>
        <s v="01035-70465-UO"/>
        <s v="84260-39432-ML"/>
        <s v="69779-40609-RS"/>
        <s v="80247-70000-HT"/>
        <s v="35058-04550-VC"/>
        <s v="27226-53717-SY"/>
        <s v="02002-98725-CH"/>
        <s v="38487-01549-MV"/>
        <s v="98573-41811-EQ"/>
        <s v="72463-75685-MV"/>
        <s v="10225-91535-AI"/>
        <s v="48090-06534-HI"/>
        <s v="80444-58185-FX"/>
        <s v="13561-92774-WP"/>
        <s v="11550-78378-GE"/>
        <s v="90961-35603-RP"/>
        <s v="57145-03803-ZL"/>
        <s v="89115-11966-VF"/>
        <s v="05754-41702-FG"/>
        <s v="84269-49816-ML"/>
        <s v="23600-98432-ME"/>
        <s v="79058-02767-CP"/>
        <s v="89208-74646-UK"/>
        <s v="11408-81032-UR"/>
        <s v="32070-55528-UG"/>
        <s v="48873-84433-PN"/>
        <s v="32928-18158-OW"/>
        <s v="89711-56688-GG"/>
        <s v="48389-71976-JB"/>
        <s v="84033-80762-EQ"/>
        <s v="12743-00952-KO"/>
        <s v="41505-42181-EF"/>
        <s v="14307-87663-KB"/>
        <s v="08360-19442-GB"/>
        <s v="93405-51204-UW"/>
        <s v="97152-03355-IW"/>
        <s v="79216-73157-TE"/>
        <s v="20259-47723-AC"/>
        <s v="04666-71569-RI"/>
        <s v="08909-77713-CG"/>
        <s v="84340-73931-VV"/>
        <s v="04609-95151-XH"/>
        <s v="99562-88650-YF"/>
        <s v="46560-73885-PJ"/>
        <s v="80179-44620-WN"/>
        <s v="59081-87231-VP"/>
        <s v="07878-45872-CC"/>
        <s v="12444-05174-OO"/>
        <s v="34665-62561-AU"/>
        <s v="77877-11993-QH"/>
        <s v="32291-18308-YZ"/>
        <s v="25754-33191-ZI"/>
        <s v="53120-45532-KL"/>
        <s v="36605-83052-WB"/>
        <s v="53683-35977-KI"/>
        <s v="07972-83134-NM"/>
        <s v="25514-23938-IQ"/>
        <s v="49084-44492-OJ"/>
        <s v="76624-72205-CK"/>
        <s v="12729-50170-JE"/>
        <s v="43974-44760-QI"/>
        <s v="30585-48726-BK"/>
        <s v="16123-07017-TY"/>
        <s v="27723-45097-MH"/>
        <s v="37078-56703-AF"/>
        <s v="79420-11075-MY"/>
        <s v="57504-13456-UO"/>
        <s v="53751-57560-CN"/>
        <s v="96112-42558-EA"/>
        <s v="03157-23165-UB"/>
        <s v="51466-52850-AG"/>
        <s v="57145-31023-FK"/>
        <s v="66408-53777-VE"/>
        <s v="53035-99701-WG"/>
        <s v="45899-92796-EI"/>
        <s v="17649-28133-PY"/>
        <s v="49612-33852-CN"/>
        <s v="66976-43829-YG"/>
        <s v="64852-04619-XZ"/>
        <s v="58690-31815-VY"/>
        <s v="62863-81239-DT"/>
        <s v="21177-40725-CF"/>
        <s v="99421-80253-UI"/>
        <s v="45315-50206-DK"/>
        <s v="09595-95726-OV"/>
        <s v="60221-67036-TD"/>
        <s v="62923-29397-KX"/>
        <s v="33011-52383-BA"/>
        <s v="86768-91598-FA"/>
        <s v="37191-12203-MX"/>
        <s v="16545-76328-JY"/>
        <s v="74330-29286-RO"/>
        <s v="22349-47389-GY"/>
        <s v="70290-38099-GB"/>
        <s v="18741-72071-PP"/>
        <s v="62588-82624-II"/>
        <s v="37430-29579-HD"/>
        <s v="84132-22322-QT"/>
        <s v="37445-17791-NQ"/>
        <s v="58511-10548-ZU"/>
        <s v="47725-34771-FJ"/>
        <s v="53086-67334-KT"/>
        <s v="83308-82257-UN"/>
        <s v="37274-08534-FM"/>
        <s v="54004-04664-AA"/>
        <s v="26822-19510-SD"/>
        <s v="06432-73165-ML"/>
        <s v="96503-31833-CW"/>
        <s v="63985-64148-MG"/>
        <s v="19597-91185-CM"/>
        <s v="79814-23626-JR"/>
        <s v="43439-94003-DW"/>
        <s v="97655-45555-LI"/>
        <s v="64418-01720-VW"/>
        <s v="96836-09258-RI"/>
        <s v="69529-07533-CV"/>
        <s v="94840-49457-UD"/>
        <s v="81414-81273-DK"/>
        <s v="76930-61689-CH"/>
        <s v="12839-56537-TQ"/>
        <s v="62741-01322-HU"/>
        <s v="44932-34838-RM"/>
        <s v="91181-19412-RQ"/>
        <s v="37182-54930-XC"/>
        <s v="08613-17327-XT"/>
        <s v="70451-38048-AH"/>
        <s v="35442-75769-PL"/>
        <s v="83737-56117-JE"/>
        <s v="07095-81281-NJ"/>
        <s v="77043-48851-HG"/>
        <s v="78224-60622-KH"/>
        <s v="83105-86631-IU"/>
        <s v="99358-65399-TC"/>
        <s v="94525-76037-JP"/>
        <s v="82718-93677-XO"/>
        <s v="44708-78241-DF"/>
        <s v="23039-93032-FN"/>
        <s v="35256-12529-FT"/>
        <s v="86100-33488-WP"/>
        <s v="64435-53100-WM"/>
        <s v="44699-43836-UH"/>
        <s v="29588-35679-RG"/>
        <s v="64815-54078-HH"/>
        <s v="59572-41990-XY"/>
        <s v="32481-61533-ZJ"/>
        <s v="31587-92570-HL"/>
        <s v="93832-04799-ID"/>
        <s v="59367-30821-ZQ"/>
        <s v="83947-45528-ET"/>
        <s v="60799-92593-CX"/>
        <s v="61600-55136-UM"/>
        <s v="59771-90302-OF"/>
        <s v="16880-78077-FB"/>
        <s v="74415-50873-FC"/>
        <s v="31798-95707-NR"/>
        <s v="59122-08794-WT"/>
        <s v="37238-52421-JJ"/>
        <s v="48854-01899-FN"/>
        <s v="80896-38819-DW"/>
        <s v="29814-01459-RC"/>
        <s v="48497-29281-FE"/>
        <s v="43605-12616-YH"/>
        <s v="21907-75962-VB"/>
        <s v="69503-12127-YD"/>
        <s v="68810-07329-EU"/>
        <s v="08478-75251-OG"/>
        <s v="17005-82030-EA"/>
        <s v="42179-95059-DO"/>
        <s v="55989-39849-WO"/>
        <s v="28932-49296-TM"/>
        <s v="86144-10144-CB"/>
        <s v="60973-72562-DQ"/>
        <s v="11263-86515-VU"/>
        <s v="60004-62976-NI"/>
        <s v="77876-28498-HI"/>
        <s v="61302-06948-EH"/>
        <s v="06757-96251-UH"/>
        <s v="44530-75983-OD"/>
        <s v="44865-58249-RY"/>
        <s v="36021-61205-DF"/>
        <s v="75716-12782-SS"/>
        <s v="11812-00461-KH"/>
        <s v="46681-78850-ZW"/>
        <s v="01932-87052-KO"/>
        <s v="16046-34805-ZF"/>
        <s v="34546-70516-LR"/>
        <s v="73699-93557-FZ"/>
        <s v="86686-37462-CK"/>
        <s v="14298-02150-KH"/>
        <s v="48675-07824-HJ"/>
        <s v="18551-80943-YQ"/>
        <s v="19196-09748-DB"/>
        <s v="72233-08665-IP"/>
        <s v="53817-13148-RK"/>
        <s v="92227-49331-QR"/>
        <s v="12997-41076-FQ"/>
        <s v="44220-00348-MB"/>
        <s v="93047-98331-DD"/>
        <s v="67285-75317-XI"/>
        <s v="88167-57964-PH"/>
        <s v="16106-36039-QS"/>
        <s v="98921-82417-GN"/>
        <s v="55265-75151-AK"/>
        <s v="47386-50743-FG"/>
        <s v="32622-54551-UC"/>
        <s v="48419-02347-XP"/>
        <s v="14121-20527-OJ"/>
        <s v="53486-73919-BQ"/>
        <s v="21889-94615-WT"/>
        <s v="87726-16941-QW"/>
        <s v="03677-09134-BC"/>
        <s v="93224-71517-WV"/>
        <s v="76263-95145-GJ"/>
        <s v="68555-89840-GZ"/>
        <s v="70624-19112-AO"/>
        <s v="58916-61837-QH"/>
        <s v="89292-52335-YZ"/>
        <s v="77284-34297-YY"/>
        <s v="50449-80974-BZ"/>
        <s v="08120-16183-AW"/>
        <s v="68044-89277-ML"/>
        <s v="71364-35210-HS"/>
        <s v="37177-68797-ON"/>
        <s v="60308-06944-GS"/>
        <s v="49888-39458-PF"/>
        <s v="60748-46813-DZ"/>
        <s v="16385-11286-NX"/>
        <s v="72164-90254-EJ"/>
        <s v="67010-92988-CT"/>
        <s v="15776-91507-GT"/>
        <s v="23473-41001-CD"/>
        <s v="23446-47798-ID"/>
        <s v="28327-84469-ND"/>
        <s v="42466-87067-DT"/>
        <s v="62246-99443-HF"/>
        <s v="99869-55718-UU"/>
        <s v="77421-46059-RY"/>
        <s v="49894-06550-OQ"/>
        <s v="72028-63343-SU"/>
        <s v="10074-20104-NN"/>
        <s v="71769-10219-IM"/>
        <s v="22221-71106-JD"/>
        <s v="99735-44927-OL"/>
        <s v="27132-68907-RC"/>
        <s v="90440-62727-HI"/>
        <s v="36769-16558-SX"/>
        <s v="10138-31681-SD"/>
        <s v="24669-76297-SF"/>
        <s v="78050-20355-DI"/>
        <s v="79825-17822-UH"/>
        <s v="03990-21586-MQ"/>
        <s v="27493-46921-TZ"/>
        <s v="58816-74064-TF"/>
        <s v="09818-59895-EH"/>
        <s v="06488-46303-IZ"/>
        <s v="93046-67561-AY"/>
        <s v="68946-40750-LK"/>
        <s v="38387-64959-WW"/>
        <s v="48418-60841-CC"/>
        <s v="13736-92418-JS"/>
        <s v="33000-22405-LO"/>
        <s v="46959-60474-LT"/>
        <s v="73431-39823-UP"/>
        <s v="90993-98984-JK"/>
        <s v="06552-04430-AG"/>
        <s v="54597-57004-QM"/>
        <s v="50238-24377-ZS"/>
        <s v="60370-41934-IF"/>
        <s v="06899-54551-EH"/>
        <s v="66458-91190-YC"/>
        <s v="80463-43913-WZ"/>
        <s v="67204-04870-LG"/>
        <s v="22721-63196-UJ"/>
        <s v="55515-37571-RS"/>
        <s v="25598-77476-CB"/>
        <s v="14888-85625-TM"/>
        <s v="92793-68332-NR"/>
        <s v="64439-27325-LG"/>
        <s v="78570-76770-LB"/>
        <s v="98661-69719-VI"/>
        <s v="82990-92703-IX"/>
        <s v="49412-86877-VY"/>
        <s v="70879-00984-FJ"/>
        <s v="53414-73391-CR"/>
        <s v="43606-83072-OA"/>
        <s v="84466-22864-CE"/>
        <s v="76499-89100-JQ"/>
        <s v="39582-35773-ZJ"/>
        <s v="66240-46962-IO"/>
        <s v="10637-45522-ID"/>
        <s v="92599-58687-CS"/>
        <s v="06058-48844-PI"/>
        <s v="53631-24432-SY"/>
        <s v="18275-73980-KL"/>
        <s v="23187-65750-HZ"/>
        <s v="22725-79522-GP"/>
        <s v="06279-72603-JE"/>
        <s v="83543-79246-ON"/>
        <s v="66794-66795-VW"/>
        <s v="95424-67020-AP"/>
        <s v="73017-69644-MS"/>
        <s v="67423-10113-LM"/>
        <s v="48582-05061-RY"/>
        <s v="32031-49093-KE"/>
        <s v="31715-98714-OO"/>
        <s v="73759-17258-KA"/>
        <s v="64897-79178-MH"/>
        <s v="73346-85564-JB"/>
        <s v="07476-13102-NJ"/>
        <s v="87223-37422-SK"/>
        <s v="57837-15577-YK"/>
        <s v="10142-55267-YO"/>
        <s v="73647-66148-VM"/>
        <s v="92976-19453-DT"/>
        <s v="89757-51438-HX"/>
        <s v="76192-13390-HZ"/>
        <s v="02009-87294-SY"/>
        <s v="82872-34456-LJ"/>
        <s v="13181-04387-LI"/>
        <s v="24845-36117-TI"/>
        <s v="86646-65810-TD"/>
        <s v="59480-02795-IU"/>
        <s v="61809-87758-LJ"/>
        <s v="77408-43873-RS"/>
        <s v="18366-65239-WF"/>
        <s v="19485-98072-PS"/>
        <s v="72072-33025-SD"/>
        <s v="58118-22461-GC"/>
        <s v="90940-63327-DJ"/>
        <s v="64481-42546-II"/>
        <s v="27536-28463-NJ"/>
        <s v="70140-82812-KD"/>
        <s v="91895-55605-LS"/>
        <s v="43155-71724-XP"/>
        <s v="32038-81174-JF"/>
        <s v="59205-20324-NB"/>
        <s v="99899-54612-NX"/>
        <s v="26248-84194-FI"/>
        <s v="84493-71314-WX"/>
        <s v="39789-43945-IV"/>
        <s v="38972-89678-ZM"/>
        <s v="91465-84526-IJ"/>
        <s v="22832-98538-RB"/>
        <s v="30844-91890-ZA"/>
        <s v="05325-97750-WP"/>
        <s v="88992-49081-AT"/>
        <s v="10204-31464-SA"/>
        <s v="75156-80911-YT"/>
        <s v="53971-49906-PZ"/>
        <s v="10728-17633-ST"/>
        <s v="13549-65017-VE"/>
        <s v="87688-42420-TO"/>
        <s v="51901-35210-UI"/>
        <s v="62483-50867-OM"/>
        <s v="92753-50029-SD"/>
        <s v="53809-98498-SN"/>
        <s v="66308-13503-KD"/>
        <s v="82458-87830-JE"/>
        <s v="41611-34336-WT"/>
        <s v="70089-27418-UJ"/>
        <s v="99978-56910-BN"/>
        <s v="09668-23340-IC"/>
        <s v="39457-62611-YK"/>
        <s v="90985-89807-RW"/>
        <s v="17816-67941-ZS"/>
        <s v="90816-65619-LM"/>
        <s v="69761-61146-KD"/>
        <s v="24040-20817-QB"/>
        <s v="19524-21432-XP"/>
        <s v="14398-43114-RV"/>
        <s v="41486-52502-QQ"/>
        <s v="20236-64364-QL"/>
        <s v="29102-40100-TZ"/>
        <s v="09171-42203-EB"/>
        <s v="29060-75856-UI"/>
        <s v="17088-16989-PL"/>
        <s v="14756-18321-CL"/>
        <s v="13324-78688-MI"/>
        <s v="73799-04749-BM"/>
        <s v="01927-46702-YT"/>
        <s v="80467-17137-TO"/>
        <s v="14640-87215-BK"/>
        <s v="94447-35885-HK"/>
        <s v="71034-49694-CS"/>
        <s v="00445-42781-KX"/>
        <s v="96116-24737-LV"/>
        <s v="18684-73088-YL"/>
        <s v="74671-55639-TU"/>
        <s v="17488-65879-XL"/>
        <s v="46431-09298-OU"/>
        <s v="60378-26473-FE"/>
        <s v="34927-68586-ZV"/>
        <s v="29051-27555-GD"/>
        <s v="52143-35672-JF"/>
        <s v="64918-67725-MN"/>
        <s v="85634-61759-ND"/>
        <s v="40180-22940-QB"/>
        <s v="34666-76738-SQ"/>
        <s v="98536-88616-FF"/>
        <s v="55621-06130-SA"/>
        <s v="45666-86771-EH"/>
        <s v="24689-69376-XX"/>
        <s v="71891-51101-VQ"/>
        <s v="71749-05400-CN"/>
        <s v="64845-00270-NO"/>
        <s v="29851-36402-UX"/>
        <s v="12190-25421-WM"/>
        <s v="52316-30571-GD"/>
        <s v="23243-92649-RY"/>
        <s v="39528-19971-OR"/>
        <s v="32743-78448-KT"/>
        <s v="93417-12322-YB"/>
        <s v="56891-86662-UY"/>
        <s v="40414-26467-VE"/>
        <s v="87858-83734-RK"/>
        <s v="46818-20198-GB"/>
        <s v="29808-89098-XD"/>
        <s v="78786-77449-RQ"/>
        <s v="27878-42224-QF"/>
        <s v="25331-13794-SB"/>
        <s v="55864-37682-GQ"/>
        <s v="97005-25609-CQ"/>
        <s v="94058-95794-IJ"/>
        <s v="40214-03678-GU"/>
        <s v="04921-85445-SL"/>
        <s v="53386-94266-LJ"/>
        <s v="49480-85909-DG"/>
        <s v="18293-78136-MN"/>
        <s v="84641-67384-TD"/>
        <s v="72320-29738-EB"/>
        <s v="47355-97488-XS"/>
        <s v="63499-24884-PP"/>
        <s v="39193-51770-FM"/>
        <s v="61323-91967-GG"/>
        <s v="90123-01967-KS"/>
        <s v="15958-25089-OS"/>
        <s v="98430-37820-UV"/>
        <s v="21798-04171-XC"/>
        <s v="52798-46508-HP"/>
        <s v="46478-42970-EM"/>
        <s v="00246-15080-LE"/>
        <s v="94091-86957-HX"/>
        <s v="26295-44907-DK"/>
        <s v="95351-96177-QV"/>
        <s v="92204-96636-BS"/>
        <s v="03010-30348-UA"/>
        <s v="13441-34686-SW"/>
        <s v="96612-41722-VJ"/>
        <s v="25504-41681-WA"/>
        <s v="75443-07820-DZ"/>
        <s v="39276-95489-XV"/>
        <s v="61437-83623-PZ"/>
        <s v="34317-87258-HQ"/>
        <s v="18570-80998-ZS"/>
        <s v="66580-33745-OQ"/>
        <s v="19820-29285-FD"/>
        <s v="11349-55147-SN"/>
        <s v="21141-12455-VB"/>
        <s v="71003-85639-HB"/>
        <s v="58443-95866-YO"/>
        <s v="89646-21249-OH"/>
        <s v="64988-20636-XQ"/>
        <s v="34704-83143-KS"/>
        <s v="67388-17544-XX"/>
        <s v="69411-48470-ID"/>
        <s v="97741-98924-KT"/>
        <s v="79857-78167-KO"/>
        <s v="46963-10322-ZA"/>
        <s v="93812-74772-MV"/>
        <s v="48203-23480-UB"/>
        <s v="60357-65386-RD"/>
        <s v="35099-13971-JI"/>
        <s v="01304-59807-OB"/>
        <s v="50705-17295-NK"/>
        <s v="77657-61366-FY"/>
        <s v="57192-13428-PL"/>
        <s v="24891-77957-LU"/>
        <s v="64896-18468-BT"/>
        <s v="84761-40784-SV"/>
        <s v="20236-42322-CM"/>
        <s v="49671-11547-WG"/>
        <s v="57976-33535-WK"/>
        <s v="55915-19477-MK"/>
        <s v="28121-11641-UA"/>
        <s v="09540-70637-EV"/>
        <s v="17775-77072-PP"/>
        <s v="90392-73338-BC"/>
        <s v="10725-45724-CO"/>
        <s v="87242-18006-IR"/>
        <s v="36572-91896-PP"/>
        <s v="25181-97933-UX"/>
        <s v="55374-03175-IA"/>
        <s v="76948-43532-JS"/>
        <s v="24344-88599-PP"/>
        <s v="54462-58311-YF"/>
        <s v="90767-92589-LV"/>
        <s v="27517-43747-YD"/>
        <s v="77828-66867-KH"/>
        <s v="41054-59693-XE"/>
        <s v="26314-66792-VP"/>
        <s v="69410-04668-MA"/>
        <s v="24972-55878-KX"/>
        <s v="46296-42617-OQ"/>
        <s v="44494-89923-UW"/>
        <s v="11621-09964-ID"/>
        <s v="76319-80715-II"/>
        <s v="91654-79216-IC"/>
        <s v="56450-21890-HK"/>
        <s v="40600-58915-WZ"/>
        <s v="66527-94478-PB"/>
        <s v="77154-45038-IH"/>
        <s v="08439-55669-AI"/>
        <s v="91509-62250-GN"/>
        <s v="83833-46106-ZC"/>
        <s v="19383-33606-PW"/>
        <s v="67052-76184-CB"/>
        <s v="43452-18035-DH"/>
        <s v="88060-50676-MV"/>
        <s v="89574-96203-EP"/>
        <s v="12607-75113-UV"/>
        <s v="56991-05510-PR"/>
        <s v="01841-48191-NL"/>
        <s v="33269-10023-CO"/>
        <s v="31245-81098-PJ"/>
        <s v="08946-56610-IH"/>
        <s v="20260-32948-EB"/>
        <s v="31613-41626-KX"/>
        <s v="75961-20170-RD"/>
        <s v="72524-06410-KD"/>
        <s v="98918-34330-GY"/>
        <s v="51497-50894-WU"/>
        <s v="98636-90072-YE"/>
        <s v="47011-57815-HJ"/>
        <s v="61253-98356-VD"/>
        <s v="96762-10814-DA"/>
        <s v="63112-10870-LC"/>
        <s v="21403-49423-PD"/>
        <s v="29581-13303-VB"/>
        <s v="86110-83695-YS"/>
        <s v="80454-42225-FT"/>
        <s v="29129-60664-KO"/>
        <s v="63025-62939-AN"/>
        <s v="49012-12987-QT"/>
        <s v="50924-94200-SQ"/>
        <s v="15673-18812-IU"/>
        <s v="52151-75971-YY"/>
        <s v="19413-02045-CG"/>
        <s v="98185-92775-KT"/>
        <s v="86991-53901-AT"/>
        <s v="78226-97287-JI"/>
        <s v="27930-59250-JT"/>
        <s v="40560-18556-YE"/>
        <s v="40780-22081-LX"/>
        <s v="01603-43789-TN"/>
        <s v="75419-92838-TI"/>
        <s v="96516-97464-MF"/>
        <s v="90285-56295-PO"/>
        <s v="08100-71102-HQ"/>
        <s v="84074-28110-OV"/>
        <s v="12747-63766-EU"/>
        <s v="83490-88357-LJ"/>
        <s v="53729-30320-XZ"/>
        <s v="50384-52703-LA"/>
        <s v="53864-36201-FG"/>
        <s v="70631-33225-MZ"/>
        <s v="54798-14109-HC"/>
        <s v="08023-52962-ET"/>
        <s v="41899-00283-VK"/>
        <s v="39011-18412-GR"/>
        <s v="60255-12579-PZ"/>
        <s v="80541-38332-BP"/>
        <s v="72778-50968-UQ"/>
        <s v="23941-30203-MO"/>
        <s v="96434-50068-DZ"/>
        <s v="11729-74102-XB"/>
        <s v="88116-12604-TE"/>
        <s v="13082-41034-PD"/>
        <s v="18082-74419-QH"/>
        <s v="49401-45041-ZU"/>
        <s v="41252-45992-VS"/>
        <s v="00852-54571-WP"/>
        <s v="13321-57602-GK"/>
        <s v="75006-89922-VW"/>
        <s v="52098-80103-FD"/>
        <s v="60121-12432-VU"/>
        <s v="68346-14810-UA"/>
        <s v="48464-99723-HK"/>
        <s v="88420-46464-XE"/>
        <s v="37762-09530-MP"/>
        <s v="47268-50127-XY"/>
        <s v="25544-84179-QC"/>
        <s v="32058-76765-ZL"/>
        <s v="69171-65646-UC"/>
        <s v="22503-52799-MI"/>
        <s v="08934-65581-ZI"/>
        <s v="15764-22559-ZT"/>
        <s v="87519-68847-ZG"/>
        <s v="78012-56878-UB"/>
        <s v="77192-72145-RG"/>
        <s v="86071-79238-CX"/>
        <s v="16809-16936-WF"/>
        <s v="11212-69985-ZJ"/>
        <s v="53893-01719-CL"/>
        <s v="66028-99867-WJ"/>
        <s v="62839-56723-CH"/>
        <s v="96849-52854-CR"/>
        <s v="19755-55847-VW"/>
        <s v="32900-82606-BO"/>
        <s v="20118-28138-QD"/>
        <s v="84057-45461-AH"/>
        <s v="90882-88130-KQ"/>
        <s v="21617-79890-DD"/>
        <s v="20256-54689-LO"/>
        <s v="17572-27091-AA"/>
        <s v="82300-88786-UE"/>
        <s v="65732-22589-OW"/>
        <s v="77175-09826-SF"/>
        <s v="07237-32539-NB"/>
        <s v="54722-76431-EX"/>
        <s v="67847-82662-TE"/>
        <s v="51114-51191-EW"/>
        <s v="91809-58808-TV"/>
        <s v="84996-26826-DK"/>
        <s v="93676-95250-XJ"/>
        <s v="28300-14355-GF"/>
        <s v="91190-84826-IQ"/>
        <s v="34570-99384-AF"/>
        <s v="57808-90533-UE"/>
        <s v="76060-30540-LB"/>
        <s v="76730-63769-ND"/>
        <s v="96042-27290-EQ"/>
        <s v="51940-02669-OR"/>
        <s v="99144-98314-GN"/>
        <s v="16358-63919-CE"/>
        <s v="67743-54817-UT"/>
        <s v="44601-51441-BH"/>
        <s v="97201-58870-WB"/>
        <s v="19849-12926-QF"/>
        <s v="40535-56770-UM"/>
        <s v="74940-09646-MU"/>
        <s v="06623-54610-HC"/>
        <s v="89490-75361-AF"/>
        <s v="94526-79230-GZ"/>
        <s v="58559-08254-UY"/>
        <s v="88574-37083-WX"/>
        <s v="67953-79896-AC"/>
        <s v="69207-93422-CQ"/>
        <s v="56060-17602-RG"/>
        <s v="46859-14212-FI"/>
        <s v="33555-01585-RP"/>
        <s v="11932-85629-CU"/>
        <s v="36192-07175-XC"/>
        <s v="46242-54946-ZW"/>
        <s v="95152-82155-VQ"/>
        <s v="13404-39127-WQ"/>
        <s v="40226-52317-IO"/>
        <s v="34419-18068-AG"/>
        <s v="51738-61457-RS"/>
        <s v="86757-52367-ON"/>
        <s v="28158-93383-CK"/>
        <s v="44799-09711-XW"/>
        <s v="53667-91553-LT"/>
        <s v="86579-92122-OC"/>
        <s v="01474-63436-TP"/>
        <s v="90533-82440-EE"/>
        <s v="48553-69225-VX"/>
        <s v="52374-27313-IV"/>
        <s v="14264-41252-SL"/>
        <s v="35367-50483-AR"/>
        <s v="69443-77665-QW"/>
        <s v="63411-51758-QC"/>
        <s v="68605-21835-UF"/>
        <s v="34786-30419-XY"/>
        <s v="15456-29250-RU"/>
        <s v="00886-35803-FG"/>
        <s v="31599-82152-AD"/>
        <s v="76209-39601-ZR"/>
        <s v="15064-65241-HB"/>
        <s v="69215-90789-DL"/>
        <s v="04317-46176-TB"/>
        <s v="04713-57765-KR"/>
        <s v="40959-32642-DN"/>
        <s v="77746-08153-PM"/>
        <s v="49667-96708-JL"/>
        <s v="24155-79322-EQ"/>
        <s v="95342-88311-SF"/>
        <s v="69374-08133-RI"/>
        <s v="83844-95908-RX"/>
        <s v="09667-09231-YM"/>
        <s v="55427-08059-DF"/>
        <s v="06624-54037-BQ"/>
        <s v="48544-90737-AZ"/>
        <s v="79463-01597-FQ"/>
        <s v="27702-50024-XC"/>
        <s v="57360-46846-NS"/>
        <s v="84045-66771-SL"/>
        <s v="46885-00260-TL"/>
        <s v="96446-62142-EN"/>
        <s v="07756-71018-GU"/>
        <s v="92048-47813-QB"/>
        <s v="28699-16256-XV"/>
        <s v="98476-63654-CG"/>
        <s v="55409-07759-YG"/>
        <s v="06136-65250-PG"/>
        <s v="08405-33165-BS"/>
        <s v="66070-30559-WI"/>
        <s v="01282-28364-RZ"/>
        <s v="51277-93873-RP"/>
        <s v="84405-83364-DG"/>
        <s v="83731-53280-YC"/>
        <s v="03917-13632-KC"/>
        <s v="62494-09113-RP"/>
        <s v="70567-65133-CN"/>
        <s v="77869-81373-AY"/>
        <s v="38536-98293-JZ"/>
        <s v="43014-53743-XK"/>
        <s v="64965-78386-MY"/>
        <s v="77131-58092-GE"/>
      </sharedItems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Loyalty Card" numFmtId="0">
      <sharedItems count="2">
        <s v="Yes"/>
        <s v="No"/>
      </sharedItems>
    </cacheField>
    <cacheField name="City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"/>
        <s v="Exc"/>
        <s v="Ara"/>
        <s v="Lib"/>
      </sharedItems>
    </cacheField>
    <cacheField name="Coffee Type Name" numFmtId="0">
      <sharedItems count="4">
        <s v="Robusta"/>
        <s v="Excelsa"/>
        <s v="Arabica"/>
        <s v="Liberica"/>
      </sharedItems>
    </cacheField>
    <cacheField name="Roast Type" numFmtId="0">
      <sharedItems/>
    </cacheField>
    <cacheField name="Roast Type Name" numFmtId="0">
      <sharedItems count="3">
        <s v="Medium"/>
        <s v="Light"/>
        <s v="Dark"/>
      </sharedItems>
    </cacheField>
    <cacheField name="Size" numFmtId="165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44">
      <sharedItems containsSemiMixedTypes="0" containsString="0" containsNumber="1" minValue="2.6849999999999996" maxValue="36.454999999999998"/>
    </cacheField>
    <cacheField name="Sales" numFmtId="44">
      <sharedItems containsSemiMixedTypes="0" containsString="0" containsNumber="1" minValue="2.6849999999999996" maxValue="218.73"/>
    </cacheField>
    <cacheField name="Mois (Order Date)" numFmtId="0" databaseField="0">
      <fieldGroup base="1">
        <rangePr groupBy="months" startDate="2019-01-02T00:00:00" endDate="2022-08-20T00:00:00"/>
        <groupItems count="14">
          <s v="&lt;2019-01-02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22-08-20"/>
        </groupItems>
      </fieldGroup>
    </cacheField>
    <cacheField name="Années (Order Date)" numFmtId="0" databaseField="0">
      <fieldGroup base="1">
        <rangePr groupBy="years" startDate="2019-01-02T00:00:00" endDate="2022-08-20T00:00:00"/>
        <groupItems count="6">
          <s v="&lt;2019-01-02"/>
          <s v="2019"/>
          <s v="2020"/>
          <s v="2021"/>
          <s v="2022"/>
          <s v="&gt;2022-08-20"/>
        </groupItems>
      </fieldGroup>
    </cacheField>
  </cacheFields>
  <extLst>
    <ext xmlns:x14="http://schemas.microsoft.com/office/spreadsheetml/2009/9/main" uri="{725AE2AE-9491-48be-B2B4-4EB974FC3084}">
      <x14:pivotCacheDefinition pivotCacheId="5463467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x v="0"/>
    <s v="R-M-1"/>
    <n v="2"/>
    <x v="0"/>
    <x v="0"/>
    <s v="Paterson"/>
    <x v="0"/>
    <x v="0"/>
    <x v="0"/>
    <s v="M"/>
    <x v="0"/>
    <x v="0"/>
    <n v="9.9499999999999993"/>
    <n v="19.899999999999999"/>
  </r>
  <r>
    <s v="QEV-37451-860"/>
    <x v="0"/>
    <x v="0"/>
    <s v="E-M-0.5"/>
    <n v="5"/>
    <x v="0"/>
    <x v="0"/>
    <s v="Paterson"/>
    <x v="0"/>
    <x v="1"/>
    <x v="1"/>
    <s v="M"/>
    <x v="0"/>
    <x v="1"/>
    <n v="8.25"/>
    <n v="41.25"/>
  </r>
  <r>
    <s v="FAA-43335-268"/>
    <x v="1"/>
    <x v="1"/>
    <s v="A-L-1"/>
    <n v="1"/>
    <x v="1"/>
    <x v="0"/>
    <s v="San Antonio"/>
    <x v="0"/>
    <x v="2"/>
    <x v="2"/>
    <s v="L"/>
    <x v="1"/>
    <x v="0"/>
    <n v="12.95"/>
    <n v="12.95"/>
  </r>
  <r>
    <s v="KAC-83089-793"/>
    <x v="2"/>
    <x v="2"/>
    <s v="E-M-1"/>
    <n v="2"/>
    <x v="2"/>
    <x v="1"/>
    <s v="Cill Airne"/>
    <x v="1"/>
    <x v="1"/>
    <x v="1"/>
    <s v="M"/>
    <x v="0"/>
    <x v="0"/>
    <n v="13.75"/>
    <n v="27.5"/>
  </r>
  <r>
    <s v="KAC-83089-793"/>
    <x v="2"/>
    <x v="2"/>
    <s v="R-L-2.5"/>
    <n v="2"/>
    <x v="2"/>
    <x v="1"/>
    <s v="Cill Airne"/>
    <x v="1"/>
    <x v="0"/>
    <x v="0"/>
    <s v="L"/>
    <x v="1"/>
    <x v="2"/>
    <n v="27.484999999999996"/>
    <n v="54.969999999999992"/>
  </r>
  <r>
    <s v="CVP-18956-553"/>
    <x v="3"/>
    <x v="3"/>
    <s v="L-D-1"/>
    <n v="3"/>
    <x v="3"/>
    <x v="1"/>
    <s v="Scranton"/>
    <x v="0"/>
    <x v="3"/>
    <x v="3"/>
    <s v="D"/>
    <x v="2"/>
    <x v="0"/>
    <n v="12.95"/>
    <n v="38.849999999999994"/>
  </r>
  <r>
    <s v="IPP-31994-879"/>
    <x v="4"/>
    <x v="4"/>
    <s v="E-D-0.5"/>
    <n v="3"/>
    <x v="4"/>
    <x v="0"/>
    <s v="Dayton"/>
    <x v="0"/>
    <x v="1"/>
    <x v="1"/>
    <s v="D"/>
    <x v="2"/>
    <x v="1"/>
    <n v="7.29"/>
    <n v="21.87"/>
  </r>
  <r>
    <s v="SNZ-65340-705"/>
    <x v="5"/>
    <x v="5"/>
    <s v="L-L-0.2"/>
    <n v="1"/>
    <x v="5"/>
    <x v="0"/>
    <s v="Kill"/>
    <x v="1"/>
    <x v="3"/>
    <x v="3"/>
    <s v="L"/>
    <x v="1"/>
    <x v="3"/>
    <n v="4.7549999999999999"/>
    <n v="4.7549999999999999"/>
  </r>
  <r>
    <s v="EZT-46571-659"/>
    <x v="6"/>
    <x v="6"/>
    <s v="R-M-0.5"/>
    <n v="3"/>
    <x v="6"/>
    <x v="1"/>
    <s v="Los Angeles"/>
    <x v="0"/>
    <x v="0"/>
    <x v="0"/>
    <s v="M"/>
    <x v="0"/>
    <x v="1"/>
    <n v="5.97"/>
    <n v="17.91"/>
  </r>
  <r>
    <s v="NWQ-70061-912"/>
    <x v="0"/>
    <x v="7"/>
    <s v="R-M-0.5"/>
    <n v="1"/>
    <x v="7"/>
    <x v="1"/>
    <s v="Los Angeles"/>
    <x v="0"/>
    <x v="0"/>
    <x v="0"/>
    <s v="M"/>
    <x v="0"/>
    <x v="1"/>
    <n v="5.97"/>
    <n v="5.97"/>
  </r>
  <r>
    <s v="BKK-47233-845"/>
    <x v="7"/>
    <x v="8"/>
    <s v="A-D-1"/>
    <n v="4"/>
    <x v="8"/>
    <x v="1"/>
    <s v="San Jose"/>
    <x v="0"/>
    <x v="2"/>
    <x v="2"/>
    <s v="D"/>
    <x v="2"/>
    <x v="0"/>
    <n v="9.9499999999999993"/>
    <n v="39.799999999999997"/>
  </r>
  <r>
    <s v="VQR-01002-970"/>
    <x v="8"/>
    <x v="9"/>
    <s v="E-L-2.5"/>
    <n v="5"/>
    <x v="9"/>
    <x v="0"/>
    <s v="San Jose"/>
    <x v="0"/>
    <x v="1"/>
    <x v="1"/>
    <s v="L"/>
    <x v="1"/>
    <x v="2"/>
    <n v="34.154999999999994"/>
    <n v="170.77499999999998"/>
  </r>
  <r>
    <s v="SZW-48378-399"/>
    <x v="9"/>
    <x v="10"/>
    <s v="R-M-1"/>
    <n v="5"/>
    <x v="10"/>
    <x v="1"/>
    <s v="Richmond"/>
    <x v="0"/>
    <x v="0"/>
    <x v="0"/>
    <s v="M"/>
    <x v="0"/>
    <x v="0"/>
    <n v="9.9499999999999993"/>
    <n v="49.75"/>
  </r>
  <r>
    <s v="ITA-87418-783"/>
    <x v="10"/>
    <x v="11"/>
    <s v="R-D-2.5"/>
    <n v="2"/>
    <x v="11"/>
    <x v="1"/>
    <s v="Migrate"/>
    <x v="0"/>
    <x v="0"/>
    <x v="0"/>
    <s v="D"/>
    <x v="2"/>
    <x v="2"/>
    <n v="20.584999999999997"/>
    <n v="41.169999999999995"/>
  </r>
  <r>
    <s v="GNZ-46006-527"/>
    <x v="11"/>
    <x v="12"/>
    <s v="L-D-0.2"/>
    <n v="3"/>
    <x v="12"/>
    <x v="0"/>
    <s v="Saint Louis"/>
    <x v="0"/>
    <x v="3"/>
    <x v="3"/>
    <s v="D"/>
    <x v="2"/>
    <x v="3"/>
    <n v="3.8849999999999998"/>
    <n v="11.654999999999999"/>
  </r>
  <r>
    <s v="FYQ-78248-319"/>
    <x v="12"/>
    <x v="13"/>
    <s v="R-M-2.5"/>
    <n v="5"/>
    <x v="13"/>
    <x v="1"/>
    <s v="Philadelphia"/>
    <x v="0"/>
    <x v="0"/>
    <x v="0"/>
    <s v="M"/>
    <x v="0"/>
    <x v="2"/>
    <n v="22.884999999999998"/>
    <n v="114.42499999999998"/>
  </r>
  <r>
    <s v="VAU-44387-624"/>
    <x v="13"/>
    <x v="14"/>
    <s v="A-M-0.2"/>
    <n v="6"/>
    <x v="14"/>
    <x v="1"/>
    <s v="Portland"/>
    <x v="0"/>
    <x v="2"/>
    <x v="2"/>
    <s v="M"/>
    <x v="0"/>
    <x v="3"/>
    <n v="3.375"/>
    <n v="20.25"/>
  </r>
  <r>
    <s v="RDW-33155-159"/>
    <x v="14"/>
    <x v="15"/>
    <s v="A-L-1"/>
    <n v="6"/>
    <x v="15"/>
    <x v="1"/>
    <s v="Houston"/>
    <x v="0"/>
    <x v="2"/>
    <x v="2"/>
    <s v="L"/>
    <x v="1"/>
    <x v="0"/>
    <n v="12.95"/>
    <n v="77.699999999999989"/>
  </r>
  <r>
    <s v="TDZ-59011-211"/>
    <x v="15"/>
    <x v="16"/>
    <s v="R-D-2.5"/>
    <n v="4"/>
    <x v="16"/>
    <x v="0"/>
    <s v="Caherconlish"/>
    <x v="1"/>
    <x v="0"/>
    <x v="0"/>
    <s v="D"/>
    <x v="2"/>
    <x v="2"/>
    <n v="20.584999999999997"/>
    <n v="82.339999999999989"/>
  </r>
  <r>
    <s v="IDU-25793-399"/>
    <x v="16"/>
    <x v="17"/>
    <s v="A-M-0.2"/>
    <n v="5"/>
    <x v="17"/>
    <x v="0"/>
    <s v="New York City"/>
    <x v="0"/>
    <x v="2"/>
    <x v="2"/>
    <s v="M"/>
    <x v="0"/>
    <x v="3"/>
    <n v="3.375"/>
    <n v="16.875"/>
  </r>
  <r>
    <s v="IDU-25793-399"/>
    <x v="16"/>
    <x v="17"/>
    <s v="E-D-0.2"/>
    <n v="4"/>
    <x v="17"/>
    <x v="0"/>
    <s v="New York City"/>
    <x v="0"/>
    <x v="1"/>
    <x v="1"/>
    <s v="D"/>
    <x v="2"/>
    <x v="3"/>
    <n v="3.645"/>
    <n v="14.58"/>
  </r>
  <r>
    <s v="NUO-20013-488"/>
    <x v="16"/>
    <x v="18"/>
    <s v="A-D-0.2"/>
    <n v="6"/>
    <x v="18"/>
    <x v="1"/>
    <s v="Grand Rapids"/>
    <x v="0"/>
    <x v="2"/>
    <x v="2"/>
    <s v="D"/>
    <x v="2"/>
    <x v="3"/>
    <n v="2.9849999999999999"/>
    <n v="17.91"/>
  </r>
  <r>
    <s v="UQU-65630-479"/>
    <x v="17"/>
    <x v="19"/>
    <s v="R-M-2.5"/>
    <n v="4"/>
    <x v="19"/>
    <x v="0"/>
    <s v="Punta Gorda"/>
    <x v="0"/>
    <x v="0"/>
    <x v="0"/>
    <s v="M"/>
    <x v="0"/>
    <x v="2"/>
    <n v="22.884999999999998"/>
    <n v="91.539999999999992"/>
  </r>
  <r>
    <s v="FEO-11834-332"/>
    <x v="18"/>
    <x v="20"/>
    <s v="A-D-0.2"/>
    <n v="4"/>
    <x v="20"/>
    <x v="0"/>
    <s v="Vancouver"/>
    <x v="0"/>
    <x v="2"/>
    <x v="2"/>
    <s v="D"/>
    <x v="2"/>
    <x v="3"/>
    <n v="2.9849999999999999"/>
    <n v="11.94"/>
  </r>
  <r>
    <s v="TKY-71558-096"/>
    <x v="19"/>
    <x v="21"/>
    <s v="A-M-1"/>
    <n v="1"/>
    <x v="21"/>
    <x v="1"/>
    <s v="Englewood"/>
    <x v="0"/>
    <x v="2"/>
    <x v="2"/>
    <s v="M"/>
    <x v="0"/>
    <x v="0"/>
    <n v="11.25"/>
    <n v="11.25"/>
  </r>
  <r>
    <s v="OXY-65322-253"/>
    <x v="20"/>
    <x v="22"/>
    <s v="E-M-0.2"/>
    <n v="3"/>
    <x v="22"/>
    <x v="0"/>
    <s v="Punta Gorda"/>
    <x v="0"/>
    <x v="1"/>
    <x v="1"/>
    <s v="M"/>
    <x v="0"/>
    <x v="3"/>
    <n v="4.125"/>
    <n v="12.375"/>
  </r>
  <r>
    <s v="EVP-43500-491"/>
    <x v="21"/>
    <x v="23"/>
    <s v="A-M-0.5"/>
    <n v="4"/>
    <x v="23"/>
    <x v="0"/>
    <s v="Petaluma"/>
    <x v="0"/>
    <x v="2"/>
    <x v="2"/>
    <s v="M"/>
    <x v="0"/>
    <x v="1"/>
    <n v="6.75"/>
    <n v="27"/>
  </r>
  <r>
    <s v="WAG-26945-689"/>
    <x v="22"/>
    <x v="24"/>
    <s v="A-M-0.2"/>
    <n v="5"/>
    <x v="24"/>
    <x v="1"/>
    <s v="Tralee"/>
    <x v="1"/>
    <x v="2"/>
    <x v="2"/>
    <s v="M"/>
    <x v="0"/>
    <x v="3"/>
    <n v="3.375"/>
    <n v="16.875"/>
  </r>
  <r>
    <s v="CHE-78995-767"/>
    <x v="23"/>
    <x v="25"/>
    <s v="A-D-0.5"/>
    <n v="3"/>
    <x v="25"/>
    <x v="1"/>
    <s v="Clonskeagh"/>
    <x v="1"/>
    <x v="2"/>
    <x v="2"/>
    <s v="D"/>
    <x v="2"/>
    <x v="1"/>
    <n v="5.97"/>
    <n v="17.91"/>
  </r>
  <r>
    <s v="RYZ-14633-602"/>
    <x v="21"/>
    <x v="26"/>
    <s v="A-D-1"/>
    <n v="4"/>
    <x v="26"/>
    <x v="0"/>
    <s v="Rathwire"/>
    <x v="1"/>
    <x v="2"/>
    <x v="2"/>
    <s v="D"/>
    <x v="2"/>
    <x v="0"/>
    <n v="9.9499999999999993"/>
    <n v="39.799999999999997"/>
  </r>
  <r>
    <s v="WOQ-36015-429"/>
    <x v="24"/>
    <x v="27"/>
    <s v="L-M-0.2"/>
    <n v="5"/>
    <x v="27"/>
    <x v="1"/>
    <s v="Aurora"/>
    <x v="0"/>
    <x v="3"/>
    <x v="3"/>
    <s v="M"/>
    <x v="0"/>
    <x v="3"/>
    <n v="4.3650000000000002"/>
    <n v="21.825000000000003"/>
  </r>
  <r>
    <s v="WOQ-36015-429"/>
    <x v="24"/>
    <x v="27"/>
    <s v="A-D-0.5"/>
    <n v="6"/>
    <x v="27"/>
    <x v="1"/>
    <s v="Aurora"/>
    <x v="0"/>
    <x v="2"/>
    <x v="2"/>
    <s v="D"/>
    <x v="2"/>
    <x v="1"/>
    <n v="5.97"/>
    <n v="35.82"/>
  </r>
  <r>
    <s v="WOQ-36015-429"/>
    <x v="24"/>
    <x v="27"/>
    <s v="L-M-0.5"/>
    <n v="6"/>
    <x v="27"/>
    <x v="1"/>
    <s v="Aurora"/>
    <x v="0"/>
    <x v="3"/>
    <x v="3"/>
    <s v="M"/>
    <x v="0"/>
    <x v="1"/>
    <n v="8.73"/>
    <n v="52.38"/>
  </r>
  <r>
    <s v="SCT-60553-454"/>
    <x v="25"/>
    <x v="28"/>
    <s v="L-L-0.2"/>
    <n v="5"/>
    <x v="28"/>
    <x v="1"/>
    <s v="Grand Forks"/>
    <x v="0"/>
    <x v="3"/>
    <x v="3"/>
    <s v="L"/>
    <x v="1"/>
    <x v="3"/>
    <n v="4.7549999999999999"/>
    <n v="23.774999999999999"/>
  </r>
  <r>
    <s v="GFK-52063-244"/>
    <x v="26"/>
    <x v="29"/>
    <s v="L-L-0.5"/>
    <n v="6"/>
    <x v="29"/>
    <x v="0"/>
    <s v="Upton"/>
    <x v="2"/>
    <x v="3"/>
    <x v="3"/>
    <s v="L"/>
    <x v="1"/>
    <x v="1"/>
    <n v="9.51"/>
    <n v="57.06"/>
  </r>
  <r>
    <s v="AMM-79521-378"/>
    <x v="27"/>
    <x v="30"/>
    <s v="A-D-0.5"/>
    <n v="6"/>
    <x v="30"/>
    <x v="1"/>
    <s v="Charleston"/>
    <x v="0"/>
    <x v="2"/>
    <x v="2"/>
    <s v="D"/>
    <x v="2"/>
    <x v="1"/>
    <n v="5.97"/>
    <n v="35.82"/>
  </r>
  <r>
    <s v="QUQ-90580-772"/>
    <x v="28"/>
    <x v="31"/>
    <s v="L-M-0.2"/>
    <n v="2"/>
    <x v="31"/>
    <x v="1"/>
    <s v="Little Rock"/>
    <x v="0"/>
    <x v="3"/>
    <x v="3"/>
    <s v="M"/>
    <x v="0"/>
    <x v="3"/>
    <n v="4.3650000000000002"/>
    <n v="8.73"/>
  </r>
  <r>
    <s v="LGD-24408-274"/>
    <x v="29"/>
    <x v="32"/>
    <s v="L-L-0.5"/>
    <n v="3"/>
    <x v="32"/>
    <x v="1"/>
    <s v="Denver"/>
    <x v="0"/>
    <x v="3"/>
    <x v="3"/>
    <s v="L"/>
    <x v="1"/>
    <x v="1"/>
    <n v="9.51"/>
    <n v="28.53"/>
  </r>
  <r>
    <s v="HCT-95608-959"/>
    <x v="30"/>
    <x v="33"/>
    <s v="R-M-2.5"/>
    <n v="5"/>
    <x v="33"/>
    <x v="1"/>
    <s v="Minneapolis"/>
    <x v="0"/>
    <x v="0"/>
    <x v="0"/>
    <s v="M"/>
    <x v="0"/>
    <x v="2"/>
    <n v="22.884999999999998"/>
    <n v="114.42499999999998"/>
  </r>
  <r>
    <s v="OFX-99147-470"/>
    <x v="31"/>
    <x v="34"/>
    <s v="R-M-1"/>
    <n v="6"/>
    <x v="34"/>
    <x v="0"/>
    <s v="Tucson"/>
    <x v="0"/>
    <x v="0"/>
    <x v="0"/>
    <s v="M"/>
    <x v="0"/>
    <x v="0"/>
    <n v="9.9499999999999993"/>
    <n v="59.699999999999996"/>
  </r>
  <r>
    <s v="LUO-37559-016"/>
    <x v="32"/>
    <x v="35"/>
    <s v="L-M-1"/>
    <n v="3"/>
    <x v="35"/>
    <x v="1"/>
    <s v="New Orleans"/>
    <x v="0"/>
    <x v="3"/>
    <x v="3"/>
    <s v="M"/>
    <x v="0"/>
    <x v="0"/>
    <n v="14.55"/>
    <n v="43.650000000000006"/>
  </r>
  <r>
    <s v="XWC-20610-167"/>
    <x v="33"/>
    <x v="36"/>
    <s v="E-D-0.2"/>
    <n v="2"/>
    <x v="36"/>
    <x v="0"/>
    <s v="Hartford"/>
    <x v="0"/>
    <x v="1"/>
    <x v="1"/>
    <s v="D"/>
    <x v="2"/>
    <x v="3"/>
    <n v="3.645"/>
    <n v="7.29"/>
  </r>
  <r>
    <s v="GPU-79113-136"/>
    <x v="34"/>
    <x v="37"/>
    <s v="R-D-0.2"/>
    <n v="3"/>
    <x v="37"/>
    <x v="0"/>
    <s v="Ogden"/>
    <x v="0"/>
    <x v="0"/>
    <x v="0"/>
    <s v="D"/>
    <x v="2"/>
    <x v="3"/>
    <n v="2.6849999999999996"/>
    <n v="8.0549999999999997"/>
  </r>
  <r>
    <s v="ULR-52653-960"/>
    <x v="35"/>
    <x v="38"/>
    <s v="L-L-2.5"/>
    <n v="2"/>
    <x v="38"/>
    <x v="1"/>
    <s v="Boston"/>
    <x v="0"/>
    <x v="3"/>
    <x v="3"/>
    <s v="L"/>
    <x v="1"/>
    <x v="2"/>
    <n v="36.454999999999998"/>
    <n v="72.91"/>
  </r>
  <r>
    <s v="HPI-42308-142"/>
    <x v="36"/>
    <x v="39"/>
    <s v="E-M-0.5"/>
    <n v="2"/>
    <x v="39"/>
    <x v="0"/>
    <s v="Rochester"/>
    <x v="0"/>
    <x v="1"/>
    <x v="1"/>
    <s v="M"/>
    <x v="0"/>
    <x v="1"/>
    <n v="8.25"/>
    <n v="16.5"/>
  </r>
  <r>
    <s v="XHI-30227-581"/>
    <x v="37"/>
    <x v="40"/>
    <s v="L-D-2.5"/>
    <n v="6"/>
    <x v="40"/>
    <x v="1"/>
    <s v="Bronx"/>
    <x v="0"/>
    <x v="3"/>
    <x v="3"/>
    <s v="D"/>
    <x v="2"/>
    <x v="2"/>
    <n v="29.784999999999997"/>
    <n v="178.70999999999998"/>
  </r>
  <r>
    <s v="DJH-05202-380"/>
    <x v="38"/>
    <x v="41"/>
    <s v="E-M-2.5"/>
    <n v="2"/>
    <x v="41"/>
    <x v="0"/>
    <s v="Birmingham"/>
    <x v="0"/>
    <x v="1"/>
    <x v="1"/>
    <s v="M"/>
    <x v="0"/>
    <x v="2"/>
    <n v="31.624999999999996"/>
    <n v="63.249999999999993"/>
  </r>
  <r>
    <s v="VMW-26889-781"/>
    <x v="39"/>
    <x v="42"/>
    <s v="A-L-0.2"/>
    <n v="2"/>
    <x v="42"/>
    <x v="0"/>
    <s v="San Bernardino"/>
    <x v="0"/>
    <x v="2"/>
    <x v="2"/>
    <s v="L"/>
    <x v="1"/>
    <x v="3"/>
    <n v="3.8849999999999998"/>
    <n v="7.77"/>
  </r>
  <r>
    <s v="DBU-81099-586"/>
    <x v="40"/>
    <x v="43"/>
    <s v="A-D-2.5"/>
    <n v="4"/>
    <x v="43"/>
    <x v="1"/>
    <s v="Norfolk"/>
    <x v="0"/>
    <x v="2"/>
    <x v="2"/>
    <s v="D"/>
    <x v="2"/>
    <x v="2"/>
    <n v="22.884999999999998"/>
    <n v="91.539999999999992"/>
  </r>
  <r>
    <s v="PQA-54820-810"/>
    <x v="41"/>
    <x v="44"/>
    <s v="A-L-1"/>
    <n v="3"/>
    <x v="44"/>
    <x v="1"/>
    <s v="Washington"/>
    <x v="0"/>
    <x v="2"/>
    <x v="2"/>
    <s v="L"/>
    <x v="1"/>
    <x v="0"/>
    <n v="12.95"/>
    <n v="38.849999999999994"/>
  </r>
  <r>
    <s v="XKB-41924-202"/>
    <x v="42"/>
    <x v="45"/>
    <s v="L-D-0.5"/>
    <n v="2"/>
    <x v="45"/>
    <x v="1"/>
    <s v="Fort Lauderdale"/>
    <x v="0"/>
    <x v="3"/>
    <x v="3"/>
    <s v="D"/>
    <x v="2"/>
    <x v="1"/>
    <n v="7.77"/>
    <n v="15.54"/>
  </r>
  <r>
    <s v="DWZ-69106-473"/>
    <x v="43"/>
    <x v="46"/>
    <s v="L-L-2.5"/>
    <n v="4"/>
    <x v="46"/>
    <x v="0"/>
    <s v="Crumlin"/>
    <x v="1"/>
    <x v="3"/>
    <x v="3"/>
    <s v="L"/>
    <x v="1"/>
    <x v="2"/>
    <n v="36.454999999999998"/>
    <n v="145.82"/>
  </r>
  <r>
    <s v="YHV-68700-050"/>
    <x v="44"/>
    <x v="47"/>
    <s v="R-M-0.5"/>
    <n v="5"/>
    <x v="47"/>
    <x v="1"/>
    <s v="Kinloch"/>
    <x v="2"/>
    <x v="0"/>
    <x v="0"/>
    <s v="M"/>
    <x v="0"/>
    <x v="1"/>
    <n v="5.97"/>
    <n v="29.849999999999998"/>
  </r>
  <r>
    <s v="YHV-68700-050"/>
    <x v="44"/>
    <x v="47"/>
    <s v="L-L-2.5"/>
    <n v="2"/>
    <x v="47"/>
    <x v="1"/>
    <s v="Kinloch"/>
    <x v="2"/>
    <x v="3"/>
    <x v="3"/>
    <s v="L"/>
    <x v="1"/>
    <x v="2"/>
    <n v="36.454999999999998"/>
    <n v="72.91"/>
  </r>
  <r>
    <s v="KRB-88066-642"/>
    <x v="45"/>
    <x v="48"/>
    <s v="L-M-1"/>
    <n v="5"/>
    <x v="48"/>
    <x v="1"/>
    <s v="Toledo"/>
    <x v="0"/>
    <x v="3"/>
    <x v="3"/>
    <s v="M"/>
    <x v="0"/>
    <x v="0"/>
    <n v="14.55"/>
    <n v="72.75"/>
  </r>
  <r>
    <s v="LQU-08404-173"/>
    <x v="46"/>
    <x v="49"/>
    <s v="L-L-1"/>
    <n v="3"/>
    <x v="49"/>
    <x v="1"/>
    <s v="Trenton"/>
    <x v="0"/>
    <x v="3"/>
    <x v="3"/>
    <s v="L"/>
    <x v="1"/>
    <x v="0"/>
    <n v="15.85"/>
    <n v="47.55"/>
  </r>
  <r>
    <s v="CWK-60159-881"/>
    <x v="47"/>
    <x v="50"/>
    <s v="E-D-0.2"/>
    <n v="3"/>
    <x v="50"/>
    <x v="0"/>
    <s v="Tampa"/>
    <x v="0"/>
    <x v="1"/>
    <x v="1"/>
    <s v="D"/>
    <x v="2"/>
    <x v="3"/>
    <n v="3.645"/>
    <n v="10.935"/>
  </r>
  <r>
    <s v="EEG-74197-843"/>
    <x v="48"/>
    <x v="51"/>
    <s v="E-L-1"/>
    <n v="4"/>
    <x v="51"/>
    <x v="1"/>
    <s v="Pensacola"/>
    <x v="0"/>
    <x v="1"/>
    <x v="1"/>
    <s v="L"/>
    <x v="1"/>
    <x v="0"/>
    <n v="14.85"/>
    <n v="59.4"/>
  </r>
  <r>
    <s v="UCZ-59708-525"/>
    <x v="49"/>
    <x v="52"/>
    <s v="L-D-2.5"/>
    <n v="3"/>
    <x v="52"/>
    <x v="0"/>
    <s v="Zephyrhills"/>
    <x v="0"/>
    <x v="3"/>
    <x v="3"/>
    <s v="D"/>
    <x v="2"/>
    <x v="2"/>
    <n v="29.784999999999997"/>
    <n v="89.35499999999999"/>
  </r>
  <r>
    <s v="HUB-47311-849"/>
    <x v="50"/>
    <x v="53"/>
    <s v="L-M-0.5"/>
    <n v="3"/>
    <x v="53"/>
    <x v="0"/>
    <s v="Saint Paul"/>
    <x v="0"/>
    <x v="3"/>
    <x v="3"/>
    <s v="M"/>
    <x v="0"/>
    <x v="1"/>
    <n v="8.73"/>
    <n v="26.19"/>
  </r>
  <r>
    <s v="WYM-17686-694"/>
    <x v="51"/>
    <x v="54"/>
    <s v="A-D-2.5"/>
    <n v="5"/>
    <x v="54"/>
    <x v="1"/>
    <s v="Fort Wayne"/>
    <x v="0"/>
    <x v="2"/>
    <x v="2"/>
    <s v="D"/>
    <x v="2"/>
    <x v="2"/>
    <n v="22.884999999999998"/>
    <n v="114.42499999999998"/>
  </r>
  <r>
    <s v="ZYQ-15797-695"/>
    <x v="52"/>
    <x v="55"/>
    <s v="R-D-0.5"/>
    <n v="5"/>
    <x v="55"/>
    <x v="0"/>
    <s v="Wootton"/>
    <x v="2"/>
    <x v="0"/>
    <x v="0"/>
    <s v="D"/>
    <x v="2"/>
    <x v="1"/>
    <n v="5.3699999999999992"/>
    <n v="26.849999999999994"/>
  </r>
  <r>
    <s v="EEJ-16185-108"/>
    <x v="53"/>
    <x v="56"/>
    <s v="L-L-0.2"/>
    <n v="5"/>
    <x v="56"/>
    <x v="0"/>
    <s v="Naples"/>
    <x v="0"/>
    <x v="3"/>
    <x v="3"/>
    <s v="L"/>
    <x v="1"/>
    <x v="3"/>
    <n v="4.7549999999999999"/>
    <n v="23.774999999999999"/>
  </r>
  <r>
    <s v="RWR-77888-800"/>
    <x v="54"/>
    <x v="57"/>
    <s v="A-M-0.5"/>
    <n v="1"/>
    <x v="57"/>
    <x v="1"/>
    <s v="Chicago"/>
    <x v="0"/>
    <x v="2"/>
    <x v="2"/>
    <s v="M"/>
    <x v="0"/>
    <x v="1"/>
    <n v="6.75"/>
    <n v="6.75"/>
  </r>
  <r>
    <s v="LHN-75209-742"/>
    <x v="55"/>
    <x v="58"/>
    <s v="R-M-0.5"/>
    <n v="6"/>
    <x v="58"/>
    <x v="0"/>
    <s v="Newark"/>
    <x v="0"/>
    <x v="0"/>
    <x v="0"/>
    <s v="M"/>
    <x v="0"/>
    <x v="1"/>
    <n v="5.97"/>
    <n v="35.82"/>
  </r>
  <r>
    <s v="TIR-71396-998"/>
    <x v="56"/>
    <x v="59"/>
    <s v="R-D-2.5"/>
    <n v="4"/>
    <x v="59"/>
    <x v="0"/>
    <s v="Vienna"/>
    <x v="0"/>
    <x v="0"/>
    <x v="0"/>
    <s v="D"/>
    <x v="2"/>
    <x v="2"/>
    <n v="20.584999999999997"/>
    <n v="82.339999999999989"/>
  </r>
  <r>
    <s v="RXF-37618-213"/>
    <x v="57"/>
    <x v="60"/>
    <s v="R-L-0.5"/>
    <n v="1"/>
    <x v="60"/>
    <x v="0"/>
    <s v="Fort Worth"/>
    <x v="0"/>
    <x v="0"/>
    <x v="0"/>
    <s v="L"/>
    <x v="1"/>
    <x v="1"/>
    <n v="7.169999999999999"/>
    <n v="7.169999999999999"/>
  </r>
  <r>
    <s v="ANM-16388-634"/>
    <x v="58"/>
    <x v="61"/>
    <s v="L-L-0.2"/>
    <n v="2"/>
    <x v="61"/>
    <x v="1"/>
    <s v="Burbank"/>
    <x v="0"/>
    <x v="3"/>
    <x v="3"/>
    <s v="L"/>
    <x v="1"/>
    <x v="3"/>
    <n v="4.7549999999999999"/>
    <n v="9.51"/>
  </r>
  <r>
    <s v="WYL-29300-070"/>
    <x v="59"/>
    <x v="62"/>
    <s v="R-M-0.2"/>
    <n v="1"/>
    <x v="62"/>
    <x v="1"/>
    <s v="Kingsport"/>
    <x v="0"/>
    <x v="0"/>
    <x v="0"/>
    <s v="M"/>
    <x v="0"/>
    <x v="3"/>
    <n v="2.9849999999999999"/>
    <n v="2.9849999999999999"/>
  </r>
  <r>
    <s v="JHW-74554-805"/>
    <x v="60"/>
    <x v="63"/>
    <s v="R-M-1"/>
    <n v="6"/>
    <x v="63"/>
    <x v="0"/>
    <s v="Liverpool"/>
    <x v="2"/>
    <x v="0"/>
    <x v="0"/>
    <s v="M"/>
    <x v="0"/>
    <x v="0"/>
    <n v="9.9499999999999993"/>
    <n v="59.699999999999996"/>
  </r>
  <r>
    <s v="KYS-27063-603"/>
    <x v="61"/>
    <x v="64"/>
    <s v="E-L-2.5"/>
    <n v="4"/>
    <x v="64"/>
    <x v="1"/>
    <s v="Columbus"/>
    <x v="0"/>
    <x v="1"/>
    <x v="1"/>
    <s v="L"/>
    <x v="1"/>
    <x v="2"/>
    <n v="34.154999999999994"/>
    <n v="136.61999999999998"/>
  </r>
  <r>
    <s v="GAZ-58626-277"/>
    <x v="62"/>
    <x v="65"/>
    <s v="L-L-0.2"/>
    <n v="2"/>
    <x v="65"/>
    <x v="1"/>
    <s v="Newmarket on Fergus"/>
    <x v="1"/>
    <x v="3"/>
    <x v="3"/>
    <s v="L"/>
    <x v="1"/>
    <x v="3"/>
    <n v="4.7549999999999999"/>
    <n v="9.51"/>
  </r>
  <r>
    <s v="RPJ-37787-335"/>
    <x v="63"/>
    <x v="66"/>
    <s v="A-M-2.5"/>
    <n v="3"/>
    <x v="66"/>
    <x v="1"/>
    <s v="New Orleans"/>
    <x v="0"/>
    <x v="2"/>
    <x v="2"/>
    <s v="M"/>
    <x v="0"/>
    <x v="2"/>
    <n v="25.874999999999996"/>
    <n v="77.624999999999986"/>
  </r>
  <r>
    <s v="LEF-83057-763"/>
    <x v="64"/>
    <x v="67"/>
    <s v="L-M-0.2"/>
    <n v="5"/>
    <x v="67"/>
    <x v="0"/>
    <s v="Charlotte"/>
    <x v="0"/>
    <x v="3"/>
    <x v="3"/>
    <s v="M"/>
    <x v="0"/>
    <x v="3"/>
    <n v="4.3650000000000002"/>
    <n v="21.825000000000003"/>
  </r>
  <r>
    <s v="RPW-36123-215"/>
    <x v="65"/>
    <x v="68"/>
    <s v="E-L-0.5"/>
    <n v="2"/>
    <x v="68"/>
    <x v="0"/>
    <s v="Springfield"/>
    <x v="0"/>
    <x v="1"/>
    <x v="1"/>
    <s v="L"/>
    <x v="1"/>
    <x v="1"/>
    <n v="8.91"/>
    <n v="17.82"/>
  </r>
  <r>
    <s v="WLL-59044-117"/>
    <x v="66"/>
    <x v="69"/>
    <s v="R-D-1"/>
    <n v="6"/>
    <x v="69"/>
    <x v="0"/>
    <s v="Listowel"/>
    <x v="1"/>
    <x v="0"/>
    <x v="0"/>
    <s v="D"/>
    <x v="2"/>
    <x v="0"/>
    <n v="8.9499999999999993"/>
    <n v="53.699999999999996"/>
  </r>
  <r>
    <s v="AWT-22827-563"/>
    <x v="67"/>
    <x v="70"/>
    <s v="R-L-0.2"/>
    <n v="1"/>
    <x v="70"/>
    <x v="0"/>
    <s v="Moycullen"/>
    <x v="1"/>
    <x v="0"/>
    <x v="0"/>
    <s v="L"/>
    <x v="1"/>
    <x v="3"/>
    <n v="3.5849999999999995"/>
    <n v="3.5849999999999995"/>
  </r>
  <r>
    <s v="QLM-07145-668"/>
    <x v="68"/>
    <x v="71"/>
    <s v="E-D-0.2"/>
    <n v="2"/>
    <x v="71"/>
    <x v="1"/>
    <s v="Midland"/>
    <x v="0"/>
    <x v="1"/>
    <x v="1"/>
    <s v="D"/>
    <x v="2"/>
    <x v="3"/>
    <n v="3.645"/>
    <n v="7.29"/>
  </r>
  <r>
    <s v="HVQ-64398-930"/>
    <x v="69"/>
    <x v="72"/>
    <s v="A-M-0.5"/>
    <n v="6"/>
    <x v="72"/>
    <x v="0"/>
    <s v="Dallas"/>
    <x v="0"/>
    <x v="2"/>
    <x v="2"/>
    <s v="M"/>
    <x v="0"/>
    <x v="1"/>
    <n v="6.75"/>
    <n v="40.5"/>
  </r>
  <r>
    <s v="WRT-40778-247"/>
    <x v="70"/>
    <x v="73"/>
    <s v="R-L-1"/>
    <n v="4"/>
    <x v="73"/>
    <x v="1"/>
    <s v="Dulles"/>
    <x v="0"/>
    <x v="0"/>
    <x v="0"/>
    <s v="L"/>
    <x v="1"/>
    <x v="0"/>
    <n v="11.95"/>
    <n v="47.8"/>
  </r>
  <r>
    <s v="SUB-13006-125"/>
    <x v="71"/>
    <x v="74"/>
    <s v="A-L-0.5"/>
    <n v="5"/>
    <x v="74"/>
    <x v="0"/>
    <s v="Oakland"/>
    <x v="0"/>
    <x v="2"/>
    <x v="2"/>
    <s v="L"/>
    <x v="1"/>
    <x v="1"/>
    <n v="7.77"/>
    <n v="38.849999999999994"/>
  </r>
  <r>
    <s v="CQM-49696-263"/>
    <x v="72"/>
    <x v="75"/>
    <s v="L-L-2.5"/>
    <n v="3"/>
    <x v="75"/>
    <x v="0"/>
    <s v="Colorado Springs"/>
    <x v="0"/>
    <x v="3"/>
    <x v="3"/>
    <s v="L"/>
    <x v="1"/>
    <x v="2"/>
    <n v="36.454999999999998"/>
    <n v="109.36499999999999"/>
  </r>
  <r>
    <s v="KXN-85094-246"/>
    <x v="73"/>
    <x v="76"/>
    <s v="L-M-2.5"/>
    <n v="3"/>
    <x v="76"/>
    <x v="0"/>
    <s v="Adare"/>
    <x v="1"/>
    <x v="3"/>
    <x v="3"/>
    <s v="M"/>
    <x v="0"/>
    <x v="2"/>
    <n v="33.464999999999996"/>
    <n v="100.39499999999998"/>
  </r>
  <r>
    <s v="XOQ-12405-419"/>
    <x v="74"/>
    <x v="77"/>
    <s v="R-D-2.5"/>
    <n v="4"/>
    <x v="77"/>
    <x v="0"/>
    <s v="Buffalo"/>
    <x v="0"/>
    <x v="0"/>
    <x v="0"/>
    <s v="D"/>
    <x v="2"/>
    <x v="2"/>
    <n v="20.584999999999997"/>
    <n v="82.339999999999989"/>
  </r>
  <r>
    <s v="HYF-10254-369"/>
    <x v="75"/>
    <x v="78"/>
    <s v="L-L-0.5"/>
    <n v="1"/>
    <x v="78"/>
    <x v="1"/>
    <s v="Fresno"/>
    <x v="0"/>
    <x v="3"/>
    <x v="3"/>
    <s v="L"/>
    <x v="1"/>
    <x v="1"/>
    <n v="9.51"/>
    <n v="9.51"/>
  </r>
  <r>
    <s v="XXJ-47000-307"/>
    <x v="76"/>
    <x v="79"/>
    <s v="A-L-2.5"/>
    <n v="3"/>
    <x v="79"/>
    <x v="1"/>
    <s v="Fort Worth"/>
    <x v="0"/>
    <x v="2"/>
    <x v="2"/>
    <s v="L"/>
    <x v="1"/>
    <x v="2"/>
    <n v="29.784999999999997"/>
    <n v="89.35499999999999"/>
  </r>
  <r>
    <s v="XXJ-47000-307"/>
    <x v="76"/>
    <x v="79"/>
    <s v="A-D-0.2"/>
    <n v="4"/>
    <x v="79"/>
    <x v="1"/>
    <s v="Fort Worth"/>
    <x v="0"/>
    <x v="2"/>
    <x v="2"/>
    <s v="D"/>
    <x v="2"/>
    <x v="3"/>
    <n v="2.9849999999999999"/>
    <n v="11.94"/>
  </r>
  <r>
    <s v="ZDK-82166-357"/>
    <x v="77"/>
    <x v="80"/>
    <s v="A-M-1"/>
    <n v="3"/>
    <x v="80"/>
    <x v="1"/>
    <s v="Beaumont"/>
    <x v="0"/>
    <x v="2"/>
    <x v="2"/>
    <s v="M"/>
    <x v="0"/>
    <x v="0"/>
    <n v="11.25"/>
    <n v="33.75"/>
  </r>
  <r>
    <s v="IHN-19982-362"/>
    <x v="78"/>
    <x v="81"/>
    <s v="R-L-1"/>
    <n v="3"/>
    <x v="81"/>
    <x v="1"/>
    <s v="Reno"/>
    <x v="0"/>
    <x v="0"/>
    <x v="0"/>
    <s v="L"/>
    <x v="1"/>
    <x v="0"/>
    <n v="11.95"/>
    <n v="35.849999999999994"/>
  </r>
  <r>
    <s v="VMT-10030-889"/>
    <x v="79"/>
    <x v="82"/>
    <s v="A-L-1"/>
    <n v="6"/>
    <x v="82"/>
    <x v="1"/>
    <s v="Kansas City"/>
    <x v="0"/>
    <x v="2"/>
    <x v="2"/>
    <s v="L"/>
    <x v="1"/>
    <x v="0"/>
    <n v="12.95"/>
    <n v="77.699999999999989"/>
  </r>
  <r>
    <s v="NHL-11063-100"/>
    <x v="80"/>
    <x v="83"/>
    <s v="A-L-1"/>
    <n v="4"/>
    <x v="83"/>
    <x v="0"/>
    <s v="Crumlin"/>
    <x v="1"/>
    <x v="2"/>
    <x v="2"/>
    <s v="L"/>
    <x v="1"/>
    <x v="0"/>
    <n v="12.95"/>
    <n v="51.8"/>
  </r>
  <r>
    <s v="ROV-87448-086"/>
    <x v="81"/>
    <x v="84"/>
    <s v="A-M-2.5"/>
    <n v="4"/>
    <x v="84"/>
    <x v="1"/>
    <s v="Corona"/>
    <x v="0"/>
    <x v="2"/>
    <x v="2"/>
    <s v="M"/>
    <x v="0"/>
    <x v="2"/>
    <n v="25.874999999999996"/>
    <n v="103.49999999999999"/>
  </r>
  <r>
    <s v="DGY-35773-612"/>
    <x v="82"/>
    <x v="85"/>
    <s v="E-L-1"/>
    <n v="3"/>
    <x v="85"/>
    <x v="0"/>
    <s v="Austin"/>
    <x v="0"/>
    <x v="1"/>
    <x v="1"/>
    <s v="L"/>
    <x v="1"/>
    <x v="0"/>
    <n v="14.85"/>
    <n v="44.55"/>
  </r>
  <r>
    <s v="YWH-50638-556"/>
    <x v="83"/>
    <x v="86"/>
    <s v="E-L-0.5"/>
    <n v="4"/>
    <x v="86"/>
    <x v="0"/>
    <s v="Normanton"/>
    <x v="2"/>
    <x v="1"/>
    <x v="1"/>
    <s v="L"/>
    <x v="1"/>
    <x v="1"/>
    <n v="8.91"/>
    <n v="35.64"/>
  </r>
  <r>
    <s v="ISL-11200-600"/>
    <x v="84"/>
    <x v="87"/>
    <s v="A-D-0.2"/>
    <n v="6"/>
    <x v="87"/>
    <x v="0"/>
    <s v="Charlesland"/>
    <x v="1"/>
    <x v="2"/>
    <x v="2"/>
    <s v="D"/>
    <x v="2"/>
    <x v="3"/>
    <n v="2.9849999999999999"/>
    <n v="17.91"/>
  </r>
  <r>
    <s v="LBZ-75997-047"/>
    <x v="85"/>
    <x v="88"/>
    <s v="A-M-2.5"/>
    <n v="6"/>
    <x v="88"/>
    <x v="1"/>
    <s v="Fresno"/>
    <x v="0"/>
    <x v="2"/>
    <x v="2"/>
    <s v="M"/>
    <x v="0"/>
    <x v="2"/>
    <n v="25.874999999999996"/>
    <n v="155.24999999999997"/>
  </r>
  <r>
    <s v="EUH-08089-954"/>
    <x v="86"/>
    <x v="89"/>
    <s v="A-D-0.2"/>
    <n v="2"/>
    <x v="89"/>
    <x v="1"/>
    <s v="Saint Louis"/>
    <x v="0"/>
    <x v="2"/>
    <x v="2"/>
    <s v="D"/>
    <x v="2"/>
    <x v="3"/>
    <n v="2.9849999999999999"/>
    <n v="5.97"/>
  </r>
  <r>
    <s v="BLD-12227-251"/>
    <x v="87"/>
    <x v="90"/>
    <s v="A-M-0.5"/>
    <n v="2"/>
    <x v="90"/>
    <x v="1"/>
    <s v="Fresno"/>
    <x v="0"/>
    <x v="2"/>
    <x v="2"/>
    <s v="M"/>
    <x v="0"/>
    <x v="1"/>
    <n v="6.75"/>
    <n v="13.5"/>
  </r>
  <r>
    <s v="OPY-30711-853"/>
    <x v="25"/>
    <x v="91"/>
    <s v="A-D-0.2"/>
    <n v="1"/>
    <x v="91"/>
    <x v="1"/>
    <s v="Confey"/>
    <x v="1"/>
    <x v="2"/>
    <x v="2"/>
    <s v="D"/>
    <x v="2"/>
    <x v="3"/>
    <n v="2.9849999999999999"/>
    <n v="2.9849999999999999"/>
  </r>
  <r>
    <s v="DBC-44122-300"/>
    <x v="88"/>
    <x v="92"/>
    <s v="L-M-0.2"/>
    <n v="3"/>
    <x v="92"/>
    <x v="0"/>
    <s v="Columbus"/>
    <x v="0"/>
    <x v="3"/>
    <x v="3"/>
    <s v="M"/>
    <x v="0"/>
    <x v="3"/>
    <n v="4.3650000000000002"/>
    <n v="13.095000000000001"/>
  </r>
  <r>
    <s v="FJQ-60035-234"/>
    <x v="89"/>
    <x v="93"/>
    <s v="A-L-0.2"/>
    <n v="2"/>
    <x v="93"/>
    <x v="0"/>
    <s v="Stockton"/>
    <x v="0"/>
    <x v="2"/>
    <x v="2"/>
    <s v="L"/>
    <x v="1"/>
    <x v="3"/>
    <n v="3.8849999999999998"/>
    <n v="7.77"/>
  </r>
  <r>
    <s v="HSF-66926-425"/>
    <x v="90"/>
    <x v="94"/>
    <s v="L-D-2.5"/>
    <n v="5"/>
    <x v="94"/>
    <x v="0"/>
    <s v="Edgeworthstown"/>
    <x v="1"/>
    <x v="3"/>
    <x v="3"/>
    <s v="D"/>
    <x v="2"/>
    <x v="2"/>
    <n v="29.784999999999997"/>
    <n v="148.92499999999998"/>
  </r>
  <r>
    <s v="LQG-41416-375"/>
    <x v="91"/>
    <x v="95"/>
    <s v="L-D-1"/>
    <n v="3"/>
    <x v="95"/>
    <x v="0"/>
    <s v="Leixlip"/>
    <x v="1"/>
    <x v="3"/>
    <x v="3"/>
    <s v="D"/>
    <x v="2"/>
    <x v="0"/>
    <n v="12.95"/>
    <n v="38.849999999999994"/>
  </r>
  <r>
    <s v="VZO-97265-841"/>
    <x v="92"/>
    <x v="96"/>
    <s v="R-M-0.2"/>
    <n v="4"/>
    <x v="96"/>
    <x v="1"/>
    <s v="Rochester"/>
    <x v="0"/>
    <x v="0"/>
    <x v="0"/>
    <s v="M"/>
    <x v="0"/>
    <x v="3"/>
    <n v="2.9849999999999999"/>
    <n v="11.94"/>
  </r>
  <r>
    <s v="MOR-12987-399"/>
    <x v="93"/>
    <x v="97"/>
    <s v="L-M-1"/>
    <n v="6"/>
    <x v="97"/>
    <x v="1"/>
    <s v="Tuscaloosa"/>
    <x v="0"/>
    <x v="3"/>
    <x v="3"/>
    <s v="M"/>
    <x v="0"/>
    <x v="0"/>
    <n v="14.55"/>
    <n v="87.300000000000011"/>
  </r>
  <r>
    <s v="UOA-23786-489"/>
    <x v="94"/>
    <x v="98"/>
    <s v="A-M-0.5"/>
    <n v="6"/>
    <x v="98"/>
    <x v="0"/>
    <s v="Houston"/>
    <x v="0"/>
    <x v="2"/>
    <x v="2"/>
    <s v="M"/>
    <x v="0"/>
    <x v="1"/>
    <n v="6.75"/>
    <n v="40.5"/>
  </r>
  <r>
    <s v="AJL-52941-018"/>
    <x v="95"/>
    <x v="99"/>
    <s v="E-D-1"/>
    <n v="2"/>
    <x v="99"/>
    <x v="1"/>
    <s v="El Paso"/>
    <x v="0"/>
    <x v="1"/>
    <x v="1"/>
    <s v="D"/>
    <x v="2"/>
    <x v="0"/>
    <n v="12.15"/>
    <n v="24.3"/>
  </r>
  <r>
    <s v="XSZ-84273-421"/>
    <x v="96"/>
    <x v="100"/>
    <s v="R-M-0.5"/>
    <n v="3"/>
    <x v="100"/>
    <x v="0"/>
    <s v="Colorado Springs"/>
    <x v="0"/>
    <x v="0"/>
    <x v="0"/>
    <s v="M"/>
    <x v="0"/>
    <x v="1"/>
    <n v="5.97"/>
    <n v="17.91"/>
  </r>
  <r>
    <s v="NUN-48214-216"/>
    <x v="97"/>
    <x v="101"/>
    <s v="A-M-0.5"/>
    <n v="4"/>
    <x v="101"/>
    <x v="1"/>
    <s v="Fort Wayne"/>
    <x v="0"/>
    <x v="2"/>
    <x v="2"/>
    <s v="M"/>
    <x v="0"/>
    <x v="1"/>
    <n v="6.75"/>
    <n v="27"/>
  </r>
  <r>
    <s v="AKV-93064-769"/>
    <x v="98"/>
    <x v="102"/>
    <s v="L-D-0.5"/>
    <n v="1"/>
    <x v="102"/>
    <x v="0"/>
    <s v="Port Washington"/>
    <x v="0"/>
    <x v="3"/>
    <x v="3"/>
    <s v="D"/>
    <x v="2"/>
    <x v="1"/>
    <n v="7.77"/>
    <n v="7.77"/>
  </r>
  <r>
    <s v="BRB-40903-533"/>
    <x v="99"/>
    <x v="103"/>
    <s v="E-L-0.2"/>
    <n v="3"/>
    <x v="103"/>
    <x v="0"/>
    <s v="Springfield"/>
    <x v="0"/>
    <x v="1"/>
    <x v="1"/>
    <s v="L"/>
    <x v="1"/>
    <x v="3"/>
    <n v="4.4550000000000001"/>
    <n v="13.365"/>
  </r>
  <r>
    <s v="GPR-19973-483"/>
    <x v="100"/>
    <x v="104"/>
    <s v="R-D-0.5"/>
    <n v="5"/>
    <x v="104"/>
    <x v="1"/>
    <s v="Pensacola"/>
    <x v="0"/>
    <x v="0"/>
    <x v="0"/>
    <s v="D"/>
    <x v="2"/>
    <x v="1"/>
    <n v="5.3699999999999992"/>
    <n v="26.849999999999994"/>
  </r>
  <r>
    <s v="XIY-43041-882"/>
    <x v="101"/>
    <x v="105"/>
    <s v="A-M-1"/>
    <n v="1"/>
    <x v="105"/>
    <x v="1"/>
    <s v="Richmond"/>
    <x v="0"/>
    <x v="2"/>
    <x v="2"/>
    <s v="M"/>
    <x v="0"/>
    <x v="0"/>
    <n v="11.25"/>
    <n v="11.25"/>
  </r>
  <r>
    <s v="YGY-98425-969"/>
    <x v="102"/>
    <x v="106"/>
    <s v="L-M-1"/>
    <n v="1"/>
    <x v="106"/>
    <x v="1"/>
    <s v="Cherryville"/>
    <x v="1"/>
    <x v="3"/>
    <x v="3"/>
    <s v="M"/>
    <x v="0"/>
    <x v="0"/>
    <n v="14.55"/>
    <n v="14.55"/>
  </r>
  <r>
    <s v="MSB-08397-648"/>
    <x v="103"/>
    <x v="107"/>
    <s v="R-L-0.2"/>
    <n v="4"/>
    <x v="107"/>
    <x v="1"/>
    <s v="Huntington"/>
    <x v="0"/>
    <x v="0"/>
    <x v="0"/>
    <s v="L"/>
    <x v="1"/>
    <x v="3"/>
    <n v="3.5849999999999995"/>
    <n v="14.339999999999998"/>
  </r>
  <r>
    <s v="WDR-06028-345"/>
    <x v="104"/>
    <x v="108"/>
    <s v="L-L-1"/>
    <n v="1"/>
    <x v="108"/>
    <x v="1"/>
    <s v="Birmingham"/>
    <x v="2"/>
    <x v="3"/>
    <x v="3"/>
    <s v="L"/>
    <x v="1"/>
    <x v="0"/>
    <n v="15.85"/>
    <n v="15.85"/>
  </r>
  <r>
    <s v="MXM-42948-061"/>
    <x v="105"/>
    <x v="109"/>
    <s v="L-L-0.2"/>
    <n v="4"/>
    <x v="109"/>
    <x v="0"/>
    <s v="Killorglin"/>
    <x v="1"/>
    <x v="3"/>
    <x v="3"/>
    <s v="L"/>
    <x v="1"/>
    <x v="3"/>
    <n v="4.7549999999999999"/>
    <n v="19.02"/>
  </r>
  <r>
    <s v="MGQ-98961-173"/>
    <x v="11"/>
    <x v="110"/>
    <s v="L-L-0.5"/>
    <n v="4"/>
    <x v="110"/>
    <x v="1"/>
    <s v="Dayton"/>
    <x v="0"/>
    <x v="3"/>
    <x v="3"/>
    <s v="L"/>
    <x v="1"/>
    <x v="1"/>
    <n v="9.51"/>
    <n v="38.04"/>
  </r>
  <r>
    <s v="RFH-64349-897"/>
    <x v="106"/>
    <x v="111"/>
    <s v="E-D-0.5"/>
    <n v="3"/>
    <x v="111"/>
    <x v="0"/>
    <s v="Anchorage"/>
    <x v="0"/>
    <x v="1"/>
    <x v="1"/>
    <s v="D"/>
    <x v="2"/>
    <x v="1"/>
    <n v="7.29"/>
    <n v="21.87"/>
  </r>
  <r>
    <s v="TKL-20738-660"/>
    <x v="107"/>
    <x v="112"/>
    <s v="E-M-0.2"/>
    <n v="1"/>
    <x v="112"/>
    <x v="1"/>
    <s v="Nashville"/>
    <x v="0"/>
    <x v="1"/>
    <x v="1"/>
    <s v="M"/>
    <x v="0"/>
    <x v="3"/>
    <n v="4.125"/>
    <n v="4.125"/>
  </r>
  <r>
    <s v="TKL-20738-660"/>
    <x v="107"/>
    <x v="112"/>
    <s v="A-L-0.2"/>
    <n v="1"/>
    <x v="112"/>
    <x v="1"/>
    <s v="Nashville"/>
    <x v="0"/>
    <x v="2"/>
    <x v="2"/>
    <s v="L"/>
    <x v="1"/>
    <x v="3"/>
    <n v="3.8849999999999998"/>
    <n v="3.8849999999999998"/>
  </r>
  <r>
    <s v="TKL-20738-660"/>
    <x v="107"/>
    <x v="112"/>
    <s v="E-M-1"/>
    <n v="5"/>
    <x v="112"/>
    <x v="1"/>
    <s v="Nashville"/>
    <x v="0"/>
    <x v="1"/>
    <x v="1"/>
    <s v="M"/>
    <x v="0"/>
    <x v="0"/>
    <n v="13.75"/>
    <n v="68.75"/>
  </r>
  <r>
    <s v="GOW-03198-575"/>
    <x v="108"/>
    <x v="113"/>
    <s v="A-D-0.5"/>
    <n v="4"/>
    <x v="113"/>
    <x v="0"/>
    <s v="Denver"/>
    <x v="0"/>
    <x v="2"/>
    <x v="2"/>
    <s v="D"/>
    <x v="2"/>
    <x v="1"/>
    <n v="5.97"/>
    <n v="23.88"/>
  </r>
  <r>
    <s v="QJB-90477-635"/>
    <x v="109"/>
    <x v="114"/>
    <s v="L-L-2.5"/>
    <n v="4"/>
    <x v="114"/>
    <x v="1"/>
    <s v="Stamford"/>
    <x v="0"/>
    <x v="3"/>
    <x v="3"/>
    <s v="L"/>
    <x v="1"/>
    <x v="2"/>
    <n v="36.454999999999998"/>
    <n v="145.82"/>
  </r>
  <r>
    <s v="MWP-46239-785"/>
    <x v="110"/>
    <x v="115"/>
    <s v="L-M-0.2"/>
    <n v="5"/>
    <x v="115"/>
    <x v="0"/>
    <s v="Newport News"/>
    <x v="0"/>
    <x v="3"/>
    <x v="3"/>
    <s v="M"/>
    <x v="0"/>
    <x v="3"/>
    <n v="4.3650000000000002"/>
    <n v="21.825000000000003"/>
  </r>
  <r>
    <s v="QDV-03406-248"/>
    <x v="111"/>
    <x v="116"/>
    <s v="L-M-0.5"/>
    <n v="3"/>
    <x v="116"/>
    <x v="0"/>
    <s v="Drumcondra"/>
    <x v="1"/>
    <x v="3"/>
    <x v="3"/>
    <s v="M"/>
    <x v="0"/>
    <x v="1"/>
    <n v="8.73"/>
    <n v="26.19"/>
  </r>
  <r>
    <s v="GPH-40635-105"/>
    <x v="112"/>
    <x v="117"/>
    <s v="A-M-1"/>
    <n v="1"/>
    <x v="117"/>
    <x v="1"/>
    <s v="Anchorage"/>
    <x v="0"/>
    <x v="2"/>
    <x v="2"/>
    <s v="M"/>
    <x v="0"/>
    <x v="0"/>
    <n v="11.25"/>
    <n v="11.25"/>
  </r>
  <r>
    <s v="JOM-80930-071"/>
    <x v="113"/>
    <x v="118"/>
    <s v="L-D-1"/>
    <n v="6"/>
    <x v="118"/>
    <x v="1"/>
    <s v="Beaumont"/>
    <x v="1"/>
    <x v="3"/>
    <x v="3"/>
    <s v="D"/>
    <x v="2"/>
    <x v="0"/>
    <n v="12.95"/>
    <n v="77.699999999999989"/>
  </r>
  <r>
    <s v="OIL-26493-755"/>
    <x v="114"/>
    <x v="119"/>
    <s v="A-M-0.5"/>
    <n v="1"/>
    <x v="119"/>
    <x v="1"/>
    <s v="Fargo"/>
    <x v="0"/>
    <x v="2"/>
    <x v="2"/>
    <s v="M"/>
    <x v="0"/>
    <x v="1"/>
    <n v="6.75"/>
    <n v="6.75"/>
  </r>
  <r>
    <s v="CYV-13426-645"/>
    <x v="115"/>
    <x v="120"/>
    <s v="E-D-1"/>
    <n v="1"/>
    <x v="120"/>
    <x v="0"/>
    <s v="Evansville"/>
    <x v="0"/>
    <x v="1"/>
    <x v="1"/>
    <s v="D"/>
    <x v="2"/>
    <x v="0"/>
    <n v="12.15"/>
    <n v="12.15"/>
  </r>
  <r>
    <s v="WRP-39846-614"/>
    <x v="49"/>
    <x v="121"/>
    <s v="A-L-2.5"/>
    <n v="5"/>
    <x v="121"/>
    <x v="0"/>
    <s v="Cherryville"/>
    <x v="1"/>
    <x v="2"/>
    <x v="2"/>
    <s v="L"/>
    <x v="1"/>
    <x v="2"/>
    <n v="29.784999999999997"/>
    <n v="148.92499999999998"/>
  </r>
  <r>
    <s v="VDZ-76673-968"/>
    <x v="116"/>
    <x v="122"/>
    <s v="E-D-0.5"/>
    <n v="2"/>
    <x v="122"/>
    <x v="0"/>
    <s v="Charlotte"/>
    <x v="0"/>
    <x v="1"/>
    <x v="1"/>
    <s v="D"/>
    <x v="2"/>
    <x v="1"/>
    <n v="7.29"/>
    <n v="14.58"/>
  </r>
  <r>
    <s v="VTV-03546-175"/>
    <x v="117"/>
    <x v="123"/>
    <s v="A-L-2.5"/>
    <n v="5"/>
    <x v="123"/>
    <x v="0"/>
    <s v="Huntsville"/>
    <x v="0"/>
    <x v="2"/>
    <x v="2"/>
    <s v="L"/>
    <x v="1"/>
    <x v="2"/>
    <n v="29.784999999999997"/>
    <n v="148.92499999999998"/>
  </r>
  <r>
    <s v="GHR-72274-715"/>
    <x v="118"/>
    <x v="124"/>
    <s v="L-D-1"/>
    <n v="1"/>
    <x v="124"/>
    <x v="1"/>
    <s v="Santa Ana"/>
    <x v="0"/>
    <x v="3"/>
    <x v="3"/>
    <s v="D"/>
    <x v="2"/>
    <x v="0"/>
    <n v="12.95"/>
    <n v="12.95"/>
  </r>
  <r>
    <s v="ZGK-97262-313"/>
    <x v="119"/>
    <x v="125"/>
    <s v="E-M-2.5"/>
    <n v="3"/>
    <x v="125"/>
    <x v="0"/>
    <s v="Washington"/>
    <x v="0"/>
    <x v="1"/>
    <x v="1"/>
    <s v="M"/>
    <x v="0"/>
    <x v="2"/>
    <n v="31.624999999999996"/>
    <n v="94.874999999999986"/>
  </r>
  <r>
    <s v="ZFS-30776-804"/>
    <x v="120"/>
    <x v="126"/>
    <s v="A-L-0.5"/>
    <n v="5"/>
    <x v="126"/>
    <x v="0"/>
    <s v="Oklahoma City"/>
    <x v="0"/>
    <x v="2"/>
    <x v="2"/>
    <s v="L"/>
    <x v="1"/>
    <x v="1"/>
    <n v="7.77"/>
    <n v="38.849999999999994"/>
  </r>
  <r>
    <s v="QUU-91729-492"/>
    <x v="121"/>
    <x v="127"/>
    <s v="A-D-0.2"/>
    <n v="4"/>
    <x v="127"/>
    <x v="1"/>
    <s v="Saint Louis"/>
    <x v="0"/>
    <x v="2"/>
    <x v="2"/>
    <s v="D"/>
    <x v="2"/>
    <x v="3"/>
    <n v="2.9849999999999999"/>
    <n v="11.94"/>
  </r>
  <r>
    <s v="PVI-72795-960"/>
    <x v="122"/>
    <x v="128"/>
    <s v="E-L-2.5"/>
    <n v="3"/>
    <x v="128"/>
    <x v="1"/>
    <s v="Bailieborough"/>
    <x v="1"/>
    <x v="1"/>
    <x v="1"/>
    <s v="L"/>
    <x v="1"/>
    <x v="2"/>
    <n v="34.154999999999994"/>
    <n v="102.46499999999997"/>
  </r>
  <r>
    <s v="PPP-78935-365"/>
    <x v="123"/>
    <x v="129"/>
    <s v="E-D-1"/>
    <n v="4"/>
    <x v="129"/>
    <x v="1"/>
    <s v="Honolulu"/>
    <x v="0"/>
    <x v="1"/>
    <x v="1"/>
    <s v="D"/>
    <x v="2"/>
    <x v="0"/>
    <n v="12.15"/>
    <n v="48.6"/>
  </r>
  <r>
    <s v="JUO-34131-517"/>
    <x v="124"/>
    <x v="130"/>
    <s v="L-D-1"/>
    <n v="6"/>
    <x v="130"/>
    <x v="0"/>
    <s v="Corona"/>
    <x v="0"/>
    <x v="3"/>
    <x v="3"/>
    <s v="D"/>
    <x v="2"/>
    <x v="0"/>
    <n v="12.95"/>
    <n v="77.699999999999989"/>
  </r>
  <r>
    <s v="ZJE-89333-489"/>
    <x v="125"/>
    <x v="131"/>
    <s v="L-D-2.5"/>
    <n v="1"/>
    <x v="131"/>
    <x v="0"/>
    <s v="Ballivor"/>
    <x v="1"/>
    <x v="3"/>
    <x v="3"/>
    <s v="D"/>
    <x v="2"/>
    <x v="2"/>
    <n v="29.784999999999997"/>
    <n v="29.784999999999997"/>
  </r>
  <r>
    <s v="LOO-35324-159"/>
    <x v="126"/>
    <x v="132"/>
    <s v="A-L-0.2"/>
    <n v="4"/>
    <x v="132"/>
    <x v="0"/>
    <s v="Washington"/>
    <x v="0"/>
    <x v="2"/>
    <x v="2"/>
    <s v="L"/>
    <x v="1"/>
    <x v="3"/>
    <n v="3.8849999999999998"/>
    <n v="15.54"/>
  </r>
  <r>
    <s v="JBQ-93412-846"/>
    <x v="127"/>
    <x v="133"/>
    <s v="E-L-2.5"/>
    <n v="4"/>
    <x v="133"/>
    <x v="0"/>
    <s v="Portumna"/>
    <x v="1"/>
    <x v="1"/>
    <x v="1"/>
    <s v="L"/>
    <x v="1"/>
    <x v="2"/>
    <n v="34.154999999999994"/>
    <n v="136.61999999999998"/>
  </r>
  <r>
    <s v="EHX-66333-637"/>
    <x v="128"/>
    <x v="134"/>
    <s v="L-M-0.5"/>
    <n v="2"/>
    <x v="134"/>
    <x v="1"/>
    <s v="Houston"/>
    <x v="0"/>
    <x v="3"/>
    <x v="3"/>
    <s v="M"/>
    <x v="0"/>
    <x v="1"/>
    <n v="8.73"/>
    <n v="17.46"/>
  </r>
  <r>
    <s v="WXG-25759-236"/>
    <x v="103"/>
    <x v="135"/>
    <s v="E-L-2.5"/>
    <n v="2"/>
    <x v="135"/>
    <x v="0"/>
    <s v="Orange"/>
    <x v="0"/>
    <x v="1"/>
    <x v="1"/>
    <s v="L"/>
    <x v="1"/>
    <x v="2"/>
    <n v="34.154999999999994"/>
    <n v="68.309999999999988"/>
  </r>
  <r>
    <s v="QNA-31113-984"/>
    <x v="129"/>
    <x v="136"/>
    <s v="L-M-0.2"/>
    <n v="4"/>
    <x v="136"/>
    <x v="1"/>
    <s v="El Paso"/>
    <x v="0"/>
    <x v="3"/>
    <x v="3"/>
    <s v="M"/>
    <x v="0"/>
    <x v="3"/>
    <n v="4.3650000000000002"/>
    <n v="17.46"/>
  </r>
  <r>
    <s v="ZWI-52029-159"/>
    <x v="130"/>
    <x v="137"/>
    <s v="L-M-1"/>
    <n v="3"/>
    <x v="137"/>
    <x v="1"/>
    <s v="Carson City"/>
    <x v="0"/>
    <x v="3"/>
    <x v="3"/>
    <s v="M"/>
    <x v="0"/>
    <x v="0"/>
    <n v="14.55"/>
    <n v="43.650000000000006"/>
  </r>
  <r>
    <s v="ZWI-52029-159"/>
    <x v="130"/>
    <x v="137"/>
    <s v="E-M-1"/>
    <n v="2"/>
    <x v="137"/>
    <x v="1"/>
    <s v="Carson City"/>
    <x v="0"/>
    <x v="1"/>
    <x v="1"/>
    <s v="M"/>
    <x v="0"/>
    <x v="0"/>
    <n v="13.75"/>
    <n v="27.5"/>
  </r>
  <r>
    <s v="DFS-49954-707"/>
    <x v="131"/>
    <x v="138"/>
    <s v="E-D-0.2"/>
    <n v="5"/>
    <x v="138"/>
    <x v="0"/>
    <s v="Provo"/>
    <x v="0"/>
    <x v="1"/>
    <x v="1"/>
    <s v="D"/>
    <x v="2"/>
    <x v="3"/>
    <n v="3.645"/>
    <n v="18.225000000000001"/>
  </r>
  <r>
    <s v="VYP-89830-878"/>
    <x v="132"/>
    <x v="139"/>
    <s v="A-M-2.5"/>
    <n v="2"/>
    <x v="139"/>
    <x v="0"/>
    <s v="Boca Raton"/>
    <x v="0"/>
    <x v="2"/>
    <x v="2"/>
    <s v="M"/>
    <x v="0"/>
    <x v="2"/>
    <n v="25.874999999999996"/>
    <n v="51.749999999999993"/>
  </r>
  <r>
    <s v="AMT-40418-362"/>
    <x v="133"/>
    <x v="140"/>
    <s v="L-D-1"/>
    <n v="1"/>
    <x v="140"/>
    <x v="0"/>
    <s v="Roanoke"/>
    <x v="0"/>
    <x v="3"/>
    <x v="3"/>
    <s v="D"/>
    <x v="2"/>
    <x v="0"/>
    <n v="12.95"/>
    <n v="12.95"/>
  </r>
  <r>
    <s v="NFQ-23241-793"/>
    <x v="134"/>
    <x v="141"/>
    <s v="A-M-1"/>
    <n v="3"/>
    <x v="141"/>
    <x v="0"/>
    <s v="Des Moines"/>
    <x v="0"/>
    <x v="2"/>
    <x v="2"/>
    <s v="M"/>
    <x v="0"/>
    <x v="0"/>
    <n v="11.25"/>
    <n v="33.75"/>
  </r>
  <r>
    <s v="JQK-64922-985"/>
    <x v="113"/>
    <x v="142"/>
    <s v="R-M-2.5"/>
    <n v="3"/>
    <x v="142"/>
    <x v="0"/>
    <s v="Honolulu"/>
    <x v="0"/>
    <x v="0"/>
    <x v="0"/>
    <s v="M"/>
    <x v="0"/>
    <x v="2"/>
    <n v="22.884999999999998"/>
    <n v="68.655000000000001"/>
  </r>
  <r>
    <s v="YET-17732-678"/>
    <x v="135"/>
    <x v="143"/>
    <s v="R-D-0.2"/>
    <n v="1"/>
    <x v="143"/>
    <x v="1"/>
    <s v="Fort Lauderdale"/>
    <x v="0"/>
    <x v="0"/>
    <x v="0"/>
    <s v="D"/>
    <x v="2"/>
    <x v="3"/>
    <n v="2.6849999999999996"/>
    <n v="2.6849999999999996"/>
  </r>
  <r>
    <s v="NKW-24945-846"/>
    <x v="35"/>
    <x v="144"/>
    <s v="A-D-2.5"/>
    <n v="5"/>
    <x v="144"/>
    <x v="1"/>
    <s v="Philadelphia"/>
    <x v="0"/>
    <x v="2"/>
    <x v="2"/>
    <s v="D"/>
    <x v="2"/>
    <x v="2"/>
    <n v="22.884999999999998"/>
    <n v="114.42499999999998"/>
  </r>
  <r>
    <s v="VKA-82720-513"/>
    <x v="136"/>
    <x v="145"/>
    <s v="A-M-2.5"/>
    <n v="6"/>
    <x v="145"/>
    <x v="0"/>
    <s v="Norwalk"/>
    <x v="0"/>
    <x v="2"/>
    <x v="2"/>
    <s v="M"/>
    <x v="0"/>
    <x v="2"/>
    <n v="25.874999999999996"/>
    <n v="155.24999999999997"/>
  </r>
  <r>
    <s v="THA-60599-417"/>
    <x v="137"/>
    <x v="146"/>
    <s v="A-M-2.5"/>
    <n v="3"/>
    <x v="146"/>
    <x v="0"/>
    <s v="Arlington"/>
    <x v="0"/>
    <x v="2"/>
    <x v="2"/>
    <s v="M"/>
    <x v="0"/>
    <x v="2"/>
    <n v="25.874999999999996"/>
    <n v="77.624999999999986"/>
  </r>
  <r>
    <s v="MEK-39769-035"/>
    <x v="138"/>
    <x v="147"/>
    <s v="R-D-2.5"/>
    <n v="3"/>
    <x v="147"/>
    <x v="1"/>
    <s v="Ashford"/>
    <x v="1"/>
    <x v="0"/>
    <x v="0"/>
    <s v="D"/>
    <x v="2"/>
    <x v="2"/>
    <n v="20.584999999999997"/>
    <n v="61.754999999999995"/>
  </r>
  <r>
    <s v="JAF-18294-750"/>
    <x v="139"/>
    <x v="148"/>
    <s v="R-D-2.5"/>
    <n v="6"/>
    <x v="148"/>
    <x v="0"/>
    <s v="Chattanooga"/>
    <x v="0"/>
    <x v="0"/>
    <x v="0"/>
    <s v="D"/>
    <x v="2"/>
    <x v="2"/>
    <n v="20.584999999999997"/>
    <n v="123.50999999999999"/>
  </r>
  <r>
    <s v="TME-59627-221"/>
    <x v="140"/>
    <x v="149"/>
    <s v="L-L-2.5"/>
    <n v="6"/>
    <x v="149"/>
    <x v="1"/>
    <s v="Portland"/>
    <x v="0"/>
    <x v="3"/>
    <x v="3"/>
    <s v="L"/>
    <x v="1"/>
    <x v="2"/>
    <n v="36.454999999999998"/>
    <n v="218.73"/>
  </r>
  <r>
    <s v="UDG-65353-824"/>
    <x v="141"/>
    <x v="150"/>
    <s v="E-M-0.5"/>
    <n v="4"/>
    <x v="150"/>
    <x v="1"/>
    <s v="Oklahoma City"/>
    <x v="0"/>
    <x v="1"/>
    <x v="1"/>
    <s v="M"/>
    <x v="0"/>
    <x v="1"/>
    <n v="8.25"/>
    <n v="33"/>
  </r>
  <r>
    <s v="ENQ-42923-176"/>
    <x v="142"/>
    <x v="151"/>
    <s v="A-L-0.5"/>
    <n v="3"/>
    <x v="151"/>
    <x v="1"/>
    <s v="Washington"/>
    <x v="0"/>
    <x v="2"/>
    <x v="2"/>
    <s v="L"/>
    <x v="1"/>
    <x v="1"/>
    <n v="7.77"/>
    <n v="23.31"/>
  </r>
  <r>
    <s v="CBT-55781-720"/>
    <x v="143"/>
    <x v="152"/>
    <s v="E-D-0.5"/>
    <n v="3"/>
    <x v="152"/>
    <x v="0"/>
    <s v="Greensboro"/>
    <x v="0"/>
    <x v="1"/>
    <x v="1"/>
    <s v="D"/>
    <x v="2"/>
    <x v="1"/>
    <n v="7.29"/>
    <n v="21.87"/>
  </r>
  <r>
    <s v="NEU-86533-016"/>
    <x v="144"/>
    <x v="153"/>
    <s v="R-D-0.2"/>
    <n v="6"/>
    <x v="153"/>
    <x v="1"/>
    <s v="Alexandria"/>
    <x v="0"/>
    <x v="0"/>
    <x v="0"/>
    <s v="D"/>
    <x v="2"/>
    <x v="3"/>
    <n v="2.6849999999999996"/>
    <n v="16.11"/>
  </r>
  <r>
    <s v="BYU-58154-603"/>
    <x v="145"/>
    <x v="154"/>
    <s v="E-D-0.5"/>
    <n v="4"/>
    <x v="154"/>
    <x v="1"/>
    <s v="Castlebridge"/>
    <x v="1"/>
    <x v="1"/>
    <x v="1"/>
    <s v="D"/>
    <x v="2"/>
    <x v="1"/>
    <n v="7.29"/>
    <n v="29.16"/>
  </r>
  <r>
    <s v="EHJ-05910-257"/>
    <x v="146"/>
    <x v="155"/>
    <s v="R-D-1"/>
    <n v="6"/>
    <x v="155"/>
    <x v="0"/>
    <s v="Racine"/>
    <x v="0"/>
    <x v="0"/>
    <x v="0"/>
    <s v="D"/>
    <x v="2"/>
    <x v="0"/>
    <n v="8.9499999999999993"/>
    <n v="53.699999999999996"/>
  </r>
  <r>
    <s v="EIL-44855-309"/>
    <x v="147"/>
    <x v="156"/>
    <s v="R-D-0.5"/>
    <n v="5"/>
    <x v="156"/>
    <x v="0"/>
    <s v="Clearwater"/>
    <x v="0"/>
    <x v="0"/>
    <x v="0"/>
    <s v="D"/>
    <x v="2"/>
    <x v="1"/>
    <n v="5.3699999999999992"/>
    <n v="26.849999999999994"/>
  </r>
  <r>
    <s v="HCA-87224-420"/>
    <x v="148"/>
    <x v="157"/>
    <s v="E-M-0.5"/>
    <n v="5"/>
    <x v="157"/>
    <x v="0"/>
    <s v="Racine"/>
    <x v="0"/>
    <x v="1"/>
    <x v="1"/>
    <s v="M"/>
    <x v="0"/>
    <x v="1"/>
    <n v="8.25"/>
    <n v="41.25"/>
  </r>
  <r>
    <s v="ABO-29054-365"/>
    <x v="149"/>
    <x v="158"/>
    <s v="A-M-0.5"/>
    <n v="6"/>
    <x v="158"/>
    <x v="1"/>
    <s v="Castlebridge"/>
    <x v="1"/>
    <x v="2"/>
    <x v="2"/>
    <s v="M"/>
    <x v="0"/>
    <x v="1"/>
    <n v="6.75"/>
    <n v="40.5"/>
  </r>
  <r>
    <s v="TKN-58485-031"/>
    <x v="150"/>
    <x v="159"/>
    <s v="R-D-1"/>
    <n v="2"/>
    <x v="159"/>
    <x v="1"/>
    <s v="Castlebellingham"/>
    <x v="1"/>
    <x v="0"/>
    <x v="0"/>
    <s v="D"/>
    <x v="2"/>
    <x v="0"/>
    <n v="8.9499999999999993"/>
    <n v="17.899999999999999"/>
  </r>
  <r>
    <s v="RCK-04069-371"/>
    <x v="151"/>
    <x v="160"/>
    <s v="E-L-2.5"/>
    <n v="2"/>
    <x v="160"/>
    <x v="1"/>
    <s v="Craigavon"/>
    <x v="2"/>
    <x v="1"/>
    <x v="1"/>
    <s v="L"/>
    <x v="1"/>
    <x v="2"/>
    <n v="34.154999999999994"/>
    <n v="68.309999999999988"/>
  </r>
  <r>
    <s v="IRJ-67095-738"/>
    <x v="13"/>
    <x v="161"/>
    <s v="E-M-2.5"/>
    <n v="2"/>
    <x v="161"/>
    <x v="0"/>
    <s v="Tampa"/>
    <x v="0"/>
    <x v="1"/>
    <x v="1"/>
    <s v="M"/>
    <x v="0"/>
    <x v="2"/>
    <n v="31.624999999999996"/>
    <n v="63.249999999999993"/>
  </r>
  <r>
    <s v="VEA-31961-977"/>
    <x v="79"/>
    <x v="162"/>
    <s v="E-D-0.5"/>
    <n v="3"/>
    <x v="162"/>
    <x v="1"/>
    <s v="Eadestown"/>
    <x v="1"/>
    <x v="1"/>
    <x v="1"/>
    <s v="D"/>
    <x v="2"/>
    <x v="1"/>
    <n v="7.29"/>
    <n v="21.87"/>
  </r>
  <r>
    <s v="BAF-42286-205"/>
    <x v="152"/>
    <x v="163"/>
    <s v="R-M-2.5"/>
    <n v="4"/>
    <x v="163"/>
    <x v="1"/>
    <s v="Montgomery"/>
    <x v="0"/>
    <x v="0"/>
    <x v="0"/>
    <s v="M"/>
    <x v="0"/>
    <x v="2"/>
    <n v="22.884999999999998"/>
    <n v="91.539999999999992"/>
  </r>
  <r>
    <s v="WOR-52762-511"/>
    <x v="153"/>
    <x v="164"/>
    <s v="E-L-2.5"/>
    <n v="6"/>
    <x v="164"/>
    <x v="0"/>
    <s v="Sparks"/>
    <x v="0"/>
    <x v="1"/>
    <x v="1"/>
    <s v="L"/>
    <x v="1"/>
    <x v="2"/>
    <n v="34.154999999999994"/>
    <n v="204.92999999999995"/>
  </r>
  <r>
    <s v="ZWK-03995-815"/>
    <x v="154"/>
    <x v="165"/>
    <s v="E-M-2.5"/>
    <n v="2"/>
    <x v="165"/>
    <x v="0"/>
    <s v="Macon"/>
    <x v="0"/>
    <x v="1"/>
    <x v="1"/>
    <s v="M"/>
    <x v="0"/>
    <x v="2"/>
    <n v="31.624999999999996"/>
    <n v="63.249999999999993"/>
  </r>
  <r>
    <s v="CKF-43291-846"/>
    <x v="155"/>
    <x v="166"/>
    <s v="E-L-2.5"/>
    <n v="1"/>
    <x v="166"/>
    <x v="0"/>
    <s v="Whittier"/>
    <x v="0"/>
    <x v="1"/>
    <x v="1"/>
    <s v="L"/>
    <x v="1"/>
    <x v="2"/>
    <n v="34.154999999999994"/>
    <n v="34.154999999999994"/>
  </r>
  <r>
    <s v="RMW-74160-339"/>
    <x v="156"/>
    <x v="167"/>
    <s v="R-L-2.5"/>
    <n v="4"/>
    <x v="167"/>
    <x v="0"/>
    <s v="Johnson City"/>
    <x v="0"/>
    <x v="0"/>
    <x v="0"/>
    <s v="L"/>
    <x v="1"/>
    <x v="2"/>
    <n v="27.484999999999996"/>
    <n v="109.93999999999998"/>
  </r>
  <r>
    <s v="FMT-94584-786"/>
    <x v="22"/>
    <x v="168"/>
    <s v="A-L-1"/>
    <n v="2"/>
    <x v="168"/>
    <x v="1"/>
    <s v="Rochester"/>
    <x v="0"/>
    <x v="2"/>
    <x v="2"/>
    <s v="L"/>
    <x v="1"/>
    <x v="0"/>
    <n v="12.95"/>
    <n v="25.9"/>
  </r>
  <r>
    <s v="NWT-78222-575"/>
    <x v="157"/>
    <x v="169"/>
    <s v="A-D-0.2"/>
    <n v="1"/>
    <x v="169"/>
    <x v="1"/>
    <s v="Portarlington"/>
    <x v="1"/>
    <x v="2"/>
    <x v="2"/>
    <s v="D"/>
    <x v="2"/>
    <x v="3"/>
    <n v="2.9849999999999999"/>
    <n v="2.9849999999999999"/>
  </r>
  <r>
    <s v="EOI-02511-919"/>
    <x v="158"/>
    <x v="170"/>
    <s v="E-L-0.2"/>
    <n v="5"/>
    <x v="170"/>
    <x v="1"/>
    <s v="Brooklyn"/>
    <x v="0"/>
    <x v="1"/>
    <x v="1"/>
    <s v="L"/>
    <x v="1"/>
    <x v="3"/>
    <n v="4.4550000000000001"/>
    <n v="22.274999999999999"/>
  </r>
  <r>
    <s v="EOI-02511-919"/>
    <x v="158"/>
    <x v="170"/>
    <s v="A-D-0.5"/>
    <n v="5"/>
    <x v="170"/>
    <x v="1"/>
    <s v="Brooklyn"/>
    <x v="0"/>
    <x v="2"/>
    <x v="2"/>
    <s v="D"/>
    <x v="2"/>
    <x v="1"/>
    <n v="5.97"/>
    <n v="29.849999999999998"/>
  </r>
  <r>
    <s v="UCT-03935-589"/>
    <x v="78"/>
    <x v="171"/>
    <s v="R-D-0.5"/>
    <n v="6"/>
    <x v="171"/>
    <x v="1"/>
    <s v="Charlottesville"/>
    <x v="0"/>
    <x v="0"/>
    <x v="0"/>
    <s v="D"/>
    <x v="2"/>
    <x v="1"/>
    <n v="5.3699999999999992"/>
    <n v="32.22"/>
  </r>
  <r>
    <s v="SBI-60013-494"/>
    <x v="159"/>
    <x v="172"/>
    <s v="E-M-0.2"/>
    <n v="2"/>
    <x v="172"/>
    <x v="1"/>
    <s v="Garland"/>
    <x v="0"/>
    <x v="1"/>
    <x v="1"/>
    <s v="M"/>
    <x v="0"/>
    <x v="3"/>
    <n v="4.125"/>
    <n v="8.25"/>
  </r>
  <r>
    <s v="QRA-73277-814"/>
    <x v="160"/>
    <x v="173"/>
    <s v="A-L-0.5"/>
    <n v="4"/>
    <x v="173"/>
    <x v="1"/>
    <s v="Minneapolis"/>
    <x v="0"/>
    <x v="2"/>
    <x v="2"/>
    <s v="L"/>
    <x v="1"/>
    <x v="1"/>
    <n v="7.77"/>
    <n v="31.08"/>
  </r>
  <r>
    <s v="EQE-31648-909"/>
    <x v="161"/>
    <x v="174"/>
    <s v="E-D-0.5"/>
    <n v="5"/>
    <x v="174"/>
    <x v="0"/>
    <s v="Lansing"/>
    <x v="0"/>
    <x v="1"/>
    <x v="1"/>
    <s v="D"/>
    <x v="2"/>
    <x v="1"/>
    <n v="7.29"/>
    <n v="36.450000000000003"/>
  </r>
  <r>
    <s v="QOO-24615-950"/>
    <x v="162"/>
    <x v="175"/>
    <s v="R-M-2.5"/>
    <n v="3"/>
    <x v="175"/>
    <x v="1"/>
    <s v="Grand Forks"/>
    <x v="0"/>
    <x v="0"/>
    <x v="0"/>
    <s v="M"/>
    <x v="0"/>
    <x v="2"/>
    <n v="22.884999999999998"/>
    <n v="68.655000000000001"/>
  </r>
  <r>
    <s v="WDV-73864-037"/>
    <x v="70"/>
    <x v="176"/>
    <s v="L-M-0.5"/>
    <n v="5"/>
    <x v="176"/>
    <x v="0"/>
    <s v="Anchorage"/>
    <x v="0"/>
    <x v="3"/>
    <x v="3"/>
    <s v="M"/>
    <x v="0"/>
    <x v="1"/>
    <n v="8.73"/>
    <n v="43.650000000000006"/>
  </r>
  <r>
    <s v="PKR-88575-066"/>
    <x v="163"/>
    <x v="177"/>
    <s v="E-L-0.2"/>
    <n v="1"/>
    <x v="177"/>
    <x v="0"/>
    <s v="Oklahoma City"/>
    <x v="0"/>
    <x v="1"/>
    <x v="1"/>
    <s v="L"/>
    <x v="1"/>
    <x v="3"/>
    <n v="4.4550000000000001"/>
    <n v="4.4550000000000001"/>
  </r>
  <r>
    <s v="BWR-85735-955"/>
    <x v="153"/>
    <x v="178"/>
    <s v="L-M-1"/>
    <n v="3"/>
    <x v="178"/>
    <x v="0"/>
    <s v="Tulsa"/>
    <x v="0"/>
    <x v="3"/>
    <x v="3"/>
    <s v="M"/>
    <x v="0"/>
    <x v="0"/>
    <n v="14.55"/>
    <n v="43.650000000000006"/>
  </r>
  <r>
    <s v="YFX-64795-136"/>
    <x v="164"/>
    <x v="179"/>
    <s v="L-M-2.5"/>
    <n v="1"/>
    <x v="179"/>
    <x v="0"/>
    <s v="Detroit"/>
    <x v="0"/>
    <x v="3"/>
    <x v="3"/>
    <s v="M"/>
    <x v="0"/>
    <x v="2"/>
    <n v="33.464999999999996"/>
    <n v="33.464999999999996"/>
  </r>
  <r>
    <s v="DDO-71442-967"/>
    <x v="165"/>
    <x v="180"/>
    <s v="L-D-0.2"/>
    <n v="5"/>
    <x v="180"/>
    <x v="0"/>
    <s v="Washington"/>
    <x v="0"/>
    <x v="3"/>
    <x v="3"/>
    <s v="D"/>
    <x v="2"/>
    <x v="3"/>
    <n v="3.8849999999999998"/>
    <n v="19.424999999999997"/>
  </r>
  <r>
    <s v="ILQ-11027-588"/>
    <x v="166"/>
    <x v="181"/>
    <s v="E-D-1"/>
    <n v="6"/>
    <x v="181"/>
    <x v="0"/>
    <s v="Nenagh"/>
    <x v="1"/>
    <x v="1"/>
    <x v="1"/>
    <s v="D"/>
    <x v="2"/>
    <x v="0"/>
    <n v="12.15"/>
    <n v="72.900000000000006"/>
  </r>
  <r>
    <s v="KRZ-13868-122"/>
    <x v="167"/>
    <x v="182"/>
    <s v="E-L-1"/>
    <n v="3"/>
    <x v="182"/>
    <x v="1"/>
    <s v="Mesa"/>
    <x v="0"/>
    <x v="1"/>
    <x v="1"/>
    <s v="L"/>
    <x v="1"/>
    <x v="0"/>
    <n v="14.85"/>
    <n v="44.55"/>
  </r>
  <r>
    <s v="VRM-93594-914"/>
    <x v="168"/>
    <x v="183"/>
    <s v="E-D-0.5"/>
    <n v="5"/>
    <x v="183"/>
    <x v="1"/>
    <s v="Warren"/>
    <x v="0"/>
    <x v="1"/>
    <x v="1"/>
    <s v="D"/>
    <x v="2"/>
    <x v="1"/>
    <n v="7.29"/>
    <n v="36.450000000000003"/>
  </r>
  <r>
    <s v="HXL-22497-359"/>
    <x v="169"/>
    <x v="184"/>
    <s v="A-L-1"/>
    <n v="3"/>
    <x v="184"/>
    <x v="1"/>
    <s v="Memphis"/>
    <x v="0"/>
    <x v="2"/>
    <x v="2"/>
    <s v="L"/>
    <x v="1"/>
    <x v="0"/>
    <n v="12.95"/>
    <n v="38.849999999999994"/>
  </r>
  <r>
    <s v="NOP-21394-646"/>
    <x v="170"/>
    <x v="185"/>
    <s v="E-L-0.5"/>
    <n v="6"/>
    <x v="185"/>
    <x v="1"/>
    <s v="Washington"/>
    <x v="0"/>
    <x v="1"/>
    <x v="1"/>
    <s v="L"/>
    <x v="1"/>
    <x v="1"/>
    <n v="8.91"/>
    <n v="53.46"/>
  </r>
  <r>
    <s v="NOP-21394-646"/>
    <x v="170"/>
    <x v="185"/>
    <s v="L-D-2.5"/>
    <n v="2"/>
    <x v="185"/>
    <x v="1"/>
    <s v="Washington"/>
    <x v="0"/>
    <x v="3"/>
    <x v="3"/>
    <s v="D"/>
    <x v="2"/>
    <x v="2"/>
    <n v="29.784999999999997"/>
    <n v="59.569999999999993"/>
  </r>
  <r>
    <s v="NOP-21394-646"/>
    <x v="170"/>
    <x v="185"/>
    <s v="L-D-2.5"/>
    <n v="3"/>
    <x v="185"/>
    <x v="1"/>
    <s v="Washington"/>
    <x v="0"/>
    <x v="3"/>
    <x v="3"/>
    <s v="D"/>
    <x v="2"/>
    <x v="2"/>
    <n v="29.784999999999997"/>
    <n v="89.35499999999999"/>
  </r>
  <r>
    <s v="NOP-21394-646"/>
    <x v="170"/>
    <x v="185"/>
    <s v="L-L-0.5"/>
    <n v="4"/>
    <x v="185"/>
    <x v="1"/>
    <s v="Washington"/>
    <x v="0"/>
    <x v="3"/>
    <x v="3"/>
    <s v="L"/>
    <x v="1"/>
    <x v="1"/>
    <n v="9.51"/>
    <n v="38.04"/>
  </r>
  <r>
    <s v="NOP-21394-646"/>
    <x v="170"/>
    <x v="185"/>
    <s v="E-M-1"/>
    <n v="3"/>
    <x v="185"/>
    <x v="1"/>
    <s v="Washington"/>
    <x v="0"/>
    <x v="1"/>
    <x v="1"/>
    <s v="M"/>
    <x v="0"/>
    <x v="0"/>
    <n v="13.75"/>
    <n v="41.25"/>
  </r>
  <r>
    <s v="FTV-77095-168"/>
    <x v="171"/>
    <x v="186"/>
    <s v="L-L-0.5"/>
    <n v="6"/>
    <x v="186"/>
    <x v="1"/>
    <s v="Ogden"/>
    <x v="0"/>
    <x v="3"/>
    <x v="3"/>
    <s v="L"/>
    <x v="1"/>
    <x v="1"/>
    <n v="9.51"/>
    <n v="57.06"/>
  </r>
  <r>
    <s v="BOR-02906-411"/>
    <x v="172"/>
    <x v="187"/>
    <s v="L-D-2.5"/>
    <n v="6"/>
    <x v="187"/>
    <x v="0"/>
    <s v="Albany"/>
    <x v="0"/>
    <x v="3"/>
    <x v="3"/>
    <s v="D"/>
    <x v="2"/>
    <x v="2"/>
    <n v="29.784999999999997"/>
    <n v="178.70999999999998"/>
  </r>
  <r>
    <s v="WMP-68847-770"/>
    <x v="173"/>
    <x v="188"/>
    <s v="L-L-0.2"/>
    <n v="1"/>
    <x v="188"/>
    <x v="1"/>
    <s v="Spartanburg"/>
    <x v="0"/>
    <x v="3"/>
    <x v="3"/>
    <s v="L"/>
    <x v="1"/>
    <x v="3"/>
    <n v="4.7549999999999999"/>
    <n v="4.7549999999999999"/>
  </r>
  <r>
    <s v="TMO-22785-872"/>
    <x v="174"/>
    <x v="189"/>
    <s v="E-M-1"/>
    <n v="6"/>
    <x v="189"/>
    <x v="1"/>
    <s v="Staten Island"/>
    <x v="0"/>
    <x v="1"/>
    <x v="1"/>
    <s v="M"/>
    <x v="0"/>
    <x v="0"/>
    <n v="13.75"/>
    <n v="82.5"/>
  </r>
  <r>
    <s v="TJG-73587-353"/>
    <x v="175"/>
    <x v="190"/>
    <s v="R-D-0.2"/>
    <n v="3"/>
    <x v="190"/>
    <x v="0"/>
    <s v="Washington"/>
    <x v="0"/>
    <x v="0"/>
    <x v="0"/>
    <s v="D"/>
    <x v="2"/>
    <x v="3"/>
    <n v="2.6849999999999996"/>
    <n v="8.0549999999999997"/>
  </r>
  <r>
    <s v="OOU-61343-455"/>
    <x v="176"/>
    <x v="191"/>
    <s v="A-M-1"/>
    <n v="2"/>
    <x v="191"/>
    <x v="1"/>
    <s v="Charlotte"/>
    <x v="0"/>
    <x v="2"/>
    <x v="2"/>
    <s v="M"/>
    <x v="0"/>
    <x v="0"/>
    <n v="11.25"/>
    <n v="22.5"/>
  </r>
  <r>
    <s v="RMA-08327-369"/>
    <x v="142"/>
    <x v="192"/>
    <s v="A-M-0.5"/>
    <n v="6"/>
    <x v="192"/>
    <x v="0"/>
    <s v="Lubbock"/>
    <x v="0"/>
    <x v="2"/>
    <x v="2"/>
    <s v="M"/>
    <x v="0"/>
    <x v="1"/>
    <n v="6.75"/>
    <n v="40.5"/>
  </r>
  <r>
    <s v="SFB-97929-779"/>
    <x v="177"/>
    <x v="193"/>
    <s v="E-D-0.5"/>
    <n v="4"/>
    <x v="193"/>
    <x v="0"/>
    <s v="Fermoy"/>
    <x v="1"/>
    <x v="1"/>
    <x v="1"/>
    <s v="D"/>
    <x v="2"/>
    <x v="1"/>
    <n v="7.29"/>
    <n v="29.16"/>
  </r>
  <r>
    <s v="AUP-10128-606"/>
    <x v="178"/>
    <x v="194"/>
    <s v="A-M-0.5"/>
    <n v="1"/>
    <x v="194"/>
    <x v="1"/>
    <s v="Whitwell"/>
    <x v="2"/>
    <x v="2"/>
    <x v="2"/>
    <s v="M"/>
    <x v="0"/>
    <x v="1"/>
    <n v="6.75"/>
    <n v="6.75"/>
  </r>
  <r>
    <s v="YTW-40242-005"/>
    <x v="179"/>
    <x v="195"/>
    <s v="L-D-1"/>
    <n v="4"/>
    <x v="195"/>
    <x v="0"/>
    <s v="Charlottesville"/>
    <x v="0"/>
    <x v="3"/>
    <x v="3"/>
    <s v="D"/>
    <x v="2"/>
    <x v="0"/>
    <n v="12.95"/>
    <n v="51.8"/>
  </r>
  <r>
    <s v="PRP-53390-819"/>
    <x v="180"/>
    <x v="196"/>
    <s v="E-L-0.5"/>
    <n v="6"/>
    <x v="196"/>
    <x v="1"/>
    <s v="New York City"/>
    <x v="0"/>
    <x v="1"/>
    <x v="1"/>
    <s v="L"/>
    <x v="1"/>
    <x v="1"/>
    <n v="8.91"/>
    <n v="53.46"/>
  </r>
  <r>
    <s v="GSJ-01065-125"/>
    <x v="181"/>
    <x v="197"/>
    <s v="E-D-0.2"/>
    <n v="4"/>
    <x v="197"/>
    <x v="0"/>
    <s v="Roanoke"/>
    <x v="0"/>
    <x v="1"/>
    <x v="1"/>
    <s v="D"/>
    <x v="2"/>
    <x v="3"/>
    <n v="3.645"/>
    <n v="14.58"/>
  </r>
  <r>
    <s v="YQU-65147-580"/>
    <x v="182"/>
    <x v="198"/>
    <s v="R-D-2.5"/>
    <n v="1"/>
    <x v="198"/>
    <x v="1"/>
    <s v="New York City"/>
    <x v="0"/>
    <x v="0"/>
    <x v="0"/>
    <s v="D"/>
    <x v="2"/>
    <x v="2"/>
    <n v="20.584999999999997"/>
    <n v="20.584999999999997"/>
  </r>
  <r>
    <s v="QPM-95832-683"/>
    <x v="183"/>
    <x v="199"/>
    <s v="L-L-1"/>
    <n v="2"/>
    <x v="199"/>
    <x v="1"/>
    <s v="Balally"/>
    <x v="1"/>
    <x v="3"/>
    <x v="3"/>
    <s v="L"/>
    <x v="1"/>
    <x v="0"/>
    <n v="15.85"/>
    <n v="31.7"/>
  </r>
  <r>
    <s v="BNQ-88920-567"/>
    <x v="184"/>
    <x v="200"/>
    <s v="L-D-0.2"/>
    <n v="6"/>
    <x v="200"/>
    <x v="1"/>
    <s v="Salt Lake City"/>
    <x v="0"/>
    <x v="3"/>
    <x v="3"/>
    <s v="D"/>
    <x v="2"/>
    <x v="3"/>
    <n v="3.8849999999999998"/>
    <n v="23.31"/>
  </r>
  <r>
    <s v="PUX-47906-110"/>
    <x v="185"/>
    <x v="201"/>
    <s v="L-M-1"/>
    <n v="4"/>
    <x v="201"/>
    <x v="0"/>
    <s v="Toledo"/>
    <x v="0"/>
    <x v="3"/>
    <x v="3"/>
    <s v="M"/>
    <x v="0"/>
    <x v="0"/>
    <n v="14.55"/>
    <n v="58.2"/>
  </r>
  <r>
    <s v="COL-72079-610"/>
    <x v="186"/>
    <x v="202"/>
    <s v="E-L-0.5"/>
    <n v="4"/>
    <x v="202"/>
    <x v="1"/>
    <s v="Pasadena"/>
    <x v="0"/>
    <x v="1"/>
    <x v="1"/>
    <s v="L"/>
    <x v="1"/>
    <x v="1"/>
    <n v="8.91"/>
    <n v="35.64"/>
  </r>
  <r>
    <s v="LBC-45686-819"/>
    <x v="187"/>
    <x v="203"/>
    <s v="A-M-1"/>
    <n v="5"/>
    <x v="203"/>
    <x v="0"/>
    <s v="Kinsale"/>
    <x v="1"/>
    <x v="2"/>
    <x v="2"/>
    <s v="M"/>
    <x v="0"/>
    <x v="0"/>
    <n v="11.25"/>
    <n v="56.25"/>
  </r>
  <r>
    <s v="BLQ-03709-265"/>
    <x v="148"/>
    <x v="204"/>
    <s v="R-L-0.2"/>
    <n v="3"/>
    <x v="204"/>
    <x v="1"/>
    <s v="Lees Summit"/>
    <x v="0"/>
    <x v="0"/>
    <x v="0"/>
    <s v="L"/>
    <x v="1"/>
    <x v="3"/>
    <n v="3.5849999999999995"/>
    <n v="10.754999999999999"/>
  </r>
  <r>
    <s v="BLQ-03709-265"/>
    <x v="148"/>
    <x v="204"/>
    <s v="R-M-0.2"/>
    <n v="5"/>
    <x v="204"/>
    <x v="1"/>
    <s v="Lees Summit"/>
    <x v="0"/>
    <x v="0"/>
    <x v="0"/>
    <s v="M"/>
    <x v="0"/>
    <x v="3"/>
    <n v="2.9849999999999999"/>
    <n v="14.924999999999999"/>
  </r>
  <r>
    <s v="VFZ-91673-181"/>
    <x v="188"/>
    <x v="205"/>
    <s v="A-L-1"/>
    <n v="6"/>
    <x v="205"/>
    <x v="0"/>
    <s v="Irvine"/>
    <x v="0"/>
    <x v="2"/>
    <x v="2"/>
    <s v="L"/>
    <x v="1"/>
    <x v="0"/>
    <n v="12.95"/>
    <n v="77.699999999999989"/>
  </r>
  <r>
    <s v="WKD-81956-870"/>
    <x v="189"/>
    <x v="206"/>
    <s v="L-D-0.5"/>
    <n v="3"/>
    <x v="206"/>
    <x v="1"/>
    <s v="Hicksville"/>
    <x v="0"/>
    <x v="3"/>
    <x v="3"/>
    <s v="D"/>
    <x v="2"/>
    <x v="1"/>
    <n v="7.77"/>
    <n v="23.31"/>
  </r>
  <r>
    <s v="TNI-91067-006"/>
    <x v="190"/>
    <x v="207"/>
    <s v="E-L-1"/>
    <n v="4"/>
    <x v="207"/>
    <x v="0"/>
    <s v="Washington"/>
    <x v="0"/>
    <x v="1"/>
    <x v="1"/>
    <s v="L"/>
    <x v="1"/>
    <x v="0"/>
    <n v="14.85"/>
    <n v="59.4"/>
  </r>
  <r>
    <s v="IZA-61469-812"/>
    <x v="191"/>
    <x v="208"/>
    <s v="L-D-2.5"/>
    <n v="4"/>
    <x v="208"/>
    <x v="0"/>
    <s v="New York City"/>
    <x v="0"/>
    <x v="3"/>
    <x v="3"/>
    <s v="D"/>
    <x v="2"/>
    <x v="2"/>
    <n v="29.784999999999997"/>
    <n v="119.13999999999999"/>
  </r>
  <r>
    <s v="PSS-22466-862"/>
    <x v="192"/>
    <x v="209"/>
    <s v="R-L-0.2"/>
    <n v="4"/>
    <x v="209"/>
    <x v="1"/>
    <s v="Newmarket on Fergus"/>
    <x v="1"/>
    <x v="0"/>
    <x v="0"/>
    <s v="L"/>
    <x v="1"/>
    <x v="3"/>
    <n v="3.5849999999999995"/>
    <n v="14.339999999999998"/>
  </r>
  <r>
    <s v="REH-56504-397"/>
    <x v="193"/>
    <x v="210"/>
    <s v="A-M-2.5"/>
    <n v="5"/>
    <x v="210"/>
    <x v="1"/>
    <s v="Shawnee Mission"/>
    <x v="0"/>
    <x v="2"/>
    <x v="2"/>
    <s v="M"/>
    <x v="0"/>
    <x v="2"/>
    <n v="25.874999999999996"/>
    <n v="129.37499999999997"/>
  </r>
  <r>
    <s v="ALA-62598-016"/>
    <x v="194"/>
    <x v="211"/>
    <s v="R-D-0.2"/>
    <n v="6"/>
    <x v="211"/>
    <x v="0"/>
    <s v="Edinburgh"/>
    <x v="2"/>
    <x v="0"/>
    <x v="0"/>
    <s v="D"/>
    <x v="2"/>
    <x v="3"/>
    <n v="2.6849999999999996"/>
    <n v="16.11"/>
  </r>
  <r>
    <s v="EYE-70374-835"/>
    <x v="195"/>
    <x v="212"/>
    <s v="R-L-0.2"/>
    <n v="5"/>
    <x v="212"/>
    <x v="1"/>
    <s v="Sacramento"/>
    <x v="0"/>
    <x v="0"/>
    <x v="0"/>
    <s v="L"/>
    <x v="1"/>
    <x v="3"/>
    <n v="3.5849999999999995"/>
    <n v="17.924999999999997"/>
  </r>
  <r>
    <s v="CCZ-19589-212"/>
    <x v="196"/>
    <x v="213"/>
    <s v="L-M-0.2"/>
    <n v="2"/>
    <x v="213"/>
    <x v="1"/>
    <s v="Wilkes Barre"/>
    <x v="0"/>
    <x v="3"/>
    <x v="3"/>
    <s v="M"/>
    <x v="0"/>
    <x v="3"/>
    <n v="4.3650000000000002"/>
    <n v="8.73"/>
  </r>
  <r>
    <s v="BPT-83989-157"/>
    <x v="197"/>
    <x v="214"/>
    <s v="A-M-2.5"/>
    <n v="2"/>
    <x v="214"/>
    <x v="1"/>
    <s v="Greensboro"/>
    <x v="0"/>
    <x v="2"/>
    <x v="2"/>
    <s v="M"/>
    <x v="0"/>
    <x v="2"/>
    <n v="25.874999999999996"/>
    <n v="51.749999999999993"/>
  </r>
  <r>
    <s v="YFH-87456-208"/>
    <x v="198"/>
    <x v="215"/>
    <s v="L-M-0.2"/>
    <n v="2"/>
    <x v="215"/>
    <x v="0"/>
    <s v="Newark"/>
    <x v="0"/>
    <x v="3"/>
    <x v="3"/>
    <s v="M"/>
    <x v="0"/>
    <x v="3"/>
    <n v="4.3650000000000002"/>
    <n v="8.73"/>
  </r>
  <r>
    <s v="JLN-14700-924"/>
    <x v="199"/>
    <x v="216"/>
    <s v="L-L-0.2"/>
    <n v="5"/>
    <x v="216"/>
    <x v="1"/>
    <s v="Kinloch"/>
    <x v="2"/>
    <x v="3"/>
    <x v="3"/>
    <s v="L"/>
    <x v="1"/>
    <x v="3"/>
    <n v="4.7549999999999999"/>
    <n v="23.774999999999999"/>
  </r>
  <r>
    <s v="JVW-22582-137"/>
    <x v="200"/>
    <x v="217"/>
    <s v="E-M-0.2"/>
    <n v="5"/>
    <x v="217"/>
    <x v="1"/>
    <s v="Honolulu"/>
    <x v="0"/>
    <x v="1"/>
    <x v="1"/>
    <s v="M"/>
    <x v="0"/>
    <x v="3"/>
    <n v="4.125"/>
    <n v="20.625"/>
  </r>
  <r>
    <s v="LAA-41879-001"/>
    <x v="201"/>
    <x v="218"/>
    <s v="L-L-2.5"/>
    <n v="1"/>
    <x v="218"/>
    <x v="1"/>
    <s v="New York City"/>
    <x v="0"/>
    <x v="3"/>
    <x v="3"/>
    <s v="L"/>
    <x v="1"/>
    <x v="2"/>
    <n v="36.454999999999998"/>
    <n v="36.454999999999998"/>
  </r>
  <r>
    <s v="BRV-64870-915"/>
    <x v="202"/>
    <x v="219"/>
    <s v="L-L-2.5"/>
    <n v="5"/>
    <x v="219"/>
    <x v="1"/>
    <s v="Ballinroad"/>
    <x v="1"/>
    <x v="3"/>
    <x v="3"/>
    <s v="L"/>
    <x v="1"/>
    <x v="2"/>
    <n v="36.454999999999998"/>
    <n v="182.27499999999998"/>
  </r>
  <r>
    <s v="RGJ-12544-083"/>
    <x v="203"/>
    <x v="220"/>
    <s v="L-D-2.5"/>
    <n v="3"/>
    <x v="220"/>
    <x v="1"/>
    <s v="D煤n Laoghaire"/>
    <x v="1"/>
    <x v="3"/>
    <x v="3"/>
    <s v="D"/>
    <x v="2"/>
    <x v="2"/>
    <n v="29.784999999999997"/>
    <n v="89.35499999999999"/>
  </r>
  <r>
    <s v="JJX-83339-346"/>
    <x v="204"/>
    <x v="221"/>
    <s v="R-L-0.2"/>
    <n v="1"/>
    <x v="221"/>
    <x v="0"/>
    <s v="Cincinnati"/>
    <x v="0"/>
    <x v="0"/>
    <x v="0"/>
    <s v="L"/>
    <x v="1"/>
    <x v="3"/>
    <n v="3.5849999999999995"/>
    <n v="3.5849999999999995"/>
  </r>
  <r>
    <s v="BIU-21970-705"/>
    <x v="205"/>
    <x v="222"/>
    <s v="R-M-2.5"/>
    <n v="2"/>
    <x v="222"/>
    <x v="0"/>
    <s v="Midland"/>
    <x v="0"/>
    <x v="0"/>
    <x v="0"/>
    <s v="M"/>
    <x v="0"/>
    <x v="2"/>
    <n v="22.884999999999998"/>
    <n v="45.769999999999996"/>
  </r>
  <r>
    <s v="ELJ-87741-745"/>
    <x v="206"/>
    <x v="223"/>
    <s v="E-L-1"/>
    <n v="4"/>
    <x v="223"/>
    <x v="1"/>
    <s v="Cheyenne"/>
    <x v="0"/>
    <x v="1"/>
    <x v="1"/>
    <s v="L"/>
    <x v="1"/>
    <x v="0"/>
    <n v="14.85"/>
    <n v="59.4"/>
  </r>
  <r>
    <s v="SGI-48226-857"/>
    <x v="207"/>
    <x v="224"/>
    <s v="A-M-2.5"/>
    <n v="6"/>
    <x v="224"/>
    <x v="0"/>
    <s v="Atlanta"/>
    <x v="0"/>
    <x v="2"/>
    <x v="2"/>
    <s v="M"/>
    <x v="0"/>
    <x v="2"/>
    <n v="25.874999999999996"/>
    <n v="155.24999999999997"/>
  </r>
  <r>
    <s v="AHV-66988-037"/>
    <x v="208"/>
    <x v="225"/>
    <s v="R-M-2.5"/>
    <n v="2"/>
    <x v="225"/>
    <x v="1"/>
    <s v="Duluth"/>
    <x v="0"/>
    <x v="0"/>
    <x v="0"/>
    <s v="M"/>
    <x v="0"/>
    <x v="2"/>
    <n v="22.884999999999998"/>
    <n v="45.769999999999996"/>
  </r>
  <r>
    <s v="ISK-42066-094"/>
    <x v="209"/>
    <x v="226"/>
    <s v="E-D-1"/>
    <n v="3"/>
    <x v="226"/>
    <x v="0"/>
    <s v="Sacramento"/>
    <x v="0"/>
    <x v="1"/>
    <x v="1"/>
    <s v="D"/>
    <x v="2"/>
    <x v="0"/>
    <n v="12.15"/>
    <n v="36.450000000000003"/>
  </r>
  <r>
    <s v="FTC-35822-530"/>
    <x v="210"/>
    <x v="227"/>
    <s v="E-D-0.5"/>
    <n v="4"/>
    <x v="227"/>
    <x v="0"/>
    <s v="Tampa"/>
    <x v="0"/>
    <x v="1"/>
    <x v="1"/>
    <s v="D"/>
    <x v="2"/>
    <x v="1"/>
    <n v="7.29"/>
    <n v="29.16"/>
  </r>
  <r>
    <s v="VSS-56247-688"/>
    <x v="211"/>
    <x v="228"/>
    <s v="L-M-2.5"/>
    <n v="4"/>
    <x v="228"/>
    <x v="1"/>
    <s v="Honolulu"/>
    <x v="0"/>
    <x v="3"/>
    <x v="3"/>
    <s v="M"/>
    <x v="0"/>
    <x v="2"/>
    <n v="33.464999999999996"/>
    <n v="133.85999999999999"/>
  </r>
  <r>
    <s v="HVW-25584-144"/>
    <x v="212"/>
    <x v="229"/>
    <s v="L-L-0.2"/>
    <n v="5"/>
    <x v="229"/>
    <x v="0"/>
    <s v="Baton Rouge"/>
    <x v="0"/>
    <x v="3"/>
    <x v="3"/>
    <s v="L"/>
    <x v="1"/>
    <x v="3"/>
    <n v="4.7549999999999999"/>
    <n v="23.774999999999999"/>
  </r>
  <r>
    <s v="MUY-15309-209"/>
    <x v="213"/>
    <x v="230"/>
    <s v="L-D-1"/>
    <n v="3"/>
    <x v="230"/>
    <x v="1"/>
    <s v="Newbiggin"/>
    <x v="2"/>
    <x v="3"/>
    <x v="3"/>
    <s v="D"/>
    <x v="2"/>
    <x v="0"/>
    <n v="12.95"/>
    <n v="38.849999999999994"/>
  </r>
  <r>
    <s v="VAJ-44572-469"/>
    <x v="63"/>
    <x v="231"/>
    <s v="R-L-0.2"/>
    <n v="6"/>
    <x v="231"/>
    <x v="0"/>
    <s v="Kilkenny"/>
    <x v="1"/>
    <x v="0"/>
    <x v="0"/>
    <s v="L"/>
    <x v="1"/>
    <x v="3"/>
    <n v="3.5849999999999995"/>
    <n v="21.509999999999998"/>
  </r>
  <r>
    <s v="YJU-84377-606"/>
    <x v="214"/>
    <x v="232"/>
    <s v="A-D-1"/>
    <n v="1"/>
    <x v="232"/>
    <x v="0"/>
    <s v="Minneapolis"/>
    <x v="0"/>
    <x v="2"/>
    <x v="2"/>
    <s v="D"/>
    <x v="2"/>
    <x v="0"/>
    <n v="9.9499999999999993"/>
    <n v="9.9499999999999993"/>
  </r>
  <r>
    <s v="VNC-93921-469"/>
    <x v="215"/>
    <x v="233"/>
    <s v="L-L-1"/>
    <n v="1"/>
    <x v="233"/>
    <x v="0"/>
    <s v="Milwaukee"/>
    <x v="0"/>
    <x v="3"/>
    <x v="3"/>
    <s v="L"/>
    <x v="1"/>
    <x v="0"/>
    <n v="15.85"/>
    <n v="15.85"/>
  </r>
  <r>
    <s v="OGB-91614-810"/>
    <x v="216"/>
    <x v="234"/>
    <s v="R-M-0.2"/>
    <n v="1"/>
    <x v="234"/>
    <x v="0"/>
    <s v="Charlotte"/>
    <x v="0"/>
    <x v="0"/>
    <x v="0"/>
    <s v="M"/>
    <x v="0"/>
    <x v="3"/>
    <n v="2.9849999999999999"/>
    <n v="2.9849999999999999"/>
  </r>
  <r>
    <s v="BQI-61647-496"/>
    <x v="217"/>
    <x v="235"/>
    <s v="E-M-1"/>
    <n v="5"/>
    <x v="235"/>
    <x v="0"/>
    <s v="Phoenix"/>
    <x v="0"/>
    <x v="1"/>
    <x v="1"/>
    <s v="M"/>
    <x v="0"/>
    <x v="0"/>
    <n v="13.75"/>
    <n v="68.75"/>
  </r>
  <r>
    <s v="IOM-51636-823"/>
    <x v="218"/>
    <x v="236"/>
    <s v="A-D-1"/>
    <n v="3"/>
    <x v="236"/>
    <x v="1"/>
    <s v="Jamaica"/>
    <x v="0"/>
    <x v="2"/>
    <x v="2"/>
    <s v="D"/>
    <x v="2"/>
    <x v="0"/>
    <n v="9.9499999999999993"/>
    <n v="29.849999999999998"/>
  </r>
  <r>
    <s v="GGD-38107-641"/>
    <x v="219"/>
    <x v="237"/>
    <s v="L-M-1"/>
    <n v="4"/>
    <x v="237"/>
    <x v="1"/>
    <s v="Champaign"/>
    <x v="0"/>
    <x v="3"/>
    <x v="3"/>
    <s v="M"/>
    <x v="0"/>
    <x v="0"/>
    <n v="14.55"/>
    <n v="58.2"/>
  </r>
  <r>
    <s v="LTO-95975-728"/>
    <x v="220"/>
    <x v="238"/>
    <s v="R-L-0.5"/>
    <n v="4"/>
    <x v="238"/>
    <x v="1"/>
    <s v="Swindon"/>
    <x v="2"/>
    <x v="0"/>
    <x v="0"/>
    <s v="L"/>
    <x v="1"/>
    <x v="1"/>
    <n v="7.169999999999999"/>
    <n v="28.679999999999996"/>
  </r>
  <r>
    <s v="IGM-84664-265"/>
    <x v="114"/>
    <x v="239"/>
    <s v="R-L-0.5"/>
    <n v="3"/>
    <x v="239"/>
    <x v="1"/>
    <s v="Tucson"/>
    <x v="0"/>
    <x v="0"/>
    <x v="0"/>
    <s v="L"/>
    <x v="1"/>
    <x v="1"/>
    <n v="7.169999999999999"/>
    <n v="21.509999999999998"/>
  </r>
  <r>
    <s v="SKO-45740-621"/>
    <x v="221"/>
    <x v="233"/>
    <s v="L-M-0.5"/>
    <n v="2"/>
    <x v="233"/>
    <x v="0"/>
    <s v="Milwaukee"/>
    <x v="0"/>
    <x v="3"/>
    <x v="3"/>
    <s v="M"/>
    <x v="0"/>
    <x v="1"/>
    <n v="8.73"/>
    <n v="17.46"/>
  </r>
  <r>
    <s v="FOJ-02234-063"/>
    <x v="222"/>
    <x v="240"/>
    <s v="E-D-2.5"/>
    <n v="1"/>
    <x v="240"/>
    <x v="0"/>
    <s v="Pompano Beach"/>
    <x v="0"/>
    <x v="1"/>
    <x v="1"/>
    <s v="D"/>
    <x v="2"/>
    <x v="2"/>
    <n v="27.945"/>
    <n v="27.945"/>
  </r>
  <r>
    <s v="MSJ-11909-468"/>
    <x v="188"/>
    <x v="241"/>
    <s v="E-D-2.5"/>
    <n v="5"/>
    <x v="241"/>
    <x v="1"/>
    <s v="Whittier"/>
    <x v="0"/>
    <x v="1"/>
    <x v="1"/>
    <s v="D"/>
    <x v="2"/>
    <x v="2"/>
    <n v="27.945"/>
    <n v="139.72499999999999"/>
  </r>
  <r>
    <s v="DKB-78053-329"/>
    <x v="223"/>
    <x v="242"/>
    <s v="R-M-0.2"/>
    <n v="2"/>
    <x v="242"/>
    <x v="1"/>
    <s v="Sheffield"/>
    <x v="2"/>
    <x v="0"/>
    <x v="0"/>
    <s v="M"/>
    <x v="0"/>
    <x v="3"/>
    <n v="2.9849999999999999"/>
    <n v="5.97"/>
  </r>
  <r>
    <s v="DFZ-45083-941"/>
    <x v="224"/>
    <x v="243"/>
    <s v="R-L-2.5"/>
    <n v="1"/>
    <x v="243"/>
    <x v="0"/>
    <s v="Saint Louis"/>
    <x v="0"/>
    <x v="0"/>
    <x v="0"/>
    <s v="L"/>
    <x v="1"/>
    <x v="2"/>
    <n v="27.484999999999996"/>
    <n v="27.484999999999996"/>
  </r>
  <r>
    <s v="OTA-40969-710"/>
    <x v="83"/>
    <x v="244"/>
    <s v="R-L-1"/>
    <n v="5"/>
    <x v="244"/>
    <x v="0"/>
    <s v="Erie"/>
    <x v="0"/>
    <x v="0"/>
    <x v="0"/>
    <s v="L"/>
    <x v="1"/>
    <x v="0"/>
    <n v="11.95"/>
    <n v="59.75"/>
  </r>
  <r>
    <s v="GRH-45571-667"/>
    <x v="104"/>
    <x v="245"/>
    <s v="E-M-1"/>
    <n v="3"/>
    <x v="245"/>
    <x v="1"/>
    <s v="Tacoma"/>
    <x v="0"/>
    <x v="1"/>
    <x v="1"/>
    <s v="M"/>
    <x v="0"/>
    <x v="0"/>
    <n v="13.75"/>
    <n v="41.25"/>
  </r>
  <r>
    <s v="NXV-05302-067"/>
    <x v="225"/>
    <x v="246"/>
    <s v="L-M-2.5"/>
    <n v="4"/>
    <x v="246"/>
    <x v="1"/>
    <s v="Richmond"/>
    <x v="0"/>
    <x v="3"/>
    <x v="3"/>
    <s v="M"/>
    <x v="0"/>
    <x v="2"/>
    <n v="33.464999999999996"/>
    <n v="133.85999999999999"/>
  </r>
  <r>
    <s v="VZH-86274-142"/>
    <x v="226"/>
    <x v="247"/>
    <s v="R-L-1"/>
    <n v="5"/>
    <x v="247"/>
    <x v="0"/>
    <s v="Kinsealy-Drinan"/>
    <x v="1"/>
    <x v="0"/>
    <x v="0"/>
    <s v="L"/>
    <x v="1"/>
    <x v="0"/>
    <n v="11.95"/>
    <n v="59.75"/>
  </r>
  <r>
    <s v="KIX-93248-135"/>
    <x v="227"/>
    <x v="248"/>
    <s v="A-D-0.5"/>
    <n v="1"/>
    <x v="248"/>
    <x v="0"/>
    <s v="Little Rock"/>
    <x v="0"/>
    <x v="2"/>
    <x v="2"/>
    <s v="D"/>
    <x v="2"/>
    <x v="1"/>
    <n v="5.97"/>
    <n v="5.97"/>
  </r>
  <r>
    <s v="AXR-10962-010"/>
    <x v="180"/>
    <x v="249"/>
    <s v="E-D-1"/>
    <n v="2"/>
    <x v="249"/>
    <x v="1"/>
    <s v="Newton"/>
    <x v="2"/>
    <x v="1"/>
    <x v="1"/>
    <s v="D"/>
    <x v="2"/>
    <x v="0"/>
    <n v="12.15"/>
    <n v="24.3"/>
  </r>
  <r>
    <s v="IHS-71573-008"/>
    <x v="228"/>
    <x v="250"/>
    <s v="E-D-0.2"/>
    <n v="6"/>
    <x v="250"/>
    <x v="0"/>
    <s v="Sparks"/>
    <x v="0"/>
    <x v="1"/>
    <x v="1"/>
    <s v="D"/>
    <x v="2"/>
    <x v="3"/>
    <n v="3.645"/>
    <n v="21.87"/>
  </r>
  <r>
    <s v="QTR-19001-114"/>
    <x v="229"/>
    <x v="195"/>
    <s v="A-D-1"/>
    <n v="2"/>
    <x v="195"/>
    <x v="0"/>
    <s v="Charlottesville"/>
    <x v="0"/>
    <x v="2"/>
    <x v="2"/>
    <s v="D"/>
    <x v="2"/>
    <x v="0"/>
    <n v="9.9499999999999993"/>
    <n v="19.899999999999999"/>
  </r>
  <r>
    <s v="WBK-62297-910"/>
    <x v="230"/>
    <x v="251"/>
    <s v="A-D-0.2"/>
    <n v="2"/>
    <x v="251"/>
    <x v="1"/>
    <s v="Denton"/>
    <x v="0"/>
    <x v="2"/>
    <x v="2"/>
    <s v="D"/>
    <x v="2"/>
    <x v="3"/>
    <n v="2.9849999999999999"/>
    <n v="5.97"/>
  </r>
  <r>
    <s v="OGY-19377-175"/>
    <x v="231"/>
    <x v="252"/>
    <s v="E-D-0.5"/>
    <n v="1"/>
    <x v="252"/>
    <x v="0"/>
    <s v="Tullamore"/>
    <x v="1"/>
    <x v="1"/>
    <x v="1"/>
    <s v="D"/>
    <x v="2"/>
    <x v="1"/>
    <n v="7.29"/>
    <n v="7.29"/>
  </r>
  <r>
    <s v="ESR-66651-814"/>
    <x v="80"/>
    <x v="253"/>
    <s v="A-D-0.2"/>
    <n v="4"/>
    <x v="253"/>
    <x v="0"/>
    <s v="Raleigh"/>
    <x v="0"/>
    <x v="2"/>
    <x v="2"/>
    <s v="D"/>
    <x v="2"/>
    <x v="3"/>
    <n v="2.9849999999999999"/>
    <n v="11.94"/>
  </r>
  <r>
    <s v="CPX-46916-770"/>
    <x v="232"/>
    <x v="254"/>
    <s v="R-L-1"/>
    <n v="6"/>
    <x v="254"/>
    <x v="0"/>
    <s v="Shankill"/>
    <x v="1"/>
    <x v="0"/>
    <x v="0"/>
    <s v="L"/>
    <x v="1"/>
    <x v="0"/>
    <n v="11.95"/>
    <n v="71.699999999999989"/>
  </r>
  <r>
    <s v="MDC-03318-645"/>
    <x v="233"/>
    <x v="255"/>
    <s v="A-L-0.2"/>
    <n v="2"/>
    <x v="255"/>
    <x v="1"/>
    <s v="New York City"/>
    <x v="0"/>
    <x v="2"/>
    <x v="2"/>
    <s v="L"/>
    <x v="1"/>
    <x v="3"/>
    <n v="3.8849999999999998"/>
    <n v="7.77"/>
  </r>
  <r>
    <s v="SFF-86059-407"/>
    <x v="234"/>
    <x v="256"/>
    <s v="A-M-2.5"/>
    <n v="1"/>
    <x v="256"/>
    <x v="1"/>
    <s v="Stamford"/>
    <x v="0"/>
    <x v="2"/>
    <x v="2"/>
    <s v="M"/>
    <x v="0"/>
    <x v="2"/>
    <n v="25.874999999999996"/>
    <n v="25.874999999999996"/>
  </r>
  <r>
    <s v="SCL-94540-788"/>
    <x v="235"/>
    <x v="257"/>
    <s v="E-L-2.5"/>
    <n v="6"/>
    <x v="257"/>
    <x v="1"/>
    <s v="Toledo"/>
    <x v="0"/>
    <x v="1"/>
    <x v="1"/>
    <s v="L"/>
    <x v="1"/>
    <x v="2"/>
    <n v="34.154999999999994"/>
    <n v="204.92999999999995"/>
  </r>
  <r>
    <s v="HVU-21634-076"/>
    <x v="236"/>
    <x v="258"/>
    <s v="R-L-2.5"/>
    <n v="4"/>
    <x v="258"/>
    <x v="0"/>
    <s v="Castleblayney"/>
    <x v="1"/>
    <x v="0"/>
    <x v="0"/>
    <s v="L"/>
    <x v="1"/>
    <x v="2"/>
    <n v="27.484999999999996"/>
    <n v="109.93999999999998"/>
  </r>
  <r>
    <s v="XUS-73326-418"/>
    <x v="237"/>
    <x v="259"/>
    <s v="E-L-1"/>
    <n v="6"/>
    <x v="259"/>
    <x v="1"/>
    <s v="Columbia"/>
    <x v="0"/>
    <x v="1"/>
    <x v="1"/>
    <s v="L"/>
    <x v="1"/>
    <x v="0"/>
    <n v="14.85"/>
    <n v="89.1"/>
  </r>
  <r>
    <s v="XWD-18933-006"/>
    <x v="238"/>
    <x v="260"/>
    <s v="A-L-0.2"/>
    <n v="2"/>
    <x v="260"/>
    <x v="0"/>
    <s v="Fort Wayne"/>
    <x v="0"/>
    <x v="2"/>
    <x v="2"/>
    <s v="L"/>
    <x v="1"/>
    <x v="3"/>
    <n v="3.8849999999999998"/>
    <n v="7.77"/>
  </r>
  <r>
    <s v="HPD-65272-772"/>
    <x v="52"/>
    <x v="261"/>
    <s v="L-M-2.5"/>
    <n v="1"/>
    <x v="261"/>
    <x v="0"/>
    <s v="Saint Louis"/>
    <x v="0"/>
    <x v="3"/>
    <x v="3"/>
    <s v="M"/>
    <x v="0"/>
    <x v="2"/>
    <n v="33.464999999999996"/>
    <n v="33.464999999999996"/>
  </r>
  <r>
    <s v="JEG-93140-224"/>
    <x v="146"/>
    <x v="262"/>
    <s v="E-M-0.5"/>
    <n v="5"/>
    <x v="262"/>
    <x v="0"/>
    <s v="Portland"/>
    <x v="0"/>
    <x v="1"/>
    <x v="1"/>
    <s v="M"/>
    <x v="0"/>
    <x v="1"/>
    <n v="8.25"/>
    <n v="41.25"/>
  </r>
  <r>
    <s v="NNH-62058-950"/>
    <x v="239"/>
    <x v="263"/>
    <s v="E-L-1"/>
    <n v="4"/>
    <x v="263"/>
    <x v="0"/>
    <s v="Boulder"/>
    <x v="0"/>
    <x v="1"/>
    <x v="1"/>
    <s v="L"/>
    <x v="1"/>
    <x v="0"/>
    <n v="14.85"/>
    <n v="59.4"/>
  </r>
  <r>
    <s v="LTD-71429-845"/>
    <x v="240"/>
    <x v="264"/>
    <s v="A-L-0.5"/>
    <n v="1"/>
    <x v="264"/>
    <x v="1"/>
    <s v="Norton"/>
    <x v="2"/>
    <x v="2"/>
    <x v="2"/>
    <s v="L"/>
    <x v="1"/>
    <x v="1"/>
    <n v="7.77"/>
    <n v="7.77"/>
  </r>
  <r>
    <s v="MPV-26985-215"/>
    <x v="241"/>
    <x v="265"/>
    <s v="R-D-0.5"/>
    <n v="1"/>
    <x v="265"/>
    <x v="0"/>
    <s v="Sheffield"/>
    <x v="2"/>
    <x v="0"/>
    <x v="0"/>
    <s v="D"/>
    <x v="2"/>
    <x v="1"/>
    <n v="5.3699999999999992"/>
    <n v="5.3699999999999992"/>
  </r>
  <r>
    <s v="IYO-10245-081"/>
    <x v="242"/>
    <x v="266"/>
    <s v="E-M-2.5"/>
    <n v="3"/>
    <x v="266"/>
    <x v="1"/>
    <s v="Louisville"/>
    <x v="0"/>
    <x v="1"/>
    <x v="1"/>
    <s v="M"/>
    <x v="0"/>
    <x v="2"/>
    <n v="31.624999999999996"/>
    <n v="94.874999999999986"/>
  </r>
  <r>
    <s v="BYZ-39669-954"/>
    <x v="243"/>
    <x v="267"/>
    <s v="L-L-2.5"/>
    <n v="1"/>
    <x v="267"/>
    <x v="1"/>
    <s v="Buffalo"/>
    <x v="0"/>
    <x v="3"/>
    <x v="3"/>
    <s v="L"/>
    <x v="1"/>
    <x v="2"/>
    <n v="36.454999999999998"/>
    <n v="36.454999999999998"/>
  </r>
  <r>
    <s v="EFB-72860-209"/>
    <x v="244"/>
    <x v="268"/>
    <s v="A-M-0.2"/>
    <n v="4"/>
    <x v="268"/>
    <x v="0"/>
    <s v="Canton"/>
    <x v="0"/>
    <x v="2"/>
    <x v="2"/>
    <s v="M"/>
    <x v="0"/>
    <x v="3"/>
    <n v="3.375"/>
    <n v="13.5"/>
  </r>
  <r>
    <s v="GMM-72397-378"/>
    <x v="245"/>
    <x v="269"/>
    <s v="R-L-0.2"/>
    <n v="4"/>
    <x v="269"/>
    <x v="1"/>
    <s v="Boston"/>
    <x v="0"/>
    <x v="0"/>
    <x v="0"/>
    <s v="L"/>
    <x v="1"/>
    <x v="3"/>
    <n v="3.5849999999999995"/>
    <n v="14.339999999999998"/>
  </r>
  <r>
    <s v="LYP-52345-883"/>
    <x v="246"/>
    <x v="270"/>
    <s v="E-M-0.5"/>
    <n v="1"/>
    <x v="270"/>
    <x v="0"/>
    <s v="Kinlough"/>
    <x v="1"/>
    <x v="1"/>
    <x v="1"/>
    <s v="M"/>
    <x v="0"/>
    <x v="1"/>
    <n v="8.25"/>
    <n v="8.25"/>
  </r>
  <r>
    <s v="DFK-35846-692"/>
    <x v="247"/>
    <x v="271"/>
    <s v="R-D-0.2"/>
    <n v="5"/>
    <x v="271"/>
    <x v="0"/>
    <s v="Lynchburg"/>
    <x v="0"/>
    <x v="0"/>
    <x v="0"/>
    <s v="D"/>
    <x v="2"/>
    <x v="3"/>
    <n v="2.6849999999999996"/>
    <n v="13.424999999999997"/>
  </r>
  <r>
    <s v="XAH-93337-609"/>
    <x v="248"/>
    <x v="272"/>
    <s v="A-D-1"/>
    <n v="5"/>
    <x v="272"/>
    <x v="1"/>
    <s v="Los Angeles"/>
    <x v="0"/>
    <x v="2"/>
    <x v="2"/>
    <s v="D"/>
    <x v="2"/>
    <x v="0"/>
    <n v="9.9499999999999993"/>
    <n v="49.75"/>
  </r>
  <r>
    <s v="QKA-72582-644"/>
    <x v="249"/>
    <x v="273"/>
    <s v="E-M-0.5"/>
    <n v="2"/>
    <x v="273"/>
    <x v="1"/>
    <s v="Drumcondra"/>
    <x v="1"/>
    <x v="1"/>
    <x v="1"/>
    <s v="M"/>
    <x v="0"/>
    <x v="1"/>
    <n v="8.25"/>
    <n v="16.5"/>
  </r>
  <r>
    <s v="ZDK-84567-102"/>
    <x v="250"/>
    <x v="274"/>
    <s v="A-D-0.5"/>
    <n v="3"/>
    <x v="274"/>
    <x v="1"/>
    <s v="Birmingham"/>
    <x v="0"/>
    <x v="2"/>
    <x v="2"/>
    <s v="D"/>
    <x v="2"/>
    <x v="1"/>
    <n v="5.97"/>
    <n v="17.91"/>
  </r>
  <r>
    <s v="WAV-38301-984"/>
    <x v="251"/>
    <x v="275"/>
    <s v="A-D-0.5"/>
    <n v="5"/>
    <x v="275"/>
    <x v="1"/>
    <s v="Alexandria"/>
    <x v="0"/>
    <x v="2"/>
    <x v="2"/>
    <s v="D"/>
    <x v="2"/>
    <x v="1"/>
    <n v="5.97"/>
    <n v="29.849999999999998"/>
  </r>
  <r>
    <s v="KZR-33023-209"/>
    <x v="177"/>
    <x v="276"/>
    <s v="E-L-1"/>
    <n v="3"/>
    <x v="276"/>
    <x v="1"/>
    <s v="Danbury"/>
    <x v="0"/>
    <x v="1"/>
    <x v="1"/>
    <s v="L"/>
    <x v="1"/>
    <x v="0"/>
    <n v="14.85"/>
    <n v="44.55"/>
  </r>
  <r>
    <s v="ULM-49433-003"/>
    <x v="252"/>
    <x v="277"/>
    <s v="E-M-1"/>
    <n v="2"/>
    <x v="277"/>
    <x v="1"/>
    <s v="Albany"/>
    <x v="0"/>
    <x v="1"/>
    <x v="1"/>
    <s v="M"/>
    <x v="0"/>
    <x v="0"/>
    <n v="13.75"/>
    <n v="27.5"/>
  </r>
  <r>
    <s v="SIB-83254-136"/>
    <x v="253"/>
    <x v="278"/>
    <s v="R-M-0.5"/>
    <n v="6"/>
    <x v="278"/>
    <x v="0"/>
    <s v="Naples"/>
    <x v="0"/>
    <x v="0"/>
    <x v="0"/>
    <s v="M"/>
    <x v="0"/>
    <x v="1"/>
    <n v="5.97"/>
    <n v="35.82"/>
  </r>
  <r>
    <s v="NOK-50349-551"/>
    <x v="254"/>
    <x v="279"/>
    <s v="R-D-0.5"/>
    <n v="3"/>
    <x v="279"/>
    <x v="0"/>
    <s v="Miami Beach"/>
    <x v="0"/>
    <x v="0"/>
    <x v="0"/>
    <s v="D"/>
    <x v="2"/>
    <x v="1"/>
    <n v="5.3699999999999992"/>
    <n v="16.11"/>
  </r>
  <r>
    <s v="YIS-96268-844"/>
    <x v="227"/>
    <x v="280"/>
    <s v="E-L-0.2"/>
    <n v="6"/>
    <x v="280"/>
    <x v="0"/>
    <s v="Atlanta"/>
    <x v="0"/>
    <x v="1"/>
    <x v="1"/>
    <s v="L"/>
    <x v="1"/>
    <x v="3"/>
    <n v="4.4550000000000001"/>
    <n v="26.73"/>
  </r>
  <r>
    <s v="CXI-04933-855"/>
    <x v="110"/>
    <x v="281"/>
    <s v="E-L-2.5"/>
    <n v="6"/>
    <x v="281"/>
    <x v="0"/>
    <s v="Corpus Christi"/>
    <x v="0"/>
    <x v="1"/>
    <x v="1"/>
    <s v="L"/>
    <x v="1"/>
    <x v="2"/>
    <n v="34.154999999999994"/>
    <n v="204.92999999999995"/>
  </r>
  <r>
    <s v="IZU-90429-382"/>
    <x v="182"/>
    <x v="282"/>
    <s v="A-L-1"/>
    <n v="3"/>
    <x v="282"/>
    <x v="0"/>
    <s v="Honolulu"/>
    <x v="0"/>
    <x v="2"/>
    <x v="2"/>
    <s v="L"/>
    <x v="1"/>
    <x v="0"/>
    <n v="12.95"/>
    <n v="38.849999999999994"/>
  </r>
  <r>
    <s v="WIT-40912-783"/>
    <x v="255"/>
    <x v="283"/>
    <s v="L-D-0.2"/>
    <n v="4"/>
    <x v="283"/>
    <x v="0"/>
    <s v="Austin"/>
    <x v="0"/>
    <x v="3"/>
    <x v="3"/>
    <s v="D"/>
    <x v="2"/>
    <x v="3"/>
    <n v="3.8849999999999998"/>
    <n v="15.54"/>
  </r>
  <r>
    <s v="PSD-57291-590"/>
    <x v="256"/>
    <x v="284"/>
    <s v="A-M-0.5"/>
    <n v="1"/>
    <x v="284"/>
    <x v="1"/>
    <s v="Baltimore"/>
    <x v="0"/>
    <x v="2"/>
    <x v="2"/>
    <s v="M"/>
    <x v="0"/>
    <x v="1"/>
    <n v="6.75"/>
    <n v="6.75"/>
  </r>
  <r>
    <s v="GOI-41472-677"/>
    <x v="3"/>
    <x v="285"/>
    <s v="E-D-2.5"/>
    <n v="4"/>
    <x v="285"/>
    <x v="0"/>
    <s v="Lexington"/>
    <x v="0"/>
    <x v="1"/>
    <x v="1"/>
    <s v="D"/>
    <x v="2"/>
    <x v="2"/>
    <n v="27.945"/>
    <n v="111.78"/>
  </r>
  <r>
    <s v="KTX-17944-494"/>
    <x v="257"/>
    <x v="286"/>
    <s v="A-L-0.2"/>
    <n v="1"/>
    <x v="286"/>
    <x v="0"/>
    <s v="Charlotte"/>
    <x v="0"/>
    <x v="2"/>
    <x v="2"/>
    <s v="L"/>
    <x v="1"/>
    <x v="3"/>
    <n v="3.8849999999999998"/>
    <n v="3.8849999999999998"/>
  </r>
  <r>
    <s v="RDM-99811-230"/>
    <x v="258"/>
    <x v="287"/>
    <s v="L-M-0.2"/>
    <n v="5"/>
    <x v="287"/>
    <x v="1"/>
    <s v="Eaton"/>
    <x v="2"/>
    <x v="3"/>
    <x v="3"/>
    <s v="M"/>
    <x v="0"/>
    <x v="3"/>
    <n v="4.3650000000000002"/>
    <n v="21.825000000000003"/>
  </r>
  <r>
    <s v="JTU-55897-581"/>
    <x v="259"/>
    <x v="288"/>
    <s v="R-M-0.2"/>
    <n v="5"/>
    <x v="288"/>
    <x v="1"/>
    <s v="Lincoln"/>
    <x v="0"/>
    <x v="0"/>
    <x v="0"/>
    <s v="M"/>
    <x v="0"/>
    <x v="3"/>
    <n v="2.9849999999999999"/>
    <n v="14.924999999999999"/>
  </r>
  <r>
    <s v="CRK-07584-240"/>
    <x v="260"/>
    <x v="289"/>
    <s v="A-M-1"/>
    <n v="3"/>
    <x v="289"/>
    <x v="0"/>
    <s v="Cincinnati"/>
    <x v="0"/>
    <x v="2"/>
    <x v="2"/>
    <s v="M"/>
    <x v="0"/>
    <x v="0"/>
    <n v="11.25"/>
    <n v="33.75"/>
  </r>
  <r>
    <s v="MKE-75518-399"/>
    <x v="261"/>
    <x v="290"/>
    <s v="A-M-1"/>
    <n v="3"/>
    <x v="290"/>
    <x v="1"/>
    <s v="Sheffield"/>
    <x v="2"/>
    <x v="2"/>
    <x v="2"/>
    <s v="M"/>
    <x v="0"/>
    <x v="0"/>
    <n v="11.25"/>
    <n v="33.75"/>
  </r>
  <r>
    <s v="AEL-51169-725"/>
    <x v="262"/>
    <x v="291"/>
    <s v="L-M-0.2"/>
    <n v="6"/>
    <x v="291"/>
    <x v="0"/>
    <s v="West Hartford"/>
    <x v="0"/>
    <x v="3"/>
    <x v="3"/>
    <s v="M"/>
    <x v="0"/>
    <x v="3"/>
    <n v="4.3650000000000002"/>
    <n v="26.19"/>
  </r>
  <r>
    <s v="ZGM-83108-823"/>
    <x v="263"/>
    <x v="292"/>
    <s v="E-L-1"/>
    <n v="1"/>
    <x v="292"/>
    <x v="1"/>
    <s v="Listowel"/>
    <x v="1"/>
    <x v="1"/>
    <x v="1"/>
    <s v="L"/>
    <x v="1"/>
    <x v="0"/>
    <n v="14.85"/>
    <n v="14.85"/>
  </r>
  <r>
    <s v="JBP-78754-392"/>
    <x v="212"/>
    <x v="286"/>
    <s v="E-M-2.5"/>
    <n v="6"/>
    <x v="286"/>
    <x v="0"/>
    <s v="Charlotte"/>
    <x v="0"/>
    <x v="1"/>
    <x v="1"/>
    <s v="M"/>
    <x v="0"/>
    <x v="2"/>
    <n v="31.624999999999996"/>
    <n v="189.74999999999997"/>
  </r>
  <r>
    <s v="RNH-54912-747"/>
    <x v="187"/>
    <x v="293"/>
    <s v="R-M-0.5"/>
    <n v="1"/>
    <x v="293"/>
    <x v="0"/>
    <s v="Alexandria"/>
    <x v="0"/>
    <x v="0"/>
    <x v="0"/>
    <s v="M"/>
    <x v="0"/>
    <x v="1"/>
    <n v="5.97"/>
    <n v="5.97"/>
  </r>
  <r>
    <s v="JDS-33440-914"/>
    <x v="248"/>
    <x v="294"/>
    <s v="R-M-1"/>
    <n v="3"/>
    <x v="294"/>
    <x v="0"/>
    <s v="Belfast"/>
    <x v="2"/>
    <x v="0"/>
    <x v="0"/>
    <s v="M"/>
    <x v="0"/>
    <x v="0"/>
    <n v="9.9499999999999993"/>
    <n v="29.849999999999998"/>
  </r>
  <r>
    <s v="SYX-48878-182"/>
    <x v="264"/>
    <x v="295"/>
    <s v="R-D-1"/>
    <n v="5"/>
    <x v="295"/>
    <x v="1"/>
    <s v="Las Vegas"/>
    <x v="0"/>
    <x v="0"/>
    <x v="0"/>
    <s v="D"/>
    <x v="2"/>
    <x v="0"/>
    <n v="8.9499999999999993"/>
    <n v="44.75"/>
  </r>
  <r>
    <s v="ZGD-94763-868"/>
    <x v="265"/>
    <x v="296"/>
    <s v="E-L-2.5"/>
    <n v="1"/>
    <x v="296"/>
    <x v="0"/>
    <s v="Des Moines"/>
    <x v="0"/>
    <x v="1"/>
    <x v="1"/>
    <s v="L"/>
    <x v="1"/>
    <x v="2"/>
    <n v="34.154999999999994"/>
    <n v="34.154999999999994"/>
  </r>
  <r>
    <s v="CZY-70361-485"/>
    <x v="266"/>
    <x v="297"/>
    <s v="E-L-2.5"/>
    <n v="6"/>
    <x v="297"/>
    <x v="1"/>
    <s v="Ballivor"/>
    <x v="1"/>
    <x v="1"/>
    <x v="1"/>
    <s v="L"/>
    <x v="1"/>
    <x v="2"/>
    <n v="34.154999999999994"/>
    <n v="204.92999999999995"/>
  </r>
  <r>
    <s v="RJR-12175-899"/>
    <x v="267"/>
    <x v="298"/>
    <s v="E-D-0.5"/>
    <n v="3"/>
    <x v="298"/>
    <x v="1"/>
    <s v="Akron"/>
    <x v="0"/>
    <x v="1"/>
    <x v="1"/>
    <s v="D"/>
    <x v="2"/>
    <x v="1"/>
    <n v="7.29"/>
    <n v="21.87"/>
  </r>
  <r>
    <s v="ELB-07929-407"/>
    <x v="204"/>
    <x v="299"/>
    <s v="A-M-2.5"/>
    <n v="2"/>
    <x v="299"/>
    <x v="0"/>
    <s v="West Palm Beach"/>
    <x v="0"/>
    <x v="2"/>
    <x v="2"/>
    <s v="M"/>
    <x v="0"/>
    <x v="2"/>
    <n v="25.874999999999996"/>
    <n v="51.749999999999993"/>
  </r>
  <r>
    <s v="UJQ-54441-340"/>
    <x v="268"/>
    <x v="300"/>
    <s v="E-M-0.2"/>
    <n v="2"/>
    <x v="300"/>
    <x v="0"/>
    <s v="Fresno"/>
    <x v="0"/>
    <x v="1"/>
    <x v="1"/>
    <s v="M"/>
    <x v="0"/>
    <x v="3"/>
    <n v="4.125"/>
    <n v="8.25"/>
  </r>
  <r>
    <s v="UJQ-54441-340"/>
    <x v="268"/>
    <x v="300"/>
    <s v="A-L-0.2"/>
    <n v="5"/>
    <x v="300"/>
    <x v="0"/>
    <s v="Fresno"/>
    <x v="0"/>
    <x v="2"/>
    <x v="2"/>
    <s v="L"/>
    <x v="1"/>
    <x v="3"/>
    <n v="3.8849999999999998"/>
    <n v="19.424999999999997"/>
  </r>
  <r>
    <s v="OWY-43108-475"/>
    <x v="269"/>
    <x v="301"/>
    <s v="A-M-0.2"/>
    <n v="6"/>
    <x v="301"/>
    <x v="0"/>
    <s v="Sandyford"/>
    <x v="1"/>
    <x v="2"/>
    <x v="2"/>
    <s v="M"/>
    <x v="0"/>
    <x v="3"/>
    <n v="3.375"/>
    <n v="20.25"/>
  </r>
  <r>
    <s v="GNO-91911-159"/>
    <x v="145"/>
    <x v="302"/>
    <s v="L-D-0.5"/>
    <n v="3"/>
    <x v="302"/>
    <x v="1"/>
    <s v="Dublin"/>
    <x v="1"/>
    <x v="3"/>
    <x v="3"/>
    <s v="D"/>
    <x v="2"/>
    <x v="1"/>
    <n v="7.77"/>
    <n v="23.31"/>
  </r>
  <r>
    <s v="CNY-06284-066"/>
    <x v="270"/>
    <x v="303"/>
    <s v="E-D-0.2"/>
    <n v="5"/>
    <x v="303"/>
    <x v="0"/>
    <s v="Knoxville"/>
    <x v="0"/>
    <x v="1"/>
    <x v="1"/>
    <s v="D"/>
    <x v="2"/>
    <x v="3"/>
    <n v="3.645"/>
    <n v="18.225000000000001"/>
  </r>
  <r>
    <s v="OQS-46321-904"/>
    <x v="271"/>
    <x v="304"/>
    <s v="E-M-1"/>
    <n v="1"/>
    <x v="304"/>
    <x v="1"/>
    <s v="Shawnee Mission"/>
    <x v="0"/>
    <x v="1"/>
    <x v="1"/>
    <s v="M"/>
    <x v="0"/>
    <x v="0"/>
    <n v="13.75"/>
    <n v="13.75"/>
  </r>
  <r>
    <s v="IBW-87442-480"/>
    <x v="272"/>
    <x v="305"/>
    <s v="A-L-2.5"/>
    <n v="1"/>
    <x v="305"/>
    <x v="0"/>
    <s v="San Francisco"/>
    <x v="0"/>
    <x v="2"/>
    <x v="2"/>
    <s v="L"/>
    <x v="1"/>
    <x v="2"/>
    <n v="29.784999999999997"/>
    <n v="29.784999999999997"/>
  </r>
  <r>
    <s v="DGZ-82537-477"/>
    <x v="252"/>
    <x v="306"/>
    <s v="R-D-1"/>
    <n v="5"/>
    <x v="306"/>
    <x v="1"/>
    <s v="Birmingham"/>
    <x v="0"/>
    <x v="0"/>
    <x v="0"/>
    <s v="D"/>
    <x v="2"/>
    <x v="0"/>
    <n v="8.9499999999999993"/>
    <n v="44.75"/>
  </r>
  <r>
    <s v="LPS-39089-432"/>
    <x v="273"/>
    <x v="307"/>
    <s v="R-D-1"/>
    <n v="5"/>
    <x v="307"/>
    <x v="0"/>
    <s v="Brooklyn"/>
    <x v="0"/>
    <x v="0"/>
    <x v="0"/>
    <s v="D"/>
    <x v="2"/>
    <x v="0"/>
    <n v="8.9499999999999993"/>
    <n v="44.75"/>
  </r>
  <r>
    <s v="MQU-86100-929"/>
    <x v="274"/>
    <x v="308"/>
    <s v="L-L-0.5"/>
    <n v="4"/>
    <x v="308"/>
    <x v="0"/>
    <s v="El Paso"/>
    <x v="0"/>
    <x v="3"/>
    <x v="3"/>
    <s v="L"/>
    <x v="1"/>
    <x v="1"/>
    <n v="9.51"/>
    <n v="38.04"/>
  </r>
  <r>
    <s v="XUR-14132-391"/>
    <x v="275"/>
    <x v="309"/>
    <s v="R-D-0.5"/>
    <n v="4"/>
    <x v="309"/>
    <x v="0"/>
    <s v="Sacramento"/>
    <x v="0"/>
    <x v="0"/>
    <x v="0"/>
    <s v="D"/>
    <x v="2"/>
    <x v="1"/>
    <n v="5.3699999999999992"/>
    <n v="21.479999999999997"/>
  </r>
  <r>
    <s v="OVI-27064-381"/>
    <x v="276"/>
    <x v="298"/>
    <s v="R-D-0.5"/>
    <n v="3"/>
    <x v="298"/>
    <x v="1"/>
    <s v="Akron"/>
    <x v="0"/>
    <x v="0"/>
    <x v="0"/>
    <s v="D"/>
    <x v="2"/>
    <x v="1"/>
    <n v="5.3699999999999992"/>
    <n v="16.11"/>
  </r>
  <r>
    <s v="SHP-17012-870"/>
    <x v="277"/>
    <x v="310"/>
    <s v="R-M-2.5"/>
    <n v="1"/>
    <x v="310"/>
    <x v="0"/>
    <s v="Boynton Beach"/>
    <x v="0"/>
    <x v="0"/>
    <x v="0"/>
    <s v="M"/>
    <x v="0"/>
    <x v="2"/>
    <n v="22.884999999999998"/>
    <n v="22.884999999999998"/>
  </r>
  <r>
    <s v="FDY-03414-903"/>
    <x v="278"/>
    <x v="311"/>
    <s v="A-D-0.5"/>
    <n v="3"/>
    <x v="311"/>
    <x v="0"/>
    <s v="Los Angeles"/>
    <x v="0"/>
    <x v="2"/>
    <x v="2"/>
    <s v="D"/>
    <x v="2"/>
    <x v="1"/>
    <n v="5.97"/>
    <n v="17.91"/>
  </r>
  <r>
    <s v="WXT-85291-143"/>
    <x v="279"/>
    <x v="312"/>
    <s v="R-M-0.5"/>
    <n v="4"/>
    <x v="312"/>
    <x v="0"/>
    <s v="Baltimore"/>
    <x v="0"/>
    <x v="0"/>
    <x v="0"/>
    <s v="M"/>
    <x v="0"/>
    <x v="1"/>
    <n v="5.97"/>
    <n v="23.88"/>
  </r>
  <r>
    <s v="QNP-18893-547"/>
    <x v="280"/>
    <x v="313"/>
    <s v="R-L-1"/>
    <n v="5"/>
    <x v="313"/>
    <x v="1"/>
    <s v="Salt Lake City"/>
    <x v="0"/>
    <x v="0"/>
    <x v="0"/>
    <s v="L"/>
    <x v="1"/>
    <x v="0"/>
    <n v="11.95"/>
    <n v="59.75"/>
  </r>
  <r>
    <s v="DOH-92927-530"/>
    <x v="281"/>
    <x v="314"/>
    <s v="L-L-0.2"/>
    <n v="6"/>
    <x v="314"/>
    <x v="0"/>
    <s v="Garland"/>
    <x v="0"/>
    <x v="3"/>
    <x v="3"/>
    <s v="L"/>
    <x v="1"/>
    <x v="3"/>
    <n v="4.7549999999999999"/>
    <n v="28.53"/>
  </r>
  <r>
    <s v="HGJ-82768-173"/>
    <x v="282"/>
    <x v="315"/>
    <s v="A-M-1"/>
    <n v="4"/>
    <x v="315"/>
    <x v="1"/>
    <s v="Church End"/>
    <x v="2"/>
    <x v="2"/>
    <x v="2"/>
    <s v="M"/>
    <x v="0"/>
    <x v="0"/>
    <n v="11.25"/>
    <n v="45"/>
  </r>
  <r>
    <s v="YPT-95383-088"/>
    <x v="283"/>
    <x v="306"/>
    <s v="E-D-2.5"/>
    <n v="2"/>
    <x v="306"/>
    <x v="1"/>
    <s v="Birmingham"/>
    <x v="0"/>
    <x v="1"/>
    <x v="1"/>
    <s v="D"/>
    <x v="2"/>
    <x v="2"/>
    <n v="27.945"/>
    <n v="55.89"/>
  </r>
  <r>
    <s v="OYH-16533-767"/>
    <x v="284"/>
    <x v="316"/>
    <s v="E-L-1"/>
    <n v="4"/>
    <x v="316"/>
    <x v="1"/>
    <s v="New York City"/>
    <x v="0"/>
    <x v="1"/>
    <x v="1"/>
    <s v="L"/>
    <x v="1"/>
    <x v="0"/>
    <n v="14.85"/>
    <n v="59.4"/>
  </r>
  <r>
    <s v="DWW-28642-549"/>
    <x v="285"/>
    <x v="317"/>
    <s v="E-D-0.2"/>
    <n v="2"/>
    <x v="317"/>
    <x v="0"/>
    <s v="Boston"/>
    <x v="0"/>
    <x v="1"/>
    <x v="1"/>
    <s v="D"/>
    <x v="2"/>
    <x v="3"/>
    <n v="3.645"/>
    <n v="7.29"/>
  </r>
  <r>
    <s v="CGO-79583-871"/>
    <x v="286"/>
    <x v="318"/>
    <s v="E-D-0.5"/>
    <n v="1"/>
    <x v="318"/>
    <x v="0"/>
    <s v="San Francisco"/>
    <x v="0"/>
    <x v="1"/>
    <x v="1"/>
    <s v="D"/>
    <x v="2"/>
    <x v="1"/>
    <n v="7.29"/>
    <n v="7.29"/>
  </r>
  <r>
    <s v="TFY-52090-386"/>
    <x v="287"/>
    <x v="319"/>
    <s v="E-L-0.5"/>
    <n v="2"/>
    <x v="319"/>
    <x v="1"/>
    <s v="Indianapolis"/>
    <x v="0"/>
    <x v="1"/>
    <x v="1"/>
    <s v="L"/>
    <x v="1"/>
    <x v="1"/>
    <n v="8.91"/>
    <n v="17.82"/>
  </r>
  <r>
    <s v="TFY-52090-386"/>
    <x v="287"/>
    <x v="319"/>
    <s v="L-D-0.5"/>
    <n v="5"/>
    <x v="319"/>
    <x v="1"/>
    <s v="Indianapolis"/>
    <x v="0"/>
    <x v="3"/>
    <x v="3"/>
    <s v="D"/>
    <x v="2"/>
    <x v="1"/>
    <n v="7.77"/>
    <n v="38.849999999999994"/>
  </r>
  <r>
    <s v="NYY-73968-094"/>
    <x v="288"/>
    <x v="320"/>
    <s v="R-D-0.5"/>
    <n v="6"/>
    <x v="320"/>
    <x v="1"/>
    <s v="Seattle"/>
    <x v="0"/>
    <x v="0"/>
    <x v="0"/>
    <s v="D"/>
    <x v="2"/>
    <x v="1"/>
    <n v="5.3699999999999992"/>
    <n v="32.22"/>
  </r>
  <r>
    <s v="QEY-71761-460"/>
    <x v="250"/>
    <x v="321"/>
    <s v="R-M-1"/>
    <n v="2"/>
    <x v="321"/>
    <x v="0"/>
    <s v="Dunmanway"/>
    <x v="1"/>
    <x v="0"/>
    <x v="0"/>
    <s v="M"/>
    <x v="0"/>
    <x v="0"/>
    <n v="9.9499999999999993"/>
    <n v="19.899999999999999"/>
  </r>
  <r>
    <s v="GKQ-82603-910"/>
    <x v="289"/>
    <x v="322"/>
    <s v="R-L-1"/>
    <n v="5"/>
    <x v="322"/>
    <x v="1"/>
    <s v="Montgomery"/>
    <x v="0"/>
    <x v="0"/>
    <x v="0"/>
    <s v="L"/>
    <x v="1"/>
    <x v="0"/>
    <n v="11.95"/>
    <n v="59.75"/>
  </r>
  <r>
    <s v="IOB-32673-745"/>
    <x v="290"/>
    <x v="323"/>
    <s v="A-L-0.5"/>
    <n v="3"/>
    <x v="323"/>
    <x v="0"/>
    <s v="Dallas"/>
    <x v="0"/>
    <x v="2"/>
    <x v="2"/>
    <s v="L"/>
    <x v="1"/>
    <x v="1"/>
    <n v="7.77"/>
    <n v="23.31"/>
  </r>
  <r>
    <s v="YAU-98893-150"/>
    <x v="291"/>
    <x v="324"/>
    <s v="L-M-1"/>
    <n v="3"/>
    <x v="324"/>
    <x v="1"/>
    <s v="Topeka"/>
    <x v="0"/>
    <x v="3"/>
    <x v="3"/>
    <s v="M"/>
    <x v="0"/>
    <x v="0"/>
    <n v="14.55"/>
    <n v="43.650000000000006"/>
  </r>
  <r>
    <s v="XNM-14163-951"/>
    <x v="292"/>
    <x v="325"/>
    <s v="E-L-2.5"/>
    <n v="6"/>
    <x v="325"/>
    <x v="1"/>
    <s v="Tyler"/>
    <x v="0"/>
    <x v="1"/>
    <x v="1"/>
    <s v="L"/>
    <x v="1"/>
    <x v="2"/>
    <n v="34.154999999999994"/>
    <n v="204.92999999999995"/>
  </r>
  <r>
    <s v="JPB-45297-000"/>
    <x v="293"/>
    <x v="326"/>
    <s v="R-L-0.2"/>
    <n v="4"/>
    <x v="326"/>
    <x v="1"/>
    <s v="Los Angeles"/>
    <x v="0"/>
    <x v="0"/>
    <x v="0"/>
    <s v="L"/>
    <x v="1"/>
    <x v="3"/>
    <n v="3.5849999999999995"/>
    <n v="14.339999999999998"/>
  </r>
  <r>
    <s v="MOU-74341-266"/>
    <x v="294"/>
    <x v="327"/>
    <s v="A-D-0.5"/>
    <n v="4"/>
    <x v="327"/>
    <x v="1"/>
    <s v="Shreveport"/>
    <x v="0"/>
    <x v="2"/>
    <x v="2"/>
    <s v="D"/>
    <x v="2"/>
    <x v="1"/>
    <n v="5.97"/>
    <n v="23.88"/>
  </r>
  <r>
    <s v="DHJ-87461-571"/>
    <x v="295"/>
    <x v="328"/>
    <s v="A-M-1"/>
    <n v="2"/>
    <x v="328"/>
    <x v="1"/>
    <s v="Boise"/>
    <x v="0"/>
    <x v="2"/>
    <x v="2"/>
    <s v="M"/>
    <x v="0"/>
    <x v="0"/>
    <n v="11.25"/>
    <n v="22.5"/>
  </r>
  <r>
    <s v="DKM-97676-850"/>
    <x v="296"/>
    <x v="306"/>
    <s v="E-D-0.5"/>
    <n v="5"/>
    <x v="306"/>
    <x v="1"/>
    <s v="Birmingham"/>
    <x v="0"/>
    <x v="1"/>
    <x v="1"/>
    <s v="D"/>
    <x v="2"/>
    <x v="1"/>
    <n v="7.29"/>
    <n v="36.450000000000003"/>
  </r>
  <r>
    <s v="UEB-09112-118"/>
    <x v="297"/>
    <x v="329"/>
    <s v="A-M-0.5"/>
    <n v="4"/>
    <x v="329"/>
    <x v="0"/>
    <s v="Montgomery"/>
    <x v="0"/>
    <x v="2"/>
    <x v="2"/>
    <s v="M"/>
    <x v="0"/>
    <x v="1"/>
    <n v="6.75"/>
    <n v="27"/>
  </r>
  <r>
    <s v="ORZ-67699-748"/>
    <x v="298"/>
    <x v="330"/>
    <s v="A-M-2.5"/>
    <n v="6"/>
    <x v="330"/>
    <x v="1"/>
    <s v="Fort Pierce"/>
    <x v="0"/>
    <x v="2"/>
    <x v="2"/>
    <s v="M"/>
    <x v="0"/>
    <x v="2"/>
    <n v="25.874999999999996"/>
    <n v="155.24999999999997"/>
  </r>
  <r>
    <s v="JXP-28398-485"/>
    <x v="299"/>
    <x v="331"/>
    <s v="A-D-2.5"/>
    <n v="5"/>
    <x v="331"/>
    <x v="0"/>
    <s v="Greensboro"/>
    <x v="0"/>
    <x v="2"/>
    <x v="2"/>
    <s v="D"/>
    <x v="2"/>
    <x v="2"/>
    <n v="22.884999999999998"/>
    <n v="114.42499999999998"/>
  </r>
  <r>
    <s v="WWH-92259-198"/>
    <x v="300"/>
    <x v="332"/>
    <s v="L-D-1"/>
    <n v="4"/>
    <x v="332"/>
    <x v="0"/>
    <s v="Sacramento"/>
    <x v="0"/>
    <x v="3"/>
    <x v="3"/>
    <s v="D"/>
    <x v="2"/>
    <x v="0"/>
    <n v="12.95"/>
    <n v="51.8"/>
  </r>
  <r>
    <s v="FLR-82914-153"/>
    <x v="301"/>
    <x v="333"/>
    <s v="A-M-2.5"/>
    <n v="6"/>
    <x v="333"/>
    <x v="1"/>
    <s v="Round Rock"/>
    <x v="0"/>
    <x v="2"/>
    <x v="2"/>
    <s v="M"/>
    <x v="0"/>
    <x v="2"/>
    <n v="25.874999999999996"/>
    <n v="155.24999999999997"/>
  </r>
  <r>
    <s v="AMB-93600-000"/>
    <x v="302"/>
    <x v="334"/>
    <s v="A-L-2.5"/>
    <n v="1"/>
    <x v="334"/>
    <x v="1"/>
    <s v="Reston"/>
    <x v="0"/>
    <x v="2"/>
    <x v="2"/>
    <s v="L"/>
    <x v="1"/>
    <x v="2"/>
    <n v="29.784999999999997"/>
    <n v="29.784999999999997"/>
  </r>
  <r>
    <s v="FEP-36895-658"/>
    <x v="303"/>
    <x v="335"/>
    <s v="R-L-0.2"/>
    <n v="6"/>
    <x v="335"/>
    <x v="1"/>
    <s v="Charlton"/>
    <x v="2"/>
    <x v="0"/>
    <x v="0"/>
    <s v="L"/>
    <x v="1"/>
    <x v="3"/>
    <n v="3.5849999999999995"/>
    <n v="21.509999999999998"/>
  </r>
  <r>
    <s v="RXW-91413-276"/>
    <x v="304"/>
    <x v="336"/>
    <s v="R-D-2.5"/>
    <n v="2"/>
    <x v="336"/>
    <x v="1"/>
    <s v="Columbia"/>
    <x v="0"/>
    <x v="0"/>
    <x v="0"/>
    <s v="D"/>
    <x v="2"/>
    <x v="2"/>
    <n v="20.584999999999997"/>
    <n v="41.169999999999995"/>
  </r>
  <r>
    <s v="RXW-91413-276"/>
    <x v="304"/>
    <x v="336"/>
    <s v="R-M-0.5"/>
    <n v="1"/>
    <x v="336"/>
    <x v="1"/>
    <s v="Columbia"/>
    <x v="0"/>
    <x v="0"/>
    <x v="0"/>
    <s v="M"/>
    <x v="0"/>
    <x v="1"/>
    <n v="5.97"/>
    <n v="5.97"/>
  </r>
  <r>
    <s v="SDB-77492-188"/>
    <x v="305"/>
    <x v="337"/>
    <s v="E-L-1"/>
    <n v="5"/>
    <x v="337"/>
    <x v="0"/>
    <s v="Phoenix"/>
    <x v="0"/>
    <x v="1"/>
    <x v="1"/>
    <s v="L"/>
    <x v="1"/>
    <x v="0"/>
    <n v="14.85"/>
    <n v="74.25"/>
  </r>
  <r>
    <s v="RZN-65182-395"/>
    <x v="196"/>
    <x v="338"/>
    <s v="L-M-1"/>
    <n v="6"/>
    <x v="338"/>
    <x v="1"/>
    <s v="Miami"/>
    <x v="0"/>
    <x v="3"/>
    <x v="3"/>
    <s v="M"/>
    <x v="0"/>
    <x v="0"/>
    <n v="14.55"/>
    <n v="87.300000000000011"/>
  </r>
  <r>
    <s v="HDQ-86094-507"/>
    <x v="110"/>
    <x v="339"/>
    <s v="E-D-1"/>
    <n v="6"/>
    <x v="339"/>
    <x v="0"/>
    <s v="Fresno"/>
    <x v="0"/>
    <x v="1"/>
    <x v="1"/>
    <s v="D"/>
    <x v="2"/>
    <x v="0"/>
    <n v="12.15"/>
    <n v="72.900000000000006"/>
  </r>
  <r>
    <s v="YXO-79631-417"/>
    <x v="24"/>
    <x v="340"/>
    <s v="L-D-0.5"/>
    <n v="1"/>
    <x v="340"/>
    <x v="1"/>
    <s v="Anaheim"/>
    <x v="0"/>
    <x v="3"/>
    <x v="3"/>
    <s v="D"/>
    <x v="2"/>
    <x v="1"/>
    <n v="7.77"/>
    <n v="7.77"/>
  </r>
  <r>
    <s v="SNF-57032-096"/>
    <x v="306"/>
    <x v="341"/>
    <s v="E-D-0.5"/>
    <n v="6"/>
    <x v="341"/>
    <x v="1"/>
    <s v="Newport News"/>
    <x v="0"/>
    <x v="1"/>
    <x v="1"/>
    <s v="D"/>
    <x v="2"/>
    <x v="1"/>
    <n v="7.29"/>
    <n v="43.74"/>
  </r>
  <r>
    <s v="DGL-29648-995"/>
    <x v="307"/>
    <x v="342"/>
    <s v="L-M-0.2"/>
    <n v="2"/>
    <x v="342"/>
    <x v="0"/>
    <s v="Spartanburg"/>
    <x v="0"/>
    <x v="3"/>
    <x v="3"/>
    <s v="M"/>
    <x v="0"/>
    <x v="3"/>
    <n v="4.3650000000000002"/>
    <n v="8.73"/>
  </r>
  <r>
    <s v="GPU-65651-504"/>
    <x v="308"/>
    <x v="343"/>
    <s v="E-M-2.5"/>
    <n v="2"/>
    <x v="343"/>
    <x v="1"/>
    <s v="Staten Island"/>
    <x v="0"/>
    <x v="1"/>
    <x v="1"/>
    <s v="M"/>
    <x v="0"/>
    <x v="2"/>
    <n v="31.624999999999996"/>
    <n v="63.249999999999993"/>
  </r>
  <r>
    <s v="OJU-34452-896"/>
    <x v="309"/>
    <x v="344"/>
    <s v="E-L-0.5"/>
    <n v="1"/>
    <x v="344"/>
    <x v="0"/>
    <s v="Las Vegas"/>
    <x v="0"/>
    <x v="1"/>
    <x v="1"/>
    <s v="L"/>
    <x v="1"/>
    <x v="1"/>
    <n v="8.91"/>
    <n v="8.91"/>
  </r>
  <r>
    <s v="GZS-50547-887"/>
    <x v="310"/>
    <x v="345"/>
    <s v="E-D-1"/>
    <n v="2"/>
    <x v="345"/>
    <x v="0"/>
    <s v="Salt Lake City"/>
    <x v="0"/>
    <x v="1"/>
    <x v="1"/>
    <s v="D"/>
    <x v="2"/>
    <x v="0"/>
    <n v="12.15"/>
    <n v="24.3"/>
  </r>
  <r>
    <s v="ESR-54041-053"/>
    <x v="311"/>
    <x v="346"/>
    <s v="A-L-0.5"/>
    <n v="6"/>
    <x v="346"/>
    <x v="0"/>
    <s v="Seattle"/>
    <x v="0"/>
    <x v="2"/>
    <x v="2"/>
    <s v="L"/>
    <x v="1"/>
    <x v="1"/>
    <n v="7.77"/>
    <n v="46.62"/>
  </r>
  <r>
    <s v="OGD-10781-526"/>
    <x v="132"/>
    <x v="347"/>
    <s v="R-L-0.5"/>
    <n v="6"/>
    <x v="347"/>
    <x v="1"/>
    <s v="Odessa"/>
    <x v="0"/>
    <x v="0"/>
    <x v="0"/>
    <s v="L"/>
    <x v="1"/>
    <x v="1"/>
    <n v="7.169999999999999"/>
    <n v="43.019999999999996"/>
  </r>
  <r>
    <s v="FVH-29271-315"/>
    <x v="312"/>
    <x v="348"/>
    <s v="A-D-0.5"/>
    <n v="3"/>
    <x v="348"/>
    <x v="0"/>
    <s v="Castleknock"/>
    <x v="1"/>
    <x v="2"/>
    <x v="2"/>
    <s v="D"/>
    <x v="2"/>
    <x v="1"/>
    <n v="5.97"/>
    <n v="17.91"/>
  </r>
  <r>
    <s v="BNZ-20544-633"/>
    <x v="313"/>
    <x v="349"/>
    <s v="L-L-0.5"/>
    <n v="4"/>
    <x v="349"/>
    <x v="0"/>
    <s v="Irving"/>
    <x v="0"/>
    <x v="3"/>
    <x v="3"/>
    <s v="L"/>
    <x v="1"/>
    <x v="1"/>
    <n v="9.51"/>
    <n v="38.04"/>
  </r>
  <r>
    <s v="FUX-85791-078"/>
    <x v="156"/>
    <x v="350"/>
    <s v="A-M-0.2"/>
    <n v="2"/>
    <x v="350"/>
    <x v="0"/>
    <s v="Dayton"/>
    <x v="0"/>
    <x v="2"/>
    <x v="2"/>
    <s v="M"/>
    <x v="0"/>
    <x v="3"/>
    <n v="3.375"/>
    <n v="6.75"/>
  </r>
  <r>
    <s v="YXP-20078-116"/>
    <x v="314"/>
    <x v="351"/>
    <s v="R-M-0.5"/>
    <n v="1"/>
    <x v="351"/>
    <x v="0"/>
    <s v="Grand Rapids"/>
    <x v="0"/>
    <x v="0"/>
    <x v="0"/>
    <s v="M"/>
    <x v="0"/>
    <x v="1"/>
    <n v="5.97"/>
    <n v="5.97"/>
  </r>
  <r>
    <s v="VQV-59984-866"/>
    <x v="315"/>
    <x v="352"/>
    <s v="R-D-0.2"/>
    <n v="3"/>
    <x v="352"/>
    <x v="1"/>
    <s v="Balally"/>
    <x v="1"/>
    <x v="0"/>
    <x v="0"/>
    <s v="D"/>
    <x v="2"/>
    <x v="3"/>
    <n v="2.6849999999999996"/>
    <n v="8.0549999999999997"/>
  </r>
  <r>
    <s v="JEH-37276-048"/>
    <x v="316"/>
    <x v="353"/>
    <s v="A-L-0.5"/>
    <n v="3"/>
    <x v="353"/>
    <x v="0"/>
    <s v="Tullyallen"/>
    <x v="1"/>
    <x v="2"/>
    <x v="2"/>
    <s v="L"/>
    <x v="1"/>
    <x v="1"/>
    <n v="7.77"/>
    <n v="23.31"/>
  </r>
  <r>
    <s v="VYD-28555-589"/>
    <x v="317"/>
    <x v="354"/>
    <s v="R-L-0.5"/>
    <n v="6"/>
    <x v="354"/>
    <x v="0"/>
    <s v="Sutton"/>
    <x v="2"/>
    <x v="0"/>
    <x v="0"/>
    <s v="L"/>
    <x v="1"/>
    <x v="1"/>
    <n v="7.169999999999999"/>
    <n v="43.019999999999996"/>
  </r>
  <r>
    <s v="WUG-76466-650"/>
    <x v="318"/>
    <x v="306"/>
    <s v="L-D-0.5"/>
    <n v="3"/>
    <x v="306"/>
    <x v="1"/>
    <s v="Birmingham"/>
    <x v="0"/>
    <x v="3"/>
    <x v="3"/>
    <s v="D"/>
    <x v="2"/>
    <x v="1"/>
    <n v="7.77"/>
    <n v="23.31"/>
  </r>
  <r>
    <s v="RJV-08261-583"/>
    <x v="182"/>
    <x v="355"/>
    <s v="A-D-0.2"/>
    <n v="5"/>
    <x v="355"/>
    <x v="0"/>
    <s v="Los Angeles"/>
    <x v="0"/>
    <x v="2"/>
    <x v="2"/>
    <s v="D"/>
    <x v="2"/>
    <x v="3"/>
    <n v="2.9849999999999999"/>
    <n v="14.924999999999999"/>
  </r>
  <r>
    <s v="PMR-56062-609"/>
    <x v="319"/>
    <x v="356"/>
    <s v="E-D-0.5"/>
    <n v="3"/>
    <x v="356"/>
    <x v="1"/>
    <s v="Baltimore"/>
    <x v="0"/>
    <x v="1"/>
    <x v="1"/>
    <s v="D"/>
    <x v="2"/>
    <x v="1"/>
    <n v="7.29"/>
    <n v="21.87"/>
  </r>
  <r>
    <s v="XLD-12920-505"/>
    <x v="320"/>
    <x v="357"/>
    <s v="E-L-0.5"/>
    <n v="6"/>
    <x v="357"/>
    <x v="0"/>
    <s v="Harrisburg"/>
    <x v="0"/>
    <x v="1"/>
    <x v="1"/>
    <s v="L"/>
    <x v="1"/>
    <x v="1"/>
    <n v="8.91"/>
    <n v="53.46"/>
  </r>
  <r>
    <s v="UBW-50312-037"/>
    <x v="321"/>
    <x v="358"/>
    <s v="A-L-2.5"/>
    <n v="4"/>
    <x v="358"/>
    <x v="1"/>
    <s v="Dallas"/>
    <x v="0"/>
    <x v="2"/>
    <x v="2"/>
    <s v="L"/>
    <x v="1"/>
    <x v="2"/>
    <n v="29.784999999999997"/>
    <n v="119.13999999999999"/>
  </r>
  <r>
    <s v="QAW-05889-019"/>
    <x v="322"/>
    <x v="359"/>
    <s v="L-M-0.5"/>
    <n v="5"/>
    <x v="359"/>
    <x v="0"/>
    <s v="Kansas City"/>
    <x v="0"/>
    <x v="3"/>
    <x v="3"/>
    <s v="M"/>
    <x v="0"/>
    <x v="1"/>
    <n v="8.73"/>
    <n v="43.650000000000006"/>
  </r>
  <r>
    <s v="EPT-12715-397"/>
    <x v="128"/>
    <x v="360"/>
    <s v="A-D-0.2"/>
    <n v="6"/>
    <x v="360"/>
    <x v="0"/>
    <s v="Springfield"/>
    <x v="0"/>
    <x v="2"/>
    <x v="2"/>
    <s v="D"/>
    <x v="2"/>
    <x v="3"/>
    <n v="2.9849999999999999"/>
    <n v="17.91"/>
  </r>
  <r>
    <s v="DHT-93810-053"/>
    <x v="323"/>
    <x v="361"/>
    <s v="E-L-1"/>
    <n v="5"/>
    <x v="361"/>
    <x v="0"/>
    <s v="New Haven"/>
    <x v="0"/>
    <x v="1"/>
    <x v="1"/>
    <s v="L"/>
    <x v="1"/>
    <x v="0"/>
    <n v="14.85"/>
    <n v="74.25"/>
  </r>
  <r>
    <s v="DMY-96037-963"/>
    <x v="324"/>
    <x v="362"/>
    <s v="L-D-0.2"/>
    <n v="3"/>
    <x v="362"/>
    <x v="0"/>
    <s v="Lawrenceville"/>
    <x v="0"/>
    <x v="3"/>
    <x v="3"/>
    <s v="D"/>
    <x v="2"/>
    <x v="3"/>
    <n v="3.8849999999999998"/>
    <n v="11.654999999999999"/>
  </r>
  <r>
    <s v="MBM-55936-917"/>
    <x v="325"/>
    <x v="363"/>
    <s v="L-D-0.5"/>
    <n v="3"/>
    <x v="363"/>
    <x v="0"/>
    <s v="Asheville"/>
    <x v="0"/>
    <x v="3"/>
    <x v="3"/>
    <s v="D"/>
    <x v="2"/>
    <x v="1"/>
    <n v="7.77"/>
    <n v="23.31"/>
  </r>
  <r>
    <s v="TPA-93614-840"/>
    <x v="326"/>
    <x v="364"/>
    <s v="E-D-0.5"/>
    <n v="2"/>
    <x v="364"/>
    <x v="0"/>
    <s v="Saint Paul"/>
    <x v="0"/>
    <x v="1"/>
    <x v="1"/>
    <s v="D"/>
    <x v="2"/>
    <x v="1"/>
    <n v="7.29"/>
    <n v="14.58"/>
  </r>
  <r>
    <s v="WDM-77521-710"/>
    <x v="327"/>
    <x v="365"/>
    <s v="A-M-0.5"/>
    <n v="2"/>
    <x v="365"/>
    <x v="1"/>
    <s v="Minneapolis"/>
    <x v="0"/>
    <x v="2"/>
    <x v="2"/>
    <s v="M"/>
    <x v="0"/>
    <x v="1"/>
    <n v="6.75"/>
    <n v="13.5"/>
  </r>
  <r>
    <s v="EIP-19142-462"/>
    <x v="328"/>
    <x v="366"/>
    <s v="E-L-1"/>
    <n v="6"/>
    <x v="366"/>
    <x v="1"/>
    <s v="Santa Ana"/>
    <x v="0"/>
    <x v="1"/>
    <x v="1"/>
    <s v="L"/>
    <x v="1"/>
    <x v="0"/>
    <n v="14.85"/>
    <n v="89.1"/>
  </r>
  <r>
    <s v="EIP-19142-462"/>
    <x v="328"/>
    <x v="366"/>
    <s v="A-L-0.2"/>
    <n v="1"/>
    <x v="366"/>
    <x v="1"/>
    <s v="Santa Ana"/>
    <x v="0"/>
    <x v="2"/>
    <x v="2"/>
    <s v="L"/>
    <x v="1"/>
    <x v="3"/>
    <n v="3.8849999999999998"/>
    <n v="3.8849999999999998"/>
  </r>
  <r>
    <s v="ZZL-76364-387"/>
    <x v="128"/>
    <x v="367"/>
    <s v="R-L-2.5"/>
    <n v="4"/>
    <x v="367"/>
    <x v="1"/>
    <s v="Minneapolis"/>
    <x v="0"/>
    <x v="0"/>
    <x v="0"/>
    <s v="L"/>
    <x v="1"/>
    <x v="2"/>
    <n v="27.484999999999996"/>
    <n v="109.93999999999998"/>
  </r>
  <r>
    <s v="GMF-18638-786"/>
    <x v="329"/>
    <x v="368"/>
    <s v="L-D-0.5"/>
    <n v="6"/>
    <x v="368"/>
    <x v="0"/>
    <s v="Washington"/>
    <x v="0"/>
    <x v="3"/>
    <x v="3"/>
    <s v="D"/>
    <x v="2"/>
    <x v="1"/>
    <n v="7.77"/>
    <n v="46.62"/>
  </r>
  <r>
    <s v="TDJ-20844-787"/>
    <x v="330"/>
    <x v="369"/>
    <s v="A-L-0.5"/>
    <n v="5"/>
    <x v="369"/>
    <x v="1"/>
    <s v="San Bernardino"/>
    <x v="0"/>
    <x v="2"/>
    <x v="2"/>
    <s v="L"/>
    <x v="1"/>
    <x v="1"/>
    <n v="7.77"/>
    <n v="38.849999999999994"/>
  </r>
  <r>
    <s v="BWK-39400-446"/>
    <x v="331"/>
    <x v="370"/>
    <s v="L-D-0.5"/>
    <n v="4"/>
    <x v="370"/>
    <x v="0"/>
    <s v="Rochester"/>
    <x v="0"/>
    <x v="3"/>
    <x v="3"/>
    <s v="D"/>
    <x v="2"/>
    <x v="1"/>
    <n v="7.77"/>
    <n v="31.08"/>
  </r>
  <r>
    <s v="LCB-02099-995"/>
    <x v="332"/>
    <x v="371"/>
    <s v="A-D-0.2"/>
    <n v="6"/>
    <x v="371"/>
    <x v="0"/>
    <s v="Vancouver"/>
    <x v="0"/>
    <x v="2"/>
    <x v="2"/>
    <s v="D"/>
    <x v="2"/>
    <x v="3"/>
    <n v="2.9849999999999999"/>
    <n v="17.91"/>
  </r>
  <r>
    <s v="UBA-43678-174"/>
    <x v="333"/>
    <x v="372"/>
    <s v="E-D-2.5"/>
    <n v="6"/>
    <x v="372"/>
    <x v="1"/>
    <s v="Preston"/>
    <x v="2"/>
    <x v="1"/>
    <x v="1"/>
    <s v="D"/>
    <x v="2"/>
    <x v="2"/>
    <n v="27.945"/>
    <n v="167.67000000000002"/>
  </r>
  <r>
    <s v="UDH-24280-432"/>
    <x v="334"/>
    <x v="373"/>
    <s v="L-L-1"/>
    <n v="4"/>
    <x v="373"/>
    <x v="1"/>
    <s v="Washington"/>
    <x v="0"/>
    <x v="3"/>
    <x v="3"/>
    <s v="L"/>
    <x v="1"/>
    <x v="0"/>
    <n v="15.85"/>
    <n v="63.4"/>
  </r>
  <r>
    <s v="IDQ-20193-502"/>
    <x v="335"/>
    <x v="374"/>
    <s v="L-M-0.2"/>
    <n v="2"/>
    <x v="374"/>
    <x v="0"/>
    <s v="Knoxville"/>
    <x v="0"/>
    <x v="3"/>
    <x v="3"/>
    <s v="M"/>
    <x v="0"/>
    <x v="3"/>
    <n v="4.3650000000000002"/>
    <n v="8.73"/>
  </r>
  <r>
    <s v="DJG-14442-608"/>
    <x v="336"/>
    <x v="375"/>
    <s v="R-D-1"/>
    <n v="3"/>
    <x v="375"/>
    <x v="0"/>
    <s v="Charleston"/>
    <x v="0"/>
    <x v="0"/>
    <x v="0"/>
    <s v="D"/>
    <x v="2"/>
    <x v="0"/>
    <n v="8.9499999999999993"/>
    <n v="26.849999999999998"/>
  </r>
  <r>
    <s v="DWB-61381-370"/>
    <x v="337"/>
    <x v="376"/>
    <s v="L-L-0.2"/>
    <n v="2"/>
    <x v="376"/>
    <x v="1"/>
    <s v="Dallas"/>
    <x v="0"/>
    <x v="3"/>
    <x v="3"/>
    <s v="L"/>
    <x v="1"/>
    <x v="3"/>
    <n v="4.7549999999999999"/>
    <n v="9.51"/>
  </r>
  <r>
    <s v="FRD-17347-990"/>
    <x v="80"/>
    <x v="377"/>
    <s v="A-D-1"/>
    <n v="4"/>
    <x v="377"/>
    <x v="1"/>
    <s v="Whitegate"/>
    <x v="1"/>
    <x v="2"/>
    <x v="2"/>
    <s v="D"/>
    <x v="2"/>
    <x v="0"/>
    <n v="9.9499999999999993"/>
    <n v="39.799999999999997"/>
  </r>
  <r>
    <s v="YPP-27450-525"/>
    <x v="338"/>
    <x v="378"/>
    <s v="E-M-0.5"/>
    <n v="3"/>
    <x v="378"/>
    <x v="0"/>
    <s v="Chico"/>
    <x v="0"/>
    <x v="1"/>
    <x v="1"/>
    <s v="M"/>
    <x v="0"/>
    <x v="1"/>
    <n v="8.25"/>
    <n v="24.75"/>
  </r>
  <r>
    <s v="EFC-39577-424"/>
    <x v="339"/>
    <x v="379"/>
    <s v="E-M-1"/>
    <n v="5"/>
    <x v="379"/>
    <x v="0"/>
    <s v="Little Rock"/>
    <x v="0"/>
    <x v="1"/>
    <x v="1"/>
    <s v="M"/>
    <x v="0"/>
    <x v="0"/>
    <n v="13.75"/>
    <n v="68.75"/>
  </r>
  <r>
    <s v="LAW-80062-016"/>
    <x v="340"/>
    <x v="380"/>
    <s v="E-M-0.5"/>
    <n v="6"/>
    <x v="380"/>
    <x v="1"/>
    <s v="Balrothery"/>
    <x v="1"/>
    <x v="1"/>
    <x v="1"/>
    <s v="M"/>
    <x v="0"/>
    <x v="1"/>
    <n v="8.25"/>
    <n v="49.5"/>
  </r>
  <r>
    <s v="WKL-27981-758"/>
    <x v="177"/>
    <x v="381"/>
    <s v="A-M-2.5"/>
    <n v="2"/>
    <x v="381"/>
    <x v="0"/>
    <s v="New Brunswick"/>
    <x v="0"/>
    <x v="2"/>
    <x v="2"/>
    <s v="M"/>
    <x v="0"/>
    <x v="2"/>
    <n v="25.874999999999996"/>
    <n v="51.749999999999993"/>
  </r>
  <r>
    <s v="VRT-39834-265"/>
    <x v="341"/>
    <x v="382"/>
    <s v="L-L-1"/>
    <n v="3"/>
    <x v="382"/>
    <x v="0"/>
    <s v="Valleymount"/>
    <x v="1"/>
    <x v="3"/>
    <x v="3"/>
    <s v="L"/>
    <x v="1"/>
    <x v="0"/>
    <n v="15.85"/>
    <n v="47.55"/>
  </r>
  <r>
    <s v="QTC-71005-730"/>
    <x v="342"/>
    <x v="383"/>
    <s v="A-L-0.2"/>
    <n v="4"/>
    <x v="383"/>
    <x v="1"/>
    <s v="San Francisco"/>
    <x v="0"/>
    <x v="2"/>
    <x v="2"/>
    <s v="L"/>
    <x v="1"/>
    <x v="3"/>
    <n v="3.8849999999999998"/>
    <n v="15.54"/>
  </r>
  <r>
    <s v="TNX-09857-717"/>
    <x v="343"/>
    <x v="384"/>
    <s v="L-M-1"/>
    <n v="6"/>
    <x v="384"/>
    <x v="0"/>
    <s v="Lafayette"/>
    <x v="0"/>
    <x v="3"/>
    <x v="3"/>
    <s v="M"/>
    <x v="0"/>
    <x v="0"/>
    <n v="14.55"/>
    <n v="87.300000000000011"/>
  </r>
  <r>
    <s v="JZV-43874-185"/>
    <x v="344"/>
    <x v="385"/>
    <s v="A-M-1"/>
    <n v="5"/>
    <x v="385"/>
    <x v="0"/>
    <s v="San Diego"/>
    <x v="0"/>
    <x v="2"/>
    <x v="2"/>
    <s v="M"/>
    <x v="0"/>
    <x v="0"/>
    <n v="11.25"/>
    <n v="56.25"/>
  </r>
  <r>
    <s v="ICF-17486-106"/>
    <x v="47"/>
    <x v="386"/>
    <s v="L-L-2.5"/>
    <n v="1"/>
    <x v="386"/>
    <x v="0"/>
    <s v="Alhambra"/>
    <x v="0"/>
    <x v="3"/>
    <x v="3"/>
    <s v="L"/>
    <x v="1"/>
    <x v="2"/>
    <n v="36.454999999999998"/>
    <n v="36.454999999999998"/>
  </r>
  <r>
    <s v="BMK-49520-383"/>
    <x v="345"/>
    <x v="387"/>
    <s v="R-L-0.2"/>
    <n v="3"/>
    <x v="387"/>
    <x v="0"/>
    <s v="Tyler"/>
    <x v="0"/>
    <x v="0"/>
    <x v="0"/>
    <s v="L"/>
    <x v="1"/>
    <x v="3"/>
    <n v="3.5849999999999995"/>
    <n v="10.754999999999999"/>
  </r>
  <r>
    <s v="HTS-15020-632"/>
    <x v="169"/>
    <x v="388"/>
    <s v="R-M-0.2"/>
    <n v="3"/>
    <x v="388"/>
    <x v="1"/>
    <s v="Lafayette"/>
    <x v="0"/>
    <x v="0"/>
    <x v="0"/>
    <s v="M"/>
    <x v="0"/>
    <x v="3"/>
    <n v="2.9849999999999999"/>
    <n v="8.9550000000000001"/>
  </r>
  <r>
    <s v="YLE-18247-749"/>
    <x v="346"/>
    <x v="389"/>
    <s v="A-L-0.5"/>
    <n v="3"/>
    <x v="389"/>
    <x v="0"/>
    <s v="Dayton"/>
    <x v="0"/>
    <x v="2"/>
    <x v="2"/>
    <s v="L"/>
    <x v="1"/>
    <x v="1"/>
    <n v="7.77"/>
    <n v="23.31"/>
  </r>
  <r>
    <s v="KJJ-12573-591"/>
    <x v="347"/>
    <x v="390"/>
    <s v="A-L-2.5"/>
    <n v="1"/>
    <x v="390"/>
    <x v="0"/>
    <s v="Phoenix"/>
    <x v="0"/>
    <x v="2"/>
    <x v="2"/>
    <s v="L"/>
    <x v="1"/>
    <x v="2"/>
    <n v="29.784999999999997"/>
    <n v="29.784999999999997"/>
  </r>
  <r>
    <s v="RGU-43561-950"/>
    <x v="348"/>
    <x v="391"/>
    <s v="A-L-2.5"/>
    <n v="5"/>
    <x v="391"/>
    <x v="0"/>
    <s v="Sacramento"/>
    <x v="0"/>
    <x v="2"/>
    <x v="2"/>
    <s v="L"/>
    <x v="1"/>
    <x v="2"/>
    <n v="29.784999999999997"/>
    <n v="148.92499999999998"/>
  </r>
  <r>
    <s v="JSN-73975-443"/>
    <x v="349"/>
    <x v="392"/>
    <s v="L-M-0.5"/>
    <n v="1"/>
    <x v="392"/>
    <x v="0"/>
    <s v="Lincoln"/>
    <x v="0"/>
    <x v="3"/>
    <x v="3"/>
    <s v="M"/>
    <x v="0"/>
    <x v="1"/>
    <n v="8.73"/>
    <n v="8.73"/>
  </r>
  <r>
    <s v="WNR-71736-993"/>
    <x v="350"/>
    <x v="347"/>
    <s v="L-D-0.5"/>
    <n v="4"/>
    <x v="347"/>
    <x v="1"/>
    <s v="Odessa"/>
    <x v="0"/>
    <x v="3"/>
    <x v="3"/>
    <s v="D"/>
    <x v="2"/>
    <x v="1"/>
    <n v="7.77"/>
    <n v="31.08"/>
  </r>
  <r>
    <s v="WNR-71736-993"/>
    <x v="350"/>
    <x v="347"/>
    <s v="A-D-2.5"/>
    <n v="6"/>
    <x v="347"/>
    <x v="1"/>
    <s v="Odessa"/>
    <x v="0"/>
    <x v="2"/>
    <x v="2"/>
    <s v="D"/>
    <x v="2"/>
    <x v="2"/>
    <n v="22.884999999999998"/>
    <n v="137.31"/>
  </r>
  <r>
    <s v="HNI-91338-546"/>
    <x v="54"/>
    <x v="393"/>
    <s v="A-D-0.5"/>
    <n v="5"/>
    <x v="393"/>
    <x v="1"/>
    <s v="Madison"/>
    <x v="0"/>
    <x v="2"/>
    <x v="2"/>
    <s v="D"/>
    <x v="2"/>
    <x v="1"/>
    <n v="5.97"/>
    <n v="29.849999999999998"/>
  </r>
  <r>
    <s v="CYH-53243-218"/>
    <x v="237"/>
    <x v="394"/>
    <s v="R-M-0.5"/>
    <n v="3"/>
    <x v="394"/>
    <x v="1"/>
    <s v="Charleston"/>
    <x v="0"/>
    <x v="0"/>
    <x v="0"/>
    <s v="M"/>
    <x v="0"/>
    <x v="1"/>
    <n v="5.97"/>
    <n v="17.91"/>
  </r>
  <r>
    <s v="SVD-75407-177"/>
    <x v="351"/>
    <x v="395"/>
    <s v="E-L-0.5"/>
    <n v="3"/>
    <x v="395"/>
    <x v="0"/>
    <s v="Little Rock"/>
    <x v="0"/>
    <x v="1"/>
    <x v="1"/>
    <s v="L"/>
    <x v="1"/>
    <x v="1"/>
    <n v="8.91"/>
    <n v="26.73"/>
  </r>
  <r>
    <s v="NVN-66443-451"/>
    <x v="352"/>
    <x v="396"/>
    <s v="R-D-1"/>
    <n v="2"/>
    <x v="396"/>
    <x v="1"/>
    <s v="Anchorage"/>
    <x v="0"/>
    <x v="0"/>
    <x v="0"/>
    <s v="D"/>
    <x v="2"/>
    <x v="0"/>
    <n v="8.9499999999999993"/>
    <n v="17.899999999999999"/>
  </r>
  <r>
    <s v="JUA-13580-095"/>
    <x v="102"/>
    <x v="397"/>
    <s v="R-L-0.2"/>
    <n v="4"/>
    <x v="397"/>
    <x v="0"/>
    <s v="Longwood"/>
    <x v="1"/>
    <x v="0"/>
    <x v="0"/>
    <s v="L"/>
    <x v="1"/>
    <x v="3"/>
    <n v="3.5849999999999995"/>
    <n v="14.339999999999998"/>
  </r>
  <r>
    <s v="ACY-56225-839"/>
    <x v="353"/>
    <x v="398"/>
    <s v="A-M-2.5"/>
    <n v="3"/>
    <x v="398"/>
    <x v="0"/>
    <s v="San Francisco"/>
    <x v="0"/>
    <x v="2"/>
    <x v="2"/>
    <s v="M"/>
    <x v="0"/>
    <x v="2"/>
    <n v="25.874999999999996"/>
    <n v="77.624999999999986"/>
  </r>
  <r>
    <s v="QBB-07903-622"/>
    <x v="354"/>
    <x v="399"/>
    <s v="R-L-1"/>
    <n v="5"/>
    <x v="399"/>
    <x v="1"/>
    <s v="Warren"/>
    <x v="0"/>
    <x v="0"/>
    <x v="0"/>
    <s v="L"/>
    <x v="1"/>
    <x v="0"/>
    <n v="11.95"/>
    <n v="59.75"/>
  </r>
  <r>
    <s v="JLJ-81802-619"/>
    <x v="135"/>
    <x v="347"/>
    <s v="A-L-1"/>
    <n v="6"/>
    <x v="347"/>
    <x v="1"/>
    <s v="Odessa"/>
    <x v="0"/>
    <x v="2"/>
    <x v="2"/>
    <s v="L"/>
    <x v="1"/>
    <x v="0"/>
    <n v="12.95"/>
    <n v="77.699999999999989"/>
  </r>
  <r>
    <s v="HFT-77191-168"/>
    <x v="343"/>
    <x v="400"/>
    <s v="R-D-0.2"/>
    <n v="2"/>
    <x v="400"/>
    <x v="0"/>
    <s v="Jackson"/>
    <x v="0"/>
    <x v="0"/>
    <x v="0"/>
    <s v="D"/>
    <x v="2"/>
    <x v="3"/>
    <n v="2.6849999999999996"/>
    <n v="5.3699999999999992"/>
  </r>
  <r>
    <s v="SZR-35951-530"/>
    <x v="89"/>
    <x v="401"/>
    <s v="E-D-2.5"/>
    <n v="3"/>
    <x v="401"/>
    <x v="0"/>
    <s v="Kildare"/>
    <x v="1"/>
    <x v="1"/>
    <x v="1"/>
    <s v="D"/>
    <x v="2"/>
    <x v="2"/>
    <n v="27.945"/>
    <n v="83.835000000000008"/>
  </r>
  <r>
    <s v="IKL-95976-565"/>
    <x v="355"/>
    <x v="402"/>
    <s v="A-M-1"/>
    <n v="2"/>
    <x v="402"/>
    <x v="1"/>
    <s v="Milwaukee"/>
    <x v="0"/>
    <x v="2"/>
    <x v="2"/>
    <s v="M"/>
    <x v="0"/>
    <x v="0"/>
    <n v="11.25"/>
    <n v="22.5"/>
  </r>
  <r>
    <s v="XEY-48929-474"/>
    <x v="204"/>
    <x v="403"/>
    <s v="L-M-2.5"/>
    <n v="6"/>
    <x v="403"/>
    <x v="0"/>
    <s v="Sacramento"/>
    <x v="0"/>
    <x v="3"/>
    <x v="3"/>
    <s v="M"/>
    <x v="0"/>
    <x v="2"/>
    <n v="33.464999999999996"/>
    <n v="200.78999999999996"/>
  </r>
  <r>
    <s v="SQT-07286-736"/>
    <x v="356"/>
    <x v="404"/>
    <s v="A-M-1"/>
    <n v="6"/>
    <x v="404"/>
    <x v="1"/>
    <s v="Boston"/>
    <x v="0"/>
    <x v="2"/>
    <x v="2"/>
    <s v="M"/>
    <x v="0"/>
    <x v="0"/>
    <n v="11.25"/>
    <n v="67.5"/>
  </r>
  <r>
    <s v="QDU-45390-361"/>
    <x v="357"/>
    <x v="405"/>
    <s v="E-M-0.5"/>
    <n v="1"/>
    <x v="405"/>
    <x v="1"/>
    <s v="Topeka"/>
    <x v="0"/>
    <x v="1"/>
    <x v="1"/>
    <s v="M"/>
    <x v="0"/>
    <x v="1"/>
    <n v="8.25"/>
    <n v="8.25"/>
  </r>
  <r>
    <s v="RUJ-30649-712"/>
    <x v="300"/>
    <x v="406"/>
    <s v="L-L-0.2"/>
    <n v="2"/>
    <x v="406"/>
    <x v="0"/>
    <s v="Fargo"/>
    <x v="0"/>
    <x v="3"/>
    <x v="3"/>
    <s v="L"/>
    <x v="1"/>
    <x v="3"/>
    <n v="4.7549999999999999"/>
    <n v="9.51"/>
  </r>
  <r>
    <s v="WSV-49732-075"/>
    <x v="358"/>
    <x v="407"/>
    <s v="L-D-2.5"/>
    <n v="1"/>
    <x v="407"/>
    <x v="1"/>
    <s v="Houston"/>
    <x v="0"/>
    <x v="3"/>
    <x v="3"/>
    <s v="D"/>
    <x v="2"/>
    <x v="2"/>
    <n v="29.784999999999997"/>
    <n v="29.784999999999997"/>
  </r>
  <r>
    <s v="VJF-46305-323"/>
    <x v="161"/>
    <x v="408"/>
    <s v="L-D-0.5"/>
    <n v="2"/>
    <x v="408"/>
    <x v="1"/>
    <s v="Seattle"/>
    <x v="0"/>
    <x v="3"/>
    <x v="3"/>
    <s v="D"/>
    <x v="2"/>
    <x v="1"/>
    <n v="7.77"/>
    <n v="15.54"/>
  </r>
  <r>
    <s v="CXD-74176-600"/>
    <x v="129"/>
    <x v="409"/>
    <s v="E-L-0.5"/>
    <n v="4"/>
    <x v="409"/>
    <x v="1"/>
    <s v="Caherconlish"/>
    <x v="1"/>
    <x v="1"/>
    <x v="1"/>
    <s v="L"/>
    <x v="1"/>
    <x v="1"/>
    <n v="8.91"/>
    <n v="35.64"/>
  </r>
  <r>
    <s v="ADX-50674-975"/>
    <x v="359"/>
    <x v="410"/>
    <s v="A-M-2.5"/>
    <n v="4"/>
    <x v="410"/>
    <x v="0"/>
    <s v="Buffalo"/>
    <x v="0"/>
    <x v="2"/>
    <x v="2"/>
    <s v="M"/>
    <x v="0"/>
    <x v="2"/>
    <n v="25.874999999999996"/>
    <n v="103.49999999999999"/>
  </r>
  <r>
    <s v="RRP-51647-420"/>
    <x v="360"/>
    <x v="411"/>
    <s v="E-D-1"/>
    <n v="3"/>
    <x v="411"/>
    <x v="0"/>
    <s v="Shankill"/>
    <x v="1"/>
    <x v="1"/>
    <x v="1"/>
    <s v="D"/>
    <x v="2"/>
    <x v="0"/>
    <n v="12.15"/>
    <n v="36.450000000000003"/>
  </r>
  <r>
    <s v="PKJ-99134-523"/>
    <x v="361"/>
    <x v="412"/>
    <s v="R-L-0.5"/>
    <n v="5"/>
    <x v="412"/>
    <x v="1"/>
    <s v="Bethlehem"/>
    <x v="0"/>
    <x v="0"/>
    <x v="0"/>
    <s v="L"/>
    <x v="1"/>
    <x v="1"/>
    <n v="7.169999999999999"/>
    <n v="35.849999999999994"/>
  </r>
  <r>
    <s v="FZQ-29439-457"/>
    <x v="362"/>
    <x v="413"/>
    <s v="E-L-0.2"/>
    <n v="5"/>
    <x v="413"/>
    <x v="0"/>
    <s v="Watergrasshill"/>
    <x v="1"/>
    <x v="1"/>
    <x v="1"/>
    <s v="L"/>
    <x v="1"/>
    <x v="3"/>
    <n v="4.4550000000000001"/>
    <n v="22.274999999999999"/>
  </r>
  <r>
    <s v="USN-68115-161"/>
    <x v="363"/>
    <x v="414"/>
    <s v="E-M-0.2"/>
    <n v="6"/>
    <x v="414"/>
    <x v="1"/>
    <s v="Monasterevin"/>
    <x v="1"/>
    <x v="1"/>
    <x v="1"/>
    <s v="M"/>
    <x v="0"/>
    <x v="3"/>
    <n v="4.125"/>
    <n v="24.75"/>
  </r>
  <r>
    <s v="IXU-20263-532"/>
    <x v="364"/>
    <x v="415"/>
    <s v="L-M-2.5"/>
    <n v="2"/>
    <x v="415"/>
    <x v="0"/>
    <s v="Sandyford"/>
    <x v="1"/>
    <x v="3"/>
    <x v="3"/>
    <s v="M"/>
    <x v="0"/>
    <x v="2"/>
    <n v="33.464999999999996"/>
    <n v="66.929999999999993"/>
  </r>
  <r>
    <s v="CBT-15092-420"/>
    <x v="85"/>
    <x v="416"/>
    <s v="L-M-0.5"/>
    <n v="1"/>
    <x v="416"/>
    <x v="0"/>
    <s v="Birmingham"/>
    <x v="2"/>
    <x v="3"/>
    <x v="3"/>
    <s v="M"/>
    <x v="0"/>
    <x v="1"/>
    <n v="8.73"/>
    <n v="8.73"/>
  </r>
  <r>
    <s v="PKQ-46841-696"/>
    <x v="365"/>
    <x v="417"/>
    <s v="R-M-0.5"/>
    <n v="3"/>
    <x v="417"/>
    <x v="1"/>
    <s v="Phoenix"/>
    <x v="0"/>
    <x v="0"/>
    <x v="0"/>
    <s v="M"/>
    <x v="0"/>
    <x v="1"/>
    <n v="5.97"/>
    <n v="17.91"/>
  </r>
  <r>
    <s v="XDU-05471-219"/>
    <x v="366"/>
    <x v="418"/>
    <s v="R-L-0.5"/>
    <n v="1"/>
    <x v="418"/>
    <x v="1"/>
    <s v="Longford"/>
    <x v="1"/>
    <x v="0"/>
    <x v="0"/>
    <s v="L"/>
    <x v="1"/>
    <x v="1"/>
    <n v="7.169999999999999"/>
    <n v="7.169999999999999"/>
  </r>
  <r>
    <s v="NID-20149-329"/>
    <x v="367"/>
    <x v="419"/>
    <s v="R-D-0.2"/>
    <n v="2"/>
    <x v="419"/>
    <x v="1"/>
    <s v="Toledo"/>
    <x v="0"/>
    <x v="0"/>
    <x v="0"/>
    <s v="D"/>
    <x v="2"/>
    <x v="3"/>
    <n v="2.6849999999999996"/>
    <n v="5.3699999999999992"/>
  </r>
  <r>
    <s v="SVU-27222-213"/>
    <x v="142"/>
    <x v="420"/>
    <s v="L-L-0.2"/>
    <n v="5"/>
    <x v="420"/>
    <x v="1"/>
    <s v="Ballylinan"/>
    <x v="1"/>
    <x v="3"/>
    <x v="3"/>
    <s v="L"/>
    <x v="1"/>
    <x v="3"/>
    <n v="4.7549999999999999"/>
    <n v="23.774999999999999"/>
  </r>
  <r>
    <s v="RWI-84131-848"/>
    <x v="368"/>
    <x v="421"/>
    <s v="R-D-2.5"/>
    <n v="2"/>
    <x v="421"/>
    <x v="0"/>
    <s v="Charlotte"/>
    <x v="0"/>
    <x v="0"/>
    <x v="0"/>
    <s v="D"/>
    <x v="2"/>
    <x v="2"/>
    <n v="20.584999999999997"/>
    <n v="41.169999999999995"/>
  </r>
  <r>
    <s v="GUU-40666-525"/>
    <x v="31"/>
    <x v="408"/>
    <s v="A-L-0.2"/>
    <n v="3"/>
    <x v="408"/>
    <x v="1"/>
    <s v="Seattle"/>
    <x v="0"/>
    <x v="2"/>
    <x v="2"/>
    <s v="L"/>
    <x v="1"/>
    <x v="3"/>
    <n v="3.8849999999999998"/>
    <n v="11.654999999999999"/>
  </r>
  <r>
    <s v="SCN-51395-066"/>
    <x v="369"/>
    <x v="422"/>
    <s v="L-L-0.5"/>
    <n v="4"/>
    <x v="422"/>
    <x v="1"/>
    <s v="Wilkes Barre"/>
    <x v="0"/>
    <x v="3"/>
    <x v="3"/>
    <s v="L"/>
    <x v="1"/>
    <x v="1"/>
    <n v="9.51"/>
    <n v="38.04"/>
  </r>
  <r>
    <s v="ULA-24644-321"/>
    <x v="370"/>
    <x v="423"/>
    <s v="R-D-2.5"/>
    <n v="4"/>
    <x v="423"/>
    <x v="0"/>
    <s v="Ballyboden"/>
    <x v="1"/>
    <x v="0"/>
    <x v="0"/>
    <s v="D"/>
    <x v="2"/>
    <x v="2"/>
    <n v="20.584999999999997"/>
    <n v="82.339999999999989"/>
  </r>
  <r>
    <s v="EOL-92666-762"/>
    <x v="371"/>
    <x v="424"/>
    <s v="L-L-0.2"/>
    <n v="2"/>
    <x v="424"/>
    <x v="0"/>
    <s v="Bagenalstown"/>
    <x v="1"/>
    <x v="3"/>
    <x v="3"/>
    <s v="L"/>
    <x v="1"/>
    <x v="3"/>
    <n v="4.7549999999999999"/>
    <n v="9.51"/>
  </r>
  <r>
    <s v="AJV-18231-334"/>
    <x v="372"/>
    <x v="425"/>
    <s v="R-D-2.5"/>
    <n v="2"/>
    <x v="425"/>
    <x v="1"/>
    <s v="Liverpool"/>
    <x v="2"/>
    <x v="0"/>
    <x v="0"/>
    <s v="D"/>
    <x v="2"/>
    <x v="2"/>
    <n v="20.584999999999997"/>
    <n v="41.169999999999995"/>
  </r>
  <r>
    <s v="ZQI-47236-301"/>
    <x v="373"/>
    <x v="426"/>
    <s v="L-L-0.5"/>
    <n v="5"/>
    <x v="426"/>
    <x v="1"/>
    <s v="Rochester"/>
    <x v="0"/>
    <x v="3"/>
    <x v="3"/>
    <s v="L"/>
    <x v="1"/>
    <x v="1"/>
    <n v="9.51"/>
    <n v="47.55"/>
  </r>
  <r>
    <s v="ZCR-15721-658"/>
    <x v="374"/>
    <x v="427"/>
    <s v="A-M-1"/>
    <n v="4"/>
    <x v="427"/>
    <x v="1"/>
    <s v="Tucson"/>
    <x v="0"/>
    <x v="2"/>
    <x v="2"/>
    <s v="M"/>
    <x v="0"/>
    <x v="0"/>
    <n v="11.25"/>
    <n v="45"/>
  </r>
  <r>
    <s v="QEW-47945-682"/>
    <x v="319"/>
    <x v="428"/>
    <s v="L-L-0.2"/>
    <n v="5"/>
    <x v="428"/>
    <x v="1"/>
    <s v="Minneapolis"/>
    <x v="0"/>
    <x v="3"/>
    <x v="3"/>
    <s v="L"/>
    <x v="1"/>
    <x v="3"/>
    <n v="4.7549999999999999"/>
    <n v="23.774999999999999"/>
  </r>
  <r>
    <s v="PSY-45485-542"/>
    <x v="375"/>
    <x v="429"/>
    <s v="R-D-0.5"/>
    <n v="3"/>
    <x v="429"/>
    <x v="0"/>
    <s v="Ashbourne"/>
    <x v="1"/>
    <x v="0"/>
    <x v="0"/>
    <s v="D"/>
    <x v="2"/>
    <x v="1"/>
    <n v="5.3699999999999992"/>
    <n v="16.11"/>
  </r>
  <r>
    <s v="BAQ-74241-156"/>
    <x v="376"/>
    <x v="430"/>
    <s v="R-D-0.2"/>
    <n v="4"/>
    <x v="430"/>
    <x v="0"/>
    <s v="Bristol"/>
    <x v="2"/>
    <x v="0"/>
    <x v="0"/>
    <s v="D"/>
    <x v="2"/>
    <x v="3"/>
    <n v="2.6849999999999996"/>
    <n v="10.739999999999998"/>
  </r>
  <r>
    <s v="BVU-77367-451"/>
    <x v="377"/>
    <x v="431"/>
    <s v="A-D-1"/>
    <n v="5"/>
    <x v="431"/>
    <x v="0"/>
    <s v="Atlanta"/>
    <x v="0"/>
    <x v="2"/>
    <x v="2"/>
    <s v="D"/>
    <x v="2"/>
    <x v="0"/>
    <n v="9.9499999999999993"/>
    <n v="49.75"/>
  </r>
  <r>
    <s v="TJE-91516-344"/>
    <x v="378"/>
    <x v="432"/>
    <s v="E-M-1"/>
    <n v="2"/>
    <x v="432"/>
    <x v="1"/>
    <s v="Farranacoush"/>
    <x v="1"/>
    <x v="1"/>
    <x v="1"/>
    <s v="M"/>
    <x v="0"/>
    <x v="0"/>
    <n v="13.75"/>
    <n v="27.5"/>
  </r>
  <r>
    <s v="LIS-96202-702"/>
    <x v="277"/>
    <x v="433"/>
    <s v="L-D-2.5"/>
    <n v="4"/>
    <x v="433"/>
    <x v="1"/>
    <s v="East End"/>
    <x v="2"/>
    <x v="3"/>
    <x v="3"/>
    <s v="D"/>
    <x v="2"/>
    <x v="2"/>
    <n v="29.784999999999997"/>
    <n v="119.13999999999999"/>
  </r>
  <r>
    <s v="VIO-27668-766"/>
    <x v="379"/>
    <x v="434"/>
    <s v="R-D-2.5"/>
    <n v="1"/>
    <x v="434"/>
    <x v="0"/>
    <s v="Knoxville"/>
    <x v="0"/>
    <x v="0"/>
    <x v="0"/>
    <s v="D"/>
    <x v="2"/>
    <x v="2"/>
    <n v="20.584999999999997"/>
    <n v="20.584999999999997"/>
  </r>
  <r>
    <s v="ZVG-20473-043"/>
    <x v="86"/>
    <x v="435"/>
    <s v="A-D-0.2"/>
    <n v="3"/>
    <x v="435"/>
    <x v="0"/>
    <s v="Saginaw"/>
    <x v="0"/>
    <x v="2"/>
    <x v="2"/>
    <s v="D"/>
    <x v="2"/>
    <x v="3"/>
    <n v="2.9849999999999999"/>
    <n v="8.9550000000000001"/>
  </r>
  <r>
    <s v="KGZ-56395-231"/>
    <x v="380"/>
    <x v="436"/>
    <s v="A-D-0.5"/>
    <n v="1"/>
    <x v="436"/>
    <x v="1"/>
    <s v="Saint Augustine"/>
    <x v="0"/>
    <x v="2"/>
    <x v="2"/>
    <s v="D"/>
    <x v="2"/>
    <x v="1"/>
    <n v="5.97"/>
    <n v="5.97"/>
  </r>
  <r>
    <s v="CUU-92244-729"/>
    <x v="381"/>
    <x v="437"/>
    <s v="E-M-1"/>
    <n v="3"/>
    <x v="437"/>
    <x v="0"/>
    <s v="San Rafael"/>
    <x v="0"/>
    <x v="1"/>
    <x v="1"/>
    <s v="M"/>
    <x v="0"/>
    <x v="0"/>
    <n v="13.75"/>
    <n v="41.25"/>
  </r>
  <r>
    <s v="EHE-94714-312"/>
    <x v="382"/>
    <x v="438"/>
    <s v="E-L-0.2"/>
    <n v="5"/>
    <x v="438"/>
    <x v="0"/>
    <s v="Flushing"/>
    <x v="0"/>
    <x v="1"/>
    <x v="1"/>
    <s v="L"/>
    <x v="1"/>
    <x v="3"/>
    <n v="4.4550000000000001"/>
    <n v="22.274999999999999"/>
  </r>
  <r>
    <s v="RTL-16205-161"/>
    <x v="11"/>
    <x v="439"/>
    <s v="A-M-0.5"/>
    <n v="1"/>
    <x v="439"/>
    <x v="0"/>
    <s v="Lawrenceville"/>
    <x v="0"/>
    <x v="2"/>
    <x v="2"/>
    <s v="M"/>
    <x v="0"/>
    <x v="1"/>
    <n v="6.75"/>
    <n v="6.75"/>
  </r>
  <r>
    <s v="GTS-22482-014"/>
    <x v="167"/>
    <x v="440"/>
    <s v="L-M-2.5"/>
    <n v="4"/>
    <x v="440"/>
    <x v="0"/>
    <s v="Topeka"/>
    <x v="0"/>
    <x v="3"/>
    <x v="3"/>
    <s v="M"/>
    <x v="0"/>
    <x v="2"/>
    <n v="33.464999999999996"/>
    <n v="133.85999999999999"/>
  </r>
  <r>
    <s v="DYG-25473-881"/>
    <x v="383"/>
    <x v="441"/>
    <s v="A-D-0.2"/>
    <n v="2"/>
    <x v="441"/>
    <x v="1"/>
    <s v="Shawnee Mission"/>
    <x v="0"/>
    <x v="2"/>
    <x v="2"/>
    <s v="D"/>
    <x v="2"/>
    <x v="3"/>
    <n v="2.9849999999999999"/>
    <n v="5.97"/>
  </r>
  <r>
    <s v="HTR-21838-286"/>
    <x v="18"/>
    <x v="442"/>
    <s v="A-L-1"/>
    <n v="2"/>
    <x v="442"/>
    <x v="1"/>
    <s v="Seattle"/>
    <x v="0"/>
    <x v="2"/>
    <x v="2"/>
    <s v="L"/>
    <x v="1"/>
    <x v="0"/>
    <n v="12.95"/>
    <n v="25.9"/>
  </r>
  <r>
    <s v="KYG-28296-920"/>
    <x v="84"/>
    <x v="443"/>
    <s v="E-M-2.5"/>
    <n v="1"/>
    <x v="443"/>
    <x v="0"/>
    <s v="Kilkenny"/>
    <x v="1"/>
    <x v="1"/>
    <x v="1"/>
    <s v="M"/>
    <x v="0"/>
    <x v="2"/>
    <n v="31.624999999999996"/>
    <n v="31.624999999999996"/>
  </r>
  <r>
    <s v="NNB-20459-430"/>
    <x v="384"/>
    <x v="444"/>
    <s v="L-M-0.2"/>
    <n v="2"/>
    <x v="444"/>
    <x v="1"/>
    <s v="Kissimmee"/>
    <x v="0"/>
    <x v="3"/>
    <x v="3"/>
    <s v="M"/>
    <x v="0"/>
    <x v="3"/>
    <n v="4.3650000000000002"/>
    <n v="8.73"/>
  </r>
  <r>
    <s v="FEK-14025-351"/>
    <x v="385"/>
    <x v="445"/>
    <s v="E-L-0.2"/>
    <n v="6"/>
    <x v="445"/>
    <x v="0"/>
    <s v="Rochester"/>
    <x v="0"/>
    <x v="1"/>
    <x v="1"/>
    <s v="L"/>
    <x v="1"/>
    <x v="3"/>
    <n v="4.4550000000000001"/>
    <n v="26.73"/>
  </r>
  <r>
    <s v="AWH-16980-469"/>
    <x v="386"/>
    <x v="446"/>
    <s v="L-M-0.2"/>
    <n v="6"/>
    <x v="446"/>
    <x v="1"/>
    <s v="Tyler"/>
    <x v="0"/>
    <x v="3"/>
    <x v="3"/>
    <s v="M"/>
    <x v="0"/>
    <x v="3"/>
    <n v="4.3650000000000002"/>
    <n v="26.19"/>
  </r>
  <r>
    <s v="ZPW-31329-741"/>
    <x v="387"/>
    <x v="438"/>
    <s v="R-D-1"/>
    <n v="6"/>
    <x v="438"/>
    <x v="0"/>
    <s v="Flushing"/>
    <x v="0"/>
    <x v="0"/>
    <x v="0"/>
    <s v="D"/>
    <x v="2"/>
    <x v="0"/>
    <n v="8.9499999999999993"/>
    <n v="53.699999999999996"/>
  </r>
  <r>
    <s v="ZPW-31329-741"/>
    <x v="387"/>
    <x v="438"/>
    <s v="E-M-2.5"/>
    <n v="4"/>
    <x v="438"/>
    <x v="0"/>
    <s v="Flushing"/>
    <x v="0"/>
    <x v="1"/>
    <x v="1"/>
    <s v="M"/>
    <x v="0"/>
    <x v="2"/>
    <n v="31.624999999999996"/>
    <n v="126.49999999999999"/>
  </r>
  <r>
    <s v="ZPW-31329-741"/>
    <x v="387"/>
    <x v="438"/>
    <s v="E-M-0.2"/>
    <n v="1"/>
    <x v="438"/>
    <x v="0"/>
    <s v="Flushing"/>
    <x v="0"/>
    <x v="1"/>
    <x v="1"/>
    <s v="M"/>
    <x v="0"/>
    <x v="3"/>
    <n v="4.125"/>
    <n v="4.125"/>
  </r>
  <r>
    <s v="UBI-83843-396"/>
    <x v="388"/>
    <x v="447"/>
    <s v="R-L-1"/>
    <n v="2"/>
    <x v="447"/>
    <x v="1"/>
    <s v="Seaton"/>
    <x v="2"/>
    <x v="0"/>
    <x v="0"/>
    <s v="L"/>
    <x v="1"/>
    <x v="0"/>
    <n v="11.95"/>
    <n v="23.9"/>
  </r>
  <r>
    <s v="VID-40587-569"/>
    <x v="389"/>
    <x v="448"/>
    <s v="E-D-2.5"/>
    <n v="5"/>
    <x v="448"/>
    <x v="0"/>
    <s v="Alexandria"/>
    <x v="0"/>
    <x v="1"/>
    <x v="1"/>
    <s v="D"/>
    <x v="2"/>
    <x v="2"/>
    <n v="27.945"/>
    <n v="139.72499999999999"/>
  </r>
  <r>
    <s v="KBB-52530-416"/>
    <x v="229"/>
    <x v="449"/>
    <s v="L-D-2.5"/>
    <n v="2"/>
    <x v="449"/>
    <x v="0"/>
    <s v="Salt Lake City"/>
    <x v="0"/>
    <x v="3"/>
    <x v="3"/>
    <s v="D"/>
    <x v="2"/>
    <x v="2"/>
    <n v="29.784999999999997"/>
    <n v="59.569999999999993"/>
  </r>
  <r>
    <s v="ISJ-48676-420"/>
    <x v="390"/>
    <x v="450"/>
    <s v="L-L-0.5"/>
    <n v="6"/>
    <x v="450"/>
    <x v="1"/>
    <s v="San Jose"/>
    <x v="0"/>
    <x v="3"/>
    <x v="3"/>
    <s v="L"/>
    <x v="1"/>
    <x v="1"/>
    <n v="9.51"/>
    <n v="57.06"/>
  </r>
  <r>
    <s v="MIF-17920-768"/>
    <x v="391"/>
    <x v="451"/>
    <s v="R-L-0.2"/>
    <n v="6"/>
    <x v="451"/>
    <x v="0"/>
    <s v="Tr谩 Mh贸r"/>
    <x v="1"/>
    <x v="0"/>
    <x v="0"/>
    <s v="L"/>
    <x v="1"/>
    <x v="3"/>
    <n v="3.5849999999999995"/>
    <n v="21.509999999999998"/>
  </r>
  <r>
    <s v="CPX-19312-088"/>
    <x v="117"/>
    <x v="452"/>
    <s v="L-M-0.5"/>
    <n v="6"/>
    <x v="452"/>
    <x v="0"/>
    <s v="Coolock"/>
    <x v="1"/>
    <x v="3"/>
    <x v="3"/>
    <s v="M"/>
    <x v="0"/>
    <x v="1"/>
    <n v="8.73"/>
    <n v="52.38"/>
  </r>
  <r>
    <s v="RXI-67978-260"/>
    <x v="392"/>
    <x v="453"/>
    <s v="E-D-1"/>
    <n v="6"/>
    <x v="453"/>
    <x v="1"/>
    <s v="Coolock"/>
    <x v="1"/>
    <x v="1"/>
    <x v="1"/>
    <s v="D"/>
    <x v="2"/>
    <x v="0"/>
    <n v="12.15"/>
    <n v="72.900000000000006"/>
  </r>
  <r>
    <s v="LKE-14821-285"/>
    <x v="393"/>
    <x v="454"/>
    <s v="R-M-0.2"/>
    <n v="5"/>
    <x v="454"/>
    <x v="0"/>
    <s v="Kinnegad"/>
    <x v="1"/>
    <x v="0"/>
    <x v="0"/>
    <s v="M"/>
    <x v="0"/>
    <x v="3"/>
    <n v="2.9849999999999999"/>
    <n v="14.924999999999999"/>
  </r>
  <r>
    <s v="LRK-97117-150"/>
    <x v="394"/>
    <x v="455"/>
    <s v="L-L-1"/>
    <n v="6"/>
    <x v="455"/>
    <x v="1"/>
    <s v="El Paso"/>
    <x v="0"/>
    <x v="3"/>
    <x v="3"/>
    <s v="L"/>
    <x v="1"/>
    <x v="0"/>
    <n v="15.85"/>
    <n v="95.1"/>
  </r>
  <r>
    <s v="IGK-51227-573"/>
    <x v="137"/>
    <x v="456"/>
    <s v="L-D-0.5"/>
    <n v="2"/>
    <x v="456"/>
    <x v="1"/>
    <s v="Fort Lauderdale"/>
    <x v="0"/>
    <x v="3"/>
    <x v="3"/>
    <s v="D"/>
    <x v="2"/>
    <x v="1"/>
    <n v="7.77"/>
    <n v="15.54"/>
  </r>
  <r>
    <s v="ZAY-43009-775"/>
    <x v="395"/>
    <x v="457"/>
    <s v="L-D-0.2"/>
    <n v="6"/>
    <x v="457"/>
    <x v="1"/>
    <s v="Indianapolis"/>
    <x v="0"/>
    <x v="3"/>
    <x v="3"/>
    <s v="D"/>
    <x v="2"/>
    <x v="3"/>
    <n v="3.8849999999999998"/>
    <n v="23.31"/>
  </r>
  <r>
    <s v="EMA-63190-618"/>
    <x v="396"/>
    <x v="458"/>
    <s v="E-M-0.2"/>
    <n v="1"/>
    <x v="458"/>
    <x v="0"/>
    <s v="Milwaukee"/>
    <x v="0"/>
    <x v="1"/>
    <x v="1"/>
    <s v="M"/>
    <x v="0"/>
    <x v="3"/>
    <n v="4.125"/>
    <n v="4.125"/>
  </r>
  <r>
    <s v="FBI-35855-418"/>
    <x v="189"/>
    <x v="459"/>
    <s v="R-M-0.5"/>
    <n v="6"/>
    <x v="459"/>
    <x v="1"/>
    <s v="Eaton"/>
    <x v="2"/>
    <x v="0"/>
    <x v="0"/>
    <s v="M"/>
    <x v="0"/>
    <x v="1"/>
    <n v="5.97"/>
    <n v="35.82"/>
  </r>
  <r>
    <s v="TXB-80533-417"/>
    <x v="8"/>
    <x v="460"/>
    <s v="L-L-1"/>
    <n v="2"/>
    <x v="460"/>
    <x v="1"/>
    <s v="Baton Rouge"/>
    <x v="0"/>
    <x v="3"/>
    <x v="3"/>
    <s v="L"/>
    <x v="1"/>
    <x v="0"/>
    <n v="15.85"/>
    <n v="31.7"/>
  </r>
  <r>
    <s v="MBM-00112-248"/>
    <x v="397"/>
    <x v="461"/>
    <s v="L-L-1"/>
    <n v="5"/>
    <x v="461"/>
    <x v="0"/>
    <s v="Danbury"/>
    <x v="0"/>
    <x v="3"/>
    <x v="3"/>
    <s v="L"/>
    <x v="1"/>
    <x v="0"/>
    <n v="15.85"/>
    <n v="79.25"/>
  </r>
  <r>
    <s v="EUO-69145-988"/>
    <x v="398"/>
    <x v="462"/>
    <s v="E-D-0.2"/>
    <n v="3"/>
    <x v="462"/>
    <x v="1"/>
    <s v="Pensacola"/>
    <x v="0"/>
    <x v="1"/>
    <x v="1"/>
    <s v="D"/>
    <x v="2"/>
    <x v="3"/>
    <n v="3.645"/>
    <n v="10.935"/>
  </r>
  <r>
    <s v="GYA-80327-368"/>
    <x v="399"/>
    <x v="463"/>
    <s v="A-D-1"/>
    <n v="4"/>
    <x v="463"/>
    <x v="1"/>
    <s v="Milltown"/>
    <x v="1"/>
    <x v="2"/>
    <x v="2"/>
    <s v="D"/>
    <x v="2"/>
    <x v="0"/>
    <n v="9.9499999999999993"/>
    <n v="39.799999999999997"/>
  </r>
  <r>
    <s v="TNW-41601-420"/>
    <x v="400"/>
    <x v="464"/>
    <s v="R-M-1"/>
    <n v="5"/>
    <x v="464"/>
    <x v="0"/>
    <s v="Virginia"/>
    <x v="1"/>
    <x v="0"/>
    <x v="0"/>
    <s v="M"/>
    <x v="0"/>
    <x v="0"/>
    <n v="9.9499999999999993"/>
    <n v="49.75"/>
  </r>
  <r>
    <s v="ALR-62963-723"/>
    <x v="401"/>
    <x v="465"/>
    <s v="R-D-0.2"/>
    <n v="3"/>
    <x v="465"/>
    <x v="0"/>
    <s v="Balally"/>
    <x v="1"/>
    <x v="0"/>
    <x v="0"/>
    <s v="D"/>
    <x v="2"/>
    <x v="3"/>
    <n v="2.6849999999999996"/>
    <n v="8.0549999999999997"/>
  </r>
  <r>
    <s v="JIG-27636-870"/>
    <x v="402"/>
    <x v="466"/>
    <s v="R-L-1"/>
    <n v="4"/>
    <x v="466"/>
    <x v="1"/>
    <s v="Grand Rapids"/>
    <x v="0"/>
    <x v="0"/>
    <x v="0"/>
    <s v="L"/>
    <x v="1"/>
    <x v="0"/>
    <n v="11.95"/>
    <n v="47.8"/>
  </r>
  <r>
    <s v="CTE-31437-326"/>
    <x v="6"/>
    <x v="467"/>
    <s v="R-M-0.2"/>
    <n v="4"/>
    <x v="467"/>
    <x v="1"/>
    <s v="Belfast"/>
    <x v="2"/>
    <x v="0"/>
    <x v="0"/>
    <s v="M"/>
    <x v="0"/>
    <x v="3"/>
    <n v="2.9849999999999999"/>
    <n v="11.94"/>
  </r>
  <r>
    <s v="CTE-31437-326"/>
    <x v="6"/>
    <x v="467"/>
    <s v="E-M-0.2"/>
    <n v="4"/>
    <x v="467"/>
    <x v="1"/>
    <s v="Belfast"/>
    <x v="2"/>
    <x v="1"/>
    <x v="1"/>
    <s v="M"/>
    <x v="0"/>
    <x v="3"/>
    <n v="4.125"/>
    <n v="16.5"/>
  </r>
  <r>
    <s v="CTE-31437-326"/>
    <x v="6"/>
    <x v="467"/>
    <s v="L-D-1"/>
    <n v="4"/>
    <x v="467"/>
    <x v="1"/>
    <s v="Belfast"/>
    <x v="2"/>
    <x v="3"/>
    <x v="3"/>
    <s v="D"/>
    <x v="2"/>
    <x v="0"/>
    <n v="12.95"/>
    <n v="51.8"/>
  </r>
  <r>
    <s v="CTE-31437-326"/>
    <x v="6"/>
    <x v="467"/>
    <s v="L-L-0.2"/>
    <n v="3"/>
    <x v="467"/>
    <x v="1"/>
    <s v="Belfast"/>
    <x v="2"/>
    <x v="3"/>
    <x v="3"/>
    <s v="L"/>
    <x v="1"/>
    <x v="3"/>
    <n v="4.7549999999999999"/>
    <n v="14.265000000000001"/>
  </r>
  <r>
    <s v="SLD-63003-334"/>
    <x v="403"/>
    <x v="468"/>
    <s v="L-M-0.2"/>
    <n v="6"/>
    <x v="468"/>
    <x v="1"/>
    <s v="High Point"/>
    <x v="0"/>
    <x v="3"/>
    <x v="3"/>
    <s v="M"/>
    <x v="0"/>
    <x v="3"/>
    <n v="4.3650000000000002"/>
    <n v="26.19"/>
  </r>
  <r>
    <s v="BXN-64230-789"/>
    <x v="404"/>
    <x v="469"/>
    <s v="A-L-1"/>
    <n v="2"/>
    <x v="469"/>
    <x v="0"/>
    <s v="El Paso"/>
    <x v="0"/>
    <x v="2"/>
    <x v="2"/>
    <s v="L"/>
    <x v="1"/>
    <x v="0"/>
    <n v="12.95"/>
    <n v="25.9"/>
  </r>
  <r>
    <s v="XEE-37895-169"/>
    <x v="21"/>
    <x v="470"/>
    <s v="A-L-2.5"/>
    <n v="3"/>
    <x v="470"/>
    <x v="0"/>
    <s v="Cleveland"/>
    <x v="0"/>
    <x v="2"/>
    <x v="2"/>
    <s v="L"/>
    <x v="1"/>
    <x v="2"/>
    <n v="29.784999999999997"/>
    <n v="89.35499999999999"/>
  </r>
  <r>
    <s v="ZTX-80764-911"/>
    <x v="239"/>
    <x v="471"/>
    <s v="L-D-0.5"/>
    <n v="6"/>
    <x v="471"/>
    <x v="1"/>
    <s v="Ballymahon"/>
    <x v="1"/>
    <x v="3"/>
    <x v="3"/>
    <s v="D"/>
    <x v="2"/>
    <x v="1"/>
    <n v="7.77"/>
    <n v="46.62"/>
  </r>
  <r>
    <s v="WVT-88135-549"/>
    <x v="405"/>
    <x v="464"/>
    <s v="A-D-1"/>
    <n v="3"/>
    <x v="464"/>
    <x v="0"/>
    <s v="Virginia"/>
    <x v="1"/>
    <x v="2"/>
    <x v="2"/>
    <s v="D"/>
    <x v="2"/>
    <x v="0"/>
    <n v="9.9499999999999993"/>
    <n v="29.849999999999998"/>
  </r>
  <r>
    <s v="IPA-94170-889"/>
    <x v="292"/>
    <x v="472"/>
    <s v="R-L-0.2"/>
    <n v="3"/>
    <x v="472"/>
    <x v="0"/>
    <s v="Whitegate"/>
    <x v="1"/>
    <x v="0"/>
    <x v="0"/>
    <s v="L"/>
    <x v="1"/>
    <x v="3"/>
    <n v="3.5849999999999995"/>
    <n v="10.754999999999999"/>
  </r>
  <r>
    <s v="YQL-63755-365"/>
    <x v="117"/>
    <x v="473"/>
    <s v="A-M-0.2"/>
    <n v="4"/>
    <x v="473"/>
    <x v="0"/>
    <s v="Birmingham"/>
    <x v="0"/>
    <x v="2"/>
    <x v="2"/>
    <s v="M"/>
    <x v="0"/>
    <x v="3"/>
    <n v="3.375"/>
    <n v="13.5"/>
  </r>
  <r>
    <s v="RKW-81145-984"/>
    <x v="406"/>
    <x v="474"/>
    <s v="L-L-1"/>
    <n v="3"/>
    <x v="474"/>
    <x v="1"/>
    <s v="Saint Cloud"/>
    <x v="0"/>
    <x v="3"/>
    <x v="3"/>
    <s v="L"/>
    <x v="1"/>
    <x v="0"/>
    <n v="15.85"/>
    <n v="47.55"/>
  </r>
  <r>
    <s v="MBT-23379-866"/>
    <x v="407"/>
    <x v="475"/>
    <s v="L-L-1"/>
    <n v="5"/>
    <x v="475"/>
    <x v="1"/>
    <s v="Philadelphia"/>
    <x v="0"/>
    <x v="3"/>
    <x v="3"/>
    <s v="L"/>
    <x v="1"/>
    <x v="0"/>
    <n v="15.85"/>
    <n v="79.25"/>
  </r>
  <r>
    <s v="GEJ-39834-935"/>
    <x v="408"/>
    <x v="476"/>
    <s v="L-M-0.2"/>
    <n v="6"/>
    <x v="476"/>
    <x v="0"/>
    <s v="Detroit"/>
    <x v="0"/>
    <x v="3"/>
    <x v="3"/>
    <s v="M"/>
    <x v="0"/>
    <x v="3"/>
    <n v="4.3650000000000002"/>
    <n v="26.19"/>
  </r>
  <r>
    <s v="KRW-91640-596"/>
    <x v="409"/>
    <x v="477"/>
    <s v="R-L-0.5"/>
    <n v="3"/>
    <x v="477"/>
    <x v="1"/>
    <s v="Saint Louis"/>
    <x v="0"/>
    <x v="0"/>
    <x v="0"/>
    <s v="L"/>
    <x v="1"/>
    <x v="1"/>
    <n v="7.169999999999999"/>
    <n v="21.509999999999998"/>
  </r>
  <r>
    <s v="AOT-70449-651"/>
    <x v="410"/>
    <x v="478"/>
    <s v="R-D-2.5"/>
    <n v="5"/>
    <x v="478"/>
    <x v="0"/>
    <s v="Schenectady"/>
    <x v="0"/>
    <x v="0"/>
    <x v="0"/>
    <s v="D"/>
    <x v="2"/>
    <x v="2"/>
    <n v="20.584999999999997"/>
    <n v="102.92499999999998"/>
  </r>
  <r>
    <s v="DGC-21813-731"/>
    <x v="127"/>
    <x v="479"/>
    <s v="L-D-0.2"/>
    <n v="2"/>
    <x v="479"/>
    <x v="1"/>
    <s v="Lakeland"/>
    <x v="0"/>
    <x v="3"/>
    <x v="3"/>
    <s v="D"/>
    <x v="2"/>
    <x v="3"/>
    <n v="3.8849999999999998"/>
    <n v="7.77"/>
  </r>
  <r>
    <s v="JBE-92943-643"/>
    <x v="411"/>
    <x v="480"/>
    <s v="E-D-2.5"/>
    <n v="5"/>
    <x v="480"/>
    <x v="1"/>
    <s v="Melbourne"/>
    <x v="0"/>
    <x v="1"/>
    <x v="1"/>
    <s v="D"/>
    <x v="2"/>
    <x v="2"/>
    <n v="27.945"/>
    <n v="139.72499999999999"/>
  </r>
  <r>
    <s v="ZIL-34948-499"/>
    <x v="112"/>
    <x v="464"/>
    <s v="A-D-0.5"/>
    <n v="2"/>
    <x v="464"/>
    <x v="0"/>
    <s v="Virginia"/>
    <x v="1"/>
    <x v="2"/>
    <x v="2"/>
    <s v="D"/>
    <x v="2"/>
    <x v="1"/>
    <n v="5.97"/>
    <n v="11.94"/>
  </r>
  <r>
    <s v="JSU-23781-256"/>
    <x v="412"/>
    <x v="481"/>
    <s v="L-D-0.2"/>
    <n v="1"/>
    <x v="481"/>
    <x v="1"/>
    <s v="New Orleans"/>
    <x v="0"/>
    <x v="3"/>
    <x v="3"/>
    <s v="D"/>
    <x v="2"/>
    <x v="3"/>
    <n v="3.8849999999999998"/>
    <n v="3.8849999999999998"/>
  </r>
  <r>
    <s v="JSU-23781-256"/>
    <x v="412"/>
    <x v="481"/>
    <s v="R-M-1"/>
    <n v="4"/>
    <x v="481"/>
    <x v="1"/>
    <s v="New Orleans"/>
    <x v="0"/>
    <x v="0"/>
    <x v="0"/>
    <s v="M"/>
    <x v="0"/>
    <x v="0"/>
    <n v="9.9499999999999993"/>
    <n v="39.799999999999997"/>
  </r>
  <r>
    <s v="VPX-44956-367"/>
    <x v="413"/>
    <x v="482"/>
    <s v="R-M-0.5"/>
    <n v="5"/>
    <x v="482"/>
    <x v="1"/>
    <s v="Topeka"/>
    <x v="0"/>
    <x v="0"/>
    <x v="0"/>
    <s v="M"/>
    <x v="0"/>
    <x v="1"/>
    <n v="5.97"/>
    <n v="29.849999999999998"/>
  </r>
  <r>
    <s v="VTB-46451-959"/>
    <x v="414"/>
    <x v="483"/>
    <s v="L-D-2.5"/>
    <n v="1"/>
    <x v="483"/>
    <x v="1"/>
    <s v="Lucan"/>
    <x v="1"/>
    <x v="3"/>
    <x v="3"/>
    <s v="D"/>
    <x v="2"/>
    <x v="2"/>
    <n v="29.784999999999997"/>
    <n v="29.784999999999997"/>
  </r>
  <r>
    <s v="DNZ-11665-950"/>
    <x v="415"/>
    <x v="484"/>
    <s v="L-L-2.5"/>
    <n v="2"/>
    <x v="484"/>
    <x v="1"/>
    <s v="Springfield"/>
    <x v="0"/>
    <x v="3"/>
    <x v="3"/>
    <s v="L"/>
    <x v="1"/>
    <x v="2"/>
    <n v="36.454999999999998"/>
    <n v="72.91"/>
  </r>
  <r>
    <s v="ITR-54735-364"/>
    <x v="416"/>
    <x v="485"/>
    <s v="R-D-0.2"/>
    <n v="5"/>
    <x v="485"/>
    <x v="0"/>
    <s v="Camden"/>
    <x v="0"/>
    <x v="0"/>
    <x v="0"/>
    <s v="D"/>
    <x v="2"/>
    <x v="3"/>
    <n v="2.6849999999999996"/>
    <n v="13.424999999999997"/>
  </r>
  <r>
    <s v="YDS-02797-307"/>
    <x v="417"/>
    <x v="486"/>
    <s v="E-M-2.5"/>
    <n v="4"/>
    <x v="486"/>
    <x v="0"/>
    <s v="Seattle"/>
    <x v="0"/>
    <x v="1"/>
    <x v="1"/>
    <s v="M"/>
    <x v="0"/>
    <x v="2"/>
    <n v="31.624999999999996"/>
    <n v="126.49999999999999"/>
  </r>
  <r>
    <s v="BPG-68988-842"/>
    <x v="418"/>
    <x v="487"/>
    <s v="E-M-0.5"/>
    <n v="5"/>
    <x v="487"/>
    <x v="1"/>
    <s v="Wootton"/>
    <x v="2"/>
    <x v="1"/>
    <x v="1"/>
    <s v="M"/>
    <x v="0"/>
    <x v="1"/>
    <n v="8.25"/>
    <n v="41.25"/>
  </r>
  <r>
    <s v="XZG-51938-658"/>
    <x v="419"/>
    <x v="488"/>
    <s v="E-L-0.5"/>
    <n v="6"/>
    <x v="488"/>
    <x v="1"/>
    <s v="Waco"/>
    <x v="0"/>
    <x v="1"/>
    <x v="1"/>
    <s v="L"/>
    <x v="1"/>
    <x v="1"/>
    <n v="8.91"/>
    <n v="53.46"/>
  </r>
  <r>
    <s v="KAR-24978-271"/>
    <x v="420"/>
    <x v="489"/>
    <s v="R-M-1"/>
    <n v="6"/>
    <x v="489"/>
    <x v="1"/>
    <s v="Richmond"/>
    <x v="0"/>
    <x v="0"/>
    <x v="0"/>
    <s v="M"/>
    <x v="0"/>
    <x v="0"/>
    <n v="9.9499999999999993"/>
    <n v="59.699999999999996"/>
  </r>
  <r>
    <s v="FQK-28730-361"/>
    <x v="421"/>
    <x v="490"/>
    <s v="R-M-1"/>
    <n v="6"/>
    <x v="490"/>
    <x v="1"/>
    <s v="Toledo"/>
    <x v="0"/>
    <x v="0"/>
    <x v="0"/>
    <s v="M"/>
    <x v="0"/>
    <x v="0"/>
    <n v="9.9499999999999993"/>
    <n v="59.699999999999996"/>
  </r>
  <r>
    <s v="BGB-67996-089"/>
    <x v="422"/>
    <x v="491"/>
    <s v="R-D-1"/>
    <n v="5"/>
    <x v="491"/>
    <x v="1"/>
    <s v="Huntington"/>
    <x v="0"/>
    <x v="0"/>
    <x v="0"/>
    <s v="D"/>
    <x v="2"/>
    <x v="0"/>
    <n v="8.9499999999999993"/>
    <n v="44.75"/>
  </r>
  <r>
    <s v="XMC-20620-809"/>
    <x v="423"/>
    <x v="492"/>
    <s v="E-M-0.5"/>
    <n v="2"/>
    <x v="492"/>
    <x v="0"/>
    <s v="Winter Haven"/>
    <x v="0"/>
    <x v="1"/>
    <x v="1"/>
    <s v="M"/>
    <x v="0"/>
    <x v="1"/>
    <n v="8.25"/>
    <n v="16.5"/>
  </r>
  <r>
    <s v="ZSO-58292-191"/>
    <x v="109"/>
    <x v="493"/>
    <s v="R-D-0.5"/>
    <n v="4"/>
    <x v="493"/>
    <x v="1"/>
    <s v="Dallas"/>
    <x v="0"/>
    <x v="0"/>
    <x v="0"/>
    <s v="D"/>
    <x v="2"/>
    <x v="1"/>
    <n v="5.3699999999999992"/>
    <n v="21.479999999999997"/>
  </r>
  <r>
    <s v="LWJ-06793-303"/>
    <x v="204"/>
    <x v="494"/>
    <s v="R-M-2.5"/>
    <n v="2"/>
    <x v="494"/>
    <x v="0"/>
    <s v="Adare"/>
    <x v="1"/>
    <x v="0"/>
    <x v="0"/>
    <s v="M"/>
    <x v="0"/>
    <x v="2"/>
    <n v="22.884999999999998"/>
    <n v="45.769999999999996"/>
  </r>
  <r>
    <s v="FLM-82229-989"/>
    <x v="424"/>
    <x v="495"/>
    <s v="L-L-0.2"/>
    <n v="2"/>
    <x v="495"/>
    <x v="1"/>
    <s v="Ballivor"/>
    <x v="1"/>
    <x v="3"/>
    <x v="3"/>
    <s v="L"/>
    <x v="1"/>
    <x v="3"/>
    <n v="4.7549999999999999"/>
    <n v="9.51"/>
  </r>
  <r>
    <s v="CPV-90280-133"/>
    <x v="13"/>
    <x v="464"/>
    <s v="R-D-0.2"/>
    <n v="3"/>
    <x v="464"/>
    <x v="0"/>
    <s v="Virginia"/>
    <x v="1"/>
    <x v="0"/>
    <x v="0"/>
    <s v="D"/>
    <x v="2"/>
    <x v="3"/>
    <n v="2.6849999999999996"/>
    <n v="8.0549999999999997"/>
  </r>
  <r>
    <s v="OGW-60685-912"/>
    <x v="224"/>
    <x v="496"/>
    <s v="E-D-2.5"/>
    <n v="4"/>
    <x v="496"/>
    <x v="0"/>
    <s v="Evansville"/>
    <x v="0"/>
    <x v="1"/>
    <x v="1"/>
    <s v="D"/>
    <x v="2"/>
    <x v="2"/>
    <n v="27.945"/>
    <n v="111.78"/>
  </r>
  <r>
    <s v="DEC-11160-362"/>
    <x v="220"/>
    <x v="497"/>
    <s v="R-D-0.2"/>
    <n v="4"/>
    <x v="497"/>
    <x v="0"/>
    <s v="Naperville"/>
    <x v="0"/>
    <x v="0"/>
    <x v="0"/>
    <s v="D"/>
    <x v="2"/>
    <x v="3"/>
    <n v="2.6849999999999996"/>
    <n v="10.739999999999998"/>
  </r>
  <r>
    <s v="WCT-07869-499"/>
    <x v="91"/>
    <x v="498"/>
    <s v="R-D-0.5"/>
    <n v="5"/>
    <x v="498"/>
    <x v="1"/>
    <s v="Charleston"/>
    <x v="0"/>
    <x v="0"/>
    <x v="0"/>
    <s v="D"/>
    <x v="2"/>
    <x v="1"/>
    <n v="5.3699999999999992"/>
    <n v="26.849999999999994"/>
  </r>
  <r>
    <s v="FHD-89872-325"/>
    <x v="425"/>
    <x v="499"/>
    <s v="L-L-1"/>
    <n v="4"/>
    <x v="499"/>
    <x v="0"/>
    <s v="Lansing"/>
    <x v="0"/>
    <x v="3"/>
    <x v="3"/>
    <s v="L"/>
    <x v="1"/>
    <x v="0"/>
    <n v="15.85"/>
    <n v="63.4"/>
  </r>
  <r>
    <s v="AZF-45991-584"/>
    <x v="426"/>
    <x v="500"/>
    <s v="A-D-2.5"/>
    <n v="1"/>
    <x v="500"/>
    <x v="0"/>
    <s v="Boyle"/>
    <x v="1"/>
    <x v="2"/>
    <x v="2"/>
    <s v="D"/>
    <x v="2"/>
    <x v="2"/>
    <n v="22.884999999999998"/>
    <n v="22.884999999999998"/>
  </r>
  <r>
    <s v="MDG-14481-513"/>
    <x v="427"/>
    <x v="501"/>
    <s v="A-M-2.5"/>
    <n v="4"/>
    <x v="501"/>
    <x v="1"/>
    <s v="Shreveport"/>
    <x v="0"/>
    <x v="2"/>
    <x v="2"/>
    <s v="M"/>
    <x v="0"/>
    <x v="2"/>
    <n v="25.874999999999996"/>
    <n v="103.49999999999999"/>
  </r>
  <r>
    <s v="OFN-49424-848"/>
    <x v="428"/>
    <x v="502"/>
    <s v="R-L-2.5"/>
    <n v="2"/>
    <x v="502"/>
    <x v="1"/>
    <s v="San Jose"/>
    <x v="0"/>
    <x v="0"/>
    <x v="0"/>
    <s v="L"/>
    <x v="1"/>
    <x v="2"/>
    <n v="27.484999999999996"/>
    <n v="54.969999999999992"/>
  </r>
  <r>
    <s v="NFA-03411-746"/>
    <x v="383"/>
    <x v="503"/>
    <s v="A-L-0.5"/>
    <n v="2"/>
    <x v="503"/>
    <x v="1"/>
    <s v="Philadelphia"/>
    <x v="0"/>
    <x v="2"/>
    <x v="2"/>
    <s v="L"/>
    <x v="1"/>
    <x v="1"/>
    <n v="7.77"/>
    <n v="15.54"/>
  </r>
  <r>
    <s v="CYM-74988-450"/>
    <x v="156"/>
    <x v="504"/>
    <s v="L-D-0.2"/>
    <n v="4"/>
    <x v="504"/>
    <x v="1"/>
    <s v="Sheffield"/>
    <x v="2"/>
    <x v="3"/>
    <x v="3"/>
    <s v="D"/>
    <x v="2"/>
    <x v="3"/>
    <n v="3.8849999999999998"/>
    <n v="15.54"/>
  </r>
  <r>
    <s v="WTV-24996-658"/>
    <x v="429"/>
    <x v="505"/>
    <s v="E-D-2.5"/>
    <n v="3"/>
    <x v="505"/>
    <x v="1"/>
    <s v="Manorhamilton"/>
    <x v="1"/>
    <x v="1"/>
    <x v="1"/>
    <s v="D"/>
    <x v="2"/>
    <x v="2"/>
    <n v="27.945"/>
    <n v="83.835000000000008"/>
  </r>
  <r>
    <s v="DSL-69915-544"/>
    <x v="103"/>
    <x v="506"/>
    <s v="R-L-0.2"/>
    <n v="3"/>
    <x v="506"/>
    <x v="0"/>
    <s v="New York City"/>
    <x v="0"/>
    <x v="0"/>
    <x v="0"/>
    <s v="L"/>
    <x v="1"/>
    <x v="3"/>
    <n v="3.5849999999999995"/>
    <n v="10.754999999999999"/>
  </r>
  <r>
    <s v="NBT-35757-542"/>
    <x v="361"/>
    <x v="507"/>
    <s v="E-L-0.2"/>
    <n v="3"/>
    <x v="507"/>
    <x v="0"/>
    <s v="Oklahoma City"/>
    <x v="0"/>
    <x v="1"/>
    <x v="1"/>
    <s v="L"/>
    <x v="1"/>
    <x v="3"/>
    <n v="4.4550000000000001"/>
    <n v="13.365"/>
  </r>
  <r>
    <s v="OYU-25085-528"/>
    <x v="120"/>
    <x v="506"/>
    <s v="E-L-0.2"/>
    <n v="4"/>
    <x v="506"/>
    <x v="0"/>
    <s v="New York City"/>
    <x v="0"/>
    <x v="1"/>
    <x v="1"/>
    <s v="L"/>
    <x v="1"/>
    <x v="3"/>
    <n v="4.4550000000000001"/>
    <n v="17.82"/>
  </r>
  <r>
    <s v="XCG-07109-195"/>
    <x v="430"/>
    <x v="508"/>
    <s v="L-D-0.2"/>
    <n v="6"/>
    <x v="508"/>
    <x v="0"/>
    <s v="Newark"/>
    <x v="0"/>
    <x v="3"/>
    <x v="3"/>
    <s v="D"/>
    <x v="2"/>
    <x v="3"/>
    <n v="3.8849999999999998"/>
    <n v="23.31"/>
  </r>
  <r>
    <s v="YZA-25234-630"/>
    <x v="125"/>
    <x v="509"/>
    <s v="E-D-0.2"/>
    <n v="2"/>
    <x v="509"/>
    <x v="1"/>
    <s v="New Haven"/>
    <x v="0"/>
    <x v="1"/>
    <x v="1"/>
    <s v="D"/>
    <x v="2"/>
    <x v="3"/>
    <n v="3.645"/>
    <n v="7.29"/>
  </r>
  <r>
    <s v="OKU-29966-417"/>
    <x v="431"/>
    <x v="510"/>
    <s v="E-L-0.2"/>
    <n v="4"/>
    <x v="510"/>
    <x v="0"/>
    <s v="Belfast"/>
    <x v="2"/>
    <x v="1"/>
    <x v="1"/>
    <s v="L"/>
    <x v="1"/>
    <x v="3"/>
    <n v="4.4550000000000001"/>
    <n v="17.82"/>
  </r>
  <r>
    <s v="MEX-29350-659"/>
    <x v="40"/>
    <x v="511"/>
    <s v="E-M-1"/>
    <n v="5"/>
    <x v="511"/>
    <x v="1"/>
    <s v="Toledo"/>
    <x v="0"/>
    <x v="1"/>
    <x v="1"/>
    <s v="M"/>
    <x v="0"/>
    <x v="0"/>
    <n v="13.75"/>
    <n v="68.75"/>
  </r>
  <r>
    <s v="NOY-99738-977"/>
    <x v="432"/>
    <x v="512"/>
    <s v="R-L-2.5"/>
    <n v="2"/>
    <x v="512"/>
    <x v="0"/>
    <s v="Newton"/>
    <x v="2"/>
    <x v="0"/>
    <x v="0"/>
    <s v="L"/>
    <x v="1"/>
    <x v="2"/>
    <n v="27.484999999999996"/>
    <n v="54.969999999999992"/>
  </r>
  <r>
    <s v="TCR-01064-030"/>
    <x v="254"/>
    <x v="513"/>
    <s v="E-M-1"/>
    <n v="6"/>
    <x v="513"/>
    <x v="1"/>
    <s v="Bantry"/>
    <x v="1"/>
    <x v="1"/>
    <x v="1"/>
    <s v="M"/>
    <x v="0"/>
    <x v="0"/>
    <n v="13.75"/>
    <n v="82.5"/>
  </r>
  <r>
    <s v="YUL-42750-776"/>
    <x v="219"/>
    <x v="514"/>
    <s v="L-M-0.2"/>
    <n v="2"/>
    <x v="514"/>
    <x v="0"/>
    <s v="Shreveport"/>
    <x v="0"/>
    <x v="3"/>
    <x v="3"/>
    <s v="M"/>
    <x v="0"/>
    <x v="3"/>
    <n v="4.3650000000000002"/>
    <n v="8.73"/>
  </r>
  <r>
    <s v="XQJ-86887-506"/>
    <x v="433"/>
    <x v="464"/>
    <s v="E-L-1"/>
    <n v="4"/>
    <x v="464"/>
    <x v="0"/>
    <s v="Virginia"/>
    <x v="1"/>
    <x v="1"/>
    <x v="1"/>
    <s v="L"/>
    <x v="1"/>
    <x v="0"/>
    <n v="14.85"/>
    <n v="59.4"/>
  </r>
  <r>
    <s v="CUN-90044-279"/>
    <x v="434"/>
    <x v="515"/>
    <s v="L-D-0.2"/>
    <n v="4"/>
    <x v="515"/>
    <x v="0"/>
    <s v="Lexington"/>
    <x v="0"/>
    <x v="3"/>
    <x v="3"/>
    <s v="D"/>
    <x v="2"/>
    <x v="3"/>
    <n v="3.8849999999999998"/>
    <n v="15.54"/>
  </r>
  <r>
    <s v="ICC-73030-502"/>
    <x v="435"/>
    <x v="516"/>
    <s v="A-L-1"/>
    <n v="3"/>
    <x v="516"/>
    <x v="0"/>
    <s v="Milwaukee"/>
    <x v="0"/>
    <x v="2"/>
    <x v="2"/>
    <s v="L"/>
    <x v="1"/>
    <x v="0"/>
    <n v="12.95"/>
    <n v="38.849999999999994"/>
  </r>
  <r>
    <s v="ADP-04506-084"/>
    <x v="436"/>
    <x v="517"/>
    <s v="E-M-2.5"/>
    <n v="6"/>
    <x v="517"/>
    <x v="0"/>
    <s v="Amarillo"/>
    <x v="0"/>
    <x v="1"/>
    <x v="1"/>
    <s v="M"/>
    <x v="0"/>
    <x v="2"/>
    <n v="31.624999999999996"/>
    <n v="189.74999999999997"/>
  </r>
  <r>
    <s v="PNU-22150-408"/>
    <x v="437"/>
    <x v="518"/>
    <s v="A-D-0.2"/>
    <n v="6"/>
    <x v="518"/>
    <x v="0"/>
    <s v="Daingean"/>
    <x v="1"/>
    <x v="2"/>
    <x v="2"/>
    <s v="D"/>
    <x v="2"/>
    <x v="3"/>
    <n v="2.9849999999999999"/>
    <n v="17.91"/>
  </r>
  <r>
    <s v="VSQ-07182-513"/>
    <x v="438"/>
    <x v="519"/>
    <s v="L-L-0.2"/>
    <n v="6"/>
    <x v="519"/>
    <x v="1"/>
    <s v="Halton"/>
    <x v="2"/>
    <x v="3"/>
    <x v="3"/>
    <s v="L"/>
    <x v="1"/>
    <x v="3"/>
    <n v="4.7549999999999999"/>
    <n v="28.53"/>
  </r>
  <r>
    <s v="SPF-31673-217"/>
    <x v="439"/>
    <x v="520"/>
    <s v="E-M-1"/>
    <n v="6"/>
    <x v="520"/>
    <x v="1"/>
    <s v="London"/>
    <x v="2"/>
    <x v="1"/>
    <x v="1"/>
    <s v="M"/>
    <x v="0"/>
    <x v="0"/>
    <n v="13.75"/>
    <n v="82.5"/>
  </r>
  <r>
    <s v="NEX-63825-598"/>
    <x v="175"/>
    <x v="521"/>
    <s v="R-L-0.5"/>
    <n v="2"/>
    <x v="521"/>
    <x v="1"/>
    <s v="Knoxville"/>
    <x v="0"/>
    <x v="0"/>
    <x v="0"/>
    <s v="L"/>
    <x v="1"/>
    <x v="1"/>
    <n v="7.169999999999999"/>
    <n v="14.339999999999998"/>
  </r>
  <r>
    <s v="XPG-66112-335"/>
    <x v="440"/>
    <x v="522"/>
    <s v="R-D-2.5"/>
    <n v="4"/>
    <x v="522"/>
    <x v="1"/>
    <s v="Shawnee Mission"/>
    <x v="0"/>
    <x v="0"/>
    <x v="0"/>
    <s v="D"/>
    <x v="2"/>
    <x v="2"/>
    <n v="20.584999999999997"/>
    <n v="82.339999999999989"/>
  </r>
  <r>
    <s v="NSQ-72210-345"/>
    <x v="441"/>
    <x v="523"/>
    <s v="A-M-0.2"/>
    <n v="6"/>
    <x v="523"/>
    <x v="0"/>
    <s v="Fort Lauderdale"/>
    <x v="0"/>
    <x v="2"/>
    <x v="2"/>
    <s v="M"/>
    <x v="0"/>
    <x v="3"/>
    <n v="3.375"/>
    <n v="20.25"/>
  </r>
  <r>
    <s v="XRR-28376-277"/>
    <x v="442"/>
    <x v="524"/>
    <s v="R-L-2.5"/>
    <n v="6"/>
    <x v="524"/>
    <x v="1"/>
    <s v="Tralee"/>
    <x v="1"/>
    <x v="0"/>
    <x v="0"/>
    <s v="L"/>
    <x v="1"/>
    <x v="2"/>
    <n v="27.484999999999996"/>
    <n v="164.90999999999997"/>
  </r>
  <r>
    <s v="WHQ-25197-475"/>
    <x v="443"/>
    <x v="525"/>
    <s v="L-L-0.2"/>
    <n v="4"/>
    <x v="525"/>
    <x v="0"/>
    <s v="Austin"/>
    <x v="0"/>
    <x v="3"/>
    <x v="3"/>
    <s v="L"/>
    <x v="1"/>
    <x v="3"/>
    <n v="4.7549999999999999"/>
    <n v="19.02"/>
  </r>
  <r>
    <s v="HMB-30634-745"/>
    <x v="216"/>
    <x v="520"/>
    <s v="A-D-2.5"/>
    <n v="6"/>
    <x v="520"/>
    <x v="1"/>
    <s v="London"/>
    <x v="2"/>
    <x v="2"/>
    <x v="2"/>
    <s v="D"/>
    <x v="2"/>
    <x v="2"/>
    <n v="22.884999999999998"/>
    <n v="137.31"/>
  </r>
  <r>
    <s v="XTL-68000-371"/>
    <x v="444"/>
    <x v="526"/>
    <s v="A-M-0.5"/>
    <n v="4"/>
    <x v="526"/>
    <x v="1"/>
    <s v="Hyattsville"/>
    <x v="0"/>
    <x v="2"/>
    <x v="2"/>
    <s v="M"/>
    <x v="0"/>
    <x v="1"/>
    <n v="6.75"/>
    <n v="27"/>
  </r>
  <r>
    <s v="YES-51109-625"/>
    <x v="37"/>
    <x v="527"/>
    <s v="E-L-0.5"/>
    <n v="4"/>
    <x v="527"/>
    <x v="1"/>
    <s v="Ashley"/>
    <x v="2"/>
    <x v="1"/>
    <x v="1"/>
    <s v="L"/>
    <x v="1"/>
    <x v="1"/>
    <n v="8.91"/>
    <n v="35.64"/>
  </r>
  <r>
    <s v="EAY-89850-211"/>
    <x v="445"/>
    <x v="528"/>
    <s v="A-D-0.2"/>
    <n v="2"/>
    <x v="528"/>
    <x v="0"/>
    <s v="Pasadena"/>
    <x v="0"/>
    <x v="2"/>
    <x v="2"/>
    <s v="D"/>
    <x v="2"/>
    <x v="3"/>
    <n v="2.9849999999999999"/>
    <n v="5.97"/>
  </r>
  <r>
    <s v="IOQ-84840-827"/>
    <x v="446"/>
    <x v="529"/>
    <s v="A-M-1"/>
    <n v="6"/>
    <x v="529"/>
    <x v="1"/>
    <s v="Shreveport"/>
    <x v="0"/>
    <x v="2"/>
    <x v="2"/>
    <s v="M"/>
    <x v="0"/>
    <x v="0"/>
    <n v="11.25"/>
    <n v="67.5"/>
  </r>
  <r>
    <s v="FBD-56220-430"/>
    <x v="245"/>
    <x v="530"/>
    <s v="R-L-0.2"/>
    <n v="6"/>
    <x v="530"/>
    <x v="0"/>
    <s v="Pensacola"/>
    <x v="0"/>
    <x v="0"/>
    <x v="0"/>
    <s v="L"/>
    <x v="1"/>
    <x v="3"/>
    <n v="3.5849999999999995"/>
    <n v="21.509999999999998"/>
  </r>
  <r>
    <s v="COV-52659-202"/>
    <x v="447"/>
    <x v="531"/>
    <s v="L-M-2.5"/>
    <n v="2"/>
    <x v="531"/>
    <x v="1"/>
    <s v="Los Angeles"/>
    <x v="0"/>
    <x v="3"/>
    <x v="3"/>
    <s v="M"/>
    <x v="0"/>
    <x v="2"/>
    <n v="33.464999999999996"/>
    <n v="66.929999999999993"/>
  </r>
  <r>
    <s v="YUO-76652-814"/>
    <x v="448"/>
    <x v="532"/>
    <s v="A-D-0.2"/>
    <n v="6"/>
    <x v="532"/>
    <x v="1"/>
    <s v="Durham"/>
    <x v="0"/>
    <x v="2"/>
    <x v="2"/>
    <s v="D"/>
    <x v="2"/>
    <x v="3"/>
    <n v="2.9849999999999999"/>
    <n v="17.91"/>
  </r>
  <r>
    <s v="PBT-36926-102"/>
    <x v="344"/>
    <x v="520"/>
    <s v="L-M-1"/>
    <n v="4"/>
    <x v="520"/>
    <x v="1"/>
    <s v="London"/>
    <x v="2"/>
    <x v="3"/>
    <x v="3"/>
    <s v="M"/>
    <x v="0"/>
    <x v="0"/>
    <n v="14.55"/>
    <n v="58.2"/>
  </r>
  <r>
    <s v="BLV-60087-454"/>
    <x v="152"/>
    <x v="533"/>
    <s v="E-L-0.2"/>
    <n v="3"/>
    <x v="533"/>
    <x v="1"/>
    <s v="Loughrea"/>
    <x v="1"/>
    <x v="1"/>
    <x v="1"/>
    <s v="L"/>
    <x v="1"/>
    <x v="3"/>
    <n v="4.4550000000000001"/>
    <n v="13.365"/>
  </r>
  <r>
    <s v="BLV-60087-454"/>
    <x v="152"/>
    <x v="533"/>
    <s v="A-M-0.5"/>
    <n v="5"/>
    <x v="533"/>
    <x v="1"/>
    <s v="Loughrea"/>
    <x v="1"/>
    <x v="2"/>
    <x v="2"/>
    <s v="M"/>
    <x v="0"/>
    <x v="1"/>
    <n v="6.75"/>
    <n v="33.75"/>
  </r>
  <r>
    <s v="QYC-63914-195"/>
    <x v="449"/>
    <x v="534"/>
    <s v="E-L-1"/>
    <n v="3"/>
    <x v="534"/>
    <x v="0"/>
    <s v="Whittier"/>
    <x v="0"/>
    <x v="1"/>
    <x v="1"/>
    <s v="L"/>
    <x v="1"/>
    <x v="0"/>
    <n v="14.85"/>
    <n v="44.55"/>
  </r>
  <r>
    <s v="OIB-77163-890"/>
    <x v="450"/>
    <x v="535"/>
    <s v="E-L-0.5"/>
    <n v="5"/>
    <x v="535"/>
    <x v="0"/>
    <s v="Birmingham"/>
    <x v="2"/>
    <x v="1"/>
    <x v="1"/>
    <s v="L"/>
    <x v="1"/>
    <x v="1"/>
    <n v="8.91"/>
    <n v="44.55"/>
  </r>
  <r>
    <s v="SGS-87525-238"/>
    <x v="451"/>
    <x v="536"/>
    <s v="E-D-1"/>
    <n v="5"/>
    <x v="536"/>
    <x v="1"/>
    <s v="Richmond"/>
    <x v="0"/>
    <x v="1"/>
    <x v="1"/>
    <s v="D"/>
    <x v="2"/>
    <x v="0"/>
    <n v="12.15"/>
    <n v="60.75"/>
  </r>
  <r>
    <s v="GQR-12490-152"/>
    <x v="83"/>
    <x v="537"/>
    <s v="R-L-0.2"/>
    <n v="1"/>
    <x v="537"/>
    <x v="0"/>
    <s v="Sterling"/>
    <x v="0"/>
    <x v="0"/>
    <x v="0"/>
    <s v="L"/>
    <x v="1"/>
    <x v="3"/>
    <n v="3.5849999999999995"/>
    <n v="3.5849999999999995"/>
  </r>
  <r>
    <s v="UOJ-28238-299"/>
    <x v="452"/>
    <x v="538"/>
    <s v="R-L-0.2"/>
    <n v="6"/>
    <x v="538"/>
    <x v="1"/>
    <s v="Carson City"/>
    <x v="0"/>
    <x v="0"/>
    <x v="0"/>
    <s v="L"/>
    <x v="1"/>
    <x v="3"/>
    <n v="3.5849999999999995"/>
    <n v="21.509999999999998"/>
  </r>
  <r>
    <s v="ETD-58130-674"/>
    <x v="453"/>
    <x v="539"/>
    <s v="E-M-0.5"/>
    <n v="2"/>
    <x v="539"/>
    <x v="0"/>
    <s v="Upton"/>
    <x v="2"/>
    <x v="1"/>
    <x v="1"/>
    <s v="M"/>
    <x v="0"/>
    <x v="1"/>
    <n v="8.25"/>
    <n v="16.5"/>
  </r>
  <r>
    <s v="UPF-60123-025"/>
    <x v="454"/>
    <x v="540"/>
    <s v="R-L-2.5"/>
    <n v="3"/>
    <x v="540"/>
    <x v="1"/>
    <s v="Saint Paul"/>
    <x v="0"/>
    <x v="0"/>
    <x v="0"/>
    <s v="L"/>
    <x v="1"/>
    <x v="2"/>
    <n v="27.484999999999996"/>
    <n v="82.454999999999984"/>
  </r>
  <r>
    <s v="NQS-01613-687"/>
    <x v="455"/>
    <x v="541"/>
    <s v="L-D-0.5"/>
    <n v="1"/>
    <x v="541"/>
    <x v="0"/>
    <s v="Huntsville"/>
    <x v="0"/>
    <x v="3"/>
    <x v="3"/>
    <s v="D"/>
    <x v="2"/>
    <x v="1"/>
    <n v="7.77"/>
    <n v="7.77"/>
  </r>
  <r>
    <s v="MGH-36050-573"/>
    <x v="456"/>
    <x v="542"/>
    <s v="R-M-0.5"/>
    <n v="2"/>
    <x v="542"/>
    <x v="0"/>
    <s v="El Paso"/>
    <x v="0"/>
    <x v="0"/>
    <x v="0"/>
    <s v="M"/>
    <x v="0"/>
    <x v="1"/>
    <n v="5.97"/>
    <n v="11.94"/>
  </r>
  <r>
    <s v="UVF-59322-459"/>
    <x v="373"/>
    <x v="543"/>
    <s v="E-L-2.5"/>
    <n v="6"/>
    <x v="543"/>
    <x v="1"/>
    <s v="Decatur"/>
    <x v="0"/>
    <x v="1"/>
    <x v="1"/>
    <s v="L"/>
    <x v="1"/>
    <x v="2"/>
    <n v="34.154999999999994"/>
    <n v="204.92999999999995"/>
  </r>
  <r>
    <s v="VET-41158-896"/>
    <x v="457"/>
    <x v="544"/>
    <s v="E-M-2.5"/>
    <n v="2"/>
    <x v="544"/>
    <x v="0"/>
    <s v="Orange"/>
    <x v="0"/>
    <x v="1"/>
    <x v="1"/>
    <s v="M"/>
    <x v="0"/>
    <x v="2"/>
    <n v="31.624999999999996"/>
    <n v="63.249999999999993"/>
  </r>
  <r>
    <s v="XYL-52196-459"/>
    <x v="458"/>
    <x v="545"/>
    <s v="R-D-0.2"/>
    <n v="3"/>
    <x v="545"/>
    <x v="0"/>
    <s v="Huntington Beach"/>
    <x v="0"/>
    <x v="0"/>
    <x v="0"/>
    <s v="D"/>
    <x v="2"/>
    <x v="3"/>
    <n v="2.6849999999999996"/>
    <n v="8.0549999999999997"/>
  </r>
  <r>
    <s v="BPZ-51283-916"/>
    <x v="264"/>
    <x v="546"/>
    <s v="A-M-2.5"/>
    <n v="2"/>
    <x v="546"/>
    <x v="1"/>
    <s v="Milwaukee"/>
    <x v="0"/>
    <x v="2"/>
    <x v="2"/>
    <s v="M"/>
    <x v="0"/>
    <x v="2"/>
    <n v="25.874999999999996"/>
    <n v="51.749999999999993"/>
  </r>
  <r>
    <s v="VQW-91903-926"/>
    <x v="459"/>
    <x v="539"/>
    <s v="E-D-2.5"/>
    <n v="1"/>
    <x v="539"/>
    <x v="0"/>
    <s v="Upton"/>
    <x v="2"/>
    <x v="1"/>
    <x v="1"/>
    <s v="D"/>
    <x v="2"/>
    <x v="2"/>
    <n v="27.945"/>
    <n v="27.945"/>
  </r>
  <r>
    <s v="OLF-77983-457"/>
    <x v="460"/>
    <x v="547"/>
    <s v="A-L-2.5"/>
    <n v="2"/>
    <x v="547"/>
    <x v="1"/>
    <s v="Chattanooga"/>
    <x v="0"/>
    <x v="2"/>
    <x v="2"/>
    <s v="L"/>
    <x v="1"/>
    <x v="2"/>
    <n v="29.784999999999997"/>
    <n v="59.569999999999993"/>
  </r>
  <r>
    <s v="MVI-04946-827"/>
    <x v="461"/>
    <x v="548"/>
    <s v="E-L-1"/>
    <n v="1"/>
    <x v="548"/>
    <x v="1"/>
    <s v="Manchester"/>
    <x v="2"/>
    <x v="1"/>
    <x v="1"/>
    <s v="L"/>
    <x v="1"/>
    <x v="0"/>
    <n v="14.85"/>
    <n v="14.85"/>
  </r>
  <r>
    <s v="UOG-94188-104"/>
    <x v="219"/>
    <x v="549"/>
    <s v="A-M-0.5"/>
    <n v="5"/>
    <x v="549"/>
    <x v="1"/>
    <s v="Columbus"/>
    <x v="0"/>
    <x v="2"/>
    <x v="2"/>
    <s v="M"/>
    <x v="0"/>
    <x v="1"/>
    <n v="6.75"/>
    <n v="33.75"/>
  </r>
  <r>
    <s v="DSN-15872-519"/>
    <x v="462"/>
    <x v="550"/>
    <s v="L-L-2.5"/>
    <n v="4"/>
    <x v="550"/>
    <x v="0"/>
    <s v="Pasadena"/>
    <x v="0"/>
    <x v="3"/>
    <x v="3"/>
    <s v="L"/>
    <x v="1"/>
    <x v="2"/>
    <n v="36.454999999999998"/>
    <n v="145.82"/>
  </r>
  <r>
    <s v="OUQ-73954-002"/>
    <x v="463"/>
    <x v="551"/>
    <s v="R-M-0.2"/>
    <n v="4"/>
    <x v="551"/>
    <x v="0"/>
    <s v="San Francisco"/>
    <x v="0"/>
    <x v="0"/>
    <x v="0"/>
    <s v="M"/>
    <x v="0"/>
    <x v="3"/>
    <n v="2.9849999999999999"/>
    <n v="11.94"/>
  </r>
  <r>
    <s v="LGL-16843-667"/>
    <x v="464"/>
    <x v="552"/>
    <s v="A-D-0.2"/>
    <n v="4"/>
    <x v="552"/>
    <x v="0"/>
    <s v="Shreveport"/>
    <x v="0"/>
    <x v="2"/>
    <x v="2"/>
    <s v="D"/>
    <x v="2"/>
    <x v="3"/>
    <n v="2.9849999999999999"/>
    <n v="11.94"/>
  </r>
  <r>
    <s v="TCC-89722-031"/>
    <x v="465"/>
    <x v="553"/>
    <s v="L-D-0.5"/>
    <n v="1"/>
    <x v="553"/>
    <x v="1"/>
    <s v="Philadelphia"/>
    <x v="0"/>
    <x v="3"/>
    <x v="3"/>
    <s v="D"/>
    <x v="2"/>
    <x v="1"/>
    <n v="7.77"/>
    <n v="7.77"/>
  </r>
  <r>
    <s v="TRA-79507-007"/>
    <x v="466"/>
    <x v="554"/>
    <s v="R-L-2.5"/>
    <n v="4"/>
    <x v="554"/>
    <x v="0"/>
    <s v="Migrate"/>
    <x v="0"/>
    <x v="0"/>
    <x v="0"/>
    <s v="L"/>
    <x v="1"/>
    <x v="2"/>
    <n v="27.484999999999996"/>
    <n v="109.93999999999998"/>
  </r>
  <r>
    <s v="MZJ-77284-941"/>
    <x v="467"/>
    <x v="555"/>
    <s v="E-L-0.2"/>
    <n v="5"/>
    <x v="555"/>
    <x v="0"/>
    <s v="Toledo"/>
    <x v="0"/>
    <x v="1"/>
    <x v="1"/>
    <s v="L"/>
    <x v="1"/>
    <x v="3"/>
    <n v="4.4550000000000001"/>
    <n v="22.274999999999999"/>
  </r>
  <r>
    <s v="AXN-57779-891"/>
    <x v="468"/>
    <x v="556"/>
    <s v="R-M-0.2"/>
    <n v="3"/>
    <x v="556"/>
    <x v="1"/>
    <s v="Colorado Springs"/>
    <x v="0"/>
    <x v="0"/>
    <x v="0"/>
    <s v="M"/>
    <x v="0"/>
    <x v="3"/>
    <n v="2.9849999999999999"/>
    <n v="8.9550000000000001"/>
  </r>
  <r>
    <s v="PJB-15659-994"/>
    <x v="469"/>
    <x v="557"/>
    <s v="L-D-2.5"/>
    <n v="4"/>
    <x v="557"/>
    <x v="1"/>
    <s v="Longwood"/>
    <x v="1"/>
    <x v="3"/>
    <x v="3"/>
    <s v="D"/>
    <x v="2"/>
    <x v="2"/>
    <n v="29.784999999999997"/>
    <n v="119.13999999999999"/>
  </r>
  <r>
    <s v="LTS-03470-353"/>
    <x v="470"/>
    <x v="558"/>
    <s v="A-L-2.5"/>
    <n v="5"/>
    <x v="558"/>
    <x v="0"/>
    <s v="Pittsburgh"/>
    <x v="0"/>
    <x v="2"/>
    <x v="2"/>
    <s v="L"/>
    <x v="1"/>
    <x v="2"/>
    <n v="29.784999999999997"/>
    <n v="148.92499999999998"/>
  </r>
  <r>
    <s v="UMM-28497-689"/>
    <x v="471"/>
    <x v="539"/>
    <s v="L-L-2.5"/>
    <n v="3"/>
    <x v="539"/>
    <x v="0"/>
    <s v="Upton"/>
    <x v="2"/>
    <x v="3"/>
    <x v="3"/>
    <s v="L"/>
    <x v="1"/>
    <x v="2"/>
    <n v="36.454999999999998"/>
    <n v="109.36499999999999"/>
  </r>
  <r>
    <s v="MJZ-93232-402"/>
    <x v="472"/>
    <x v="559"/>
    <s v="E-D-0.2"/>
    <n v="1"/>
    <x v="559"/>
    <x v="0"/>
    <s v="Shreveport"/>
    <x v="0"/>
    <x v="1"/>
    <x v="1"/>
    <s v="D"/>
    <x v="2"/>
    <x v="3"/>
    <n v="3.645"/>
    <n v="3.645"/>
  </r>
  <r>
    <s v="UHW-74617-126"/>
    <x v="173"/>
    <x v="560"/>
    <s v="E-D-2.5"/>
    <n v="2"/>
    <x v="560"/>
    <x v="1"/>
    <s v="Cleveland"/>
    <x v="0"/>
    <x v="1"/>
    <x v="1"/>
    <s v="D"/>
    <x v="2"/>
    <x v="2"/>
    <n v="27.945"/>
    <n v="55.89"/>
  </r>
  <r>
    <s v="RIK-61730-794"/>
    <x v="473"/>
    <x v="561"/>
    <s v="L-M-0.2"/>
    <n v="6"/>
    <x v="561"/>
    <x v="0"/>
    <s v="Milwaukee"/>
    <x v="0"/>
    <x v="3"/>
    <x v="3"/>
    <s v="M"/>
    <x v="0"/>
    <x v="3"/>
    <n v="4.3650000000000002"/>
    <n v="26.19"/>
  </r>
  <r>
    <s v="IDJ-55379-750"/>
    <x v="474"/>
    <x v="562"/>
    <s v="R-M-1"/>
    <n v="4"/>
    <x v="562"/>
    <x v="1"/>
    <s v="Fort Lauderdale"/>
    <x v="0"/>
    <x v="0"/>
    <x v="0"/>
    <s v="M"/>
    <x v="0"/>
    <x v="0"/>
    <n v="9.9499999999999993"/>
    <n v="39.799999999999997"/>
  </r>
  <r>
    <s v="OHX-11953-965"/>
    <x v="475"/>
    <x v="563"/>
    <s v="E-L-2.5"/>
    <n v="2"/>
    <x v="563"/>
    <x v="1"/>
    <s v="Shreveport"/>
    <x v="0"/>
    <x v="1"/>
    <x v="1"/>
    <s v="L"/>
    <x v="1"/>
    <x v="2"/>
    <n v="34.154999999999994"/>
    <n v="68.309999999999988"/>
  </r>
  <r>
    <s v="TVV-42245-088"/>
    <x v="476"/>
    <x v="564"/>
    <s v="A-M-0.2"/>
    <n v="4"/>
    <x v="564"/>
    <x v="1"/>
    <s v="Beaumont"/>
    <x v="1"/>
    <x v="2"/>
    <x v="2"/>
    <s v="M"/>
    <x v="0"/>
    <x v="3"/>
    <n v="3.375"/>
    <n v="13.5"/>
  </r>
  <r>
    <s v="DYP-74337-787"/>
    <x v="431"/>
    <x v="565"/>
    <s v="R-M-0.5"/>
    <n v="1"/>
    <x v="565"/>
    <x v="1"/>
    <s v="Sacramento"/>
    <x v="0"/>
    <x v="0"/>
    <x v="0"/>
    <s v="M"/>
    <x v="0"/>
    <x v="1"/>
    <n v="5.97"/>
    <n v="5.97"/>
  </r>
  <r>
    <s v="OKA-93124-100"/>
    <x v="477"/>
    <x v="539"/>
    <s v="R-M-0.5"/>
    <n v="5"/>
    <x v="539"/>
    <x v="0"/>
    <s v="Upton"/>
    <x v="2"/>
    <x v="0"/>
    <x v="0"/>
    <s v="M"/>
    <x v="0"/>
    <x v="1"/>
    <n v="5.97"/>
    <n v="29.849999999999998"/>
  </r>
  <r>
    <s v="IXW-20780-268"/>
    <x v="478"/>
    <x v="566"/>
    <s v="L-L-2.5"/>
    <n v="2"/>
    <x v="566"/>
    <x v="0"/>
    <s v="Fargo"/>
    <x v="0"/>
    <x v="3"/>
    <x v="3"/>
    <s v="L"/>
    <x v="1"/>
    <x v="2"/>
    <n v="36.454999999999998"/>
    <n v="72.91"/>
  </r>
  <r>
    <s v="NGG-24006-937"/>
    <x v="45"/>
    <x v="567"/>
    <s v="E-M-2.5"/>
    <n v="4"/>
    <x v="567"/>
    <x v="1"/>
    <s v="Middleton"/>
    <x v="2"/>
    <x v="1"/>
    <x v="1"/>
    <s v="M"/>
    <x v="0"/>
    <x v="2"/>
    <n v="31.624999999999996"/>
    <n v="126.49999999999999"/>
  </r>
  <r>
    <s v="JZC-31180-557"/>
    <x v="444"/>
    <x v="568"/>
    <s v="L-M-2.5"/>
    <n v="1"/>
    <x v="568"/>
    <x v="1"/>
    <s v="Tulsa"/>
    <x v="0"/>
    <x v="3"/>
    <x v="3"/>
    <s v="M"/>
    <x v="0"/>
    <x v="2"/>
    <n v="33.464999999999996"/>
    <n v="33.464999999999996"/>
  </r>
  <r>
    <s v="ZMU-63715-204"/>
    <x v="479"/>
    <x v="569"/>
    <s v="E-D-1"/>
    <n v="6"/>
    <x v="569"/>
    <x v="0"/>
    <s v="New York City"/>
    <x v="0"/>
    <x v="1"/>
    <x v="1"/>
    <s v="D"/>
    <x v="2"/>
    <x v="0"/>
    <n v="12.15"/>
    <n v="72.900000000000006"/>
  </r>
  <r>
    <s v="GND-08192-056"/>
    <x v="480"/>
    <x v="570"/>
    <s v="L-D-0.5"/>
    <n v="2"/>
    <x v="570"/>
    <x v="0"/>
    <s v="Seminole"/>
    <x v="0"/>
    <x v="3"/>
    <x v="3"/>
    <s v="D"/>
    <x v="2"/>
    <x v="1"/>
    <n v="7.77"/>
    <n v="15.54"/>
  </r>
  <r>
    <s v="RYY-38961-093"/>
    <x v="481"/>
    <x v="571"/>
    <s v="A-M-0.2"/>
    <n v="6"/>
    <x v="571"/>
    <x v="1"/>
    <s v="Fort Lauderdale"/>
    <x v="0"/>
    <x v="2"/>
    <x v="2"/>
    <s v="M"/>
    <x v="0"/>
    <x v="3"/>
    <n v="3.375"/>
    <n v="20.25"/>
  </r>
  <r>
    <s v="CVA-64996-969"/>
    <x v="478"/>
    <x v="572"/>
    <s v="A-L-1"/>
    <n v="6"/>
    <x v="572"/>
    <x v="1"/>
    <s v="Portland"/>
    <x v="0"/>
    <x v="2"/>
    <x v="2"/>
    <s v="L"/>
    <x v="1"/>
    <x v="0"/>
    <n v="12.95"/>
    <n v="77.699999999999989"/>
  </r>
  <r>
    <s v="XTH-67276-442"/>
    <x v="482"/>
    <x v="573"/>
    <s v="L-M-2.5"/>
    <n v="4"/>
    <x v="573"/>
    <x v="1"/>
    <s v="Las Vegas"/>
    <x v="0"/>
    <x v="3"/>
    <x v="3"/>
    <s v="M"/>
    <x v="0"/>
    <x v="2"/>
    <n v="33.464999999999996"/>
    <n v="133.85999999999999"/>
  </r>
  <r>
    <s v="PVU-02950-470"/>
    <x v="353"/>
    <x v="574"/>
    <s v="E-D-1"/>
    <n v="1"/>
    <x v="574"/>
    <x v="1"/>
    <s v="Merton"/>
    <x v="2"/>
    <x v="1"/>
    <x v="1"/>
    <s v="D"/>
    <x v="2"/>
    <x v="0"/>
    <n v="12.15"/>
    <n v="12.15"/>
  </r>
  <r>
    <s v="XSN-26809-910"/>
    <x v="199"/>
    <x v="575"/>
    <s v="E-M-2.5"/>
    <n v="2"/>
    <x v="575"/>
    <x v="0"/>
    <s v="Ballybofey"/>
    <x v="1"/>
    <x v="1"/>
    <x v="1"/>
    <s v="M"/>
    <x v="0"/>
    <x v="2"/>
    <n v="31.624999999999996"/>
    <n v="63.249999999999993"/>
  </r>
  <r>
    <s v="UDN-88321-005"/>
    <x v="372"/>
    <x v="576"/>
    <s v="R-L-0.5"/>
    <n v="5"/>
    <x v="576"/>
    <x v="1"/>
    <s v="San Francisco"/>
    <x v="0"/>
    <x v="0"/>
    <x v="0"/>
    <s v="L"/>
    <x v="1"/>
    <x v="1"/>
    <n v="7.169999999999999"/>
    <n v="35.849999999999994"/>
  </r>
  <r>
    <s v="EXP-21628-670"/>
    <x v="267"/>
    <x v="577"/>
    <s v="A-M-2.5"/>
    <n v="3"/>
    <x v="577"/>
    <x v="1"/>
    <s v="Pittsburgh"/>
    <x v="0"/>
    <x v="2"/>
    <x v="2"/>
    <s v="M"/>
    <x v="0"/>
    <x v="2"/>
    <n v="25.874999999999996"/>
    <n v="77.624999999999986"/>
  </r>
  <r>
    <s v="VGM-24161-361"/>
    <x v="480"/>
    <x v="578"/>
    <s v="E-M-2.5"/>
    <n v="2"/>
    <x v="578"/>
    <x v="0"/>
    <s v="Houston"/>
    <x v="0"/>
    <x v="1"/>
    <x v="1"/>
    <s v="M"/>
    <x v="0"/>
    <x v="2"/>
    <n v="31.624999999999996"/>
    <n v="63.249999999999993"/>
  </r>
  <r>
    <s v="PKN-19556-918"/>
    <x v="483"/>
    <x v="579"/>
    <s v="E-L-0.2"/>
    <n v="6"/>
    <x v="579"/>
    <x v="0"/>
    <s v="Castlerea"/>
    <x v="1"/>
    <x v="1"/>
    <x v="1"/>
    <s v="L"/>
    <x v="1"/>
    <x v="3"/>
    <n v="4.4550000000000001"/>
    <n v="26.73"/>
  </r>
  <r>
    <s v="PKN-19556-918"/>
    <x v="483"/>
    <x v="579"/>
    <s v="L-D-0.5"/>
    <n v="4"/>
    <x v="579"/>
    <x v="0"/>
    <s v="Castlerea"/>
    <x v="1"/>
    <x v="3"/>
    <x v="3"/>
    <s v="D"/>
    <x v="2"/>
    <x v="1"/>
    <n v="7.77"/>
    <n v="31.08"/>
  </r>
  <r>
    <s v="PKN-19556-918"/>
    <x v="483"/>
    <x v="579"/>
    <s v="A-D-0.2"/>
    <n v="1"/>
    <x v="579"/>
    <x v="0"/>
    <s v="Castlerea"/>
    <x v="1"/>
    <x v="2"/>
    <x v="2"/>
    <s v="D"/>
    <x v="2"/>
    <x v="3"/>
    <n v="2.9849999999999999"/>
    <n v="2.9849999999999999"/>
  </r>
  <r>
    <s v="PKN-19556-918"/>
    <x v="483"/>
    <x v="579"/>
    <s v="R-D-2.5"/>
    <n v="5"/>
    <x v="579"/>
    <x v="0"/>
    <s v="Castlerea"/>
    <x v="1"/>
    <x v="0"/>
    <x v="0"/>
    <s v="D"/>
    <x v="2"/>
    <x v="2"/>
    <n v="20.584999999999997"/>
    <n v="102.92499999999998"/>
  </r>
  <r>
    <s v="DXQ-44537-297"/>
    <x v="484"/>
    <x v="580"/>
    <s v="E-L-0.5"/>
    <n v="4"/>
    <x v="580"/>
    <x v="1"/>
    <s v="Los Angeles"/>
    <x v="0"/>
    <x v="1"/>
    <x v="1"/>
    <s v="L"/>
    <x v="1"/>
    <x v="1"/>
    <n v="8.91"/>
    <n v="35.64"/>
  </r>
  <r>
    <s v="BPC-54727-307"/>
    <x v="485"/>
    <x v="581"/>
    <s v="R-L-1"/>
    <n v="4"/>
    <x v="581"/>
    <x v="1"/>
    <s v="Wilkes Barre"/>
    <x v="0"/>
    <x v="0"/>
    <x v="0"/>
    <s v="L"/>
    <x v="1"/>
    <x v="0"/>
    <n v="11.95"/>
    <n v="47.8"/>
  </r>
  <r>
    <s v="KSH-47717-456"/>
    <x v="486"/>
    <x v="582"/>
    <s v="L-M-1"/>
    <n v="3"/>
    <x v="582"/>
    <x v="1"/>
    <s v="Denton"/>
    <x v="0"/>
    <x v="3"/>
    <x v="3"/>
    <s v="M"/>
    <x v="0"/>
    <x v="0"/>
    <n v="14.55"/>
    <n v="43.650000000000006"/>
  </r>
  <r>
    <s v="ANK-59436-446"/>
    <x v="487"/>
    <x v="583"/>
    <s v="E-L-0.5"/>
    <n v="4"/>
    <x v="583"/>
    <x v="0"/>
    <s v="Lees Summit"/>
    <x v="0"/>
    <x v="1"/>
    <x v="1"/>
    <s v="L"/>
    <x v="1"/>
    <x v="1"/>
    <n v="8.91"/>
    <n v="35.64"/>
  </r>
  <r>
    <s v="AYY-83051-752"/>
    <x v="488"/>
    <x v="584"/>
    <s v="L-L-1"/>
    <n v="6"/>
    <x v="584"/>
    <x v="0"/>
    <s v="Little Rock"/>
    <x v="0"/>
    <x v="3"/>
    <x v="3"/>
    <s v="L"/>
    <x v="1"/>
    <x v="0"/>
    <n v="15.85"/>
    <n v="95.1"/>
  </r>
  <r>
    <s v="CSW-59644-267"/>
    <x v="489"/>
    <x v="585"/>
    <s v="E-M-2.5"/>
    <n v="1"/>
    <x v="585"/>
    <x v="0"/>
    <s v="Ballisodare"/>
    <x v="1"/>
    <x v="1"/>
    <x v="1"/>
    <s v="M"/>
    <x v="0"/>
    <x v="2"/>
    <n v="31.624999999999996"/>
    <n v="31.624999999999996"/>
  </r>
  <r>
    <s v="ITY-92466-909"/>
    <x v="162"/>
    <x v="586"/>
    <s v="A-M-2.5"/>
    <n v="3"/>
    <x v="586"/>
    <x v="0"/>
    <s v="Daingean"/>
    <x v="1"/>
    <x v="2"/>
    <x v="2"/>
    <s v="M"/>
    <x v="0"/>
    <x v="2"/>
    <n v="25.874999999999996"/>
    <n v="77.624999999999986"/>
  </r>
  <r>
    <s v="IGW-04801-466"/>
    <x v="490"/>
    <x v="587"/>
    <s v="L-D-0.2"/>
    <n v="1"/>
    <x v="587"/>
    <x v="0"/>
    <s v="Erie"/>
    <x v="0"/>
    <x v="3"/>
    <x v="3"/>
    <s v="D"/>
    <x v="2"/>
    <x v="3"/>
    <n v="3.8849999999999998"/>
    <n v="3.8849999999999998"/>
  </r>
  <r>
    <s v="LJN-34281-921"/>
    <x v="491"/>
    <x v="588"/>
    <s v="R-L-2.5"/>
    <n v="5"/>
    <x v="588"/>
    <x v="1"/>
    <s v="Columbus"/>
    <x v="0"/>
    <x v="0"/>
    <x v="0"/>
    <s v="L"/>
    <x v="1"/>
    <x v="2"/>
    <n v="27.484999999999996"/>
    <n v="137.42499999999998"/>
  </r>
  <r>
    <s v="BWZ-46364-547"/>
    <x v="301"/>
    <x v="589"/>
    <s v="R-L-1"/>
    <n v="3"/>
    <x v="589"/>
    <x v="0"/>
    <s v="Pittsburgh"/>
    <x v="0"/>
    <x v="0"/>
    <x v="0"/>
    <s v="L"/>
    <x v="1"/>
    <x v="0"/>
    <n v="11.95"/>
    <n v="35.849999999999994"/>
  </r>
  <r>
    <s v="SBC-95710-706"/>
    <x v="194"/>
    <x v="590"/>
    <s v="E-M-0.2"/>
    <n v="2"/>
    <x v="590"/>
    <x v="0"/>
    <s v="Ford"/>
    <x v="2"/>
    <x v="1"/>
    <x v="1"/>
    <s v="M"/>
    <x v="0"/>
    <x v="3"/>
    <n v="4.125"/>
    <n v="8.25"/>
  </r>
  <r>
    <s v="WRN-55114-031"/>
    <x v="26"/>
    <x v="591"/>
    <s v="E-L-2.5"/>
    <n v="3"/>
    <x v="591"/>
    <x v="0"/>
    <s v="Dallas"/>
    <x v="0"/>
    <x v="1"/>
    <x v="1"/>
    <s v="L"/>
    <x v="1"/>
    <x v="2"/>
    <n v="34.154999999999994"/>
    <n v="102.46499999999997"/>
  </r>
  <r>
    <s v="TZU-64255-831"/>
    <x v="125"/>
    <x v="592"/>
    <s v="R-D-2.5"/>
    <n v="2"/>
    <x v="592"/>
    <x v="1"/>
    <s v="Miami"/>
    <x v="0"/>
    <x v="0"/>
    <x v="0"/>
    <s v="D"/>
    <x v="2"/>
    <x v="2"/>
    <n v="20.584999999999997"/>
    <n v="41.169999999999995"/>
  </r>
  <r>
    <s v="JVF-91003-729"/>
    <x v="492"/>
    <x v="593"/>
    <s v="A-D-2.5"/>
    <n v="3"/>
    <x v="593"/>
    <x v="0"/>
    <s v="San Angelo"/>
    <x v="0"/>
    <x v="2"/>
    <x v="2"/>
    <s v="D"/>
    <x v="2"/>
    <x v="2"/>
    <n v="22.884999999999998"/>
    <n v="68.655000000000001"/>
  </r>
  <r>
    <s v="MVB-22135-665"/>
    <x v="462"/>
    <x v="594"/>
    <s v="A-D-1"/>
    <n v="1"/>
    <x v="594"/>
    <x v="0"/>
    <s v="Albany"/>
    <x v="0"/>
    <x v="2"/>
    <x v="2"/>
    <s v="D"/>
    <x v="2"/>
    <x v="0"/>
    <n v="9.9499999999999993"/>
    <n v="9.9499999999999993"/>
  </r>
  <r>
    <s v="CKS-47815-571"/>
    <x v="493"/>
    <x v="595"/>
    <s v="L-L-0.5"/>
    <n v="3"/>
    <x v="595"/>
    <x v="0"/>
    <s v="Thorpe"/>
    <x v="2"/>
    <x v="3"/>
    <x v="3"/>
    <s v="L"/>
    <x v="1"/>
    <x v="1"/>
    <n v="9.51"/>
    <n v="28.53"/>
  </r>
  <r>
    <s v="OAW-17338-101"/>
    <x v="494"/>
    <x v="588"/>
    <s v="R-D-0.2"/>
    <n v="6"/>
    <x v="588"/>
    <x v="1"/>
    <s v="Columbus"/>
    <x v="0"/>
    <x v="0"/>
    <x v="0"/>
    <s v="D"/>
    <x v="2"/>
    <x v="3"/>
    <n v="2.6849999999999996"/>
    <n v="16.11"/>
  </r>
  <r>
    <s v="ALP-37623-536"/>
    <x v="495"/>
    <x v="596"/>
    <s v="L-L-1"/>
    <n v="6"/>
    <x v="596"/>
    <x v="1"/>
    <s v="Carlton"/>
    <x v="2"/>
    <x v="3"/>
    <x v="3"/>
    <s v="L"/>
    <x v="1"/>
    <x v="0"/>
    <n v="15.85"/>
    <n v="95.1"/>
  </r>
  <r>
    <s v="WMU-87639-108"/>
    <x v="496"/>
    <x v="597"/>
    <s v="R-D-0.5"/>
    <n v="1"/>
    <x v="597"/>
    <x v="0"/>
    <s v="Corona"/>
    <x v="0"/>
    <x v="0"/>
    <x v="0"/>
    <s v="D"/>
    <x v="2"/>
    <x v="1"/>
    <n v="5.3699999999999992"/>
    <n v="5.3699999999999992"/>
  </r>
  <r>
    <s v="USN-44968-231"/>
    <x v="497"/>
    <x v="598"/>
    <s v="R-L-1"/>
    <n v="4"/>
    <x v="598"/>
    <x v="1"/>
    <s v="Washington"/>
    <x v="0"/>
    <x v="0"/>
    <x v="0"/>
    <s v="L"/>
    <x v="1"/>
    <x v="0"/>
    <n v="11.95"/>
    <n v="47.8"/>
  </r>
  <r>
    <s v="YZG-20575-451"/>
    <x v="498"/>
    <x v="599"/>
    <s v="L-L-1"/>
    <n v="4"/>
    <x v="599"/>
    <x v="1"/>
    <s v="Ballinteer"/>
    <x v="1"/>
    <x v="3"/>
    <x v="3"/>
    <s v="L"/>
    <x v="1"/>
    <x v="0"/>
    <n v="15.85"/>
    <n v="63.4"/>
  </r>
  <r>
    <s v="HTH-52867-812"/>
    <x v="382"/>
    <x v="600"/>
    <s v="A-M-2.5"/>
    <n v="4"/>
    <x v="600"/>
    <x v="1"/>
    <s v="Toledo"/>
    <x v="0"/>
    <x v="2"/>
    <x v="2"/>
    <s v="M"/>
    <x v="0"/>
    <x v="2"/>
    <n v="25.874999999999996"/>
    <n v="103.49999999999999"/>
  </r>
  <r>
    <s v="FWU-44971-444"/>
    <x v="499"/>
    <x v="601"/>
    <s v="A-D-2.5"/>
    <n v="3"/>
    <x v="601"/>
    <x v="1"/>
    <s v="Washington"/>
    <x v="0"/>
    <x v="2"/>
    <x v="2"/>
    <s v="D"/>
    <x v="2"/>
    <x v="2"/>
    <n v="22.884999999999998"/>
    <n v="68.655000000000001"/>
  </r>
  <r>
    <s v="EQI-82205-066"/>
    <x v="500"/>
    <x v="602"/>
    <s v="R-M-2.5"/>
    <n v="2"/>
    <x v="602"/>
    <x v="0"/>
    <s v="Cedar Rapids"/>
    <x v="0"/>
    <x v="0"/>
    <x v="0"/>
    <s v="M"/>
    <x v="0"/>
    <x v="2"/>
    <n v="22.884999999999998"/>
    <n v="45.769999999999996"/>
  </r>
  <r>
    <s v="NAR-00747-074"/>
    <x v="501"/>
    <x v="603"/>
    <s v="L-D-1"/>
    <n v="4"/>
    <x v="603"/>
    <x v="1"/>
    <s v="Aurora"/>
    <x v="0"/>
    <x v="3"/>
    <x v="3"/>
    <s v="D"/>
    <x v="2"/>
    <x v="0"/>
    <n v="12.95"/>
    <n v="51.8"/>
  </r>
  <r>
    <s v="JYR-22052-185"/>
    <x v="502"/>
    <x v="604"/>
    <s v="A-M-0.5"/>
    <n v="2"/>
    <x v="604"/>
    <x v="0"/>
    <s v="Sunnyvale"/>
    <x v="0"/>
    <x v="2"/>
    <x v="2"/>
    <s v="M"/>
    <x v="0"/>
    <x v="1"/>
    <n v="6.75"/>
    <n v="13.5"/>
  </r>
  <r>
    <s v="XKO-54097-932"/>
    <x v="503"/>
    <x v="605"/>
    <s v="E-M-0.5"/>
    <n v="3"/>
    <x v="605"/>
    <x v="0"/>
    <s v="Durham"/>
    <x v="0"/>
    <x v="1"/>
    <x v="1"/>
    <s v="M"/>
    <x v="0"/>
    <x v="1"/>
    <n v="8.25"/>
    <n v="24.75"/>
  </r>
  <r>
    <s v="HXA-72415-025"/>
    <x v="504"/>
    <x v="606"/>
    <s v="A-D-2.5"/>
    <n v="2"/>
    <x v="606"/>
    <x v="0"/>
    <s v="Cluain Meala"/>
    <x v="1"/>
    <x v="2"/>
    <x v="2"/>
    <s v="D"/>
    <x v="2"/>
    <x v="2"/>
    <n v="22.884999999999998"/>
    <n v="45.769999999999996"/>
  </r>
  <r>
    <s v="MJF-20065-335"/>
    <x v="497"/>
    <x v="607"/>
    <s v="E-L-0.5"/>
    <n v="6"/>
    <x v="607"/>
    <x v="1"/>
    <s v="Lansing"/>
    <x v="0"/>
    <x v="1"/>
    <x v="1"/>
    <s v="L"/>
    <x v="1"/>
    <x v="1"/>
    <n v="8.91"/>
    <n v="53.46"/>
  </r>
  <r>
    <s v="GFI-83300-059"/>
    <x v="501"/>
    <x v="608"/>
    <s v="A-M-0.2"/>
    <n v="6"/>
    <x v="608"/>
    <x v="0"/>
    <s v="Houston"/>
    <x v="0"/>
    <x v="2"/>
    <x v="2"/>
    <s v="M"/>
    <x v="0"/>
    <x v="3"/>
    <n v="3.375"/>
    <n v="20.25"/>
  </r>
  <r>
    <s v="WJR-51493-682"/>
    <x v="1"/>
    <x v="609"/>
    <s v="L-D-2.5"/>
    <n v="5"/>
    <x v="609"/>
    <x v="1"/>
    <s v="Murfreesboro"/>
    <x v="0"/>
    <x v="3"/>
    <x v="3"/>
    <s v="D"/>
    <x v="2"/>
    <x v="2"/>
    <n v="29.784999999999997"/>
    <n v="148.92499999999998"/>
  </r>
  <r>
    <s v="SHP-55648-472"/>
    <x v="505"/>
    <x v="610"/>
    <s v="A-M-1"/>
    <n v="6"/>
    <x v="610"/>
    <x v="1"/>
    <s v="Charleston"/>
    <x v="0"/>
    <x v="2"/>
    <x v="2"/>
    <s v="M"/>
    <x v="0"/>
    <x v="0"/>
    <n v="11.25"/>
    <n v="67.5"/>
  </r>
  <r>
    <s v="HYR-03455-684"/>
    <x v="506"/>
    <x v="611"/>
    <s v="E-D-1"/>
    <n v="6"/>
    <x v="611"/>
    <x v="1"/>
    <s v="Erie"/>
    <x v="0"/>
    <x v="1"/>
    <x v="1"/>
    <s v="D"/>
    <x v="2"/>
    <x v="0"/>
    <n v="12.15"/>
    <n v="72.900000000000006"/>
  </r>
  <r>
    <s v="HYR-03455-684"/>
    <x v="506"/>
    <x v="611"/>
    <s v="L-D-0.2"/>
    <n v="2"/>
    <x v="611"/>
    <x v="1"/>
    <s v="Erie"/>
    <x v="0"/>
    <x v="3"/>
    <x v="3"/>
    <s v="D"/>
    <x v="2"/>
    <x v="3"/>
    <n v="3.8849999999999998"/>
    <n v="7.77"/>
  </r>
  <r>
    <s v="HUG-52766-375"/>
    <x v="507"/>
    <x v="612"/>
    <s v="A-D-2.5"/>
    <n v="4"/>
    <x v="612"/>
    <x v="1"/>
    <s v="Lubbock"/>
    <x v="0"/>
    <x v="2"/>
    <x v="2"/>
    <s v="D"/>
    <x v="2"/>
    <x v="2"/>
    <n v="22.884999999999998"/>
    <n v="91.539999999999992"/>
  </r>
  <r>
    <s v="DAH-46595-917"/>
    <x v="508"/>
    <x v="613"/>
    <s v="A-D-1"/>
    <n v="6"/>
    <x v="613"/>
    <x v="1"/>
    <s v="Gorey"/>
    <x v="1"/>
    <x v="2"/>
    <x v="2"/>
    <s v="D"/>
    <x v="2"/>
    <x v="0"/>
    <n v="9.9499999999999993"/>
    <n v="59.699999999999996"/>
  </r>
  <r>
    <s v="VEM-79839-466"/>
    <x v="509"/>
    <x v="605"/>
    <s v="R-L-2.5"/>
    <n v="5"/>
    <x v="605"/>
    <x v="0"/>
    <s v="Durham"/>
    <x v="0"/>
    <x v="0"/>
    <x v="0"/>
    <s v="L"/>
    <x v="1"/>
    <x v="2"/>
    <n v="27.484999999999996"/>
    <n v="137.42499999999998"/>
  </r>
  <r>
    <s v="OWH-11126-533"/>
    <x v="131"/>
    <x v="614"/>
    <s v="L-M-2.5"/>
    <n v="2"/>
    <x v="614"/>
    <x v="1"/>
    <s v="Florence"/>
    <x v="0"/>
    <x v="3"/>
    <x v="3"/>
    <s v="M"/>
    <x v="0"/>
    <x v="2"/>
    <n v="33.464999999999996"/>
    <n v="66.929999999999993"/>
  </r>
  <r>
    <s v="UMT-26130-151"/>
    <x v="510"/>
    <x v="615"/>
    <s v="L-M-0.2"/>
    <n v="3"/>
    <x v="615"/>
    <x v="0"/>
    <s v="Syracuse"/>
    <x v="0"/>
    <x v="3"/>
    <x v="3"/>
    <s v="M"/>
    <x v="0"/>
    <x v="3"/>
    <n v="4.3650000000000002"/>
    <n v="13.095000000000001"/>
  </r>
  <r>
    <s v="JKA-27899-806"/>
    <x v="511"/>
    <x v="616"/>
    <s v="R-L-1"/>
    <n v="5"/>
    <x v="616"/>
    <x v="1"/>
    <s v="Lawrenceville"/>
    <x v="0"/>
    <x v="0"/>
    <x v="0"/>
    <s v="L"/>
    <x v="1"/>
    <x v="0"/>
    <n v="11.95"/>
    <n v="59.75"/>
  </r>
  <r>
    <s v="ULU-07744-724"/>
    <x v="512"/>
    <x v="617"/>
    <s v="L-M-0.5"/>
    <n v="5"/>
    <x v="617"/>
    <x v="0"/>
    <s v="Houston"/>
    <x v="0"/>
    <x v="3"/>
    <x v="3"/>
    <s v="M"/>
    <x v="0"/>
    <x v="1"/>
    <n v="8.73"/>
    <n v="43.650000000000006"/>
  </r>
  <r>
    <s v="NOM-56457-507"/>
    <x v="513"/>
    <x v="618"/>
    <s v="E-M-1"/>
    <n v="6"/>
    <x v="618"/>
    <x v="0"/>
    <s v="Kansas City"/>
    <x v="0"/>
    <x v="1"/>
    <x v="1"/>
    <s v="M"/>
    <x v="0"/>
    <x v="0"/>
    <n v="13.75"/>
    <n v="82.5"/>
  </r>
  <r>
    <s v="NZN-71683-705"/>
    <x v="514"/>
    <x v="619"/>
    <s v="A-L-2.5"/>
    <n v="6"/>
    <x v="619"/>
    <x v="0"/>
    <s v="Bradenton"/>
    <x v="0"/>
    <x v="2"/>
    <x v="2"/>
    <s v="L"/>
    <x v="1"/>
    <x v="2"/>
    <n v="29.784999999999997"/>
    <n v="178.70999999999998"/>
  </r>
  <r>
    <s v="WMA-34232-850"/>
    <x v="7"/>
    <x v="620"/>
    <s v="L-D-2.5"/>
    <n v="4"/>
    <x v="620"/>
    <x v="0"/>
    <s v="Allentown"/>
    <x v="0"/>
    <x v="3"/>
    <x v="3"/>
    <s v="D"/>
    <x v="2"/>
    <x v="2"/>
    <n v="29.784999999999997"/>
    <n v="119.13999999999999"/>
  </r>
  <r>
    <s v="EZL-27919-704"/>
    <x v="481"/>
    <x v="621"/>
    <s v="L-L-0.5"/>
    <n v="5"/>
    <x v="621"/>
    <x v="1"/>
    <s v="Hampton"/>
    <x v="0"/>
    <x v="3"/>
    <x v="3"/>
    <s v="L"/>
    <x v="1"/>
    <x v="1"/>
    <n v="9.51"/>
    <n v="47.55"/>
  </r>
  <r>
    <s v="ZYU-11345-774"/>
    <x v="515"/>
    <x v="622"/>
    <s v="L-M-0.5"/>
    <n v="5"/>
    <x v="622"/>
    <x v="1"/>
    <s v="Whitegate"/>
    <x v="1"/>
    <x v="3"/>
    <x v="3"/>
    <s v="M"/>
    <x v="0"/>
    <x v="1"/>
    <n v="8.73"/>
    <n v="43.650000000000006"/>
  </r>
  <r>
    <s v="CPW-34587-459"/>
    <x v="516"/>
    <x v="623"/>
    <s v="A-L-2.5"/>
    <n v="6"/>
    <x v="623"/>
    <x v="0"/>
    <s v="Wichita"/>
    <x v="0"/>
    <x v="2"/>
    <x v="2"/>
    <s v="L"/>
    <x v="1"/>
    <x v="2"/>
    <n v="29.784999999999997"/>
    <n v="178.70999999999998"/>
  </r>
  <r>
    <s v="NQZ-82067-394"/>
    <x v="517"/>
    <x v="624"/>
    <s v="R-L-2.5"/>
    <n v="1"/>
    <x v="624"/>
    <x v="1"/>
    <s v="Thorpe"/>
    <x v="2"/>
    <x v="0"/>
    <x v="0"/>
    <s v="L"/>
    <x v="1"/>
    <x v="2"/>
    <n v="27.484999999999996"/>
    <n v="27.484999999999996"/>
  </r>
  <r>
    <s v="JBW-95055-851"/>
    <x v="518"/>
    <x v="625"/>
    <s v="A-M-1"/>
    <n v="5"/>
    <x v="625"/>
    <x v="1"/>
    <s v="Danbury"/>
    <x v="0"/>
    <x v="2"/>
    <x v="2"/>
    <s v="M"/>
    <x v="0"/>
    <x v="0"/>
    <n v="11.25"/>
    <n v="56.25"/>
  </r>
  <r>
    <s v="AHY-20324-088"/>
    <x v="519"/>
    <x v="626"/>
    <s v="L-L-0.2"/>
    <n v="2"/>
    <x v="626"/>
    <x v="0"/>
    <s v="Kinloch"/>
    <x v="2"/>
    <x v="3"/>
    <x v="3"/>
    <s v="L"/>
    <x v="1"/>
    <x v="3"/>
    <n v="4.7549999999999999"/>
    <n v="9.51"/>
  </r>
  <r>
    <s v="ZSL-66684-103"/>
    <x v="520"/>
    <x v="627"/>
    <s v="E-M-0.2"/>
    <n v="2"/>
    <x v="627"/>
    <x v="0"/>
    <s v="Jacksonville"/>
    <x v="0"/>
    <x v="1"/>
    <x v="1"/>
    <s v="M"/>
    <x v="0"/>
    <x v="3"/>
    <n v="4.125"/>
    <n v="8.25"/>
  </r>
  <r>
    <s v="WNE-73911-475"/>
    <x v="521"/>
    <x v="628"/>
    <s v="L-D-0.5"/>
    <n v="6"/>
    <x v="628"/>
    <x v="1"/>
    <s v="Houston"/>
    <x v="0"/>
    <x v="3"/>
    <x v="3"/>
    <s v="D"/>
    <x v="2"/>
    <x v="1"/>
    <n v="7.77"/>
    <n v="46.62"/>
  </r>
  <r>
    <s v="EZB-68383-559"/>
    <x v="418"/>
    <x v="629"/>
    <s v="R-L-1"/>
    <n v="6"/>
    <x v="629"/>
    <x v="1"/>
    <s v="Portland"/>
    <x v="0"/>
    <x v="0"/>
    <x v="0"/>
    <s v="L"/>
    <x v="1"/>
    <x v="0"/>
    <n v="11.95"/>
    <n v="71.699999999999989"/>
  </r>
  <r>
    <s v="OVO-01283-090"/>
    <x v="122"/>
    <x v="630"/>
    <s v="L-L-2.5"/>
    <n v="2"/>
    <x v="630"/>
    <x v="0"/>
    <s v="Pasadena"/>
    <x v="0"/>
    <x v="3"/>
    <x v="3"/>
    <s v="L"/>
    <x v="1"/>
    <x v="2"/>
    <n v="36.454999999999998"/>
    <n v="72.91"/>
  </r>
  <r>
    <s v="TXH-78646-919"/>
    <x v="423"/>
    <x v="631"/>
    <s v="R-D-0.2"/>
    <n v="3"/>
    <x v="631"/>
    <x v="0"/>
    <s v="Santa Ana"/>
    <x v="0"/>
    <x v="0"/>
    <x v="0"/>
    <s v="D"/>
    <x v="2"/>
    <x v="3"/>
    <n v="2.6849999999999996"/>
    <n v="8.0549999999999997"/>
  </r>
  <r>
    <s v="CYZ-37122-164"/>
    <x v="463"/>
    <x v="632"/>
    <s v="E-M-0.5"/>
    <n v="2"/>
    <x v="632"/>
    <x v="1"/>
    <s v="San Jose"/>
    <x v="0"/>
    <x v="1"/>
    <x v="1"/>
    <s v="M"/>
    <x v="0"/>
    <x v="1"/>
    <n v="8.25"/>
    <n v="16.5"/>
  </r>
  <r>
    <s v="AGQ-06534-750"/>
    <x v="273"/>
    <x v="633"/>
    <s v="A-L-1"/>
    <n v="5"/>
    <x v="633"/>
    <x v="1"/>
    <s v="Tallaght"/>
    <x v="1"/>
    <x v="2"/>
    <x v="2"/>
    <s v="L"/>
    <x v="1"/>
    <x v="0"/>
    <n v="12.95"/>
    <n v="64.75"/>
  </r>
  <r>
    <s v="QVL-32245-818"/>
    <x v="522"/>
    <x v="634"/>
    <s v="A-M-0.5"/>
    <n v="5"/>
    <x v="634"/>
    <x v="1"/>
    <s v="Colorado Springs"/>
    <x v="0"/>
    <x v="2"/>
    <x v="2"/>
    <s v="M"/>
    <x v="0"/>
    <x v="1"/>
    <n v="6.75"/>
    <n v="33.75"/>
  </r>
  <r>
    <s v="LTD-96842-834"/>
    <x v="523"/>
    <x v="635"/>
    <s v="L-D-2.5"/>
    <n v="6"/>
    <x v="635"/>
    <x v="1"/>
    <s v="Toledo"/>
    <x v="0"/>
    <x v="3"/>
    <x v="3"/>
    <s v="D"/>
    <x v="2"/>
    <x v="2"/>
    <n v="29.784999999999997"/>
    <n v="178.70999999999998"/>
  </r>
  <r>
    <s v="SEC-91807-425"/>
    <x v="260"/>
    <x v="636"/>
    <s v="A-M-1"/>
    <n v="2"/>
    <x v="636"/>
    <x v="1"/>
    <s v="Beaumont"/>
    <x v="1"/>
    <x v="2"/>
    <x v="2"/>
    <s v="M"/>
    <x v="0"/>
    <x v="0"/>
    <n v="11.25"/>
    <n v="22.5"/>
  </r>
  <r>
    <s v="MHM-44857-599"/>
    <x v="331"/>
    <x v="637"/>
    <s v="L-D-1"/>
    <n v="1"/>
    <x v="637"/>
    <x v="1"/>
    <s v="Cincinnati"/>
    <x v="0"/>
    <x v="3"/>
    <x v="3"/>
    <s v="D"/>
    <x v="2"/>
    <x v="0"/>
    <n v="12.95"/>
    <n v="12.95"/>
  </r>
  <r>
    <s v="KGC-95046-911"/>
    <x v="524"/>
    <x v="638"/>
    <s v="A-M-2.5"/>
    <n v="2"/>
    <x v="638"/>
    <x v="0"/>
    <s v="Saint Louis"/>
    <x v="0"/>
    <x v="2"/>
    <x v="2"/>
    <s v="M"/>
    <x v="0"/>
    <x v="2"/>
    <n v="25.874999999999996"/>
    <n v="51.749999999999993"/>
  </r>
  <r>
    <s v="RZC-75150-413"/>
    <x v="525"/>
    <x v="639"/>
    <s v="E-D-0.5"/>
    <n v="5"/>
    <x v="639"/>
    <x v="1"/>
    <s v="Yonkers"/>
    <x v="0"/>
    <x v="1"/>
    <x v="1"/>
    <s v="D"/>
    <x v="2"/>
    <x v="1"/>
    <n v="7.29"/>
    <n v="36.450000000000003"/>
  </r>
  <r>
    <s v="EYH-88288-452"/>
    <x v="526"/>
    <x v="640"/>
    <s v="L-L-2.5"/>
    <n v="5"/>
    <x v="640"/>
    <x v="0"/>
    <s v="Baltimore"/>
    <x v="0"/>
    <x v="3"/>
    <x v="3"/>
    <s v="L"/>
    <x v="1"/>
    <x v="2"/>
    <n v="36.454999999999998"/>
    <n v="182.27499999999998"/>
  </r>
  <r>
    <s v="NYQ-24237-772"/>
    <x v="104"/>
    <x v="641"/>
    <s v="L-D-0.5"/>
    <n v="4"/>
    <x v="641"/>
    <x v="1"/>
    <s v="Jacksonville"/>
    <x v="0"/>
    <x v="3"/>
    <x v="3"/>
    <s v="D"/>
    <x v="2"/>
    <x v="1"/>
    <n v="7.77"/>
    <n v="31.08"/>
  </r>
  <r>
    <s v="WKB-21680-566"/>
    <x v="491"/>
    <x v="642"/>
    <s v="A-M-0.5"/>
    <n v="3"/>
    <x v="642"/>
    <x v="1"/>
    <s v="Bayside"/>
    <x v="1"/>
    <x v="2"/>
    <x v="2"/>
    <s v="M"/>
    <x v="0"/>
    <x v="1"/>
    <n v="6.75"/>
    <n v="20.25"/>
  </r>
  <r>
    <s v="THE-61147-027"/>
    <x v="157"/>
    <x v="636"/>
    <s v="L-D-1"/>
    <n v="2"/>
    <x v="636"/>
    <x v="1"/>
    <s v="Beaumont"/>
    <x v="1"/>
    <x v="3"/>
    <x v="3"/>
    <s v="D"/>
    <x v="2"/>
    <x v="0"/>
    <n v="12.95"/>
    <n v="25.9"/>
  </r>
  <r>
    <s v="PTY-86420-119"/>
    <x v="527"/>
    <x v="643"/>
    <s v="A-D-0.5"/>
    <n v="4"/>
    <x v="643"/>
    <x v="0"/>
    <s v="Miami"/>
    <x v="0"/>
    <x v="2"/>
    <x v="2"/>
    <s v="D"/>
    <x v="2"/>
    <x v="1"/>
    <n v="5.97"/>
    <n v="23.88"/>
  </r>
  <r>
    <s v="QHL-27188-431"/>
    <x v="528"/>
    <x v="644"/>
    <s v="L-L-0.5"/>
    <n v="2"/>
    <x v="644"/>
    <x v="1"/>
    <s v="San Francisco"/>
    <x v="0"/>
    <x v="3"/>
    <x v="3"/>
    <s v="L"/>
    <x v="1"/>
    <x v="1"/>
    <n v="9.51"/>
    <n v="19.02"/>
  </r>
  <r>
    <s v="MIS-54381-047"/>
    <x v="99"/>
    <x v="645"/>
    <s v="A-D-0.5"/>
    <n v="5"/>
    <x v="645"/>
    <x v="0"/>
    <s v="Sandyford"/>
    <x v="1"/>
    <x v="2"/>
    <x v="2"/>
    <s v="D"/>
    <x v="2"/>
    <x v="1"/>
    <n v="5.97"/>
    <n v="29.849999999999998"/>
  </r>
  <r>
    <s v="TBB-29780-459"/>
    <x v="529"/>
    <x v="646"/>
    <s v="A-L-0.5"/>
    <n v="1"/>
    <x v="646"/>
    <x v="0"/>
    <s v="Punta Gorda"/>
    <x v="0"/>
    <x v="2"/>
    <x v="2"/>
    <s v="L"/>
    <x v="1"/>
    <x v="1"/>
    <n v="7.77"/>
    <n v="7.77"/>
  </r>
  <r>
    <s v="QLC-52637-305"/>
    <x v="530"/>
    <x v="647"/>
    <s v="L-D-2.5"/>
    <n v="4"/>
    <x v="647"/>
    <x v="0"/>
    <s v="Ballivor"/>
    <x v="1"/>
    <x v="3"/>
    <x v="3"/>
    <s v="D"/>
    <x v="2"/>
    <x v="2"/>
    <n v="29.784999999999997"/>
    <n v="119.13999999999999"/>
  </r>
  <r>
    <s v="CWT-27056-328"/>
    <x v="531"/>
    <x v="648"/>
    <s v="E-D-0.2"/>
    <n v="6"/>
    <x v="648"/>
    <x v="0"/>
    <s v="New York City"/>
    <x v="0"/>
    <x v="1"/>
    <x v="1"/>
    <s v="D"/>
    <x v="2"/>
    <x v="3"/>
    <n v="3.645"/>
    <n v="21.87"/>
  </r>
  <r>
    <s v="ASS-05878-128"/>
    <x v="210"/>
    <x v="649"/>
    <s v="E-L-0.5"/>
    <n v="2"/>
    <x v="649"/>
    <x v="1"/>
    <s v="Spartanburg"/>
    <x v="0"/>
    <x v="1"/>
    <x v="1"/>
    <s v="L"/>
    <x v="1"/>
    <x v="1"/>
    <n v="8.91"/>
    <n v="17.82"/>
  </r>
  <r>
    <s v="EGK-03027-418"/>
    <x v="532"/>
    <x v="650"/>
    <s v="E-M-0.2"/>
    <n v="3"/>
    <x v="650"/>
    <x v="1"/>
    <s v="Bakersfield"/>
    <x v="0"/>
    <x v="1"/>
    <x v="1"/>
    <s v="M"/>
    <x v="0"/>
    <x v="3"/>
    <n v="4.125"/>
    <n v="12.375"/>
  </r>
  <r>
    <s v="KCY-61732-849"/>
    <x v="533"/>
    <x v="651"/>
    <s v="L-D-1"/>
    <n v="2"/>
    <x v="651"/>
    <x v="1"/>
    <s v="Dungarvan"/>
    <x v="1"/>
    <x v="3"/>
    <x v="3"/>
    <s v="D"/>
    <x v="2"/>
    <x v="0"/>
    <n v="12.95"/>
    <n v="25.9"/>
  </r>
  <r>
    <s v="BLI-21697-702"/>
    <x v="534"/>
    <x v="652"/>
    <s v="A-M-0.5"/>
    <n v="2"/>
    <x v="652"/>
    <x v="0"/>
    <s v="Saint Louis"/>
    <x v="0"/>
    <x v="2"/>
    <x v="2"/>
    <s v="M"/>
    <x v="0"/>
    <x v="1"/>
    <n v="6.75"/>
    <n v="13.5"/>
  </r>
  <r>
    <s v="KFJ-46568-890"/>
    <x v="535"/>
    <x v="653"/>
    <s v="E-L-0.5"/>
    <n v="2"/>
    <x v="653"/>
    <x v="0"/>
    <s v="Fort Wayne"/>
    <x v="0"/>
    <x v="1"/>
    <x v="1"/>
    <s v="L"/>
    <x v="1"/>
    <x v="1"/>
    <n v="8.91"/>
    <n v="17.82"/>
  </r>
  <r>
    <s v="SOK-43535-680"/>
    <x v="536"/>
    <x v="654"/>
    <s v="E-M-0.5"/>
    <n v="3"/>
    <x v="654"/>
    <x v="1"/>
    <s v="Young America"/>
    <x v="0"/>
    <x v="1"/>
    <x v="1"/>
    <s v="M"/>
    <x v="0"/>
    <x v="1"/>
    <n v="8.25"/>
    <n v="24.75"/>
  </r>
  <r>
    <s v="XUE-87260-201"/>
    <x v="537"/>
    <x v="655"/>
    <s v="R-M-0.2"/>
    <n v="6"/>
    <x v="655"/>
    <x v="1"/>
    <s v="Fort Smith"/>
    <x v="0"/>
    <x v="0"/>
    <x v="0"/>
    <s v="M"/>
    <x v="0"/>
    <x v="3"/>
    <n v="2.9849999999999999"/>
    <n v="17.91"/>
  </r>
  <r>
    <s v="CZF-40873-691"/>
    <x v="61"/>
    <x v="656"/>
    <s v="E-M-0.5"/>
    <n v="2"/>
    <x v="656"/>
    <x v="1"/>
    <s v="Charlton"/>
    <x v="2"/>
    <x v="1"/>
    <x v="1"/>
    <s v="M"/>
    <x v="0"/>
    <x v="1"/>
    <n v="8.25"/>
    <n v="16.5"/>
  </r>
  <r>
    <s v="AIA-98989-755"/>
    <x v="242"/>
    <x v="657"/>
    <s v="R-M-0.2"/>
    <n v="1"/>
    <x v="657"/>
    <x v="1"/>
    <s v="Stockton"/>
    <x v="0"/>
    <x v="0"/>
    <x v="0"/>
    <s v="M"/>
    <x v="0"/>
    <x v="3"/>
    <n v="2.9849999999999999"/>
    <n v="2.9849999999999999"/>
  </r>
  <r>
    <s v="ITZ-21793-986"/>
    <x v="299"/>
    <x v="658"/>
    <s v="E-D-0.2"/>
    <n v="4"/>
    <x v="658"/>
    <x v="0"/>
    <s v="Navan"/>
    <x v="1"/>
    <x v="1"/>
    <x v="1"/>
    <s v="D"/>
    <x v="2"/>
    <x v="3"/>
    <n v="3.645"/>
    <n v="14.58"/>
  </r>
  <r>
    <s v="YOK-93322-608"/>
    <x v="343"/>
    <x v="659"/>
    <s v="E-L-1"/>
    <n v="6"/>
    <x v="659"/>
    <x v="1"/>
    <s v="Tampa"/>
    <x v="0"/>
    <x v="1"/>
    <x v="1"/>
    <s v="L"/>
    <x v="1"/>
    <x v="0"/>
    <n v="14.85"/>
    <n v="89.1"/>
  </r>
  <r>
    <s v="LXK-00634-611"/>
    <x v="538"/>
    <x v="636"/>
    <s v="R-L-1"/>
    <n v="3"/>
    <x v="636"/>
    <x v="1"/>
    <s v="Beaumont"/>
    <x v="1"/>
    <x v="0"/>
    <x v="0"/>
    <s v="L"/>
    <x v="1"/>
    <x v="0"/>
    <n v="11.95"/>
    <n v="35.849999999999994"/>
  </r>
  <r>
    <s v="CQW-37388-302"/>
    <x v="539"/>
    <x v="660"/>
    <s v="A-D-2.5"/>
    <n v="3"/>
    <x v="660"/>
    <x v="1"/>
    <s v="Philadelphia"/>
    <x v="0"/>
    <x v="2"/>
    <x v="2"/>
    <s v="D"/>
    <x v="2"/>
    <x v="2"/>
    <n v="22.884999999999998"/>
    <n v="68.655000000000001"/>
  </r>
  <r>
    <s v="SPA-79365-334"/>
    <x v="27"/>
    <x v="661"/>
    <s v="L-D-1"/>
    <n v="3"/>
    <x v="661"/>
    <x v="1"/>
    <s v="San Angelo"/>
    <x v="0"/>
    <x v="3"/>
    <x v="3"/>
    <s v="D"/>
    <x v="2"/>
    <x v="0"/>
    <n v="12.95"/>
    <n v="38.849999999999994"/>
  </r>
  <r>
    <s v="VPX-08817-517"/>
    <x v="540"/>
    <x v="662"/>
    <s v="L-L-1"/>
    <n v="5"/>
    <x v="662"/>
    <x v="0"/>
    <s v="Los Angeles"/>
    <x v="0"/>
    <x v="3"/>
    <x v="3"/>
    <s v="L"/>
    <x v="1"/>
    <x v="0"/>
    <n v="15.85"/>
    <n v="79.25"/>
  </r>
  <r>
    <s v="PBP-87115-410"/>
    <x v="541"/>
    <x v="663"/>
    <s v="E-D-0.5"/>
    <n v="5"/>
    <x v="663"/>
    <x v="0"/>
    <s v="Lansing"/>
    <x v="0"/>
    <x v="1"/>
    <x v="1"/>
    <s v="D"/>
    <x v="2"/>
    <x v="1"/>
    <n v="7.29"/>
    <n v="36.450000000000003"/>
  </r>
  <r>
    <s v="SFB-93752-440"/>
    <x v="390"/>
    <x v="664"/>
    <s v="R-M-0.2"/>
    <n v="3"/>
    <x v="664"/>
    <x v="0"/>
    <s v="Clearwater"/>
    <x v="0"/>
    <x v="0"/>
    <x v="0"/>
    <s v="M"/>
    <x v="0"/>
    <x v="3"/>
    <n v="2.9849999999999999"/>
    <n v="8.9550000000000001"/>
  </r>
  <r>
    <s v="TBU-65158-068"/>
    <x v="396"/>
    <x v="665"/>
    <s v="E-D-1"/>
    <n v="2"/>
    <x v="665"/>
    <x v="1"/>
    <s v="Whittier"/>
    <x v="0"/>
    <x v="1"/>
    <x v="1"/>
    <s v="D"/>
    <x v="2"/>
    <x v="0"/>
    <n v="12.15"/>
    <n v="24.3"/>
  </r>
  <r>
    <s v="TEH-08414-216"/>
    <x v="185"/>
    <x v="666"/>
    <s v="E-M-2.5"/>
    <n v="2"/>
    <x v="666"/>
    <x v="1"/>
    <s v="Fresno"/>
    <x v="0"/>
    <x v="1"/>
    <x v="1"/>
    <s v="M"/>
    <x v="0"/>
    <x v="2"/>
    <n v="31.624999999999996"/>
    <n v="63.249999999999993"/>
  </r>
  <r>
    <s v="MAY-77231-536"/>
    <x v="542"/>
    <x v="667"/>
    <s v="A-M-0.2"/>
    <n v="2"/>
    <x v="667"/>
    <x v="0"/>
    <s v="New York City"/>
    <x v="0"/>
    <x v="2"/>
    <x v="2"/>
    <s v="M"/>
    <x v="0"/>
    <x v="3"/>
    <n v="3.375"/>
    <n v="6.75"/>
  </r>
  <r>
    <s v="ATY-28980-884"/>
    <x v="117"/>
    <x v="668"/>
    <s v="A-L-0.2"/>
    <n v="6"/>
    <x v="668"/>
    <x v="1"/>
    <s v="Colorado Springs"/>
    <x v="0"/>
    <x v="2"/>
    <x v="2"/>
    <s v="L"/>
    <x v="1"/>
    <x v="3"/>
    <n v="3.8849999999999998"/>
    <n v="23.31"/>
  </r>
  <r>
    <s v="SWP-88281-918"/>
    <x v="543"/>
    <x v="669"/>
    <s v="L-L-2.5"/>
    <n v="4"/>
    <x v="669"/>
    <x v="1"/>
    <s v="Long Beach"/>
    <x v="0"/>
    <x v="3"/>
    <x v="3"/>
    <s v="L"/>
    <x v="1"/>
    <x v="2"/>
    <n v="36.454999999999998"/>
    <n v="145.82"/>
  </r>
  <r>
    <s v="VCE-56531-986"/>
    <x v="544"/>
    <x v="670"/>
    <s v="R-M-0.5"/>
    <n v="5"/>
    <x v="670"/>
    <x v="0"/>
    <s v="Lusk"/>
    <x v="1"/>
    <x v="0"/>
    <x v="0"/>
    <s v="M"/>
    <x v="0"/>
    <x v="1"/>
    <n v="5.97"/>
    <n v="29.849999999999998"/>
  </r>
  <r>
    <s v="FVV-75700-005"/>
    <x v="545"/>
    <x v="671"/>
    <s v="E-D-0.5"/>
    <n v="3"/>
    <x v="671"/>
    <x v="0"/>
    <s v="Reno"/>
    <x v="0"/>
    <x v="1"/>
    <x v="1"/>
    <s v="D"/>
    <x v="2"/>
    <x v="1"/>
    <n v="7.29"/>
    <n v="21.87"/>
  </r>
  <r>
    <s v="CFZ-53492-600"/>
    <x v="546"/>
    <x v="672"/>
    <s v="L-M-0.2"/>
    <n v="1"/>
    <x v="672"/>
    <x v="1"/>
    <s v="Upton"/>
    <x v="2"/>
    <x v="3"/>
    <x v="3"/>
    <s v="M"/>
    <x v="0"/>
    <x v="3"/>
    <n v="4.3650000000000002"/>
    <n v="4.3650000000000002"/>
  </r>
  <r>
    <s v="LDK-71031-121"/>
    <x v="420"/>
    <x v="673"/>
    <s v="L-L-2.5"/>
    <n v="1"/>
    <x v="673"/>
    <x v="1"/>
    <s v="Las Vegas"/>
    <x v="0"/>
    <x v="3"/>
    <x v="3"/>
    <s v="L"/>
    <x v="1"/>
    <x v="2"/>
    <n v="36.454999999999998"/>
    <n v="36.454999999999998"/>
  </r>
  <r>
    <s v="EBA-82404-343"/>
    <x v="547"/>
    <x v="674"/>
    <s v="L-D-0.2"/>
    <n v="4"/>
    <x v="674"/>
    <x v="0"/>
    <s v="Wilmington"/>
    <x v="0"/>
    <x v="3"/>
    <x v="3"/>
    <s v="D"/>
    <x v="2"/>
    <x v="3"/>
    <n v="3.8849999999999998"/>
    <n v="15.54"/>
  </r>
  <r>
    <s v="USA-42811-560"/>
    <x v="548"/>
    <x v="675"/>
    <s v="E-L-0.2"/>
    <n v="2"/>
    <x v="675"/>
    <x v="1"/>
    <s v="Reno"/>
    <x v="0"/>
    <x v="1"/>
    <x v="1"/>
    <s v="L"/>
    <x v="1"/>
    <x v="3"/>
    <n v="4.4550000000000001"/>
    <n v="8.91"/>
  </r>
  <r>
    <s v="SNL-83703-516"/>
    <x v="549"/>
    <x v="676"/>
    <s v="L-M-2.5"/>
    <n v="3"/>
    <x v="676"/>
    <x v="0"/>
    <s v="Tuscaloosa"/>
    <x v="0"/>
    <x v="3"/>
    <x v="3"/>
    <s v="M"/>
    <x v="0"/>
    <x v="2"/>
    <n v="33.464999999999996"/>
    <n v="100.39499999999998"/>
  </r>
  <r>
    <s v="SUZ-83036-175"/>
    <x v="550"/>
    <x v="677"/>
    <s v="R-D-0.2"/>
    <n v="5"/>
    <x v="677"/>
    <x v="1"/>
    <s v="Garden Grove"/>
    <x v="0"/>
    <x v="0"/>
    <x v="0"/>
    <s v="D"/>
    <x v="2"/>
    <x v="3"/>
    <n v="2.6849999999999996"/>
    <n v="13.424999999999997"/>
  </r>
  <r>
    <s v="RGM-01187-513"/>
    <x v="551"/>
    <x v="678"/>
    <s v="E-D-0.2"/>
    <n v="6"/>
    <x v="678"/>
    <x v="1"/>
    <s v="Shawnee Mission"/>
    <x v="0"/>
    <x v="1"/>
    <x v="1"/>
    <s v="D"/>
    <x v="2"/>
    <x v="3"/>
    <n v="3.645"/>
    <n v="21.87"/>
  </r>
  <r>
    <s v="CZG-01299-952"/>
    <x v="552"/>
    <x v="679"/>
    <s v="L-D-1"/>
    <n v="2"/>
    <x v="679"/>
    <x v="0"/>
    <s v="Ballivor"/>
    <x v="1"/>
    <x v="3"/>
    <x v="3"/>
    <s v="D"/>
    <x v="2"/>
    <x v="0"/>
    <n v="12.95"/>
    <n v="25.9"/>
  </r>
  <r>
    <s v="KLD-88731-484"/>
    <x v="553"/>
    <x v="680"/>
    <s v="A-M-1"/>
    <n v="5"/>
    <x v="680"/>
    <x v="1"/>
    <s v="Cincinnati"/>
    <x v="0"/>
    <x v="2"/>
    <x v="2"/>
    <s v="M"/>
    <x v="0"/>
    <x v="0"/>
    <n v="11.25"/>
    <n v="56.25"/>
  </r>
  <r>
    <s v="BQK-38412-229"/>
    <x v="554"/>
    <x v="681"/>
    <s v="R-L-0.2"/>
    <n v="3"/>
    <x v="681"/>
    <x v="1"/>
    <s v="Whitwell"/>
    <x v="2"/>
    <x v="0"/>
    <x v="0"/>
    <s v="L"/>
    <x v="1"/>
    <x v="3"/>
    <n v="3.5849999999999995"/>
    <n v="10.754999999999999"/>
  </r>
  <r>
    <s v="TCX-76953-071"/>
    <x v="555"/>
    <x v="636"/>
    <s v="E-D-0.2"/>
    <n v="5"/>
    <x v="636"/>
    <x v="1"/>
    <s v="Beaumont"/>
    <x v="1"/>
    <x v="1"/>
    <x v="1"/>
    <s v="D"/>
    <x v="2"/>
    <x v="3"/>
    <n v="3.645"/>
    <n v="18.225000000000001"/>
  </r>
  <r>
    <s v="LIN-88046-551"/>
    <x v="150"/>
    <x v="682"/>
    <s v="R-L-0.5"/>
    <n v="4"/>
    <x v="682"/>
    <x v="1"/>
    <s v="Dungarvan"/>
    <x v="1"/>
    <x v="0"/>
    <x v="0"/>
    <s v="L"/>
    <x v="1"/>
    <x v="1"/>
    <n v="7.169999999999999"/>
    <n v="28.679999999999996"/>
  </r>
  <r>
    <s v="PMV-54491-220"/>
    <x v="556"/>
    <x v="683"/>
    <s v="L-M-0.2"/>
    <n v="2"/>
    <x v="683"/>
    <x v="1"/>
    <s v="Sunnyvale"/>
    <x v="0"/>
    <x v="3"/>
    <x v="3"/>
    <s v="M"/>
    <x v="0"/>
    <x v="3"/>
    <n v="4.3650000000000002"/>
    <n v="8.73"/>
  </r>
  <r>
    <s v="SKA-73676-005"/>
    <x v="327"/>
    <x v="684"/>
    <s v="L-M-1"/>
    <n v="4"/>
    <x v="684"/>
    <x v="1"/>
    <s v="Memphis"/>
    <x v="0"/>
    <x v="3"/>
    <x v="3"/>
    <s v="M"/>
    <x v="0"/>
    <x v="0"/>
    <n v="14.55"/>
    <n v="58.2"/>
  </r>
  <r>
    <s v="TKH-62197-239"/>
    <x v="557"/>
    <x v="685"/>
    <s v="A-D-0.5"/>
    <n v="3"/>
    <x v="685"/>
    <x v="1"/>
    <s v="Orlando"/>
    <x v="0"/>
    <x v="2"/>
    <x v="2"/>
    <s v="D"/>
    <x v="2"/>
    <x v="1"/>
    <n v="5.97"/>
    <n v="17.91"/>
  </r>
  <r>
    <s v="YXF-57218-272"/>
    <x v="333"/>
    <x v="686"/>
    <s v="R-M-0.2"/>
    <n v="6"/>
    <x v="686"/>
    <x v="0"/>
    <s v="Detroit"/>
    <x v="0"/>
    <x v="0"/>
    <x v="0"/>
    <s v="M"/>
    <x v="0"/>
    <x v="3"/>
    <n v="2.9849999999999999"/>
    <n v="17.91"/>
  </r>
  <r>
    <s v="PKJ-30083-501"/>
    <x v="558"/>
    <x v="687"/>
    <s v="E-D-0.5"/>
    <n v="2"/>
    <x v="687"/>
    <x v="1"/>
    <s v="Clones"/>
    <x v="1"/>
    <x v="1"/>
    <x v="1"/>
    <s v="D"/>
    <x v="2"/>
    <x v="1"/>
    <n v="7.29"/>
    <n v="14.58"/>
  </r>
  <r>
    <s v="WTT-91832-645"/>
    <x v="559"/>
    <x v="688"/>
    <s v="A-M-1"/>
    <n v="3"/>
    <x v="688"/>
    <x v="1"/>
    <s v="Stradbally"/>
    <x v="1"/>
    <x v="2"/>
    <x v="2"/>
    <s v="M"/>
    <x v="0"/>
    <x v="0"/>
    <n v="11.25"/>
    <n v="33.75"/>
  </r>
  <r>
    <s v="TRZ-94735-865"/>
    <x v="310"/>
    <x v="689"/>
    <s v="L-M-0.5"/>
    <n v="4"/>
    <x v="689"/>
    <x v="0"/>
    <s v="Ballina"/>
    <x v="1"/>
    <x v="3"/>
    <x v="3"/>
    <s v="M"/>
    <x v="0"/>
    <x v="1"/>
    <n v="8.73"/>
    <n v="34.92"/>
  </r>
  <r>
    <s v="UDB-09651-780"/>
    <x v="560"/>
    <x v="690"/>
    <s v="E-D-0.5"/>
    <n v="2"/>
    <x v="690"/>
    <x v="1"/>
    <s v="Richmond"/>
    <x v="0"/>
    <x v="1"/>
    <x v="1"/>
    <s v="D"/>
    <x v="2"/>
    <x v="1"/>
    <n v="7.29"/>
    <n v="14.58"/>
  </r>
  <r>
    <s v="EHJ-82097-549"/>
    <x v="561"/>
    <x v="691"/>
    <s v="R-D-0.2"/>
    <n v="2"/>
    <x v="691"/>
    <x v="0"/>
    <s v="Glasnevin"/>
    <x v="1"/>
    <x v="0"/>
    <x v="0"/>
    <s v="D"/>
    <x v="2"/>
    <x v="3"/>
    <n v="2.6849999999999996"/>
    <n v="5.3699999999999992"/>
  </r>
  <r>
    <s v="ZFR-79447-696"/>
    <x v="562"/>
    <x v="692"/>
    <s v="R-M-0.5"/>
    <n v="1"/>
    <x v="692"/>
    <x v="0"/>
    <s v="Fort Worth"/>
    <x v="0"/>
    <x v="0"/>
    <x v="0"/>
    <s v="M"/>
    <x v="0"/>
    <x v="1"/>
    <n v="5.97"/>
    <n v="5.97"/>
  </r>
  <r>
    <s v="NUU-03893-975"/>
    <x v="563"/>
    <x v="693"/>
    <s v="L-L-0.5"/>
    <n v="2"/>
    <x v="693"/>
    <x v="1"/>
    <s v="Brooklyn"/>
    <x v="0"/>
    <x v="3"/>
    <x v="3"/>
    <s v="L"/>
    <x v="1"/>
    <x v="1"/>
    <n v="9.51"/>
    <n v="19.02"/>
  </r>
  <r>
    <s v="GVG-59542-307"/>
    <x v="564"/>
    <x v="694"/>
    <s v="E-M-1"/>
    <n v="2"/>
    <x v="694"/>
    <x v="0"/>
    <s v="Fort Worth"/>
    <x v="0"/>
    <x v="1"/>
    <x v="1"/>
    <s v="M"/>
    <x v="0"/>
    <x v="0"/>
    <n v="13.75"/>
    <n v="27.5"/>
  </r>
  <r>
    <s v="YLY-35287-172"/>
    <x v="565"/>
    <x v="695"/>
    <s v="A-D-0.5"/>
    <n v="5"/>
    <x v="695"/>
    <x v="1"/>
    <s v="Phoenix"/>
    <x v="0"/>
    <x v="2"/>
    <x v="2"/>
    <s v="D"/>
    <x v="2"/>
    <x v="1"/>
    <n v="5.97"/>
    <n v="29.849999999999998"/>
  </r>
  <r>
    <s v="DCI-96254-548"/>
    <x v="566"/>
    <x v="636"/>
    <s v="A-D-0.2"/>
    <n v="6"/>
    <x v="636"/>
    <x v="1"/>
    <s v="Beaumont"/>
    <x v="1"/>
    <x v="2"/>
    <x v="2"/>
    <s v="D"/>
    <x v="2"/>
    <x v="3"/>
    <n v="2.9849999999999999"/>
    <n v="17.91"/>
  </r>
  <r>
    <s v="KHZ-26264-253"/>
    <x v="160"/>
    <x v="696"/>
    <s v="L-L-0.2"/>
    <n v="6"/>
    <x v="696"/>
    <x v="1"/>
    <s v="Dallas"/>
    <x v="0"/>
    <x v="3"/>
    <x v="3"/>
    <s v="L"/>
    <x v="1"/>
    <x v="3"/>
    <n v="4.7549999999999999"/>
    <n v="28.53"/>
  </r>
  <r>
    <s v="AAQ-13644-699"/>
    <x v="567"/>
    <x v="697"/>
    <s v="R-D-1"/>
    <n v="4"/>
    <x v="697"/>
    <x v="0"/>
    <s v="Asheville"/>
    <x v="0"/>
    <x v="0"/>
    <x v="0"/>
    <s v="D"/>
    <x v="2"/>
    <x v="0"/>
    <n v="8.9499999999999993"/>
    <n v="35.799999999999997"/>
  </r>
  <r>
    <s v="LWL-68108-794"/>
    <x v="568"/>
    <x v="698"/>
    <s v="A-D-0.5"/>
    <n v="3"/>
    <x v="698"/>
    <x v="0"/>
    <s v="Billings"/>
    <x v="0"/>
    <x v="2"/>
    <x v="2"/>
    <s v="D"/>
    <x v="2"/>
    <x v="1"/>
    <n v="5.97"/>
    <n v="17.91"/>
  </r>
  <r>
    <s v="JQT-14347-517"/>
    <x v="569"/>
    <x v="699"/>
    <s v="R-D-1"/>
    <n v="1"/>
    <x v="699"/>
    <x v="1"/>
    <s v="Saint Louis"/>
    <x v="0"/>
    <x v="0"/>
    <x v="0"/>
    <s v="D"/>
    <x v="2"/>
    <x v="0"/>
    <n v="8.9499999999999993"/>
    <n v="8.9499999999999993"/>
  </r>
  <r>
    <s v="BMM-86471-923"/>
    <x v="570"/>
    <x v="700"/>
    <s v="L-D-2.5"/>
    <n v="1"/>
    <x v="700"/>
    <x v="0"/>
    <s v="Independence"/>
    <x v="0"/>
    <x v="3"/>
    <x v="3"/>
    <s v="D"/>
    <x v="2"/>
    <x v="2"/>
    <n v="29.784999999999997"/>
    <n v="29.784999999999997"/>
  </r>
  <r>
    <s v="IXU-67272-326"/>
    <x v="571"/>
    <x v="701"/>
    <s v="E-L-0.5"/>
    <n v="5"/>
    <x v="701"/>
    <x v="1"/>
    <s v="Greensboro"/>
    <x v="0"/>
    <x v="1"/>
    <x v="1"/>
    <s v="L"/>
    <x v="1"/>
    <x v="1"/>
    <n v="8.91"/>
    <n v="44.55"/>
  </r>
  <r>
    <s v="ITE-28312-615"/>
    <x v="139"/>
    <x v="702"/>
    <s v="E-L-1"/>
    <n v="6"/>
    <x v="702"/>
    <x v="0"/>
    <s v="Monroe"/>
    <x v="0"/>
    <x v="1"/>
    <x v="1"/>
    <s v="L"/>
    <x v="1"/>
    <x v="0"/>
    <n v="14.85"/>
    <n v="89.1"/>
  </r>
  <r>
    <s v="ZHQ-30471-635"/>
    <x v="303"/>
    <x v="703"/>
    <s v="L-M-0.5"/>
    <n v="5"/>
    <x v="703"/>
    <x v="1"/>
    <s v="Halton"/>
    <x v="2"/>
    <x v="3"/>
    <x v="3"/>
    <s v="M"/>
    <x v="0"/>
    <x v="1"/>
    <n v="8.73"/>
    <n v="43.650000000000006"/>
  </r>
  <r>
    <s v="LTP-31133-134"/>
    <x v="572"/>
    <x v="704"/>
    <s v="A-L-0.5"/>
    <n v="3"/>
    <x v="704"/>
    <x v="1"/>
    <s v="Fort Worth"/>
    <x v="0"/>
    <x v="2"/>
    <x v="2"/>
    <s v="L"/>
    <x v="1"/>
    <x v="1"/>
    <n v="7.77"/>
    <n v="23.31"/>
  </r>
  <r>
    <s v="ZVQ-26122-859"/>
    <x v="573"/>
    <x v="705"/>
    <s v="A-L-2.5"/>
    <n v="6"/>
    <x v="705"/>
    <x v="0"/>
    <s v="Fargo"/>
    <x v="0"/>
    <x v="2"/>
    <x v="2"/>
    <s v="L"/>
    <x v="1"/>
    <x v="2"/>
    <n v="29.784999999999997"/>
    <n v="178.70999999999998"/>
  </r>
  <r>
    <s v="MIU-01481-194"/>
    <x v="574"/>
    <x v="706"/>
    <s v="R-M-1"/>
    <n v="6"/>
    <x v="706"/>
    <x v="0"/>
    <s v="Garland"/>
    <x v="0"/>
    <x v="0"/>
    <x v="0"/>
    <s v="M"/>
    <x v="0"/>
    <x v="0"/>
    <n v="9.9499999999999993"/>
    <n v="59.699999999999996"/>
  </r>
  <r>
    <s v="MIU-01481-194"/>
    <x v="574"/>
    <x v="706"/>
    <s v="A-L-0.5"/>
    <n v="2"/>
    <x v="706"/>
    <x v="0"/>
    <s v="Garland"/>
    <x v="0"/>
    <x v="2"/>
    <x v="2"/>
    <s v="L"/>
    <x v="1"/>
    <x v="1"/>
    <n v="7.77"/>
    <n v="15.54"/>
  </r>
  <r>
    <s v="UEA-72681-629"/>
    <x v="455"/>
    <x v="696"/>
    <s v="A-L-2.5"/>
    <n v="3"/>
    <x v="696"/>
    <x v="1"/>
    <s v="Dallas"/>
    <x v="0"/>
    <x v="2"/>
    <x v="2"/>
    <s v="L"/>
    <x v="1"/>
    <x v="2"/>
    <n v="29.784999999999997"/>
    <n v="89.35499999999999"/>
  </r>
  <r>
    <s v="CVE-15042-481"/>
    <x v="575"/>
    <x v="696"/>
    <s v="R-L-1"/>
    <n v="2"/>
    <x v="696"/>
    <x v="1"/>
    <s v="Dallas"/>
    <x v="0"/>
    <x v="0"/>
    <x v="0"/>
    <s v="L"/>
    <x v="1"/>
    <x v="0"/>
    <n v="11.95"/>
    <n v="23.9"/>
  </r>
  <r>
    <s v="EJA-79176-833"/>
    <x v="576"/>
    <x v="707"/>
    <s v="R-M-2.5"/>
    <n v="6"/>
    <x v="707"/>
    <x v="1"/>
    <s v="Birmingham"/>
    <x v="2"/>
    <x v="0"/>
    <x v="0"/>
    <s v="M"/>
    <x v="0"/>
    <x v="2"/>
    <n v="22.884999999999998"/>
    <n v="137.31"/>
  </r>
  <r>
    <s v="AHQ-40440-522"/>
    <x v="577"/>
    <x v="708"/>
    <s v="A-D-1"/>
    <n v="1"/>
    <x v="708"/>
    <x v="1"/>
    <s v="Springfield"/>
    <x v="0"/>
    <x v="2"/>
    <x v="2"/>
    <s v="D"/>
    <x v="2"/>
    <x v="0"/>
    <n v="9.9499999999999993"/>
    <n v="9.9499999999999993"/>
  </r>
  <r>
    <s v="TID-21626-411"/>
    <x v="578"/>
    <x v="709"/>
    <s v="R-L-0.5"/>
    <n v="3"/>
    <x v="709"/>
    <x v="1"/>
    <s v="Littleton"/>
    <x v="0"/>
    <x v="0"/>
    <x v="0"/>
    <s v="L"/>
    <x v="1"/>
    <x v="1"/>
    <n v="7.169999999999999"/>
    <n v="21.509999999999998"/>
  </r>
  <r>
    <s v="RSR-96390-187"/>
    <x v="579"/>
    <x v="710"/>
    <s v="E-M-1"/>
    <n v="6"/>
    <x v="710"/>
    <x v="1"/>
    <s v="Baltimore"/>
    <x v="0"/>
    <x v="1"/>
    <x v="1"/>
    <s v="M"/>
    <x v="0"/>
    <x v="0"/>
    <n v="13.75"/>
    <n v="82.5"/>
  </r>
  <r>
    <s v="BZE-96093-118"/>
    <x v="91"/>
    <x v="711"/>
    <s v="L-M-0.2"/>
    <n v="2"/>
    <x v="711"/>
    <x v="1"/>
    <s v="Moycullen"/>
    <x v="1"/>
    <x v="3"/>
    <x v="3"/>
    <s v="M"/>
    <x v="0"/>
    <x v="3"/>
    <n v="4.3650000000000002"/>
    <n v="8.73"/>
  </r>
  <r>
    <s v="LOU-41819-242"/>
    <x v="272"/>
    <x v="712"/>
    <s v="R-M-1"/>
    <n v="2"/>
    <x v="712"/>
    <x v="0"/>
    <s v="Fort Lauderdale"/>
    <x v="0"/>
    <x v="0"/>
    <x v="0"/>
    <s v="M"/>
    <x v="0"/>
    <x v="0"/>
    <n v="9.9499999999999993"/>
    <n v="19.899999999999999"/>
  </r>
  <r>
    <s v="FND-99527-640"/>
    <x v="65"/>
    <x v="713"/>
    <s v="E-L-0.5"/>
    <n v="2"/>
    <x v="713"/>
    <x v="0"/>
    <s v="San Diego"/>
    <x v="0"/>
    <x v="1"/>
    <x v="1"/>
    <s v="L"/>
    <x v="1"/>
    <x v="1"/>
    <n v="8.91"/>
    <n v="17.82"/>
  </r>
  <r>
    <s v="ASG-27179-958"/>
    <x v="580"/>
    <x v="714"/>
    <s v="A-M-0.5"/>
    <n v="3"/>
    <x v="714"/>
    <x v="1"/>
    <s v="Dallas"/>
    <x v="0"/>
    <x v="2"/>
    <x v="2"/>
    <s v="M"/>
    <x v="0"/>
    <x v="1"/>
    <n v="6.75"/>
    <n v="20.25"/>
  </r>
  <r>
    <s v="YKX-23510-272"/>
    <x v="581"/>
    <x v="715"/>
    <s v="A-L-2.5"/>
    <n v="2"/>
    <x v="715"/>
    <x v="1"/>
    <s v="Joliet"/>
    <x v="0"/>
    <x v="2"/>
    <x v="2"/>
    <s v="L"/>
    <x v="1"/>
    <x v="2"/>
    <n v="29.784999999999997"/>
    <n v="59.569999999999993"/>
  </r>
  <r>
    <s v="FSA-98650-921"/>
    <x v="489"/>
    <x v="716"/>
    <s v="L-L-0.5"/>
    <n v="2"/>
    <x v="716"/>
    <x v="0"/>
    <s v="Dayton"/>
    <x v="0"/>
    <x v="3"/>
    <x v="3"/>
    <s v="L"/>
    <x v="1"/>
    <x v="1"/>
    <n v="9.51"/>
    <n v="19.02"/>
  </r>
  <r>
    <s v="ZUR-55774-294"/>
    <x v="234"/>
    <x v="717"/>
    <s v="L-D-1"/>
    <n v="6"/>
    <x v="717"/>
    <x v="0"/>
    <s v="Clearwater"/>
    <x v="0"/>
    <x v="3"/>
    <x v="3"/>
    <s v="D"/>
    <x v="2"/>
    <x v="0"/>
    <n v="12.95"/>
    <n v="77.699999999999989"/>
  </r>
  <r>
    <s v="FUO-99821-974"/>
    <x v="175"/>
    <x v="718"/>
    <s v="E-M-1"/>
    <n v="3"/>
    <x v="718"/>
    <x v="1"/>
    <s v="Minneapolis"/>
    <x v="0"/>
    <x v="1"/>
    <x v="1"/>
    <s v="M"/>
    <x v="0"/>
    <x v="0"/>
    <n v="13.75"/>
    <n v="41.25"/>
  </r>
  <r>
    <s v="YVH-19865-819"/>
    <x v="582"/>
    <x v="719"/>
    <s v="L-L-2.5"/>
    <n v="4"/>
    <x v="719"/>
    <x v="1"/>
    <s v="Lawrenceville"/>
    <x v="0"/>
    <x v="3"/>
    <x v="3"/>
    <s v="L"/>
    <x v="1"/>
    <x v="2"/>
    <n v="36.454999999999998"/>
    <n v="145.82"/>
  </r>
  <r>
    <s v="NNF-47422-501"/>
    <x v="583"/>
    <x v="720"/>
    <s v="E-L-0.2"/>
    <n v="6"/>
    <x v="720"/>
    <x v="1"/>
    <s v="Malahide"/>
    <x v="1"/>
    <x v="1"/>
    <x v="1"/>
    <s v="L"/>
    <x v="1"/>
    <x v="3"/>
    <n v="4.4550000000000001"/>
    <n v="26.73"/>
  </r>
  <r>
    <s v="RJI-71409-490"/>
    <x v="548"/>
    <x v="721"/>
    <s v="L-M-0.5"/>
    <n v="5"/>
    <x v="721"/>
    <x v="0"/>
    <s v="Tampa"/>
    <x v="0"/>
    <x v="3"/>
    <x v="3"/>
    <s v="M"/>
    <x v="0"/>
    <x v="1"/>
    <n v="8.73"/>
    <n v="43.650000000000006"/>
  </r>
  <r>
    <s v="UZL-46108-213"/>
    <x v="584"/>
    <x v="722"/>
    <s v="L-L-1"/>
    <n v="2"/>
    <x v="722"/>
    <x v="1"/>
    <s v="Nashville"/>
    <x v="0"/>
    <x v="3"/>
    <x v="3"/>
    <s v="L"/>
    <x v="1"/>
    <x v="0"/>
    <n v="15.85"/>
    <n v="31.7"/>
  </r>
  <r>
    <s v="AOX-44467-109"/>
    <x v="64"/>
    <x v="723"/>
    <s v="A-D-2.5"/>
    <n v="1"/>
    <x v="723"/>
    <x v="1"/>
    <s v="Miami"/>
    <x v="0"/>
    <x v="2"/>
    <x v="2"/>
    <s v="D"/>
    <x v="2"/>
    <x v="2"/>
    <n v="22.884999999999998"/>
    <n v="22.884999999999998"/>
  </r>
  <r>
    <s v="TZD-67261-174"/>
    <x v="585"/>
    <x v="716"/>
    <s v="E-D-2.5"/>
    <n v="1"/>
    <x v="716"/>
    <x v="0"/>
    <s v="Dayton"/>
    <x v="0"/>
    <x v="1"/>
    <x v="1"/>
    <s v="D"/>
    <x v="2"/>
    <x v="2"/>
    <n v="27.945"/>
    <n v="27.945"/>
  </r>
  <r>
    <s v="TBU-64277-625"/>
    <x v="32"/>
    <x v="724"/>
    <s v="E-M-1"/>
    <n v="6"/>
    <x v="724"/>
    <x v="0"/>
    <s v="Chicago"/>
    <x v="0"/>
    <x v="1"/>
    <x v="1"/>
    <s v="M"/>
    <x v="0"/>
    <x v="0"/>
    <n v="13.75"/>
    <n v="82.5"/>
  </r>
  <r>
    <s v="TYP-85767-944"/>
    <x v="586"/>
    <x v="725"/>
    <s v="R-M-2.5"/>
    <n v="2"/>
    <x v="725"/>
    <x v="0"/>
    <s v="Arklow"/>
    <x v="1"/>
    <x v="0"/>
    <x v="0"/>
    <s v="M"/>
    <x v="0"/>
    <x v="2"/>
    <n v="22.884999999999998"/>
    <n v="45.769999999999996"/>
  </r>
  <r>
    <s v="GTT-73214-334"/>
    <x v="535"/>
    <x v="726"/>
    <s v="A-L-1"/>
    <n v="6"/>
    <x v="726"/>
    <x v="1"/>
    <s v="Richmond"/>
    <x v="0"/>
    <x v="2"/>
    <x v="2"/>
    <s v="L"/>
    <x v="1"/>
    <x v="0"/>
    <n v="12.95"/>
    <n v="77.699999999999989"/>
  </r>
  <r>
    <s v="WAI-89905-069"/>
    <x v="587"/>
    <x v="727"/>
    <s v="A-L-0.5"/>
    <n v="3"/>
    <x v="727"/>
    <x v="1"/>
    <s v="Olympia"/>
    <x v="0"/>
    <x v="2"/>
    <x v="2"/>
    <s v="L"/>
    <x v="1"/>
    <x v="1"/>
    <n v="7.77"/>
    <n v="23.31"/>
  </r>
  <r>
    <s v="OJL-96844-459"/>
    <x v="393"/>
    <x v="728"/>
    <s v="L-L-0.2"/>
    <n v="5"/>
    <x v="728"/>
    <x v="0"/>
    <s v="Arlington"/>
    <x v="0"/>
    <x v="3"/>
    <x v="3"/>
    <s v="L"/>
    <x v="1"/>
    <x v="3"/>
    <n v="4.7549999999999999"/>
    <n v="23.774999999999999"/>
  </r>
  <r>
    <s v="VGI-33205-360"/>
    <x v="588"/>
    <x v="729"/>
    <s v="L-M-0.5"/>
    <n v="6"/>
    <x v="729"/>
    <x v="0"/>
    <s v="Twyford"/>
    <x v="2"/>
    <x v="3"/>
    <x v="3"/>
    <s v="M"/>
    <x v="0"/>
    <x v="1"/>
    <n v="8.73"/>
    <n v="52.38"/>
  </r>
  <r>
    <s v="PCA-14081-576"/>
    <x v="15"/>
    <x v="730"/>
    <s v="R-L-0.2"/>
    <n v="5"/>
    <x v="730"/>
    <x v="1"/>
    <s v="Roanoke"/>
    <x v="0"/>
    <x v="0"/>
    <x v="0"/>
    <s v="L"/>
    <x v="1"/>
    <x v="3"/>
    <n v="3.5849999999999995"/>
    <n v="17.924999999999997"/>
  </r>
  <r>
    <s v="SCS-67069-962"/>
    <x v="507"/>
    <x v="731"/>
    <s v="A-L-2.5"/>
    <n v="5"/>
    <x v="731"/>
    <x v="1"/>
    <s v="New Hyde Park"/>
    <x v="0"/>
    <x v="2"/>
    <x v="2"/>
    <s v="L"/>
    <x v="1"/>
    <x v="2"/>
    <n v="29.784999999999997"/>
    <n v="148.92499999999998"/>
  </r>
  <r>
    <s v="BDM-03174-485"/>
    <x v="533"/>
    <x v="732"/>
    <s v="R-L-0.5"/>
    <n v="4"/>
    <x v="732"/>
    <x v="1"/>
    <s v="Anaheim"/>
    <x v="0"/>
    <x v="0"/>
    <x v="0"/>
    <s v="L"/>
    <x v="1"/>
    <x v="1"/>
    <n v="7.169999999999999"/>
    <n v="28.679999999999996"/>
  </r>
  <r>
    <s v="UJV-32333-364"/>
    <x v="589"/>
    <x v="733"/>
    <s v="L-L-0.5"/>
    <n v="1"/>
    <x v="733"/>
    <x v="1"/>
    <s v="Lexington"/>
    <x v="0"/>
    <x v="3"/>
    <x v="3"/>
    <s v="L"/>
    <x v="1"/>
    <x v="1"/>
    <n v="9.51"/>
    <n v="9.51"/>
  </r>
  <r>
    <s v="FLI-11493-954"/>
    <x v="590"/>
    <x v="734"/>
    <s v="A-L-0.5"/>
    <n v="4"/>
    <x v="734"/>
    <x v="1"/>
    <s v="Tampa"/>
    <x v="0"/>
    <x v="2"/>
    <x v="2"/>
    <s v="L"/>
    <x v="1"/>
    <x v="1"/>
    <n v="7.77"/>
    <n v="31.08"/>
  </r>
  <r>
    <s v="IWL-13117-537"/>
    <x v="457"/>
    <x v="735"/>
    <s v="R-D-0.2"/>
    <n v="3"/>
    <x v="735"/>
    <x v="0"/>
    <s v="San Jose"/>
    <x v="0"/>
    <x v="0"/>
    <x v="0"/>
    <s v="D"/>
    <x v="2"/>
    <x v="3"/>
    <n v="2.6849999999999996"/>
    <n v="8.0549999999999997"/>
  </r>
  <r>
    <s v="OAM-76916-748"/>
    <x v="591"/>
    <x v="736"/>
    <s v="E-D-1"/>
    <n v="3"/>
    <x v="736"/>
    <x v="0"/>
    <s v="Washington"/>
    <x v="0"/>
    <x v="1"/>
    <x v="1"/>
    <s v="D"/>
    <x v="2"/>
    <x v="0"/>
    <n v="12.15"/>
    <n v="36.450000000000003"/>
  </r>
  <r>
    <s v="UMB-11223-710"/>
    <x v="592"/>
    <x v="737"/>
    <s v="R-D-0.2"/>
    <n v="6"/>
    <x v="737"/>
    <x v="1"/>
    <s v="Daingean"/>
    <x v="1"/>
    <x v="0"/>
    <x v="0"/>
    <s v="D"/>
    <x v="2"/>
    <x v="3"/>
    <n v="2.6849999999999996"/>
    <n v="16.11"/>
  </r>
  <r>
    <s v="LXR-09892-726"/>
    <x v="402"/>
    <x v="738"/>
    <s v="R-D-2.5"/>
    <n v="2"/>
    <x v="738"/>
    <x v="0"/>
    <s v="Olympia"/>
    <x v="0"/>
    <x v="0"/>
    <x v="0"/>
    <s v="D"/>
    <x v="2"/>
    <x v="2"/>
    <n v="20.584999999999997"/>
    <n v="41.169999999999995"/>
  </r>
  <r>
    <s v="QXX-89943-393"/>
    <x v="593"/>
    <x v="739"/>
    <s v="R-D-0.2"/>
    <n v="4"/>
    <x v="739"/>
    <x v="1"/>
    <s v="Mesquite"/>
    <x v="0"/>
    <x v="0"/>
    <x v="0"/>
    <s v="D"/>
    <x v="2"/>
    <x v="3"/>
    <n v="2.6849999999999996"/>
    <n v="10.739999999999998"/>
  </r>
  <r>
    <s v="WVS-57822-366"/>
    <x v="594"/>
    <x v="740"/>
    <s v="E-M-2.5"/>
    <n v="4"/>
    <x v="740"/>
    <x v="1"/>
    <s v="Sacramento"/>
    <x v="0"/>
    <x v="1"/>
    <x v="1"/>
    <s v="M"/>
    <x v="0"/>
    <x v="2"/>
    <n v="31.624999999999996"/>
    <n v="126.49999999999999"/>
  </r>
  <r>
    <s v="CLJ-23403-689"/>
    <x v="77"/>
    <x v="741"/>
    <s v="R-L-1"/>
    <n v="2"/>
    <x v="741"/>
    <x v="1"/>
    <s v="Newton"/>
    <x v="2"/>
    <x v="0"/>
    <x v="0"/>
    <s v="L"/>
    <x v="1"/>
    <x v="0"/>
    <n v="11.95"/>
    <n v="23.9"/>
  </r>
  <r>
    <s v="XNU-83276-288"/>
    <x v="595"/>
    <x v="742"/>
    <s v="R-M-0.5"/>
    <n v="1"/>
    <x v="742"/>
    <x v="1"/>
    <s v="Monticello"/>
    <x v="0"/>
    <x v="0"/>
    <x v="0"/>
    <s v="M"/>
    <x v="0"/>
    <x v="1"/>
    <n v="5.97"/>
    <n v="5.97"/>
  </r>
  <r>
    <s v="YOG-94666-679"/>
    <x v="596"/>
    <x v="743"/>
    <s v="L-D-0.2"/>
    <n v="2"/>
    <x v="743"/>
    <x v="0"/>
    <s v="Kinloch"/>
    <x v="2"/>
    <x v="3"/>
    <x v="3"/>
    <s v="D"/>
    <x v="2"/>
    <x v="3"/>
    <n v="3.8849999999999998"/>
    <n v="7.77"/>
  </r>
  <r>
    <s v="KHG-33953-115"/>
    <x v="514"/>
    <x v="744"/>
    <s v="L-D-0.5"/>
    <n v="3"/>
    <x v="744"/>
    <x v="1"/>
    <s v="Balrothery"/>
    <x v="1"/>
    <x v="3"/>
    <x v="3"/>
    <s v="D"/>
    <x v="2"/>
    <x v="1"/>
    <n v="7.77"/>
    <n v="23.31"/>
  </r>
  <r>
    <s v="MHD-95615-696"/>
    <x v="54"/>
    <x v="745"/>
    <s v="R-L-2.5"/>
    <n v="5"/>
    <x v="745"/>
    <x v="1"/>
    <s v="Houston"/>
    <x v="0"/>
    <x v="0"/>
    <x v="0"/>
    <s v="L"/>
    <x v="1"/>
    <x v="2"/>
    <n v="27.484999999999996"/>
    <n v="137.42499999999998"/>
  </r>
  <r>
    <s v="HBH-64794-080"/>
    <x v="597"/>
    <x v="746"/>
    <s v="R-D-0.2"/>
    <n v="3"/>
    <x v="746"/>
    <x v="0"/>
    <s v="El Paso"/>
    <x v="0"/>
    <x v="0"/>
    <x v="0"/>
    <s v="D"/>
    <x v="2"/>
    <x v="3"/>
    <n v="2.6849999999999996"/>
    <n v="8.0549999999999997"/>
  </r>
  <r>
    <s v="CNJ-56058-223"/>
    <x v="105"/>
    <x v="747"/>
    <s v="L-L-0.5"/>
    <n v="3"/>
    <x v="747"/>
    <x v="1"/>
    <s v="Largo"/>
    <x v="0"/>
    <x v="3"/>
    <x v="3"/>
    <s v="L"/>
    <x v="1"/>
    <x v="1"/>
    <n v="9.51"/>
    <n v="28.53"/>
  </r>
  <r>
    <s v="KHO-27106-786"/>
    <x v="210"/>
    <x v="748"/>
    <s v="A-M-1"/>
    <n v="6"/>
    <x v="748"/>
    <x v="0"/>
    <s v="Foxrock"/>
    <x v="1"/>
    <x v="2"/>
    <x v="2"/>
    <s v="M"/>
    <x v="0"/>
    <x v="0"/>
    <n v="11.25"/>
    <n v="67.5"/>
  </r>
  <r>
    <s v="KHO-27106-786"/>
    <x v="210"/>
    <x v="748"/>
    <s v="L-D-2.5"/>
    <n v="6"/>
    <x v="748"/>
    <x v="0"/>
    <s v="Foxrock"/>
    <x v="1"/>
    <x v="3"/>
    <x v="3"/>
    <s v="D"/>
    <x v="2"/>
    <x v="2"/>
    <n v="29.784999999999997"/>
    <n v="178.70999999999998"/>
  </r>
  <r>
    <s v="YAC-50329-982"/>
    <x v="598"/>
    <x v="749"/>
    <s v="E-M-2.5"/>
    <n v="1"/>
    <x v="749"/>
    <x v="0"/>
    <s v="Oklahoma City"/>
    <x v="0"/>
    <x v="1"/>
    <x v="1"/>
    <s v="M"/>
    <x v="0"/>
    <x v="2"/>
    <n v="31.624999999999996"/>
    <n v="31.624999999999996"/>
  </r>
  <r>
    <s v="VVL-95291-039"/>
    <x v="360"/>
    <x v="750"/>
    <s v="E-L-0.2"/>
    <n v="2"/>
    <x v="750"/>
    <x v="1"/>
    <s v="Washington"/>
    <x v="0"/>
    <x v="1"/>
    <x v="1"/>
    <s v="L"/>
    <x v="1"/>
    <x v="3"/>
    <n v="4.4550000000000001"/>
    <n v="8.91"/>
  </r>
  <r>
    <s v="VUT-20974-364"/>
    <x v="62"/>
    <x v="751"/>
    <s v="R-M-0.5"/>
    <n v="6"/>
    <x v="751"/>
    <x v="1"/>
    <s v="Atlanta"/>
    <x v="0"/>
    <x v="0"/>
    <x v="0"/>
    <s v="M"/>
    <x v="0"/>
    <x v="1"/>
    <n v="5.97"/>
    <n v="35.82"/>
  </r>
  <r>
    <s v="SFC-34054-213"/>
    <x v="599"/>
    <x v="752"/>
    <s v="L-L-0.5"/>
    <n v="4"/>
    <x v="752"/>
    <x v="1"/>
    <s v="Castlebridge"/>
    <x v="1"/>
    <x v="3"/>
    <x v="3"/>
    <s v="L"/>
    <x v="1"/>
    <x v="1"/>
    <n v="9.51"/>
    <n v="38.04"/>
  </r>
  <r>
    <s v="UDS-04807-593"/>
    <x v="600"/>
    <x v="753"/>
    <s v="L-D-0.5"/>
    <n v="2"/>
    <x v="753"/>
    <x v="1"/>
    <s v="Buffalo"/>
    <x v="0"/>
    <x v="3"/>
    <x v="3"/>
    <s v="D"/>
    <x v="2"/>
    <x v="1"/>
    <n v="7.77"/>
    <n v="15.54"/>
  </r>
  <r>
    <s v="FWE-98471-488"/>
    <x v="601"/>
    <x v="745"/>
    <s v="L-L-1"/>
    <n v="5"/>
    <x v="745"/>
    <x v="1"/>
    <s v="Houston"/>
    <x v="0"/>
    <x v="3"/>
    <x v="3"/>
    <s v="L"/>
    <x v="1"/>
    <x v="0"/>
    <n v="15.85"/>
    <n v="79.25"/>
  </r>
  <r>
    <s v="RAU-17060-674"/>
    <x v="602"/>
    <x v="754"/>
    <s v="L-L-0.2"/>
    <n v="1"/>
    <x v="754"/>
    <x v="0"/>
    <s v="Washington"/>
    <x v="0"/>
    <x v="3"/>
    <x v="3"/>
    <s v="L"/>
    <x v="1"/>
    <x v="3"/>
    <n v="4.7549999999999999"/>
    <n v="4.7549999999999999"/>
  </r>
  <r>
    <s v="AOL-13866-711"/>
    <x v="603"/>
    <x v="755"/>
    <s v="E-M-1"/>
    <n v="4"/>
    <x v="755"/>
    <x v="0"/>
    <s v="Austin"/>
    <x v="0"/>
    <x v="1"/>
    <x v="1"/>
    <s v="M"/>
    <x v="0"/>
    <x v="0"/>
    <n v="13.75"/>
    <n v="55"/>
  </r>
  <r>
    <s v="NOA-79645-377"/>
    <x v="604"/>
    <x v="756"/>
    <s v="R-D-0.5"/>
    <n v="5"/>
    <x v="756"/>
    <x v="1"/>
    <s v="Mesa"/>
    <x v="0"/>
    <x v="0"/>
    <x v="0"/>
    <s v="D"/>
    <x v="2"/>
    <x v="1"/>
    <n v="5.3699999999999992"/>
    <n v="26.849999999999994"/>
  </r>
  <r>
    <s v="KMS-49214-806"/>
    <x v="605"/>
    <x v="757"/>
    <s v="E-L-2.5"/>
    <n v="4"/>
    <x v="757"/>
    <x v="1"/>
    <s v="Savannah"/>
    <x v="0"/>
    <x v="1"/>
    <x v="1"/>
    <s v="L"/>
    <x v="1"/>
    <x v="2"/>
    <n v="34.154999999999994"/>
    <n v="136.61999999999998"/>
  </r>
  <r>
    <s v="ABK-08091-531"/>
    <x v="606"/>
    <x v="758"/>
    <s v="L-L-1"/>
    <n v="3"/>
    <x v="758"/>
    <x v="0"/>
    <s v="Albuquerque"/>
    <x v="0"/>
    <x v="3"/>
    <x v="3"/>
    <s v="L"/>
    <x v="1"/>
    <x v="0"/>
    <n v="15.85"/>
    <n v="47.55"/>
  </r>
  <r>
    <s v="GPT-67705-953"/>
    <x v="446"/>
    <x v="759"/>
    <s v="A-M-0.2"/>
    <n v="5"/>
    <x v="759"/>
    <x v="0"/>
    <s v="Charlotte"/>
    <x v="0"/>
    <x v="2"/>
    <x v="2"/>
    <s v="M"/>
    <x v="0"/>
    <x v="3"/>
    <n v="3.375"/>
    <n v="16.875"/>
  </r>
  <r>
    <s v="JNA-21450-177"/>
    <x v="18"/>
    <x v="760"/>
    <s v="A-D-1"/>
    <n v="3"/>
    <x v="760"/>
    <x v="0"/>
    <s v="Oklahoma City"/>
    <x v="0"/>
    <x v="2"/>
    <x v="2"/>
    <s v="D"/>
    <x v="2"/>
    <x v="0"/>
    <n v="9.9499999999999993"/>
    <n v="29.849999999999998"/>
  </r>
  <r>
    <s v="MPQ-23421-608"/>
    <x v="180"/>
    <x v="761"/>
    <s v="E-M-0.5"/>
    <n v="5"/>
    <x v="761"/>
    <x v="0"/>
    <s v="Pensacola"/>
    <x v="0"/>
    <x v="1"/>
    <x v="1"/>
    <s v="M"/>
    <x v="0"/>
    <x v="1"/>
    <n v="8.25"/>
    <n v="41.25"/>
  </r>
  <r>
    <s v="NLI-63891-565"/>
    <x v="580"/>
    <x v="762"/>
    <s v="E-M-0.2"/>
    <n v="5"/>
    <x v="762"/>
    <x v="1"/>
    <s v="Washington"/>
    <x v="0"/>
    <x v="1"/>
    <x v="1"/>
    <s v="M"/>
    <x v="0"/>
    <x v="3"/>
    <n v="4.125"/>
    <n v="20.625"/>
  </r>
  <r>
    <s v="HHF-36647-854"/>
    <x v="453"/>
    <x v="763"/>
    <s v="A-D-2.5"/>
    <n v="6"/>
    <x v="763"/>
    <x v="0"/>
    <s v="Port Saint Lucie"/>
    <x v="0"/>
    <x v="2"/>
    <x v="2"/>
    <s v="D"/>
    <x v="2"/>
    <x v="2"/>
    <n v="22.884999999999998"/>
    <n v="137.31"/>
  </r>
  <r>
    <s v="SBN-16537-046"/>
    <x v="259"/>
    <x v="764"/>
    <s v="A-D-0.2"/>
    <n v="1"/>
    <x v="764"/>
    <x v="1"/>
    <s v="Huntington"/>
    <x v="0"/>
    <x v="2"/>
    <x v="2"/>
    <s v="D"/>
    <x v="2"/>
    <x v="3"/>
    <n v="2.9849999999999999"/>
    <n v="2.9849999999999999"/>
  </r>
  <r>
    <s v="XZD-44484-632"/>
    <x v="607"/>
    <x v="765"/>
    <s v="E-M-1"/>
    <n v="2"/>
    <x v="765"/>
    <x v="1"/>
    <s v="Philadelphia"/>
    <x v="0"/>
    <x v="1"/>
    <x v="1"/>
    <s v="M"/>
    <x v="0"/>
    <x v="0"/>
    <n v="13.75"/>
    <n v="27.5"/>
  </r>
  <r>
    <s v="XZD-44484-632"/>
    <x v="607"/>
    <x v="765"/>
    <s v="A-D-0.2"/>
    <n v="2"/>
    <x v="765"/>
    <x v="1"/>
    <s v="Philadelphia"/>
    <x v="0"/>
    <x v="2"/>
    <x v="2"/>
    <s v="D"/>
    <x v="2"/>
    <x v="3"/>
    <n v="2.9849999999999999"/>
    <n v="5.97"/>
  </r>
  <r>
    <s v="IKQ-39946-768"/>
    <x v="385"/>
    <x v="766"/>
    <s v="R-M-1"/>
    <n v="6"/>
    <x v="766"/>
    <x v="1"/>
    <s v="Naples"/>
    <x v="0"/>
    <x v="0"/>
    <x v="0"/>
    <s v="M"/>
    <x v="0"/>
    <x v="0"/>
    <n v="9.9499999999999993"/>
    <n v="59.699999999999996"/>
  </r>
  <r>
    <s v="KMB-95211-174"/>
    <x v="608"/>
    <x v="767"/>
    <s v="R-D-2.5"/>
    <n v="4"/>
    <x v="767"/>
    <x v="0"/>
    <s v="Fort Worth"/>
    <x v="0"/>
    <x v="0"/>
    <x v="0"/>
    <s v="D"/>
    <x v="2"/>
    <x v="2"/>
    <n v="20.584999999999997"/>
    <n v="82.339999999999989"/>
  </r>
  <r>
    <s v="QWY-99467-368"/>
    <x v="609"/>
    <x v="768"/>
    <s v="A-D-2.5"/>
    <n v="1"/>
    <x v="768"/>
    <x v="1"/>
    <s v="Omaha"/>
    <x v="0"/>
    <x v="2"/>
    <x v="2"/>
    <s v="D"/>
    <x v="2"/>
    <x v="2"/>
    <n v="22.884999999999998"/>
    <n v="22.884999999999998"/>
  </r>
  <r>
    <s v="SRG-76791-614"/>
    <x v="147"/>
    <x v="769"/>
    <s v="E-L-0.5"/>
    <n v="1"/>
    <x v="769"/>
    <x v="0"/>
    <s v="Tucson"/>
    <x v="0"/>
    <x v="1"/>
    <x v="1"/>
    <s v="L"/>
    <x v="1"/>
    <x v="1"/>
    <n v="8.91"/>
    <n v="8.91"/>
  </r>
  <r>
    <s v="VSN-94485-621"/>
    <x v="172"/>
    <x v="770"/>
    <s v="A-D-0.2"/>
    <n v="4"/>
    <x v="770"/>
    <x v="1"/>
    <s v="Sparks"/>
    <x v="0"/>
    <x v="2"/>
    <x v="2"/>
    <s v="D"/>
    <x v="2"/>
    <x v="3"/>
    <n v="2.9849999999999999"/>
    <n v="11.94"/>
  </r>
  <r>
    <s v="UFZ-24348-219"/>
    <x v="610"/>
    <x v="745"/>
    <s v="L-M-2.5"/>
    <n v="3"/>
    <x v="745"/>
    <x v="1"/>
    <s v="Houston"/>
    <x v="0"/>
    <x v="3"/>
    <x v="3"/>
    <s v="M"/>
    <x v="0"/>
    <x v="2"/>
    <n v="33.464999999999996"/>
    <n v="100.39499999999998"/>
  </r>
  <r>
    <s v="UKS-93055-397"/>
    <x v="611"/>
    <x v="771"/>
    <s v="A-D-2.5"/>
    <n v="5"/>
    <x v="771"/>
    <x v="1"/>
    <s v="Washington"/>
    <x v="0"/>
    <x v="2"/>
    <x v="2"/>
    <s v="D"/>
    <x v="2"/>
    <x v="2"/>
    <n v="22.884999999999998"/>
    <n v="114.42499999999998"/>
  </r>
  <r>
    <s v="AVH-56062-335"/>
    <x v="612"/>
    <x v="772"/>
    <s v="E-M-0.5"/>
    <n v="5"/>
    <x v="772"/>
    <x v="1"/>
    <s v="Salinas"/>
    <x v="0"/>
    <x v="1"/>
    <x v="1"/>
    <s v="M"/>
    <x v="0"/>
    <x v="1"/>
    <n v="8.25"/>
    <n v="41.25"/>
  </r>
  <r>
    <s v="HGE-19842-613"/>
    <x v="613"/>
    <x v="773"/>
    <s v="R-L-0.5"/>
    <n v="4"/>
    <x v="773"/>
    <x v="0"/>
    <s v="Fort Lauderdale"/>
    <x v="0"/>
    <x v="0"/>
    <x v="0"/>
    <s v="L"/>
    <x v="1"/>
    <x v="1"/>
    <n v="7.169999999999999"/>
    <n v="28.679999999999996"/>
  </r>
  <r>
    <s v="WBA-85905-175"/>
    <x v="611"/>
    <x v="774"/>
    <s v="L-M-0.2"/>
    <n v="1"/>
    <x v="774"/>
    <x v="1"/>
    <s v="El Paso"/>
    <x v="0"/>
    <x v="3"/>
    <x v="3"/>
    <s v="M"/>
    <x v="0"/>
    <x v="3"/>
    <n v="4.3650000000000002"/>
    <n v="4.3650000000000002"/>
  </r>
  <r>
    <s v="DZI-35365-596"/>
    <x v="493"/>
    <x v="760"/>
    <s v="E-M-0.2"/>
    <n v="2"/>
    <x v="760"/>
    <x v="0"/>
    <s v="Oklahoma City"/>
    <x v="0"/>
    <x v="1"/>
    <x v="1"/>
    <s v="M"/>
    <x v="0"/>
    <x v="3"/>
    <n v="4.125"/>
    <n v="8.25"/>
  </r>
  <r>
    <s v="XIR-88982-743"/>
    <x v="614"/>
    <x v="775"/>
    <s v="E-M-0.2"/>
    <n v="2"/>
    <x v="775"/>
    <x v="0"/>
    <s v="Alexandria"/>
    <x v="0"/>
    <x v="1"/>
    <x v="1"/>
    <s v="M"/>
    <x v="0"/>
    <x v="3"/>
    <n v="4.125"/>
    <n v="8.25"/>
  </r>
  <r>
    <s v="VUC-72395-865"/>
    <x v="151"/>
    <x v="776"/>
    <s v="A-D-0.5"/>
    <n v="6"/>
    <x v="776"/>
    <x v="0"/>
    <s v="Baltimore"/>
    <x v="0"/>
    <x v="2"/>
    <x v="2"/>
    <s v="D"/>
    <x v="2"/>
    <x v="1"/>
    <n v="5.97"/>
    <n v="35.82"/>
  </r>
  <r>
    <s v="BQJ-44755-910"/>
    <x v="489"/>
    <x v="777"/>
    <s v="E-D-2.5"/>
    <n v="6"/>
    <x v="777"/>
    <x v="1"/>
    <s v="Evansville"/>
    <x v="0"/>
    <x v="1"/>
    <x v="1"/>
    <s v="D"/>
    <x v="2"/>
    <x v="2"/>
    <n v="27.945"/>
    <n v="167.67000000000002"/>
  </r>
  <r>
    <s v="JKC-64636-831"/>
    <x v="615"/>
    <x v="778"/>
    <s v="A-M-2.5"/>
    <n v="2"/>
    <x v="778"/>
    <x v="0"/>
    <s v="Lawrenceville"/>
    <x v="0"/>
    <x v="2"/>
    <x v="2"/>
    <s v="M"/>
    <x v="0"/>
    <x v="2"/>
    <n v="25.874999999999996"/>
    <n v="51.749999999999993"/>
  </r>
  <r>
    <s v="ZKI-78561-066"/>
    <x v="616"/>
    <x v="779"/>
    <s v="A-D-0.2"/>
    <n v="3"/>
    <x v="779"/>
    <x v="0"/>
    <s v="Mobile"/>
    <x v="0"/>
    <x v="2"/>
    <x v="2"/>
    <s v="D"/>
    <x v="2"/>
    <x v="3"/>
    <n v="2.9849999999999999"/>
    <n v="8.9550000000000001"/>
  </r>
  <r>
    <s v="IMP-12563-728"/>
    <x v="578"/>
    <x v="780"/>
    <s v="E-L-0.5"/>
    <n v="6"/>
    <x v="780"/>
    <x v="1"/>
    <s v="Midland"/>
    <x v="0"/>
    <x v="1"/>
    <x v="1"/>
    <s v="L"/>
    <x v="1"/>
    <x v="1"/>
    <n v="8.91"/>
    <n v="53.46"/>
  </r>
  <r>
    <s v="MZL-81126-390"/>
    <x v="617"/>
    <x v="781"/>
    <s v="A-L-0.2"/>
    <n v="6"/>
    <x v="781"/>
    <x v="0"/>
    <s v="Hollywood"/>
    <x v="0"/>
    <x v="2"/>
    <x v="2"/>
    <s v="L"/>
    <x v="1"/>
    <x v="3"/>
    <n v="3.8849999999999998"/>
    <n v="23.31"/>
  </r>
  <r>
    <s v="MZL-81126-390"/>
    <x v="617"/>
    <x v="781"/>
    <s v="A-M-0.2"/>
    <n v="2"/>
    <x v="781"/>
    <x v="0"/>
    <s v="Hollywood"/>
    <x v="0"/>
    <x v="2"/>
    <x v="2"/>
    <s v="M"/>
    <x v="0"/>
    <x v="3"/>
    <n v="3.375"/>
    <n v="6.75"/>
  </r>
  <r>
    <s v="TVF-57766-608"/>
    <x v="155"/>
    <x v="782"/>
    <s v="L-D-0.5"/>
    <n v="1"/>
    <x v="782"/>
    <x v="0"/>
    <s v="Chico"/>
    <x v="0"/>
    <x v="3"/>
    <x v="3"/>
    <s v="D"/>
    <x v="2"/>
    <x v="1"/>
    <n v="7.77"/>
    <n v="7.77"/>
  </r>
  <r>
    <s v="RUX-37995-892"/>
    <x v="461"/>
    <x v="783"/>
    <s v="L-D-2.5"/>
    <n v="4"/>
    <x v="783"/>
    <x v="0"/>
    <s v="Austin"/>
    <x v="0"/>
    <x v="3"/>
    <x v="3"/>
    <s v="D"/>
    <x v="2"/>
    <x v="2"/>
    <n v="29.784999999999997"/>
    <n v="119.13999999999999"/>
  </r>
  <r>
    <s v="AVK-76526-953"/>
    <x v="87"/>
    <x v="784"/>
    <s v="A-D-1"/>
    <n v="2"/>
    <x v="784"/>
    <x v="1"/>
    <s v="El Paso"/>
    <x v="0"/>
    <x v="2"/>
    <x v="2"/>
    <s v="D"/>
    <x v="2"/>
    <x v="0"/>
    <n v="9.9499999999999993"/>
    <n v="19.899999999999999"/>
  </r>
  <r>
    <s v="RIU-02231-623"/>
    <x v="618"/>
    <x v="785"/>
    <s v="R-L-0.5"/>
    <n v="5"/>
    <x v="785"/>
    <x v="0"/>
    <s v="Charleston"/>
    <x v="0"/>
    <x v="0"/>
    <x v="0"/>
    <s v="L"/>
    <x v="1"/>
    <x v="1"/>
    <n v="7.169999999999999"/>
    <n v="35.849999999999994"/>
  </r>
  <r>
    <s v="WFK-99317-827"/>
    <x v="619"/>
    <x v="786"/>
    <s v="L-D-2.5"/>
    <n v="3"/>
    <x v="786"/>
    <x v="1"/>
    <s v="Allentown"/>
    <x v="0"/>
    <x v="3"/>
    <x v="3"/>
    <s v="D"/>
    <x v="2"/>
    <x v="2"/>
    <n v="29.784999999999997"/>
    <n v="89.35499999999999"/>
  </r>
  <r>
    <s v="SFD-00372-284"/>
    <x v="440"/>
    <x v="760"/>
    <s v="L-M-0.2"/>
    <n v="2"/>
    <x v="760"/>
    <x v="0"/>
    <s v="Oklahoma City"/>
    <x v="0"/>
    <x v="3"/>
    <x v="3"/>
    <s v="M"/>
    <x v="0"/>
    <x v="3"/>
    <n v="4.3650000000000002"/>
    <n v="8.73"/>
  </r>
  <r>
    <s v="SXC-62166-515"/>
    <x v="489"/>
    <x v="787"/>
    <s v="R-L-2.5"/>
    <n v="5"/>
    <x v="787"/>
    <x v="1"/>
    <s v="Largo"/>
    <x v="0"/>
    <x v="0"/>
    <x v="0"/>
    <s v="L"/>
    <x v="1"/>
    <x v="2"/>
    <n v="27.484999999999996"/>
    <n v="137.42499999999998"/>
  </r>
  <r>
    <s v="YIE-87008-621"/>
    <x v="620"/>
    <x v="788"/>
    <s v="L-M-0.5"/>
    <n v="4"/>
    <x v="788"/>
    <x v="1"/>
    <s v="Fargo"/>
    <x v="0"/>
    <x v="3"/>
    <x v="3"/>
    <s v="M"/>
    <x v="0"/>
    <x v="1"/>
    <n v="8.73"/>
    <n v="34.92"/>
  </r>
  <r>
    <s v="HRM-94548-288"/>
    <x v="621"/>
    <x v="789"/>
    <s v="A-L-2.5"/>
    <n v="6"/>
    <x v="789"/>
    <x v="1"/>
    <s v="Fort Smith"/>
    <x v="0"/>
    <x v="2"/>
    <x v="2"/>
    <s v="L"/>
    <x v="1"/>
    <x v="2"/>
    <n v="29.784999999999997"/>
    <n v="178.70999999999998"/>
  </r>
  <r>
    <s v="UJG-34731-295"/>
    <x v="374"/>
    <x v="790"/>
    <s v="A-M-2.5"/>
    <n v="1"/>
    <x v="790"/>
    <x v="1"/>
    <s v="Lakeland"/>
    <x v="0"/>
    <x v="2"/>
    <x v="2"/>
    <s v="M"/>
    <x v="0"/>
    <x v="2"/>
    <n v="25.874999999999996"/>
    <n v="25.874999999999996"/>
  </r>
  <r>
    <s v="TWD-70988-853"/>
    <x v="345"/>
    <x v="791"/>
    <s v="L-D-1"/>
    <n v="6"/>
    <x v="791"/>
    <x v="0"/>
    <s v="Knoxville"/>
    <x v="0"/>
    <x v="3"/>
    <x v="3"/>
    <s v="D"/>
    <x v="2"/>
    <x v="0"/>
    <n v="12.95"/>
    <n v="77.699999999999989"/>
  </r>
  <r>
    <s v="CIX-22904-641"/>
    <x v="622"/>
    <x v="792"/>
    <s v="R-M-1"/>
    <n v="1"/>
    <x v="792"/>
    <x v="0"/>
    <s v="Los Angeles"/>
    <x v="0"/>
    <x v="0"/>
    <x v="0"/>
    <s v="M"/>
    <x v="0"/>
    <x v="0"/>
    <n v="9.9499999999999993"/>
    <n v="9.9499999999999993"/>
  </r>
  <r>
    <s v="DLV-65840-759"/>
    <x v="623"/>
    <x v="793"/>
    <s v="L-M-1"/>
    <n v="2"/>
    <x v="793"/>
    <x v="0"/>
    <s v="Miami"/>
    <x v="0"/>
    <x v="3"/>
    <x v="3"/>
    <s v="M"/>
    <x v="0"/>
    <x v="0"/>
    <n v="14.55"/>
    <n v="29.1"/>
  </r>
  <r>
    <s v="RXN-55491-201"/>
    <x v="354"/>
    <x v="794"/>
    <s v="R-L-0.2"/>
    <n v="6"/>
    <x v="794"/>
    <x v="1"/>
    <s v="Clones"/>
    <x v="1"/>
    <x v="0"/>
    <x v="0"/>
    <s v="L"/>
    <x v="1"/>
    <x v="3"/>
    <n v="3.5849999999999995"/>
    <n v="21.509999999999998"/>
  </r>
  <r>
    <s v="UHK-63283-868"/>
    <x v="624"/>
    <x v="795"/>
    <s v="A-M-0.5"/>
    <n v="1"/>
    <x v="795"/>
    <x v="0"/>
    <s v="Charleston"/>
    <x v="0"/>
    <x v="2"/>
    <x v="2"/>
    <s v="M"/>
    <x v="0"/>
    <x v="1"/>
    <n v="6.75"/>
    <n v="6.75"/>
  </r>
  <r>
    <s v="PJC-31401-893"/>
    <x v="561"/>
    <x v="796"/>
    <s v="A-D-0.5"/>
    <n v="3"/>
    <x v="796"/>
    <x v="1"/>
    <s v="Greystones"/>
    <x v="1"/>
    <x v="2"/>
    <x v="2"/>
    <s v="D"/>
    <x v="2"/>
    <x v="1"/>
    <n v="5.97"/>
    <n v="17.91"/>
  </r>
  <r>
    <s v="HHO-79903-185"/>
    <x v="42"/>
    <x v="797"/>
    <s v="A-L-2.5"/>
    <n v="1"/>
    <x v="797"/>
    <x v="0"/>
    <s v="Monaghan"/>
    <x v="1"/>
    <x v="2"/>
    <x v="2"/>
    <s v="L"/>
    <x v="1"/>
    <x v="2"/>
    <n v="29.784999999999997"/>
    <n v="29.784999999999997"/>
  </r>
  <r>
    <s v="YWM-07310-594"/>
    <x v="267"/>
    <x v="798"/>
    <s v="E-M-0.5"/>
    <n v="5"/>
    <x v="798"/>
    <x v="0"/>
    <s v="Pompano Beach"/>
    <x v="0"/>
    <x v="1"/>
    <x v="1"/>
    <s v="M"/>
    <x v="0"/>
    <x v="1"/>
    <n v="8.25"/>
    <n v="41.25"/>
  </r>
  <r>
    <s v="FHD-94983-982"/>
    <x v="625"/>
    <x v="799"/>
    <s v="R-M-0.5"/>
    <n v="3"/>
    <x v="799"/>
    <x v="0"/>
    <s v="Sacramento"/>
    <x v="0"/>
    <x v="0"/>
    <x v="0"/>
    <s v="M"/>
    <x v="0"/>
    <x v="1"/>
    <n v="5.97"/>
    <n v="17.91"/>
  </r>
  <r>
    <s v="WQK-10857-119"/>
    <x v="616"/>
    <x v="800"/>
    <s v="E-D-0.5"/>
    <n v="1"/>
    <x v="800"/>
    <x v="0"/>
    <s v="Clonskeagh"/>
    <x v="1"/>
    <x v="1"/>
    <x v="1"/>
    <s v="D"/>
    <x v="2"/>
    <x v="1"/>
    <n v="7.29"/>
    <n v="7.29"/>
  </r>
  <r>
    <s v="DXA-50313-073"/>
    <x v="626"/>
    <x v="801"/>
    <s v="E-L-1"/>
    <n v="2"/>
    <x v="801"/>
    <x v="0"/>
    <s v="Kirkton"/>
    <x v="2"/>
    <x v="1"/>
    <x v="1"/>
    <s v="L"/>
    <x v="1"/>
    <x v="0"/>
    <n v="14.85"/>
    <n v="29.7"/>
  </r>
  <r>
    <s v="ONW-00560-570"/>
    <x v="52"/>
    <x v="802"/>
    <s v="A-M-1"/>
    <n v="2"/>
    <x v="802"/>
    <x v="1"/>
    <s v="Asheville"/>
    <x v="0"/>
    <x v="2"/>
    <x v="2"/>
    <s v="M"/>
    <x v="0"/>
    <x v="0"/>
    <n v="11.25"/>
    <n v="22.5"/>
  </r>
  <r>
    <s v="BRJ-19414-277"/>
    <x v="622"/>
    <x v="795"/>
    <s v="R-M-0.2"/>
    <n v="4"/>
    <x v="795"/>
    <x v="0"/>
    <s v="Charleston"/>
    <x v="0"/>
    <x v="0"/>
    <x v="0"/>
    <s v="M"/>
    <x v="0"/>
    <x v="3"/>
    <n v="2.9849999999999999"/>
    <n v="11.94"/>
  </r>
  <r>
    <s v="MIQ-16322-908"/>
    <x v="627"/>
    <x v="803"/>
    <s v="A-L-1"/>
    <n v="2"/>
    <x v="803"/>
    <x v="1"/>
    <s v="Houston"/>
    <x v="0"/>
    <x v="2"/>
    <x v="2"/>
    <s v="L"/>
    <x v="1"/>
    <x v="0"/>
    <n v="12.95"/>
    <n v="25.9"/>
  </r>
  <r>
    <s v="MVO-39328-830"/>
    <x v="628"/>
    <x v="804"/>
    <s v="L-M-0.5"/>
    <n v="5"/>
    <x v="804"/>
    <x v="1"/>
    <s v="Confey"/>
    <x v="1"/>
    <x v="3"/>
    <x v="3"/>
    <s v="M"/>
    <x v="0"/>
    <x v="1"/>
    <n v="8.73"/>
    <n v="43.650000000000006"/>
  </r>
  <r>
    <s v="MVO-39328-830"/>
    <x v="628"/>
    <x v="804"/>
    <s v="A-L-0.5"/>
    <n v="6"/>
    <x v="804"/>
    <x v="1"/>
    <s v="Confey"/>
    <x v="1"/>
    <x v="2"/>
    <x v="2"/>
    <s v="L"/>
    <x v="1"/>
    <x v="1"/>
    <n v="7.77"/>
    <n v="46.62"/>
  </r>
  <r>
    <s v="NTJ-88319-746"/>
    <x v="629"/>
    <x v="805"/>
    <s v="L-L-0.5"/>
    <n v="3"/>
    <x v="805"/>
    <x v="1"/>
    <s v="Newark"/>
    <x v="0"/>
    <x v="3"/>
    <x v="3"/>
    <s v="L"/>
    <x v="1"/>
    <x v="1"/>
    <n v="9.51"/>
    <n v="28.53"/>
  </r>
  <r>
    <s v="LCY-24377-948"/>
    <x v="630"/>
    <x v="806"/>
    <s v="R-L-2.5"/>
    <n v="1"/>
    <x v="806"/>
    <x v="0"/>
    <s v="Seattle"/>
    <x v="0"/>
    <x v="0"/>
    <x v="0"/>
    <s v="L"/>
    <x v="1"/>
    <x v="2"/>
    <n v="27.484999999999996"/>
    <n v="27.484999999999996"/>
  </r>
  <r>
    <s v="FWD-85967-769"/>
    <x v="631"/>
    <x v="807"/>
    <s v="E-D-0.2"/>
    <n v="3"/>
    <x v="807"/>
    <x v="1"/>
    <s v="Englewood"/>
    <x v="0"/>
    <x v="1"/>
    <x v="1"/>
    <s v="D"/>
    <x v="2"/>
    <x v="3"/>
    <n v="3.645"/>
    <n v="10.935"/>
  </r>
  <r>
    <s v="KTO-53793-109"/>
    <x v="229"/>
    <x v="808"/>
    <s v="R-L-0.2"/>
    <n v="2"/>
    <x v="808"/>
    <x v="1"/>
    <s v="Rockford"/>
    <x v="0"/>
    <x v="0"/>
    <x v="0"/>
    <s v="L"/>
    <x v="1"/>
    <x v="3"/>
    <n v="3.5849999999999995"/>
    <n v="7.169999999999999"/>
  </r>
  <r>
    <s v="OCK-89033-348"/>
    <x v="632"/>
    <x v="809"/>
    <s v="A-L-0.2"/>
    <n v="6"/>
    <x v="809"/>
    <x v="0"/>
    <s v="Billings"/>
    <x v="0"/>
    <x v="2"/>
    <x v="2"/>
    <s v="L"/>
    <x v="1"/>
    <x v="3"/>
    <n v="3.8849999999999998"/>
    <n v="23.31"/>
  </r>
  <r>
    <s v="GPZ-36017-366"/>
    <x v="633"/>
    <x v="810"/>
    <s v="A-D-2.5"/>
    <n v="5"/>
    <x v="810"/>
    <x v="0"/>
    <s v="Denver"/>
    <x v="0"/>
    <x v="2"/>
    <x v="2"/>
    <s v="D"/>
    <x v="2"/>
    <x v="2"/>
    <n v="22.884999999999998"/>
    <n v="114.42499999999998"/>
  </r>
  <r>
    <s v="BZP-33213-637"/>
    <x v="95"/>
    <x v="811"/>
    <s v="A-M-2.5"/>
    <n v="3"/>
    <x v="811"/>
    <x v="0"/>
    <s v="Tulsa"/>
    <x v="0"/>
    <x v="2"/>
    <x v="2"/>
    <s v="M"/>
    <x v="0"/>
    <x v="2"/>
    <n v="25.874999999999996"/>
    <n v="77.624999999999986"/>
  </r>
  <r>
    <s v="WFH-21507-708"/>
    <x v="521"/>
    <x v="812"/>
    <s v="R-D-0.5"/>
    <n v="1"/>
    <x v="812"/>
    <x v="0"/>
    <s v="Fresno"/>
    <x v="0"/>
    <x v="0"/>
    <x v="0"/>
    <s v="D"/>
    <x v="2"/>
    <x v="1"/>
    <n v="5.3699999999999992"/>
    <n v="5.3699999999999992"/>
  </r>
  <r>
    <s v="HST-96923-073"/>
    <x v="76"/>
    <x v="813"/>
    <s v="R-D-2.5"/>
    <n v="6"/>
    <x v="813"/>
    <x v="1"/>
    <s v="Mullagh"/>
    <x v="1"/>
    <x v="0"/>
    <x v="0"/>
    <s v="D"/>
    <x v="2"/>
    <x v="2"/>
    <n v="20.584999999999997"/>
    <n v="123.50999999999999"/>
  </r>
  <r>
    <s v="ENN-79947-323"/>
    <x v="634"/>
    <x v="814"/>
    <s v="L-M-0.5"/>
    <n v="2"/>
    <x v="814"/>
    <x v="1"/>
    <s v="San Francisco"/>
    <x v="0"/>
    <x v="3"/>
    <x v="3"/>
    <s v="M"/>
    <x v="0"/>
    <x v="1"/>
    <n v="8.73"/>
    <n v="17.46"/>
  </r>
  <r>
    <s v="BHA-47429-889"/>
    <x v="635"/>
    <x v="815"/>
    <s v="E-L-0.2"/>
    <n v="3"/>
    <x v="815"/>
    <x v="1"/>
    <s v="Mobile"/>
    <x v="0"/>
    <x v="1"/>
    <x v="1"/>
    <s v="L"/>
    <x v="1"/>
    <x v="3"/>
    <n v="4.4550000000000001"/>
    <n v="13.365"/>
  </r>
  <r>
    <s v="SZY-63017-318"/>
    <x v="636"/>
    <x v="816"/>
    <s v="A-L-0.2"/>
    <n v="2"/>
    <x v="816"/>
    <x v="0"/>
    <s v="San Francisco"/>
    <x v="0"/>
    <x v="2"/>
    <x v="2"/>
    <s v="L"/>
    <x v="1"/>
    <x v="3"/>
    <n v="3.8849999999999998"/>
    <n v="7.77"/>
  </r>
  <r>
    <s v="LCU-93317-340"/>
    <x v="637"/>
    <x v="817"/>
    <s v="R-D-0.2"/>
    <n v="1"/>
    <x v="817"/>
    <x v="0"/>
    <s v="Jamaica"/>
    <x v="0"/>
    <x v="0"/>
    <x v="0"/>
    <s v="D"/>
    <x v="2"/>
    <x v="3"/>
    <n v="2.6849999999999996"/>
    <n v="2.6849999999999996"/>
  </r>
  <r>
    <s v="UOM-71431-481"/>
    <x v="182"/>
    <x v="810"/>
    <s v="R-D-2.5"/>
    <n v="1"/>
    <x v="810"/>
    <x v="0"/>
    <s v="Denver"/>
    <x v="0"/>
    <x v="0"/>
    <x v="0"/>
    <s v="D"/>
    <x v="2"/>
    <x v="2"/>
    <n v="20.584999999999997"/>
    <n v="20.584999999999997"/>
  </r>
  <r>
    <s v="PJH-42618-877"/>
    <x v="479"/>
    <x v="818"/>
    <s v="A-D-2.5"/>
    <n v="5"/>
    <x v="818"/>
    <x v="0"/>
    <s v="San Diego"/>
    <x v="0"/>
    <x v="2"/>
    <x v="2"/>
    <s v="D"/>
    <x v="2"/>
    <x v="2"/>
    <n v="22.884999999999998"/>
    <n v="114.42499999999998"/>
  </r>
  <r>
    <s v="XED-90333-402"/>
    <x v="638"/>
    <x v="819"/>
    <s v="E-M-0.2"/>
    <n v="5"/>
    <x v="819"/>
    <x v="1"/>
    <s v="Preston"/>
    <x v="2"/>
    <x v="1"/>
    <x v="1"/>
    <s v="M"/>
    <x v="0"/>
    <x v="3"/>
    <n v="4.125"/>
    <n v="20.625"/>
  </r>
  <r>
    <s v="IKK-62234-199"/>
    <x v="639"/>
    <x v="820"/>
    <s v="L-L-0.5"/>
    <n v="6"/>
    <x v="820"/>
    <x v="0"/>
    <s v="Pittsburgh"/>
    <x v="0"/>
    <x v="3"/>
    <x v="3"/>
    <s v="L"/>
    <x v="1"/>
    <x v="1"/>
    <n v="9.51"/>
    <n v="57.06"/>
  </r>
  <r>
    <s v="KAW-95195-329"/>
    <x v="640"/>
    <x v="821"/>
    <s v="R-D-2.5"/>
    <n v="4"/>
    <x v="821"/>
    <x v="0"/>
    <s v="Cavan"/>
    <x v="1"/>
    <x v="0"/>
    <x v="0"/>
    <s v="D"/>
    <x v="2"/>
    <x v="2"/>
    <n v="20.584999999999997"/>
    <n v="82.339999999999989"/>
  </r>
  <r>
    <s v="QDO-57268-842"/>
    <x v="612"/>
    <x v="822"/>
    <s v="E-M-2.5"/>
    <n v="5"/>
    <x v="822"/>
    <x v="1"/>
    <s v="New York City"/>
    <x v="0"/>
    <x v="1"/>
    <x v="1"/>
    <s v="M"/>
    <x v="0"/>
    <x v="2"/>
    <n v="31.624999999999996"/>
    <n v="158.12499999999997"/>
  </r>
  <r>
    <s v="IIZ-24416-212"/>
    <x v="641"/>
    <x v="823"/>
    <s v="R-D-0.5"/>
    <n v="6"/>
    <x v="823"/>
    <x v="0"/>
    <s v="Seattle"/>
    <x v="0"/>
    <x v="0"/>
    <x v="0"/>
    <s v="D"/>
    <x v="2"/>
    <x v="1"/>
    <n v="5.3699999999999992"/>
    <n v="32.22"/>
  </r>
  <r>
    <s v="AWP-11469-510"/>
    <x v="36"/>
    <x v="824"/>
    <s v="E-D-1"/>
    <n v="2"/>
    <x v="824"/>
    <x v="1"/>
    <s v="Birmingham"/>
    <x v="2"/>
    <x v="1"/>
    <x v="1"/>
    <s v="D"/>
    <x v="2"/>
    <x v="0"/>
    <n v="12.15"/>
    <n v="24.3"/>
  </r>
  <r>
    <s v="KXA-27983-918"/>
    <x v="642"/>
    <x v="825"/>
    <s v="R-L-0.5"/>
    <n v="5"/>
    <x v="825"/>
    <x v="1"/>
    <s v="Battle Creek"/>
    <x v="0"/>
    <x v="0"/>
    <x v="0"/>
    <s v="L"/>
    <x v="1"/>
    <x v="1"/>
    <n v="7.169999999999999"/>
    <n v="35.849999999999994"/>
  </r>
  <r>
    <s v="VKQ-39009-292"/>
    <x v="219"/>
    <x v="822"/>
    <s v="L-M-1"/>
    <n v="5"/>
    <x v="822"/>
    <x v="1"/>
    <s v="New York City"/>
    <x v="0"/>
    <x v="3"/>
    <x v="3"/>
    <s v="M"/>
    <x v="0"/>
    <x v="0"/>
    <n v="14.55"/>
    <n v="72.75"/>
  </r>
  <r>
    <s v="PDB-98743-282"/>
    <x v="643"/>
    <x v="826"/>
    <s v="L-L-1"/>
    <n v="3"/>
    <x v="826"/>
    <x v="1"/>
    <s v="Ballymun"/>
    <x v="1"/>
    <x v="3"/>
    <x v="3"/>
    <s v="L"/>
    <x v="1"/>
    <x v="0"/>
    <n v="15.85"/>
    <n v="47.55"/>
  </r>
  <r>
    <s v="SXW-34014-556"/>
    <x v="644"/>
    <x v="827"/>
    <s v="R-L-0.2"/>
    <n v="1"/>
    <x v="827"/>
    <x v="0"/>
    <s v="Houston"/>
    <x v="0"/>
    <x v="0"/>
    <x v="0"/>
    <s v="L"/>
    <x v="1"/>
    <x v="3"/>
    <n v="3.5849999999999995"/>
    <n v="3.5849999999999995"/>
  </r>
  <r>
    <s v="QOJ-38788-727"/>
    <x v="136"/>
    <x v="828"/>
    <s v="E-M-2.5"/>
    <n v="5"/>
    <x v="828"/>
    <x v="1"/>
    <s v="Cincinnati"/>
    <x v="0"/>
    <x v="1"/>
    <x v="1"/>
    <s v="M"/>
    <x v="0"/>
    <x v="2"/>
    <n v="31.624999999999996"/>
    <n v="158.12499999999997"/>
  </r>
  <r>
    <s v="TGF-38649-658"/>
    <x v="645"/>
    <x v="829"/>
    <s v="L-M-0.5"/>
    <n v="2"/>
    <x v="829"/>
    <x v="1"/>
    <s v="Fresno"/>
    <x v="0"/>
    <x v="3"/>
    <x v="3"/>
    <s v="M"/>
    <x v="0"/>
    <x v="1"/>
    <n v="8.73"/>
    <n v="17.46"/>
  </r>
  <r>
    <s v="EAI-25194-209"/>
    <x v="646"/>
    <x v="830"/>
    <s v="A-L-2.5"/>
    <n v="5"/>
    <x v="830"/>
    <x v="1"/>
    <s v="Saint Paul"/>
    <x v="0"/>
    <x v="2"/>
    <x v="2"/>
    <s v="L"/>
    <x v="1"/>
    <x v="2"/>
    <n v="29.784999999999997"/>
    <n v="148.92499999999998"/>
  </r>
  <r>
    <s v="IJK-34441-720"/>
    <x v="647"/>
    <x v="831"/>
    <s v="A-M-0.5"/>
    <n v="6"/>
    <x v="831"/>
    <x v="0"/>
    <s v="El Paso"/>
    <x v="0"/>
    <x v="2"/>
    <x v="2"/>
    <s v="M"/>
    <x v="0"/>
    <x v="1"/>
    <n v="6.75"/>
    <n v="40.5"/>
  </r>
  <r>
    <s v="ZMC-00336-619"/>
    <x v="591"/>
    <x v="832"/>
    <s v="A-M-0.5"/>
    <n v="4"/>
    <x v="832"/>
    <x v="0"/>
    <s v="Des Moines"/>
    <x v="0"/>
    <x v="2"/>
    <x v="2"/>
    <s v="M"/>
    <x v="0"/>
    <x v="1"/>
    <n v="6.75"/>
    <n v="27"/>
  </r>
  <r>
    <s v="UPX-54529-618"/>
    <x v="648"/>
    <x v="833"/>
    <s v="L-D-1"/>
    <n v="3"/>
    <x v="833"/>
    <x v="1"/>
    <s v="Portland"/>
    <x v="0"/>
    <x v="3"/>
    <x v="3"/>
    <s v="D"/>
    <x v="2"/>
    <x v="0"/>
    <n v="12.95"/>
    <n v="38.849999999999994"/>
  </r>
  <r>
    <s v="DLX-01059-899"/>
    <x v="191"/>
    <x v="834"/>
    <s v="R-L-1"/>
    <n v="5"/>
    <x v="834"/>
    <x v="1"/>
    <s v="Houston"/>
    <x v="0"/>
    <x v="0"/>
    <x v="0"/>
    <s v="L"/>
    <x v="1"/>
    <x v="0"/>
    <n v="11.95"/>
    <n v="59.75"/>
  </r>
  <r>
    <s v="MEK-85120-243"/>
    <x v="649"/>
    <x v="835"/>
    <s v="R-L-0.2"/>
    <n v="3"/>
    <x v="835"/>
    <x v="1"/>
    <s v="Durham"/>
    <x v="0"/>
    <x v="0"/>
    <x v="0"/>
    <s v="L"/>
    <x v="1"/>
    <x v="3"/>
    <n v="3.5849999999999995"/>
    <n v="10.754999999999999"/>
  </r>
  <r>
    <s v="NFI-37188-246"/>
    <x v="553"/>
    <x v="836"/>
    <s v="A-D-2.5"/>
    <n v="4"/>
    <x v="836"/>
    <x v="1"/>
    <s v="Boston"/>
    <x v="0"/>
    <x v="2"/>
    <x v="2"/>
    <s v="D"/>
    <x v="2"/>
    <x v="2"/>
    <n v="22.884999999999998"/>
    <n v="91.539999999999992"/>
  </r>
  <r>
    <s v="BXH-62195-013"/>
    <x v="584"/>
    <x v="837"/>
    <s v="A-M-1"/>
    <n v="4"/>
    <x v="837"/>
    <x v="0"/>
    <s v="Washington"/>
    <x v="0"/>
    <x v="2"/>
    <x v="2"/>
    <s v="M"/>
    <x v="0"/>
    <x v="0"/>
    <n v="11.25"/>
    <n v="45"/>
  </r>
  <r>
    <s v="YLK-78851-470"/>
    <x v="650"/>
    <x v="838"/>
    <s v="R-M-2.5"/>
    <n v="6"/>
    <x v="838"/>
    <x v="0"/>
    <s v="Albany"/>
    <x v="0"/>
    <x v="0"/>
    <x v="0"/>
    <s v="M"/>
    <x v="0"/>
    <x v="2"/>
    <n v="22.884999999999998"/>
    <n v="137.31"/>
  </r>
  <r>
    <s v="DXY-76225-633"/>
    <x v="121"/>
    <x v="839"/>
    <s v="A-M-0.5"/>
    <n v="1"/>
    <x v="839"/>
    <x v="1"/>
    <s v="Tucson"/>
    <x v="0"/>
    <x v="2"/>
    <x v="2"/>
    <s v="M"/>
    <x v="0"/>
    <x v="1"/>
    <n v="6.75"/>
    <n v="6.75"/>
  </r>
  <r>
    <s v="UHP-24614-199"/>
    <x v="472"/>
    <x v="840"/>
    <s v="A-M-1"/>
    <n v="4"/>
    <x v="840"/>
    <x v="1"/>
    <s v="Montgomery"/>
    <x v="0"/>
    <x v="2"/>
    <x v="2"/>
    <s v="M"/>
    <x v="0"/>
    <x v="0"/>
    <n v="11.25"/>
    <n v="45"/>
  </r>
  <r>
    <s v="HBY-35655-049"/>
    <x v="594"/>
    <x v="841"/>
    <s v="E-D-2.5"/>
    <n v="3"/>
    <x v="841"/>
    <x v="0"/>
    <s v="Fairbanks"/>
    <x v="0"/>
    <x v="1"/>
    <x v="1"/>
    <s v="D"/>
    <x v="2"/>
    <x v="2"/>
    <n v="27.945"/>
    <n v="83.835000000000008"/>
  </r>
  <r>
    <s v="DCE-22886-861"/>
    <x v="89"/>
    <x v="842"/>
    <s v="E-D-0.2"/>
    <n v="1"/>
    <x v="842"/>
    <x v="0"/>
    <s v="Monasterevin"/>
    <x v="1"/>
    <x v="1"/>
    <x v="1"/>
    <s v="D"/>
    <x v="2"/>
    <x v="3"/>
    <n v="3.645"/>
    <n v="3.645"/>
  </r>
  <r>
    <s v="QTG-93823-843"/>
    <x v="651"/>
    <x v="843"/>
    <s v="A-M-0.5"/>
    <n v="1"/>
    <x v="843"/>
    <x v="1"/>
    <s v="Norton"/>
    <x v="2"/>
    <x v="2"/>
    <x v="2"/>
    <s v="M"/>
    <x v="0"/>
    <x v="1"/>
    <n v="6.75"/>
    <n v="6.75"/>
  </r>
  <r>
    <s v="QTG-93823-843"/>
    <x v="651"/>
    <x v="843"/>
    <s v="E-D-0.5"/>
    <n v="3"/>
    <x v="843"/>
    <x v="1"/>
    <s v="Norton"/>
    <x v="2"/>
    <x v="1"/>
    <x v="1"/>
    <s v="D"/>
    <x v="2"/>
    <x v="1"/>
    <n v="7.29"/>
    <n v="21.87"/>
  </r>
  <r>
    <s v="WFT-16178-396"/>
    <x v="249"/>
    <x v="844"/>
    <s v="R-D-0.2"/>
    <n v="5"/>
    <x v="844"/>
    <x v="0"/>
    <s v="Lexington"/>
    <x v="0"/>
    <x v="0"/>
    <x v="0"/>
    <s v="D"/>
    <x v="2"/>
    <x v="3"/>
    <n v="2.6849999999999996"/>
    <n v="13.424999999999997"/>
  </r>
  <r>
    <s v="ERC-54560-934"/>
    <x v="652"/>
    <x v="845"/>
    <s v="R-D-2.5"/>
    <n v="6"/>
    <x v="845"/>
    <x v="1"/>
    <s v="Grand Rapids"/>
    <x v="0"/>
    <x v="0"/>
    <x v="0"/>
    <s v="D"/>
    <x v="2"/>
    <x v="2"/>
    <n v="20.584999999999997"/>
    <n v="123.50999999999999"/>
  </r>
  <r>
    <s v="RUK-78200-416"/>
    <x v="653"/>
    <x v="846"/>
    <s v="L-D-0.2"/>
    <n v="2"/>
    <x v="846"/>
    <x v="1"/>
    <s v="Des Moines"/>
    <x v="0"/>
    <x v="3"/>
    <x v="3"/>
    <s v="D"/>
    <x v="2"/>
    <x v="3"/>
    <n v="3.8849999999999998"/>
    <n v="7.77"/>
  </r>
  <r>
    <s v="KHK-13105-388"/>
    <x v="177"/>
    <x v="847"/>
    <s v="A-M-1"/>
    <n v="6"/>
    <x v="847"/>
    <x v="0"/>
    <s v="Wilmington"/>
    <x v="0"/>
    <x v="2"/>
    <x v="2"/>
    <s v="M"/>
    <x v="0"/>
    <x v="0"/>
    <n v="11.25"/>
    <n v="67.5"/>
  </r>
  <r>
    <s v="NJR-03699-189"/>
    <x v="22"/>
    <x v="848"/>
    <s v="E-D-2.5"/>
    <n v="1"/>
    <x v="848"/>
    <x v="1"/>
    <s v="Austin"/>
    <x v="0"/>
    <x v="1"/>
    <x v="1"/>
    <s v="D"/>
    <x v="2"/>
    <x v="2"/>
    <n v="27.945"/>
    <n v="27.945"/>
  </r>
  <r>
    <s v="PJV-20427-019"/>
    <x v="508"/>
    <x v="849"/>
    <s v="A-L-2.5"/>
    <n v="3"/>
    <x v="849"/>
    <x v="1"/>
    <s v="Orlando"/>
    <x v="0"/>
    <x v="2"/>
    <x v="2"/>
    <s v="L"/>
    <x v="1"/>
    <x v="2"/>
    <n v="29.784999999999997"/>
    <n v="89.35499999999999"/>
  </r>
  <r>
    <s v="UGK-07613-982"/>
    <x v="654"/>
    <x v="822"/>
    <s v="A-M-0.5"/>
    <n v="3"/>
    <x v="822"/>
    <x v="1"/>
    <s v="New York City"/>
    <x v="0"/>
    <x v="2"/>
    <x v="2"/>
    <s v="M"/>
    <x v="0"/>
    <x v="1"/>
    <n v="6.75"/>
    <n v="20.25"/>
  </r>
  <r>
    <s v="OLA-68289-577"/>
    <x v="524"/>
    <x v="850"/>
    <s v="A-M-0.5"/>
    <n v="5"/>
    <x v="850"/>
    <x v="0"/>
    <s v="Washington"/>
    <x v="0"/>
    <x v="2"/>
    <x v="2"/>
    <s v="M"/>
    <x v="0"/>
    <x v="1"/>
    <n v="6.75"/>
    <n v="33.75"/>
  </r>
  <r>
    <s v="TNR-84447-052"/>
    <x v="655"/>
    <x v="851"/>
    <s v="E-D-2.5"/>
    <n v="4"/>
    <x v="851"/>
    <x v="1"/>
    <s v="Portland"/>
    <x v="0"/>
    <x v="1"/>
    <x v="1"/>
    <s v="D"/>
    <x v="2"/>
    <x v="2"/>
    <n v="27.945"/>
    <n v="111.78"/>
  </r>
  <r>
    <s v="FBZ-64200-586"/>
    <x v="523"/>
    <x v="852"/>
    <s v="E-M-2.5"/>
    <n v="2"/>
    <x v="852"/>
    <x v="0"/>
    <s v="New York City"/>
    <x v="0"/>
    <x v="1"/>
    <x v="1"/>
    <s v="M"/>
    <x v="0"/>
    <x v="2"/>
    <n v="31.624999999999996"/>
    <n v="63.249999999999993"/>
  </r>
  <r>
    <s v="OBN-66334-505"/>
    <x v="656"/>
    <x v="853"/>
    <s v="E-L-0.2"/>
    <n v="2"/>
    <x v="853"/>
    <x v="0"/>
    <s v="Washington"/>
    <x v="0"/>
    <x v="1"/>
    <x v="1"/>
    <s v="L"/>
    <x v="1"/>
    <x v="3"/>
    <n v="4.4550000000000001"/>
    <n v="8.91"/>
  </r>
  <r>
    <s v="NXM-89323-646"/>
    <x v="657"/>
    <x v="854"/>
    <s v="E-D-1"/>
    <n v="1"/>
    <x v="854"/>
    <x v="0"/>
    <s v="Washington"/>
    <x v="0"/>
    <x v="1"/>
    <x v="1"/>
    <s v="D"/>
    <x v="2"/>
    <x v="0"/>
    <n v="12.15"/>
    <n v="12.15"/>
  </r>
  <r>
    <s v="NHI-23264-055"/>
    <x v="658"/>
    <x v="855"/>
    <s v="A-D-0.5"/>
    <n v="4"/>
    <x v="855"/>
    <x v="0"/>
    <s v="Allentown"/>
    <x v="0"/>
    <x v="2"/>
    <x v="2"/>
    <s v="D"/>
    <x v="2"/>
    <x v="1"/>
    <n v="5.97"/>
    <n v="23.88"/>
  </r>
  <r>
    <s v="EQH-53569-934"/>
    <x v="659"/>
    <x v="856"/>
    <s v="E-M-1"/>
    <n v="4"/>
    <x v="856"/>
    <x v="1"/>
    <s v="Miami"/>
    <x v="0"/>
    <x v="1"/>
    <x v="1"/>
    <s v="M"/>
    <x v="0"/>
    <x v="0"/>
    <n v="13.75"/>
    <n v="55"/>
  </r>
  <r>
    <s v="XKK-06692-189"/>
    <x v="558"/>
    <x v="857"/>
    <s v="R-D-1"/>
    <n v="3"/>
    <x v="857"/>
    <x v="0"/>
    <s v="Oklahoma City"/>
    <x v="0"/>
    <x v="0"/>
    <x v="0"/>
    <s v="D"/>
    <x v="2"/>
    <x v="0"/>
    <n v="8.9499999999999993"/>
    <n v="26.849999999999998"/>
  </r>
  <r>
    <s v="BYP-16005-016"/>
    <x v="660"/>
    <x v="858"/>
    <s v="R-M-2.5"/>
    <n v="5"/>
    <x v="858"/>
    <x v="1"/>
    <s v="Rockford"/>
    <x v="0"/>
    <x v="0"/>
    <x v="0"/>
    <s v="M"/>
    <x v="0"/>
    <x v="2"/>
    <n v="22.884999999999998"/>
    <n v="114.42499999999998"/>
  </r>
  <r>
    <s v="LWS-13938-905"/>
    <x v="661"/>
    <x v="859"/>
    <s v="A-M-2.5"/>
    <n v="6"/>
    <x v="859"/>
    <x v="0"/>
    <s v="Montgomery"/>
    <x v="0"/>
    <x v="2"/>
    <x v="2"/>
    <s v="M"/>
    <x v="0"/>
    <x v="2"/>
    <n v="25.874999999999996"/>
    <n v="155.24999999999997"/>
  </r>
  <r>
    <s v="OLH-95722-362"/>
    <x v="662"/>
    <x v="860"/>
    <s v="L-D-0.5"/>
    <n v="3"/>
    <x v="860"/>
    <x v="0"/>
    <s v="Pasadena"/>
    <x v="0"/>
    <x v="3"/>
    <x v="3"/>
    <s v="D"/>
    <x v="2"/>
    <x v="1"/>
    <n v="7.77"/>
    <n v="23.31"/>
  </r>
  <r>
    <s v="OLH-95722-362"/>
    <x v="662"/>
    <x v="860"/>
    <s v="R-M-2.5"/>
    <n v="4"/>
    <x v="860"/>
    <x v="0"/>
    <s v="Pasadena"/>
    <x v="0"/>
    <x v="0"/>
    <x v="0"/>
    <s v="M"/>
    <x v="0"/>
    <x v="2"/>
    <n v="22.884999999999998"/>
    <n v="91.539999999999992"/>
  </r>
  <r>
    <s v="KCW-50949-318"/>
    <x v="184"/>
    <x v="861"/>
    <s v="E-L-1"/>
    <n v="5"/>
    <x v="861"/>
    <x v="0"/>
    <s v="Houston"/>
    <x v="0"/>
    <x v="1"/>
    <x v="1"/>
    <s v="L"/>
    <x v="1"/>
    <x v="0"/>
    <n v="14.85"/>
    <n v="74.25"/>
  </r>
  <r>
    <s v="JGZ-16947-591"/>
    <x v="663"/>
    <x v="862"/>
    <s v="L-L-0.2"/>
    <n v="6"/>
    <x v="862"/>
    <x v="1"/>
    <s v="Muskegon"/>
    <x v="0"/>
    <x v="3"/>
    <x v="3"/>
    <s v="L"/>
    <x v="1"/>
    <x v="3"/>
    <n v="4.7549999999999999"/>
    <n v="28.53"/>
  </r>
  <r>
    <s v="LXS-63326-144"/>
    <x v="334"/>
    <x v="863"/>
    <s v="R-L-0.5"/>
    <n v="2"/>
    <x v="863"/>
    <x v="0"/>
    <s v="Washington"/>
    <x v="0"/>
    <x v="0"/>
    <x v="0"/>
    <s v="L"/>
    <x v="1"/>
    <x v="1"/>
    <n v="7.169999999999999"/>
    <n v="14.339999999999998"/>
  </r>
  <r>
    <s v="CZG-86544-655"/>
    <x v="664"/>
    <x v="864"/>
    <s v="A-L-0.5"/>
    <n v="2"/>
    <x v="864"/>
    <x v="0"/>
    <s v="Sallins"/>
    <x v="1"/>
    <x v="2"/>
    <x v="2"/>
    <s v="L"/>
    <x v="1"/>
    <x v="1"/>
    <n v="7.77"/>
    <n v="15.54"/>
  </r>
  <r>
    <s v="WFV-88138-247"/>
    <x v="24"/>
    <x v="865"/>
    <s v="R-L-1"/>
    <n v="3"/>
    <x v="865"/>
    <x v="1"/>
    <s v="Macon"/>
    <x v="0"/>
    <x v="0"/>
    <x v="0"/>
    <s v="L"/>
    <x v="1"/>
    <x v="0"/>
    <n v="11.95"/>
    <n v="35.849999999999994"/>
  </r>
  <r>
    <s v="RFG-28227-288"/>
    <x v="12"/>
    <x v="866"/>
    <s v="A-L-0.5"/>
    <n v="6"/>
    <x v="866"/>
    <x v="1"/>
    <s v="Shreveport"/>
    <x v="0"/>
    <x v="2"/>
    <x v="2"/>
    <s v="L"/>
    <x v="1"/>
    <x v="1"/>
    <n v="7.77"/>
    <n v="46.62"/>
  </r>
  <r>
    <s v="QAK-77286-758"/>
    <x v="105"/>
    <x v="867"/>
    <s v="R-L-0.5"/>
    <n v="5"/>
    <x v="867"/>
    <x v="1"/>
    <s v="Tacoma"/>
    <x v="0"/>
    <x v="0"/>
    <x v="0"/>
    <s v="L"/>
    <x v="1"/>
    <x v="1"/>
    <n v="7.169999999999999"/>
    <n v="35.849999999999994"/>
  </r>
  <r>
    <s v="CZD-56716-840"/>
    <x v="665"/>
    <x v="868"/>
    <s v="L-D-2.5"/>
    <n v="4"/>
    <x v="868"/>
    <x v="1"/>
    <s v="El Paso"/>
    <x v="0"/>
    <x v="3"/>
    <x v="3"/>
    <s v="D"/>
    <x v="2"/>
    <x v="2"/>
    <n v="29.784999999999997"/>
    <n v="119.13999999999999"/>
  </r>
  <r>
    <s v="UBI-59229-277"/>
    <x v="44"/>
    <x v="869"/>
    <s v="L-D-0.5"/>
    <n v="3"/>
    <x v="869"/>
    <x v="1"/>
    <s v="Birmingham"/>
    <x v="0"/>
    <x v="3"/>
    <x v="3"/>
    <s v="D"/>
    <x v="2"/>
    <x v="1"/>
    <n v="7.77"/>
    <n v="23.31"/>
  </r>
  <r>
    <s v="WJJ-37489-898"/>
    <x v="171"/>
    <x v="870"/>
    <s v="A-M-1"/>
    <n v="1"/>
    <x v="870"/>
    <x v="1"/>
    <s v="Portumna"/>
    <x v="1"/>
    <x v="2"/>
    <x v="2"/>
    <s v="M"/>
    <x v="0"/>
    <x v="0"/>
    <n v="11.25"/>
    <n v="11.25"/>
  </r>
  <r>
    <s v="ORX-57454-917"/>
    <x v="328"/>
    <x v="871"/>
    <s v="E-D-2.5"/>
    <n v="3"/>
    <x v="871"/>
    <x v="0"/>
    <s v="London"/>
    <x v="2"/>
    <x v="1"/>
    <x v="1"/>
    <s v="D"/>
    <x v="2"/>
    <x v="2"/>
    <n v="27.945"/>
    <n v="83.835000000000008"/>
  </r>
  <r>
    <s v="GRB-68838-629"/>
    <x v="648"/>
    <x v="872"/>
    <s v="R-L-2.5"/>
    <n v="4"/>
    <x v="872"/>
    <x v="1"/>
    <s v="Castlemartyr"/>
    <x v="1"/>
    <x v="0"/>
    <x v="0"/>
    <s v="L"/>
    <x v="1"/>
    <x v="2"/>
    <n v="27.484999999999996"/>
    <n v="109.93999999999998"/>
  </r>
  <r>
    <s v="SHT-04865-419"/>
    <x v="666"/>
    <x v="873"/>
    <s v="R-L-0.2"/>
    <n v="4"/>
    <x v="873"/>
    <x v="0"/>
    <s v="Wilmington"/>
    <x v="0"/>
    <x v="0"/>
    <x v="0"/>
    <s v="L"/>
    <x v="1"/>
    <x v="3"/>
    <n v="3.5849999999999995"/>
    <n v="14.339999999999998"/>
  </r>
  <r>
    <s v="UQI-28177-865"/>
    <x v="577"/>
    <x v="874"/>
    <s v="R-L-0.2"/>
    <n v="6"/>
    <x v="874"/>
    <x v="1"/>
    <s v="Harrisburg"/>
    <x v="0"/>
    <x v="0"/>
    <x v="0"/>
    <s v="L"/>
    <x v="1"/>
    <x v="3"/>
    <n v="3.5849999999999995"/>
    <n v="21.509999999999998"/>
  </r>
  <r>
    <s v="OIB-13664-879"/>
    <x v="114"/>
    <x v="875"/>
    <s v="A-M-1"/>
    <n v="2"/>
    <x v="875"/>
    <x v="0"/>
    <s v="Sallins"/>
    <x v="1"/>
    <x v="2"/>
    <x v="2"/>
    <s v="M"/>
    <x v="0"/>
    <x v="0"/>
    <n v="11.25"/>
    <n v="22.5"/>
  </r>
  <r>
    <s v="PJS-30996-485"/>
    <x v="4"/>
    <x v="857"/>
    <s v="A-L-0.2"/>
    <n v="1"/>
    <x v="857"/>
    <x v="0"/>
    <s v="Oklahoma City"/>
    <x v="0"/>
    <x v="2"/>
    <x v="2"/>
    <s v="L"/>
    <x v="1"/>
    <x v="3"/>
    <n v="3.8849999999999998"/>
    <n v="3.8849999999999998"/>
  </r>
  <r>
    <s v="HEL-86709-449"/>
    <x v="667"/>
    <x v="857"/>
    <s v="E-D-2.5"/>
    <n v="1"/>
    <x v="857"/>
    <x v="0"/>
    <s v="Oklahoma City"/>
    <x v="0"/>
    <x v="1"/>
    <x v="1"/>
    <s v="D"/>
    <x v="2"/>
    <x v="2"/>
    <n v="27.945"/>
    <n v="27.945"/>
  </r>
  <r>
    <s v="NCH-55389-562"/>
    <x v="110"/>
    <x v="857"/>
    <s v="E-L-2.5"/>
    <n v="5"/>
    <x v="857"/>
    <x v="0"/>
    <s v="Oklahoma City"/>
    <x v="0"/>
    <x v="1"/>
    <x v="1"/>
    <s v="L"/>
    <x v="1"/>
    <x v="2"/>
    <n v="34.154999999999994"/>
    <n v="170.77499999999998"/>
  </r>
  <r>
    <s v="NCH-55389-562"/>
    <x v="110"/>
    <x v="857"/>
    <s v="R-L-2.5"/>
    <n v="2"/>
    <x v="857"/>
    <x v="0"/>
    <s v="Oklahoma City"/>
    <x v="0"/>
    <x v="0"/>
    <x v="0"/>
    <s v="L"/>
    <x v="1"/>
    <x v="2"/>
    <n v="27.484999999999996"/>
    <n v="54.969999999999992"/>
  </r>
  <r>
    <s v="NCH-55389-562"/>
    <x v="110"/>
    <x v="857"/>
    <s v="E-L-1"/>
    <n v="1"/>
    <x v="857"/>
    <x v="0"/>
    <s v="Oklahoma City"/>
    <x v="0"/>
    <x v="1"/>
    <x v="1"/>
    <s v="L"/>
    <x v="1"/>
    <x v="0"/>
    <n v="14.85"/>
    <n v="14.85"/>
  </r>
  <r>
    <s v="NCH-55389-562"/>
    <x v="110"/>
    <x v="857"/>
    <s v="A-L-0.2"/>
    <n v="2"/>
    <x v="857"/>
    <x v="0"/>
    <s v="Oklahoma City"/>
    <x v="0"/>
    <x v="2"/>
    <x v="2"/>
    <s v="L"/>
    <x v="1"/>
    <x v="3"/>
    <n v="3.8849999999999998"/>
    <n v="7.77"/>
  </r>
  <r>
    <s v="GUG-45603-775"/>
    <x v="668"/>
    <x v="876"/>
    <s v="L-L-0.2"/>
    <n v="5"/>
    <x v="876"/>
    <x v="0"/>
    <s v="Little Rock"/>
    <x v="0"/>
    <x v="3"/>
    <x v="3"/>
    <s v="L"/>
    <x v="1"/>
    <x v="3"/>
    <n v="4.7549999999999999"/>
    <n v="23.774999999999999"/>
  </r>
  <r>
    <s v="KJB-98240-098"/>
    <x v="422"/>
    <x v="877"/>
    <s v="L-L-1"/>
    <n v="5"/>
    <x v="877"/>
    <x v="0"/>
    <s v="Hagerstown"/>
    <x v="0"/>
    <x v="3"/>
    <x v="3"/>
    <s v="L"/>
    <x v="1"/>
    <x v="0"/>
    <n v="15.85"/>
    <n v="79.25"/>
  </r>
  <r>
    <s v="JMS-48374-462"/>
    <x v="669"/>
    <x v="878"/>
    <s v="A-D-2.5"/>
    <n v="2"/>
    <x v="878"/>
    <x v="0"/>
    <s v="Albany"/>
    <x v="0"/>
    <x v="2"/>
    <x v="2"/>
    <s v="D"/>
    <x v="2"/>
    <x v="2"/>
    <n v="22.884999999999998"/>
    <n v="45.769999999999996"/>
  </r>
  <r>
    <s v="YIT-15877-117"/>
    <x v="670"/>
    <x v="879"/>
    <s v="R-D-1"/>
    <n v="1"/>
    <x v="879"/>
    <x v="0"/>
    <s v="Crossmolina"/>
    <x v="1"/>
    <x v="0"/>
    <x v="0"/>
    <s v="D"/>
    <x v="2"/>
    <x v="0"/>
    <n v="8.9499999999999993"/>
    <n v="8.9499999999999993"/>
  </r>
  <r>
    <s v="YVK-82679-655"/>
    <x v="341"/>
    <x v="880"/>
    <s v="R-M-0.5"/>
    <n v="4"/>
    <x v="880"/>
    <x v="0"/>
    <s v="Lexington"/>
    <x v="0"/>
    <x v="0"/>
    <x v="0"/>
    <s v="M"/>
    <x v="0"/>
    <x v="1"/>
    <n v="5.97"/>
    <n v="23.88"/>
  </r>
  <r>
    <s v="TYH-81940-054"/>
    <x v="671"/>
    <x v="881"/>
    <s v="E-L-0.2"/>
    <n v="5"/>
    <x v="881"/>
    <x v="1"/>
    <s v="San Diego"/>
    <x v="0"/>
    <x v="1"/>
    <x v="1"/>
    <s v="L"/>
    <x v="1"/>
    <x v="3"/>
    <n v="4.4550000000000001"/>
    <n v="22.274999999999999"/>
  </r>
  <r>
    <s v="HTY-30660-254"/>
    <x v="672"/>
    <x v="882"/>
    <s v="R-M-1"/>
    <n v="3"/>
    <x v="882"/>
    <x v="0"/>
    <s v="Los Angeles"/>
    <x v="0"/>
    <x v="0"/>
    <x v="0"/>
    <s v="M"/>
    <x v="0"/>
    <x v="0"/>
    <n v="9.9499999999999993"/>
    <n v="29.849999999999998"/>
  </r>
  <r>
    <s v="GPW-43956-761"/>
    <x v="673"/>
    <x v="883"/>
    <s v="E-L-0.5"/>
    <n v="6"/>
    <x v="883"/>
    <x v="0"/>
    <s v="Brooklyn"/>
    <x v="0"/>
    <x v="1"/>
    <x v="1"/>
    <s v="L"/>
    <x v="1"/>
    <x v="1"/>
    <n v="8.91"/>
    <n v="53.46"/>
  </r>
  <r>
    <s v="DWY-56352-412"/>
    <x v="674"/>
    <x v="884"/>
    <s v="R-D-0.2"/>
    <n v="1"/>
    <x v="884"/>
    <x v="0"/>
    <s v="Booterstown"/>
    <x v="1"/>
    <x v="0"/>
    <x v="0"/>
    <s v="D"/>
    <x v="2"/>
    <x v="3"/>
    <n v="2.6849999999999996"/>
    <n v="2.6849999999999996"/>
  </r>
  <r>
    <s v="PUH-55647-976"/>
    <x v="675"/>
    <x v="885"/>
    <s v="R-M-0.2"/>
    <n v="2"/>
    <x v="885"/>
    <x v="1"/>
    <s v="Gainesville"/>
    <x v="0"/>
    <x v="0"/>
    <x v="0"/>
    <s v="M"/>
    <x v="0"/>
    <x v="3"/>
    <n v="2.9849999999999999"/>
    <n v="5.97"/>
  </r>
  <r>
    <s v="DTB-71371-705"/>
    <x v="539"/>
    <x v="886"/>
    <s v="L-D-1"/>
    <n v="1"/>
    <x v="886"/>
    <x v="0"/>
    <s v="Clearwater"/>
    <x v="0"/>
    <x v="3"/>
    <x v="3"/>
    <s v="D"/>
    <x v="2"/>
    <x v="0"/>
    <n v="12.95"/>
    <n v="12.95"/>
  </r>
  <r>
    <s v="ZDC-64769-740"/>
    <x v="676"/>
    <x v="887"/>
    <s v="E-M-0.5"/>
    <n v="1"/>
    <x v="887"/>
    <x v="1"/>
    <s v="Amarillo"/>
    <x v="0"/>
    <x v="1"/>
    <x v="1"/>
    <s v="M"/>
    <x v="0"/>
    <x v="1"/>
    <n v="8.25"/>
    <n v="8.25"/>
  </r>
  <r>
    <s v="TED-81959-419"/>
    <x v="677"/>
    <x v="888"/>
    <s v="A-L-2.5"/>
    <n v="5"/>
    <x v="888"/>
    <x v="1"/>
    <s v="Fort Worth"/>
    <x v="0"/>
    <x v="2"/>
    <x v="2"/>
    <s v="L"/>
    <x v="1"/>
    <x v="2"/>
    <n v="29.784999999999997"/>
    <n v="148.92499999999998"/>
  </r>
  <r>
    <s v="FDO-25756-141"/>
    <x v="629"/>
    <x v="889"/>
    <s v="A-L-2.5"/>
    <n v="3"/>
    <x v="889"/>
    <x v="0"/>
    <s v="Lusk"/>
    <x v="1"/>
    <x v="2"/>
    <x v="2"/>
    <s v="L"/>
    <x v="1"/>
    <x v="2"/>
    <n v="29.784999999999997"/>
    <n v="89.35499999999999"/>
  </r>
  <r>
    <s v="HKN-31467-517"/>
    <x v="662"/>
    <x v="890"/>
    <s v="L-M-1"/>
    <n v="6"/>
    <x v="890"/>
    <x v="1"/>
    <s v="Pensacola"/>
    <x v="0"/>
    <x v="3"/>
    <x v="3"/>
    <s v="M"/>
    <x v="0"/>
    <x v="0"/>
    <n v="14.55"/>
    <n v="87.300000000000011"/>
  </r>
  <r>
    <s v="POF-29666-012"/>
    <x v="102"/>
    <x v="891"/>
    <s v="R-D-0.5"/>
    <n v="1"/>
    <x v="891"/>
    <x v="0"/>
    <s v="Tacoma"/>
    <x v="0"/>
    <x v="0"/>
    <x v="0"/>
    <s v="D"/>
    <x v="2"/>
    <x v="1"/>
    <n v="5.3699999999999992"/>
    <n v="5.3699999999999992"/>
  </r>
  <r>
    <s v="IRX-59256-644"/>
    <x v="678"/>
    <x v="892"/>
    <s v="A-D-0.2"/>
    <n v="3"/>
    <x v="892"/>
    <x v="0"/>
    <s v="Rathnew"/>
    <x v="1"/>
    <x v="2"/>
    <x v="2"/>
    <s v="D"/>
    <x v="2"/>
    <x v="3"/>
    <n v="2.9849999999999999"/>
    <n v="8.9550000000000001"/>
  </r>
  <r>
    <s v="LTN-89139-350"/>
    <x v="679"/>
    <x v="893"/>
    <s v="R-L-2.5"/>
    <n v="5"/>
    <x v="893"/>
    <x v="0"/>
    <s v="Fort Wayne"/>
    <x v="0"/>
    <x v="0"/>
    <x v="0"/>
    <s v="L"/>
    <x v="1"/>
    <x v="2"/>
    <n v="27.484999999999996"/>
    <n v="137.42499999999998"/>
  </r>
  <r>
    <s v="TXF-79780-017"/>
    <x v="112"/>
    <x v="894"/>
    <s v="R-L-1"/>
    <n v="5"/>
    <x v="894"/>
    <x v="1"/>
    <s v="Amarillo"/>
    <x v="0"/>
    <x v="0"/>
    <x v="0"/>
    <s v="L"/>
    <x v="1"/>
    <x v="0"/>
    <n v="11.95"/>
    <n v="59.75"/>
  </r>
  <r>
    <s v="ALM-80762-974"/>
    <x v="55"/>
    <x v="890"/>
    <s v="A-L-0.5"/>
    <n v="3"/>
    <x v="890"/>
    <x v="1"/>
    <s v="Pensacola"/>
    <x v="0"/>
    <x v="2"/>
    <x v="2"/>
    <s v="L"/>
    <x v="1"/>
    <x v="1"/>
    <n v="7.77"/>
    <n v="23.31"/>
  </r>
  <r>
    <s v="NXF-15738-707"/>
    <x v="680"/>
    <x v="895"/>
    <s v="R-D-0.5"/>
    <n v="2"/>
    <x v="895"/>
    <x v="1"/>
    <s v="Silver Spring"/>
    <x v="0"/>
    <x v="0"/>
    <x v="0"/>
    <s v="D"/>
    <x v="2"/>
    <x v="1"/>
    <n v="5.3699999999999992"/>
    <n v="10.739999999999998"/>
  </r>
  <r>
    <s v="MVV-19034-198"/>
    <x v="94"/>
    <x v="896"/>
    <s v="E-D-2.5"/>
    <n v="6"/>
    <x v="896"/>
    <x v="0"/>
    <s v="Madison"/>
    <x v="0"/>
    <x v="1"/>
    <x v="1"/>
    <s v="D"/>
    <x v="2"/>
    <x v="2"/>
    <n v="27.945"/>
    <n v="167.67000000000002"/>
  </r>
  <r>
    <s v="KUX-19632-830"/>
    <x v="160"/>
    <x v="897"/>
    <s v="E-D-0.2"/>
    <n v="6"/>
    <x v="897"/>
    <x v="0"/>
    <s v="Conroe"/>
    <x v="0"/>
    <x v="1"/>
    <x v="1"/>
    <s v="D"/>
    <x v="2"/>
    <x v="3"/>
    <n v="3.645"/>
    <n v="21.87"/>
  </r>
  <r>
    <s v="SNZ-44595-152"/>
    <x v="681"/>
    <x v="898"/>
    <s v="R-L-1"/>
    <n v="2"/>
    <x v="898"/>
    <x v="0"/>
    <s v="Denton"/>
    <x v="0"/>
    <x v="0"/>
    <x v="0"/>
    <s v="L"/>
    <x v="1"/>
    <x v="0"/>
    <n v="11.95"/>
    <n v="23.9"/>
  </r>
  <r>
    <s v="GQA-37241-629"/>
    <x v="502"/>
    <x v="899"/>
    <s v="A-M-0.2"/>
    <n v="2"/>
    <x v="899"/>
    <x v="0"/>
    <s v="Columbus"/>
    <x v="0"/>
    <x v="2"/>
    <x v="2"/>
    <s v="M"/>
    <x v="0"/>
    <x v="3"/>
    <n v="3.375"/>
    <n v="6.75"/>
  </r>
  <r>
    <s v="WVV-79948-067"/>
    <x v="682"/>
    <x v="900"/>
    <s v="E-M-2.5"/>
    <n v="1"/>
    <x v="900"/>
    <x v="0"/>
    <s v="Bundoran"/>
    <x v="1"/>
    <x v="1"/>
    <x v="1"/>
    <s v="M"/>
    <x v="0"/>
    <x v="2"/>
    <n v="31.624999999999996"/>
    <n v="31.624999999999996"/>
  </r>
  <r>
    <s v="LHX-81117-166"/>
    <x v="683"/>
    <x v="901"/>
    <s v="R-L-1"/>
    <n v="4"/>
    <x v="901"/>
    <x v="1"/>
    <s v="Aurora"/>
    <x v="0"/>
    <x v="0"/>
    <x v="0"/>
    <s v="L"/>
    <x v="1"/>
    <x v="0"/>
    <n v="11.95"/>
    <n v="47.8"/>
  </r>
  <r>
    <s v="GCD-75444-320"/>
    <x v="594"/>
    <x v="902"/>
    <s v="L-M-2.5"/>
    <n v="1"/>
    <x v="902"/>
    <x v="1"/>
    <s v="Daytona Beach"/>
    <x v="0"/>
    <x v="3"/>
    <x v="3"/>
    <s v="M"/>
    <x v="0"/>
    <x v="2"/>
    <n v="33.464999999999996"/>
    <n v="33.464999999999996"/>
  </r>
  <r>
    <s v="SGA-30059-217"/>
    <x v="389"/>
    <x v="903"/>
    <s v="A-D-0.5"/>
    <n v="5"/>
    <x v="903"/>
    <x v="0"/>
    <s v="Seaton"/>
    <x v="2"/>
    <x v="2"/>
    <x v="2"/>
    <s v="D"/>
    <x v="2"/>
    <x v="1"/>
    <n v="5.97"/>
    <n v="29.849999999999998"/>
  </r>
  <r>
    <s v="GNL-98714-885"/>
    <x v="583"/>
    <x v="904"/>
    <s v="R-M-1"/>
    <n v="3"/>
    <x v="904"/>
    <x v="0"/>
    <s v="Wirral"/>
    <x v="2"/>
    <x v="0"/>
    <x v="0"/>
    <s v="M"/>
    <x v="0"/>
    <x v="0"/>
    <n v="9.9499999999999993"/>
    <n v="29.849999999999998"/>
  </r>
  <r>
    <s v="OQA-93249-841"/>
    <x v="647"/>
    <x v="905"/>
    <s v="A-M-2.5"/>
    <n v="6"/>
    <x v="905"/>
    <x v="0"/>
    <s v="Saint Louis"/>
    <x v="0"/>
    <x v="2"/>
    <x v="2"/>
    <s v="M"/>
    <x v="0"/>
    <x v="2"/>
    <n v="25.874999999999996"/>
    <n v="155.24999999999997"/>
  </r>
  <r>
    <s v="DUV-12075-132"/>
    <x v="366"/>
    <x v="906"/>
    <s v="E-D-0.2"/>
    <n v="5"/>
    <x v="906"/>
    <x v="1"/>
    <s v="Fort Smith"/>
    <x v="0"/>
    <x v="1"/>
    <x v="1"/>
    <s v="D"/>
    <x v="2"/>
    <x v="3"/>
    <n v="3.645"/>
    <n v="18.225000000000001"/>
  </r>
  <r>
    <s v="DUV-12075-132"/>
    <x v="366"/>
    <x v="906"/>
    <s v="L-D-0.5"/>
    <n v="2"/>
    <x v="906"/>
    <x v="1"/>
    <s v="Fort Smith"/>
    <x v="0"/>
    <x v="3"/>
    <x v="3"/>
    <s v="D"/>
    <x v="2"/>
    <x v="1"/>
    <n v="7.77"/>
    <n v="15.54"/>
  </r>
  <r>
    <s v="KPO-24942-184"/>
    <x v="684"/>
    <x v="907"/>
    <s v="L-L-2.5"/>
    <n v="3"/>
    <x v="907"/>
    <x v="1"/>
    <s v="Bagenalstown"/>
    <x v="1"/>
    <x v="3"/>
    <x v="3"/>
    <s v="L"/>
    <x v="1"/>
    <x v="2"/>
    <n v="36.454999999999998"/>
    <n v="109.36499999999999"/>
  </r>
  <r>
    <s v="SRJ-79353-838"/>
    <x v="506"/>
    <x v="908"/>
    <s v="A-L-1"/>
    <n v="6"/>
    <x v="908"/>
    <x v="1"/>
    <s v="Philadelphia"/>
    <x v="0"/>
    <x v="2"/>
    <x v="2"/>
    <s v="L"/>
    <x v="1"/>
    <x v="0"/>
    <n v="12.95"/>
    <n v="77.699999999999989"/>
  </r>
  <r>
    <s v="XBV-40336-071"/>
    <x v="685"/>
    <x v="909"/>
    <s v="A-D-0.2"/>
    <n v="3"/>
    <x v="909"/>
    <x v="1"/>
    <s v="Watergrasshill"/>
    <x v="1"/>
    <x v="2"/>
    <x v="2"/>
    <s v="D"/>
    <x v="2"/>
    <x v="3"/>
    <n v="2.9849999999999999"/>
    <n v="8.9550000000000001"/>
  </r>
  <r>
    <s v="RLM-96511-467"/>
    <x v="191"/>
    <x v="910"/>
    <s v="R-L-2.5"/>
    <n v="1"/>
    <x v="910"/>
    <x v="1"/>
    <s v="Dallas"/>
    <x v="0"/>
    <x v="0"/>
    <x v="0"/>
    <s v="L"/>
    <x v="1"/>
    <x v="2"/>
    <n v="27.484999999999996"/>
    <n v="27.484999999999996"/>
  </r>
  <r>
    <s v="AEZ-13242-456"/>
    <x v="686"/>
    <x v="906"/>
    <s v="R-M-0.5"/>
    <n v="5"/>
    <x v="906"/>
    <x v="1"/>
    <s v="Fort Smith"/>
    <x v="0"/>
    <x v="0"/>
    <x v="0"/>
    <s v="M"/>
    <x v="0"/>
    <x v="1"/>
    <n v="5.97"/>
    <n v="29.849999999999998"/>
  </r>
  <r>
    <s v="UME-75640-698"/>
    <x v="687"/>
    <x v="906"/>
    <s v="A-M-0.5"/>
    <n v="4"/>
    <x v="906"/>
    <x v="1"/>
    <s v="Fort Smith"/>
    <x v="0"/>
    <x v="2"/>
    <x v="2"/>
    <s v="M"/>
    <x v="0"/>
    <x v="1"/>
    <n v="6.75"/>
    <n v="27"/>
  </r>
  <r>
    <s v="GJC-66474-557"/>
    <x v="629"/>
    <x v="911"/>
    <s v="A-D-1"/>
    <n v="1"/>
    <x v="911"/>
    <x v="1"/>
    <s v="Whittier"/>
    <x v="0"/>
    <x v="2"/>
    <x v="2"/>
    <s v="D"/>
    <x v="2"/>
    <x v="0"/>
    <n v="9.9499999999999993"/>
    <n v="9.9499999999999993"/>
  </r>
  <r>
    <s v="IRV-20769-219"/>
    <x v="688"/>
    <x v="912"/>
    <s v="E-M-0.2"/>
    <n v="3"/>
    <x v="912"/>
    <x v="0"/>
    <s v="London"/>
    <x v="2"/>
    <x v="1"/>
    <x v="1"/>
    <s v="M"/>
    <x v="0"/>
    <x v="3"/>
    <n v="4.125"/>
    <n v="12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E411BA-0B4E-4A58-A304-ADE18D51EB17}" name="Tableau croisé dynamique2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5">
  <location ref="A3:B9" firstHeaderRow="1" firstDataRow="1" firstDataCol="1"/>
  <pivotFields count="18">
    <pivotField showAll="0"/>
    <pivotField numFmtId="14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>
      <items count="914">
        <item x="635"/>
        <item x="158"/>
        <item x="579"/>
        <item x="94"/>
        <item x="775"/>
        <item x="869"/>
        <item x="25"/>
        <item x="195"/>
        <item x="901"/>
        <item x="134"/>
        <item x="667"/>
        <item x="175"/>
        <item x="58"/>
        <item x="858"/>
        <item x="748"/>
        <item x="189"/>
        <item x="716"/>
        <item x="574"/>
        <item x="378"/>
        <item x="201"/>
        <item x="511"/>
        <item x="125"/>
        <item x="640"/>
        <item x="18"/>
        <item x="264"/>
        <item x="123"/>
        <item x="6"/>
        <item x="405"/>
        <item x="905"/>
        <item x="445"/>
        <item x="38"/>
        <item x="874"/>
        <item x="140"/>
        <item x="53"/>
        <item x="236"/>
        <item x="233"/>
        <item x="50"/>
        <item x="875"/>
        <item x="164"/>
        <item x="619"/>
        <item x="539"/>
        <item x="52"/>
        <item x="213"/>
        <item x="486"/>
        <item x="898"/>
        <item x="491"/>
        <item x="301"/>
        <item x="449"/>
        <item x="459"/>
        <item x="835"/>
        <item x="885"/>
        <item x="39"/>
        <item x="371"/>
        <item x="155"/>
        <item x="463"/>
        <item x="101"/>
        <item x="323"/>
        <item x="812"/>
        <item x="105"/>
        <item x="503"/>
        <item x="22"/>
        <item x="893"/>
        <item x="241"/>
        <item x="250"/>
        <item x="130"/>
        <item x="761"/>
        <item x="752"/>
        <item x="414"/>
        <item x="36"/>
        <item x="228"/>
        <item x="899"/>
        <item x="706"/>
        <item x="360"/>
        <item x="33"/>
        <item x="319"/>
        <item x="131"/>
        <item x="187"/>
        <item x="93"/>
        <item x="234"/>
        <item x="789"/>
        <item x="719"/>
        <item x="103"/>
        <item x="568"/>
        <item x="679"/>
        <item x="279"/>
        <item x="883"/>
        <item x="556"/>
        <item x="448"/>
        <item x="49"/>
        <item x="434"/>
        <item x="441"/>
        <item x="506"/>
        <item x="541"/>
        <item x="205"/>
        <item x="484"/>
        <item x="682"/>
        <item x="544"/>
        <item x="796"/>
        <item x="367"/>
        <item x="651"/>
        <item x="218"/>
        <item x="209"/>
        <item x="699"/>
        <item x="769"/>
        <item x="376"/>
        <item x="845"/>
        <item x="70"/>
        <item x="601"/>
        <item x="145"/>
        <item x="242"/>
        <item x="714"/>
        <item x="139"/>
        <item x="254"/>
        <item x="225"/>
        <item x="754"/>
        <item x="314"/>
        <item x="390"/>
        <item x="771"/>
        <item x="513"/>
        <item x="776"/>
        <item x="572"/>
        <item x="92"/>
        <item x="849"/>
        <item x="641"/>
        <item x="545"/>
        <item x="208"/>
        <item x="87"/>
        <item x="32"/>
        <item x="454"/>
        <item x="63"/>
        <item x="401"/>
        <item x="26"/>
        <item x="59"/>
        <item x="862"/>
        <item x="383"/>
        <item x="227"/>
        <item x="564"/>
        <item x="576"/>
        <item x="571"/>
        <item x="470"/>
        <item x="872"/>
        <item x="147"/>
        <item x="67"/>
        <item x="100"/>
        <item x="868"/>
        <item x="739"/>
        <item x="790"/>
        <item x="43"/>
        <item x="424"/>
        <item x="630"/>
        <item x="379"/>
        <item x="395"/>
        <item x="257"/>
        <item x="828"/>
        <item x="421"/>
        <item x="285"/>
        <item x="795"/>
        <item x="347"/>
        <item x="185"/>
        <item x="361"/>
        <item x="570"/>
        <item x="583"/>
        <item x="85"/>
        <item x="150"/>
        <item x="808"/>
        <item x="270"/>
        <item x="0"/>
        <item x="680"/>
        <item x="559"/>
        <item x="772"/>
        <item x="488"/>
        <item x="622"/>
        <item x="519"/>
        <item x="385"/>
        <item x="648"/>
        <item x="581"/>
        <item x="289"/>
        <item x="119"/>
        <item x="386"/>
        <item x="709"/>
        <item x="741"/>
        <item x="520"/>
        <item x="563"/>
        <item x="304"/>
        <item x="801"/>
        <item x="650"/>
        <item x="174"/>
        <item x="832"/>
        <item x="803"/>
        <item x="109"/>
        <item x="674"/>
        <item x="566"/>
        <item x="807"/>
        <item x="232"/>
        <item x="720"/>
        <item x="1"/>
        <item x="5"/>
        <item x="652"/>
        <item x="276"/>
        <item x="35"/>
        <item x="731"/>
        <item x="806"/>
        <item x="632"/>
        <item x="403"/>
        <item x="357"/>
        <item x="48"/>
        <item x="436"/>
        <item x="102"/>
        <item x="287"/>
        <item x="788"/>
        <item x="467"/>
        <item x="490"/>
        <item x="537"/>
        <item x="331"/>
        <item x="489"/>
        <item x="603"/>
        <item x="426"/>
        <item x="425"/>
        <item x="215"/>
        <item x="142"/>
        <item x="2"/>
        <item x="767"/>
        <item x="21"/>
        <item x="562"/>
        <item x="879"/>
        <item x="688"/>
        <item x="442"/>
        <item x="596"/>
        <item x="190"/>
        <item x="30"/>
        <item x="514"/>
        <item x="671"/>
        <item x="696"/>
        <item x="685"/>
        <item x="614"/>
        <item x="13"/>
        <item x="643"/>
        <item x="251"/>
        <item x="785"/>
        <item x="469"/>
        <item x="51"/>
        <item x="246"/>
        <item x="74"/>
        <item x="532"/>
        <item x="637"/>
        <item x="694"/>
        <item x="47"/>
        <item x="300"/>
        <item x="438"/>
        <item x="200"/>
        <item x="446"/>
        <item x="691"/>
        <item x="525"/>
        <item x="888"/>
        <item x="258"/>
        <item x="613"/>
        <item x="745"/>
        <item x="678"/>
        <item x="854"/>
        <item x="165"/>
        <item x="819"/>
        <item x="427"/>
        <item x="69"/>
        <item x="895"/>
        <item x="177"/>
        <item x="364"/>
        <item x="89"/>
        <item x="587"/>
        <item x="569"/>
        <item x="567"/>
        <item x="735"/>
        <item x="732"/>
        <item x="336"/>
        <item x="611"/>
        <item x="354"/>
        <item x="600"/>
        <item x="78"/>
        <item x="84"/>
        <item x="256"/>
        <item x="538"/>
        <item x="718"/>
        <item x="79"/>
        <item x="340"/>
        <item x="870"/>
        <item x="721"/>
        <item x="499"/>
        <item x="349"/>
        <item x="498"/>
        <item x="529"/>
        <item x="786"/>
        <item x="219"/>
        <item x="245"/>
        <item x="339"/>
        <item x="399"/>
        <item x="178"/>
        <item x="605"/>
        <item x="802"/>
        <item x="221"/>
        <item x="60"/>
        <item x="455"/>
        <item x="282"/>
        <item x="717"/>
        <item x="844"/>
        <item x="97"/>
        <item x="10"/>
        <item x="647"/>
        <item x="851"/>
        <item x="380"/>
        <item x="821"/>
        <item x="243"/>
        <item x="592"/>
        <item x="657"/>
        <item x="867"/>
        <item x="586"/>
        <item x="199"/>
        <item x="666"/>
        <item x="332"/>
        <item x="863"/>
        <item x="321"/>
        <item x="374"/>
        <item x="42"/>
        <item x="846"/>
        <item x="684"/>
        <item x="248"/>
        <item x="440"/>
        <item x="259"/>
        <item x="417"/>
        <item x="318"/>
        <item x="284"/>
        <item x="351"/>
        <item x="298"/>
        <item x="117"/>
        <item x="291"/>
        <item x="293"/>
        <item x="188"/>
        <item x="19"/>
        <item x="783"/>
        <item x="452"/>
        <item x="202"/>
        <item x="909"/>
        <item x="159"/>
        <item x="535"/>
        <item x="167"/>
        <item x="763"/>
        <item x="138"/>
        <item x="28"/>
        <item x="83"/>
        <item x="627"/>
        <item x="645"/>
        <item x="11"/>
        <item x="557"/>
        <item x="604"/>
        <item x="482"/>
        <item x="534"/>
        <item x="135"/>
        <item x="137"/>
        <item x="591"/>
        <item x="618"/>
        <item x="850"/>
        <item x="608"/>
        <item x="833"/>
        <item x="746"/>
        <item x="703"/>
        <item x="747"/>
        <item x="88"/>
        <item x="876"/>
        <item x="693"/>
        <item x="774"/>
        <item x="565"/>
        <item x="226"/>
        <item x="553"/>
        <item x="762"/>
        <item x="362"/>
        <item x="428"/>
        <item x="62"/>
        <item x="910"/>
        <item x="163"/>
        <item x="528"/>
        <item x="306"/>
        <item x="711"/>
        <item x="356"/>
        <item x="479"/>
        <item x="255"/>
        <item x="391"/>
        <item x="698"/>
        <item x="372"/>
        <item x="830"/>
        <item x="335"/>
        <item x="330"/>
        <item x="855"/>
        <item x="373"/>
        <item x="316"/>
        <item x="29"/>
        <item x="45"/>
        <item x="95"/>
        <item x="278"/>
        <item x="595"/>
        <item x="269"/>
        <item x="847"/>
        <item x="697"/>
        <item x="584"/>
        <item x="634"/>
        <item x="238"/>
        <item x="377"/>
        <item x="610"/>
        <item x="843"/>
        <item x="891"/>
        <item x="456"/>
        <item x="662"/>
        <item x="727"/>
        <item x="784"/>
        <item x="625"/>
        <item x="398"/>
        <item x="121"/>
        <item x="295"/>
        <item x="112"/>
        <item x="206"/>
        <item x="664"/>
        <item x="223"/>
        <item x="453"/>
        <item x="400"/>
        <item x="781"/>
        <item x="355"/>
        <item x="886"/>
        <item x="860"/>
        <item x="497"/>
        <item x="384"/>
        <item x="352"/>
        <item x="220"/>
        <item x="737"/>
        <item x="252"/>
        <item x="23"/>
        <item x="9"/>
        <item x="773"/>
        <item x="476"/>
        <item x="621"/>
        <item x="107"/>
        <item x="271"/>
        <item x="878"/>
        <item x="675"/>
        <item x="34"/>
        <item x="419"/>
        <item x="432"/>
        <item x="24"/>
        <item x="461"/>
        <item x="757"/>
        <item x="413"/>
        <item x="668"/>
        <item x="738"/>
        <item x="815"/>
        <item x="902"/>
        <item x="27"/>
        <item x="162"/>
        <item x="265"/>
        <item x="725"/>
        <item x="852"/>
        <item x="547"/>
        <item x="826"/>
        <item x="154"/>
        <item x="778"/>
        <item x="588"/>
        <item x="740"/>
        <item x="602"/>
        <item x="861"/>
        <item x="633"/>
        <item x="268"/>
        <item x="296"/>
        <item x="247"/>
        <item x="620"/>
        <item x="478"/>
        <item x="402"/>
        <item x="487"/>
        <item x="856"/>
        <item x="249"/>
        <item x="756"/>
        <item x="262"/>
        <item x="550"/>
        <item x="388"/>
        <item x="758"/>
        <item x="797"/>
        <item x="543"/>
        <item x="299"/>
        <item x="194"/>
        <item x="689"/>
        <item x="460"/>
        <item x="40"/>
        <item x="813"/>
        <item x="760"/>
        <item x="73"/>
        <item x="118"/>
        <item x="172"/>
        <item x="397"/>
        <item x="686"/>
        <item x="897"/>
        <item x="884"/>
        <item x="468"/>
        <item x="594"/>
        <item x="615"/>
        <item x="99"/>
        <item x="677"/>
        <item x="363"/>
        <item x="842"/>
        <item x="151"/>
        <item x="702"/>
        <item x="607"/>
        <item x="715"/>
        <item x="211"/>
        <item x="266"/>
        <item x="670"/>
        <item x="143"/>
        <item x="889"/>
        <item x="261"/>
        <item x="16"/>
        <item x="822"/>
        <item x="505"/>
        <item x="676"/>
        <item x="522"/>
        <item x="654"/>
        <item x="294"/>
        <item x="838"/>
        <item x="126"/>
        <item x="54"/>
        <item x="274"/>
        <item x="447"/>
        <item x="410"/>
        <item x="240"/>
        <item x="350"/>
        <item x="530"/>
        <item x="342"/>
        <item x="516"/>
        <item x="338"/>
        <item x="156"/>
        <item x="346"/>
        <item x="146"/>
        <item x="368"/>
        <item x="779"/>
        <item x="280"/>
        <item x="764"/>
        <item x="418"/>
        <item x="665"/>
        <item x="462"/>
        <item x="585"/>
        <item x="136"/>
        <item x="420"/>
        <item x="344"/>
        <item x="366"/>
        <item x="7"/>
        <item x="728"/>
        <item x="370"/>
        <item x="628"/>
        <item x="646"/>
        <item x="113"/>
        <item x="345"/>
        <item x="517"/>
        <item x="111"/>
        <item x="15"/>
        <item x="429"/>
        <item x="548"/>
        <item x="906"/>
        <item x="290"/>
        <item x="157"/>
        <item x="315"/>
        <item x="799"/>
        <item x="275"/>
        <item x="281"/>
        <item x="72"/>
        <item x="736"/>
        <item x="730"/>
        <item x="865"/>
        <item x="626"/>
        <item x="106"/>
        <item x="303"/>
        <item x="90"/>
        <item x="308"/>
        <item x="334"/>
        <item x="472"/>
        <item x="524"/>
        <item x="337"/>
        <item x="599"/>
        <item x="273"/>
        <item x="184"/>
        <item x="672"/>
        <item x="501"/>
        <item x="589"/>
        <item x="911"/>
        <item x="656"/>
        <item x="4"/>
        <item x="56"/>
        <item x="810"/>
        <item x="798"/>
        <item x="176"/>
        <item x="900"/>
        <item x="483"/>
        <item x="551"/>
        <item x="267"/>
        <item x="464"/>
        <item x="108"/>
        <item x="704"/>
        <item x="649"/>
        <item x="186"/>
        <item x="170"/>
        <item x="493"/>
        <item x="183"/>
        <item x="272"/>
        <item x="423"/>
        <item x="710"/>
        <item x="466"/>
        <item x="393"/>
        <item x="658"/>
        <item x="496"/>
        <item x="829"/>
        <item x="814"/>
        <item x="840"/>
        <item x="415"/>
        <item x="128"/>
        <item x="780"/>
        <item x="132"/>
        <item x="408"/>
        <item x="866"/>
        <item x="359"/>
        <item x="81"/>
        <item x="451"/>
        <item x="133"/>
        <item x="787"/>
        <item x="841"/>
        <item x="873"/>
        <item x="881"/>
        <item x="695"/>
        <item x="659"/>
        <item x="864"/>
        <item x="358"/>
        <item x="310"/>
        <item x="65"/>
        <item x="561"/>
        <item x="197"/>
        <item x="57"/>
        <item x="64"/>
        <item x="554"/>
        <item x="526"/>
        <item x="288"/>
        <item x="320"/>
        <item x="907"/>
        <item x="409"/>
        <item x="759"/>
        <item x="477"/>
        <item x="653"/>
        <item x="578"/>
        <item x="416"/>
        <item x="598"/>
        <item x="435"/>
        <item x="597"/>
        <item x="433"/>
        <item x="521"/>
        <item x="422"/>
        <item x="387"/>
        <item x="149"/>
        <item x="624"/>
        <item x="204"/>
        <item x="723"/>
        <item x="766"/>
        <item x="495"/>
        <item x="37"/>
        <item x="502"/>
        <item x="457"/>
        <item x="148"/>
        <item x="507"/>
        <item x="381"/>
        <item x="500"/>
        <item x="573"/>
        <item x="116"/>
        <item x="286"/>
        <item x="348"/>
        <item x="582"/>
        <item x="834"/>
        <item x="777"/>
        <item x="542"/>
        <item x="749"/>
        <item x="644"/>
        <item x="375"/>
        <item x="722"/>
        <item x="144"/>
        <item x="169"/>
        <item x="66"/>
        <item x="823"/>
        <item x="510"/>
        <item x="871"/>
        <item x="8"/>
        <item x="407"/>
        <item x="181"/>
        <item x="700"/>
        <item x="46"/>
        <item x="481"/>
        <item x="75"/>
        <item x="253"/>
        <item x="17"/>
        <item x="824"/>
        <item x="313"/>
        <item x="687"/>
        <item x="324"/>
        <item x="912"/>
        <item x="705"/>
        <item x="811"/>
        <item x="793"/>
        <item x="412"/>
        <item x="61"/>
        <item x="518"/>
        <item x="431"/>
        <item x="31"/>
        <item x="669"/>
        <item x="877"/>
        <item x="692"/>
        <item x="908"/>
        <item x="369"/>
        <item x="244"/>
        <item x="792"/>
        <item x="443"/>
        <item x="325"/>
        <item x="744"/>
        <item x="473"/>
        <item x="612"/>
        <item x="216"/>
        <item x="231"/>
        <item x="260"/>
        <item x="55"/>
        <item x="887"/>
        <item x="305"/>
        <item x="444"/>
        <item x="661"/>
        <item x="239"/>
        <item x="198"/>
        <item x="173"/>
        <item x="207"/>
        <item x="734"/>
        <item x="465"/>
        <item x="575"/>
        <item x="765"/>
        <item x="68"/>
        <item x="353"/>
        <item x="312"/>
        <item x="80"/>
        <item x="76"/>
        <item x="91"/>
        <item x="122"/>
        <item x="809"/>
        <item x="552"/>
        <item x="329"/>
        <item x="512"/>
        <item x="475"/>
        <item x="326"/>
        <item x="179"/>
        <item x="297"/>
        <item x="755"/>
        <item x="492"/>
        <item x="904"/>
        <item x="322"/>
        <item x="708"/>
        <item x="882"/>
        <item x="110"/>
        <item x="343"/>
        <item x="224"/>
        <item x="890"/>
        <item x="804"/>
        <item x="753"/>
        <item x="292"/>
        <item x="196"/>
        <item x="214"/>
        <item x="235"/>
        <item x="903"/>
        <item x="480"/>
        <item x="533"/>
        <item x="623"/>
        <item x="673"/>
        <item x="817"/>
        <item x="193"/>
        <item x="41"/>
        <item x="590"/>
        <item x="171"/>
        <item x="794"/>
        <item x="333"/>
        <item x="733"/>
        <item x="365"/>
        <item x="71"/>
        <item x="161"/>
        <item x="168"/>
        <item x="3"/>
        <item x="857"/>
        <item x="515"/>
        <item x="382"/>
        <item x="853"/>
        <item x="283"/>
        <item x="182"/>
        <item x="124"/>
        <item x="743"/>
        <item x="96"/>
        <item x="504"/>
        <item x="683"/>
        <item x="791"/>
        <item x="82"/>
        <item x="546"/>
        <item x="404"/>
        <item x="609"/>
        <item x="115"/>
        <item x="712"/>
        <item x="770"/>
        <item x="394"/>
        <item x="782"/>
        <item x="141"/>
        <item x="839"/>
        <item x="120"/>
        <item x="540"/>
        <item x="212"/>
        <item x="217"/>
        <item x="411"/>
        <item x="180"/>
        <item x="86"/>
        <item x="836"/>
        <item x="713"/>
        <item x="655"/>
        <item x="222"/>
        <item x="114"/>
        <item x="509"/>
        <item x="629"/>
        <item x="191"/>
        <item x="751"/>
        <item x="98"/>
        <item x="127"/>
        <item x="681"/>
        <item x="439"/>
        <item x="859"/>
        <item x="690"/>
        <item x="560"/>
        <item x="805"/>
        <item x="523"/>
        <item x="210"/>
        <item x="558"/>
        <item x="458"/>
        <item x="129"/>
        <item x="317"/>
        <item x="820"/>
        <item x="44"/>
        <item x="536"/>
        <item x="707"/>
        <item x="77"/>
        <item x="701"/>
        <item x="816"/>
        <item x="166"/>
        <item x="527"/>
        <item x="894"/>
        <item x="639"/>
        <item x="389"/>
        <item x="485"/>
        <item x="549"/>
        <item x="471"/>
        <item x="104"/>
        <item x="508"/>
        <item x="450"/>
        <item x="392"/>
        <item x="406"/>
        <item x="229"/>
        <item x="606"/>
        <item x="818"/>
        <item x="192"/>
        <item x="663"/>
        <item x="341"/>
        <item x="617"/>
        <item x="636"/>
        <item x="577"/>
        <item x="328"/>
        <item x="837"/>
        <item x="160"/>
        <item x="311"/>
        <item x="848"/>
        <item x="880"/>
        <item x="638"/>
        <item x="20"/>
        <item x="494"/>
        <item x="12"/>
        <item x="825"/>
        <item x="263"/>
        <item x="580"/>
        <item x="768"/>
        <item x="892"/>
        <item x="302"/>
        <item x="750"/>
        <item x="153"/>
        <item x="642"/>
        <item x="729"/>
        <item x="309"/>
        <item x="800"/>
        <item x="616"/>
        <item x="230"/>
        <item x="831"/>
        <item x="307"/>
        <item x="660"/>
        <item x="152"/>
        <item x="742"/>
        <item x="631"/>
        <item x="896"/>
        <item x="593"/>
        <item x="203"/>
        <item x="726"/>
        <item x="474"/>
        <item x="724"/>
        <item x="396"/>
        <item x="827"/>
        <item x="327"/>
        <item x="277"/>
        <item x="237"/>
        <item x="14"/>
        <item x="437"/>
        <item x="430"/>
        <item x="531"/>
        <item x="555"/>
        <item t="default"/>
      </items>
    </pivotField>
    <pivotField showAll="0"/>
    <pivotField showAll="0"/>
    <pivotField axis="axisRow" showAll="0" measureFilter="1" sortType="ascending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5" showAll="0"/>
    <pivotField numFmtId="44" showAll="0"/>
    <pivotField dataField="1" numFmtId="44"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6">
    <i>
      <x v="255"/>
    </i>
    <i>
      <x v="646"/>
    </i>
    <i>
      <x v="831"/>
    </i>
    <i>
      <x v="125"/>
    </i>
    <i>
      <x v="28"/>
    </i>
    <i t="grand">
      <x/>
    </i>
  </rowItems>
  <colItems count="1">
    <i/>
  </colItems>
  <dataFields count="1">
    <dataField name="Somme de Sales" fld="15" baseField="0" baseItem="0" numFmtId="44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33FDB-EF55-4357-84D7-7D2245EAD382}" name="Tableau croisé dynamique2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5">
  <location ref="A3:B7" firstHeaderRow="1" firstDataRow="1" firstDataCol="1"/>
  <pivotFields count="18">
    <pivotField showAll="0"/>
    <pivotField numFmtId="14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5" showAll="0"/>
    <pivotField numFmtId="44" showAll="0"/>
    <pivotField dataField="1" numFmtId="44"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8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omme de Sales" fld="15" baseField="0" baseItem="0" numFmtId="44"/>
  </dataField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C31A3-6405-4B27-9DE4-C3C682881CEA}" name="Total_Ventes" cacheId="13" applyNumberFormats="0" applyBorderFormats="0" applyFontFormats="0" applyPatternFormats="0" applyAlignmentFormats="0" applyWidthHeightFormats="1" dataCaption="Valeurs" updatedVersion="8" minRefreshableVersion="5" useAutoFormatting="1" rowGrandTotals="0" colGrandTotals="0" itemPrintTitles="1" createdVersion="8" indent="0" compact="0" compactData="0" multipleFieldFilters="0" chartFormat="35">
  <location ref="A3:F48" firstHeaderRow="1" firstDataRow="2" firstDataCol="2"/>
  <pivotFields count="18">
    <pivotField compact="0" outline="0" showAll="0" defaultSubtotal="0"/>
    <pivotField compact="0" numFmtId="14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numFmtId="165" outline="0" showAll="0" defaultSubtotal="0">
      <items count="4">
        <item x="3"/>
        <item x="1"/>
        <item x="0"/>
        <item x="2"/>
      </items>
    </pivotField>
    <pivotField compact="0" numFmtId="44" outline="0" showAll="0" defaultSubtotal="0"/>
    <pivotField dataField="1" compact="0" numFmtId="44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0"/>
  </colFields>
  <colItems count="4">
    <i>
      <x/>
    </i>
    <i>
      <x v="1"/>
    </i>
    <i>
      <x v="2"/>
    </i>
    <i>
      <x v="3"/>
    </i>
  </colItems>
  <dataFields count="1">
    <dataField name="Somme de Sales" fld="15" baseField="0" baseItem="0" numFmtId="44"/>
  </dataFields>
  <chartFormats count="12">
    <chartFormat chart="32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2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2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2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33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3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3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3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34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4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4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4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Loyalty_Card" xr10:uid="{82544465-903E-450D-A742-75BA70C5CABA}" sourceName="Loyalty Card">
  <pivotTables>
    <pivotTable tabId="18" name="Total_Ventes"/>
  </pivotTables>
  <data>
    <tabular pivotCacheId="546346700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oast_Type_Name" xr10:uid="{9B362594-A1D8-4A42-8EB6-C3165C717B52}" sourceName="Roast Type Name">
  <pivotTables>
    <pivotTable tabId="18" name="Total_Ventes"/>
  </pivotTables>
  <data>
    <tabular pivotCacheId="546346700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ize" xr10:uid="{D313B70C-F215-4E40-AEED-1EB2980D992C}" sourceName="Size">
  <pivotTables>
    <pivotTable tabId="18" name="Total_Ventes"/>
  </pivotTables>
  <data>
    <tabular pivotCacheId="546346700">
      <items count="4">
        <i x="3" s="1"/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yalty Card" xr10:uid="{826C31B2-85F4-4336-9FAC-D6E5E1CC91C6}" cache="Segment_Loyalty_Card" caption="Loyalty Card" columnCount="2" rowHeight="241300"/>
  <slicer name="Roast Type Name" xr10:uid="{ADA20518-B480-4127-8629-21451DF67B69}" cache="Segment_Roast_Type_Name" caption="Roast Type Name" columnCount="3" rowHeight="241300"/>
  <slicer name="Size" xr10:uid="{541836E8-D2E0-41BF-A98C-59CC2F10CD62}" cache="Segment_Size" caption="Size" columnCount="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6B56E1-E6F2-4835-BAF6-7ED9C371A74F}" name="Order_table" displayName="Order_table" ref="A1:P1001" totalsRowShown="0" headerRowDxfId="0">
  <autoFilter ref="A1:P1001" xr:uid="{106B56E1-E6F2-4835-BAF6-7ED9C371A74F}"/>
  <tableColumns count="16">
    <tableColumn id="1" xr3:uid="{901AD1BF-962C-4F8E-A00D-E1A69C3B3F79}" name="Order ID" dataDxfId="11"/>
    <tableColumn id="2" xr3:uid="{B4F7AF81-5684-4F65-867F-FFDFC37E5555}" name="Order Date" dataDxfId="10"/>
    <tableColumn id="3" xr3:uid="{D12AE58D-5AF7-4099-A6BE-54D36C1527D0}" name="Customer ID" dataDxfId="9"/>
    <tableColumn id="4" xr3:uid="{0A3D344C-4F7C-4546-830D-7898C8080857}" name="Product ID"/>
    <tableColumn id="5" xr3:uid="{1AAF9A93-99B1-4F45-91CE-00E967AA6289}" name="Quantity" dataDxfId="8"/>
    <tableColumn id="6" xr3:uid="{47DCFD60-954A-4D37-A911-17B1C9C2ADA0}" name="Customer Name" dataDxfId="7">
      <calculatedColumnFormula>INDEX(customers!$A$1:$I$1001,MATCH(orders!$C2,customers!$A$1:$A$1001,0),MATCH(orders!F$1,customers!$A$1:$I$1,0))</calculatedColumnFormula>
    </tableColumn>
    <tableColumn id="7" xr3:uid="{54A19697-5533-49FF-9FB7-99C80F211BB3}" name="Loyalty Card" dataDxfId="6">
      <calculatedColumnFormula>INDEX(customers!$A$1:$I$1001,MATCH(orders!$C2,customers!$A$1:$A$1001,0),MATCH(orders!G$1,customers!$A$1:$I$1,0))</calculatedColumnFormula>
    </tableColumn>
    <tableColumn id="8" xr3:uid="{73755059-F121-4C14-9DA4-706AEEF52D27}" name="City" dataDxfId="5">
      <calculatedColumnFormula>INDEX(customers!$A$1:$I$1001,MATCH(orders!$C2,customers!$A$1:$A$1001,0),MATCH(orders!H$1,customers!$A$1:$I$1,0))</calculatedColumnFormula>
    </tableColumn>
    <tableColumn id="9" xr3:uid="{A441115B-F0E4-4F28-B296-5F21989E2ABF}" name="Country" dataDxfId="4">
      <calculatedColumnFormula>INDEX(customers!$A$1:$I$1001,MATCH(orders!$C2,customers!$A$1:$A$1001,0),MATCH(orders!I$1,customers!$A$1:$I$1,0))</calculatedColumnFormula>
    </tableColumn>
    <tableColumn id="10" xr3:uid="{6696773B-5C60-4DD4-B57E-DB9709A3702B}" name="Coffee Type">
      <calculatedColumnFormula>INDEX(products!$A$1:$G$49,MATCH(orders!$D2,products!$A$1:$A$49,0),MATCH(orders!J$1,products!$A$1:$G$1,0))</calculatedColumnFormula>
    </tableColumn>
    <tableColumn id="11" xr3:uid="{211C12D4-417E-4753-97D4-271CE6100071}" name="Coffee Type Name">
      <calculatedColumnFormula>IF(J2="Rob","Robusta",IF(J2="Exc","Excelsa",IF(J2="Ara","Arabica",IF(J2="Lib","Liberica"," "))))</calculatedColumnFormula>
    </tableColumn>
    <tableColumn id="12" xr3:uid="{D3D0E4E0-B77C-492E-B8E4-73F81A2A8ED5}" name="Roast Type">
      <calculatedColumnFormula>INDEX(products!$A$1:$G$49,MATCH(orders!$D2,products!$A$1:$A$49,0),MATCH(orders!L$1,products!$A$1:$G$1,0))</calculatedColumnFormula>
    </tableColumn>
    <tableColumn id="13" xr3:uid="{195C8043-7287-47B1-BE08-25BF51D7D8B5}" name="Roast Type Name">
      <calculatedColumnFormula>IF(L2="M","Medium",IF(L2="L","Light",IF(L2="D","Dark"," ")))</calculatedColumnFormula>
    </tableColumn>
    <tableColumn id="14" xr3:uid="{DA5CB334-0B8C-4406-B6B4-D578437627FD}" name="Size" dataDxfId="3">
      <calculatedColumnFormula>INDEX(products!$A$1:$G$49,MATCH(orders!$D2,products!$A$1:$A$49,0),MATCH(orders!N$1,products!$A$1:$G$1,0))</calculatedColumnFormula>
    </tableColumn>
    <tableColumn id="15" xr3:uid="{C6A99A6B-87D7-420E-8487-C7235CBCC38A}" name="Unit Price" dataDxfId="2" dataCellStyle="Monétaire">
      <calculatedColumnFormula>INDEX(products!$A$1:$G$49,MATCH(orders!$D2,products!$A$1:$A$49,0),MATCH(orders!O$1,products!$A$1:$G$1,0))</calculatedColumnFormula>
    </tableColumn>
    <tableColumn id="16" xr3:uid="{A362CA3D-DED5-4A30-ADF7-718BE2DC9DAA}" name="Sales" dataDxfId="1" dataCellStyle="Monétaire">
      <calculatedColumnFormula>E2*O2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Order_Date" xr10:uid="{8A7C7FC2-B8F7-4835-9122-980CBE2A5C33}" sourceName="Order Date">
  <pivotTables>
    <pivotTable tabId="18" name="Total_Ventes"/>
  </pivotTables>
  <state minimalRefreshVersion="6" lastRefreshVersion="6" pivotCacheId="546346700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129DD997-173C-4456-8899-06BB406741ED}" cache="ChronologieNative_Order_Date" caption="Order Date" level="2" selectionLevel="2" scrollPosition="2021-01-29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4C773-50B6-4D08-8720-45C3830EE9CA}">
  <dimension ref="A1"/>
  <sheetViews>
    <sheetView tabSelected="1" zoomScale="85" zoomScaleNormal="85" workbookViewId="0"/>
  </sheetViews>
  <sheetFormatPr baseColWidth="10" defaultRowHeight="15" x14ac:dyDescent="0.25"/>
  <cols>
    <col min="1" max="1" width="1.7109375" customWidth="1"/>
  </cols>
  <sheetData>
    <row r="1" customFormat="1" ht="5.0999999999999996" customHeight="1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926D0-D5C6-4440-AE5B-A75F76105F76}">
  <dimension ref="A3:B9"/>
  <sheetViews>
    <sheetView workbookViewId="0">
      <selection activeCell="A3" sqref="A3"/>
    </sheetView>
  </sheetViews>
  <sheetFormatPr baseColWidth="10" defaultRowHeight="15" x14ac:dyDescent="0.25"/>
  <cols>
    <col min="1" max="1" width="21" bestFit="1" customWidth="1"/>
    <col min="2" max="2" width="15.42578125" bestFit="1" customWidth="1"/>
  </cols>
  <sheetData>
    <row r="3" spans="1:2" x14ac:dyDescent="0.25">
      <c r="A3" s="8" t="s">
        <v>6199</v>
      </c>
      <c r="B3" t="s">
        <v>6198</v>
      </c>
    </row>
    <row r="4" spans="1:2" x14ac:dyDescent="0.25">
      <c r="A4" s="9" t="s">
        <v>3753</v>
      </c>
      <c r="B4" s="7">
        <v>278.01</v>
      </c>
    </row>
    <row r="5" spans="1:2" x14ac:dyDescent="0.25">
      <c r="A5" s="9" t="s">
        <v>1598</v>
      </c>
      <c r="B5" s="7">
        <v>281.67499999999995</v>
      </c>
    </row>
    <row r="6" spans="1:2" x14ac:dyDescent="0.25">
      <c r="A6" s="9" t="s">
        <v>2587</v>
      </c>
      <c r="B6" s="7">
        <v>289.11</v>
      </c>
    </row>
    <row r="7" spans="1:2" x14ac:dyDescent="0.25">
      <c r="A7" s="9" t="s">
        <v>5765</v>
      </c>
      <c r="B7" s="7">
        <v>307.04499999999996</v>
      </c>
    </row>
    <row r="8" spans="1:2" x14ac:dyDescent="0.25">
      <c r="A8" s="9" t="s">
        <v>5114</v>
      </c>
      <c r="B8" s="7">
        <v>317.06999999999994</v>
      </c>
    </row>
    <row r="9" spans="1:2" x14ac:dyDescent="0.25">
      <c r="A9" s="9" t="s">
        <v>6200</v>
      </c>
      <c r="B9" s="7">
        <v>1472.9099999999999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C42D-8406-4241-A601-7A77420FD2E3}">
  <dimension ref="A3:B7"/>
  <sheetViews>
    <sheetView workbookViewId="0">
      <selection activeCell="A3" sqref="A3"/>
    </sheetView>
  </sheetViews>
  <sheetFormatPr baseColWidth="10" defaultRowHeight="15" x14ac:dyDescent="0.25"/>
  <cols>
    <col min="1" max="1" width="21" bestFit="1" customWidth="1"/>
    <col min="2" max="2" width="15.42578125" bestFit="1" customWidth="1"/>
  </cols>
  <sheetData>
    <row r="3" spans="1:2" x14ac:dyDescent="0.25">
      <c r="A3" s="8" t="s">
        <v>6199</v>
      </c>
      <c r="B3" t="s">
        <v>6198</v>
      </c>
    </row>
    <row r="4" spans="1:2" x14ac:dyDescent="0.25">
      <c r="A4" s="9" t="s">
        <v>28</v>
      </c>
      <c r="B4" s="7">
        <v>2798.5050000000001</v>
      </c>
    </row>
    <row r="5" spans="1:2" x14ac:dyDescent="0.25">
      <c r="A5" s="9" t="s">
        <v>318</v>
      </c>
      <c r="B5" s="7">
        <v>6696.8649999999989</v>
      </c>
    </row>
    <row r="6" spans="1:2" x14ac:dyDescent="0.25">
      <c r="A6" s="9" t="s">
        <v>19</v>
      </c>
      <c r="B6" s="7">
        <v>35638.88499999998</v>
      </c>
    </row>
    <row r="7" spans="1:2" x14ac:dyDescent="0.25">
      <c r="A7" s="9" t="s">
        <v>6200</v>
      </c>
      <c r="B7" s="7">
        <v>45134.254999999976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F6347-CC42-459A-8B4F-84B79982AA9D}">
  <dimension ref="A3:F48"/>
  <sheetViews>
    <sheetView workbookViewId="0">
      <selection activeCell="A3" sqref="A3"/>
    </sheetView>
  </sheetViews>
  <sheetFormatPr baseColWidth="10" defaultRowHeight="15" x14ac:dyDescent="0.25"/>
  <cols>
    <col min="1" max="1" width="21" bestFit="1" customWidth="1"/>
    <col min="2" max="2" width="19.42578125" bestFit="1" customWidth="1"/>
    <col min="3" max="3" width="19.85546875" bestFit="1" customWidth="1"/>
    <col min="4" max="6" width="9.5703125" bestFit="1" customWidth="1"/>
  </cols>
  <sheetData>
    <row r="3" spans="1:6" x14ac:dyDescent="0.25">
      <c r="A3" s="8" t="s">
        <v>6198</v>
      </c>
      <c r="C3" s="8" t="s">
        <v>6196</v>
      </c>
    </row>
    <row r="4" spans="1:6" x14ac:dyDescent="0.25">
      <c r="A4" s="8" t="s">
        <v>6221</v>
      </c>
      <c r="B4" s="8" t="s">
        <v>6222</v>
      </c>
      <c r="C4" t="s">
        <v>6205</v>
      </c>
      <c r="D4" t="s">
        <v>6206</v>
      </c>
      <c r="E4" t="s">
        <v>6207</v>
      </c>
      <c r="F4" t="s">
        <v>6208</v>
      </c>
    </row>
    <row r="5" spans="1:6" x14ac:dyDescent="0.25">
      <c r="A5" t="s">
        <v>6201</v>
      </c>
      <c r="B5" t="s">
        <v>6209</v>
      </c>
      <c r="C5" s="7">
        <v>186.85499999999999</v>
      </c>
      <c r="D5" s="7">
        <v>305.97000000000003</v>
      </c>
      <c r="E5" s="7">
        <v>213.15999999999997</v>
      </c>
      <c r="F5" s="7">
        <v>123</v>
      </c>
    </row>
    <row r="6" spans="1:6" x14ac:dyDescent="0.25">
      <c r="B6" t="s">
        <v>6210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</row>
    <row r="7" spans="1:6" x14ac:dyDescent="0.25">
      <c r="B7" t="s">
        <v>6211</v>
      </c>
      <c r="C7" s="7">
        <v>224.94499999999999</v>
      </c>
      <c r="D7" s="7">
        <v>349.12</v>
      </c>
      <c r="E7" s="7">
        <v>321.04000000000002</v>
      </c>
      <c r="F7" s="7">
        <v>126.035</v>
      </c>
    </row>
    <row r="8" spans="1:6" x14ac:dyDescent="0.25">
      <c r="B8" t="s">
        <v>6212</v>
      </c>
      <c r="C8" s="7">
        <v>307.12</v>
      </c>
      <c r="D8" s="7">
        <v>681.07499999999993</v>
      </c>
      <c r="E8" s="7">
        <v>533.70499999999993</v>
      </c>
      <c r="F8" s="7">
        <v>158.85</v>
      </c>
    </row>
    <row r="9" spans="1:6" x14ac:dyDescent="0.25">
      <c r="B9" t="s">
        <v>6213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</row>
    <row r="10" spans="1:6" x14ac:dyDescent="0.25">
      <c r="B10" t="s">
        <v>6214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</row>
    <row r="11" spans="1:6" x14ac:dyDescent="0.25">
      <c r="B11" t="s">
        <v>6215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</row>
    <row r="12" spans="1:6" x14ac:dyDescent="0.25">
      <c r="B12" t="s">
        <v>6216</v>
      </c>
      <c r="C12" s="7">
        <v>334.89</v>
      </c>
      <c r="D12" s="7">
        <v>70.95</v>
      </c>
      <c r="E12" s="7">
        <v>134.23000000000002</v>
      </c>
      <c r="F12" s="7">
        <v>166.27499999999998</v>
      </c>
    </row>
    <row r="13" spans="1:6" x14ac:dyDescent="0.25">
      <c r="B13" t="s">
        <v>6217</v>
      </c>
      <c r="C13" s="7">
        <v>178.70999999999998</v>
      </c>
      <c r="D13" s="7">
        <v>166.1</v>
      </c>
      <c r="E13" s="7">
        <v>439.30999999999995</v>
      </c>
      <c r="F13" s="7">
        <v>492.9</v>
      </c>
    </row>
    <row r="14" spans="1:6" x14ac:dyDescent="0.25">
      <c r="B14" t="s">
        <v>6218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</row>
    <row r="15" spans="1:6" x14ac:dyDescent="0.25">
      <c r="B15" t="s">
        <v>6219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</row>
    <row r="16" spans="1:6" x14ac:dyDescent="0.25">
      <c r="B16" t="s">
        <v>6220</v>
      </c>
      <c r="C16" s="7">
        <v>265.62</v>
      </c>
      <c r="D16" s="7">
        <v>526.51499999999987</v>
      </c>
      <c r="E16" s="7">
        <v>187.06</v>
      </c>
      <c r="F16" s="7">
        <v>210.58999999999997</v>
      </c>
    </row>
    <row r="17" spans="1:6" x14ac:dyDescent="0.25">
      <c r="A17" t="s">
        <v>6202</v>
      </c>
      <c r="B17" t="s">
        <v>6209</v>
      </c>
      <c r="C17" s="7">
        <v>47.25</v>
      </c>
      <c r="D17" s="7">
        <v>65.805000000000007</v>
      </c>
      <c r="E17" s="7">
        <v>274.67500000000001</v>
      </c>
      <c r="F17" s="7">
        <v>179.22</v>
      </c>
    </row>
    <row r="18" spans="1:6" x14ac:dyDescent="0.25">
      <c r="B18" t="s">
        <v>6210</v>
      </c>
      <c r="C18" s="7">
        <v>745.44999999999993</v>
      </c>
      <c r="D18" s="7">
        <v>428.88499999999999</v>
      </c>
      <c r="E18" s="7">
        <v>194.17499999999998</v>
      </c>
      <c r="F18" s="7">
        <v>429.82999999999993</v>
      </c>
    </row>
    <row r="19" spans="1:6" x14ac:dyDescent="0.25">
      <c r="B19" t="s">
        <v>6211</v>
      </c>
      <c r="C19" s="7">
        <v>130.47</v>
      </c>
      <c r="D19" s="7">
        <v>271.48500000000001</v>
      </c>
      <c r="E19" s="7">
        <v>281.20499999999998</v>
      </c>
      <c r="F19" s="7">
        <v>231.63000000000002</v>
      </c>
    </row>
    <row r="20" spans="1:6" x14ac:dyDescent="0.25">
      <c r="B20" t="s">
        <v>6212</v>
      </c>
      <c r="C20" s="7">
        <v>27</v>
      </c>
      <c r="D20" s="7">
        <v>347.26</v>
      </c>
      <c r="E20" s="7">
        <v>147.51</v>
      </c>
      <c r="F20" s="7">
        <v>240.04</v>
      </c>
    </row>
    <row r="21" spans="1:6" x14ac:dyDescent="0.25">
      <c r="B21" t="s">
        <v>6213</v>
      </c>
      <c r="C21" s="7">
        <v>255.11499999999995</v>
      </c>
      <c r="D21" s="7">
        <v>541.73</v>
      </c>
      <c r="E21" s="7">
        <v>83.43</v>
      </c>
      <c r="F21" s="7">
        <v>59.079999999999991</v>
      </c>
    </row>
    <row r="22" spans="1:6" x14ac:dyDescent="0.25">
      <c r="B22" t="s">
        <v>6214</v>
      </c>
      <c r="C22" s="7">
        <v>584.78999999999985</v>
      </c>
      <c r="D22" s="7">
        <v>357.42999999999995</v>
      </c>
      <c r="E22" s="7">
        <v>355.34</v>
      </c>
      <c r="F22" s="7">
        <v>140.88</v>
      </c>
    </row>
    <row r="23" spans="1:6" x14ac:dyDescent="0.25">
      <c r="B23" t="s">
        <v>6215</v>
      </c>
      <c r="C23" s="7">
        <v>430.62</v>
      </c>
      <c r="D23" s="7">
        <v>227.42500000000001</v>
      </c>
      <c r="E23" s="7">
        <v>236.315</v>
      </c>
      <c r="F23" s="7">
        <v>414.58499999999992</v>
      </c>
    </row>
    <row r="24" spans="1:6" x14ac:dyDescent="0.25">
      <c r="B24" t="s">
        <v>6216</v>
      </c>
      <c r="C24" s="7">
        <v>22.5</v>
      </c>
      <c r="D24" s="7">
        <v>77.72</v>
      </c>
      <c r="E24" s="7">
        <v>60.5</v>
      </c>
      <c r="F24" s="7">
        <v>139.67999999999998</v>
      </c>
    </row>
    <row r="25" spans="1:6" x14ac:dyDescent="0.25">
      <c r="B25" t="s">
        <v>6217</v>
      </c>
      <c r="C25" s="7">
        <v>126.14999999999999</v>
      </c>
      <c r="D25" s="7">
        <v>195.11</v>
      </c>
      <c r="E25" s="7">
        <v>89.13</v>
      </c>
      <c r="F25" s="7">
        <v>302.65999999999997</v>
      </c>
    </row>
    <row r="26" spans="1:6" x14ac:dyDescent="0.25">
      <c r="B26" t="s">
        <v>6218</v>
      </c>
      <c r="C26" s="7">
        <v>376.03</v>
      </c>
      <c r="D26" s="7">
        <v>523.24</v>
      </c>
      <c r="E26" s="7">
        <v>440.96499999999997</v>
      </c>
      <c r="F26" s="7">
        <v>174.46999999999997</v>
      </c>
    </row>
    <row r="27" spans="1:6" x14ac:dyDescent="0.25">
      <c r="B27" t="s">
        <v>6219</v>
      </c>
      <c r="C27" s="7">
        <v>515.17999999999995</v>
      </c>
      <c r="D27" s="7">
        <v>142.56</v>
      </c>
      <c r="E27" s="7">
        <v>347.03999999999996</v>
      </c>
      <c r="F27" s="7">
        <v>104.08499999999999</v>
      </c>
    </row>
    <row r="28" spans="1:6" x14ac:dyDescent="0.25">
      <c r="B28" t="s">
        <v>6220</v>
      </c>
      <c r="C28" s="7">
        <v>95.859999999999985</v>
      </c>
      <c r="D28" s="7">
        <v>484.76</v>
      </c>
      <c r="E28" s="7">
        <v>94.17</v>
      </c>
      <c r="F28" s="7">
        <v>77.10499999999999</v>
      </c>
    </row>
    <row r="29" spans="1:6" x14ac:dyDescent="0.25">
      <c r="A29" t="s">
        <v>6203</v>
      </c>
      <c r="B29" t="s">
        <v>6209</v>
      </c>
      <c r="C29" s="7">
        <v>258.34500000000003</v>
      </c>
      <c r="D29" s="7">
        <v>139.625</v>
      </c>
      <c r="E29" s="7">
        <v>279.52000000000004</v>
      </c>
      <c r="F29" s="7">
        <v>160.19499999999999</v>
      </c>
    </row>
    <row r="30" spans="1:6" x14ac:dyDescent="0.25">
      <c r="B30" t="s">
        <v>6210</v>
      </c>
      <c r="C30" s="7">
        <v>342.2</v>
      </c>
      <c r="D30" s="7">
        <v>284.24999999999994</v>
      </c>
      <c r="E30" s="7">
        <v>251.83</v>
      </c>
      <c r="F30" s="7">
        <v>80.550000000000011</v>
      </c>
    </row>
    <row r="31" spans="1:6" x14ac:dyDescent="0.25">
      <c r="B31" t="s">
        <v>6211</v>
      </c>
      <c r="C31" s="7">
        <v>418.30499999999989</v>
      </c>
      <c r="D31" s="7">
        <v>468.125</v>
      </c>
      <c r="E31" s="7">
        <v>405.05500000000006</v>
      </c>
      <c r="F31" s="7">
        <v>253.15499999999997</v>
      </c>
    </row>
    <row r="32" spans="1:6" x14ac:dyDescent="0.25">
      <c r="B32" t="s">
        <v>6212</v>
      </c>
      <c r="C32" s="7">
        <v>102.32999999999998</v>
      </c>
      <c r="D32" s="7">
        <v>242.14000000000001</v>
      </c>
      <c r="E32" s="7">
        <v>554.875</v>
      </c>
      <c r="F32" s="7">
        <v>106.23999999999998</v>
      </c>
    </row>
    <row r="33" spans="1:6" x14ac:dyDescent="0.25">
      <c r="B33" t="s">
        <v>6213</v>
      </c>
      <c r="C33" s="7">
        <v>234.71999999999997</v>
      </c>
      <c r="D33" s="7">
        <v>133.08000000000001</v>
      </c>
      <c r="E33" s="7">
        <v>267.2</v>
      </c>
      <c r="F33" s="7">
        <v>272.68999999999994</v>
      </c>
    </row>
    <row r="34" spans="1:6" x14ac:dyDescent="0.25">
      <c r="B34" t="s">
        <v>6214</v>
      </c>
      <c r="C34" s="7">
        <v>430.39</v>
      </c>
      <c r="D34" s="7">
        <v>136.20500000000001</v>
      </c>
      <c r="E34" s="7">
        <v>209.6</v>
      </c>
      <c r="F34" s="7">
        <v>88.334999999999994</v>
      </c>
    </row>
    <row r="35" spans="1:6" x14ac:dyDescent="0.25">
      <c r="B35" t="s">
        <v>6215</v>
      </c>
      <c r="C35" s="7">
        <v>109.005</v>
      </c>
      <c r="D35" s="7">
        <v>393.57499999999999</v>
      </c>
      <c r="E35" s="7">
        <v>61.034999999999997</v>
      </c>
      <c r="F35" s="7">
        <v>199.48999999999998</v>
      </c>
    </row>
    <row r="36" spans="1:6" x14ac:dyDescent="0.25">
      <c r="B36" t="s">
        <v>6216</v>
      </c>
      <c r="C36" s="7">
        <v>287.52499999999998</v>
      </c>
      <c r="D36" s="7">
        <v>288.67</v>
      </c>
      <c r="E36" s="7">
        <v>125.58</v>
      </c>
      <c r="F36" s="7">
        <v>374.13499999999999</v>
      </c>
    </row>
    <row r="37" spans="1:6" x14ac:dyDescent="0.25">
      <c r="B37" t="s">
        <v>6217</v>
      </c>
      <c r="C37" s="7">
        <v>840.92999999999984</v>
      </c>
      <c r="D37" s="7">
        <v>409.875</v>
      </c>
      <c r="E37" s="7">
        <v>171.32999999999998</v>
      </c>
      <c r="F37" s="7">
        <v>221.43999999999997</v>
      </c>
    </row>
    <row r="38" spans="1:6" x14ac:dyDescent="0.25">
      <c r="B38" t="s">
        <v>6218</v>
      </c>
      <c r="C38" s="7">
        <v>299.07</v>
      </c>
      <c r="D38" s="7">
        <v>260.32499999999999</v>
      </c>
      <c r="E38" s="7">
        <v>584.64</v>
      </c>
      <c r="F38" s="7">
        <v>256.36500000000001</v>
      </c>
    </row>
    <row r="39" spans="1:6" x14ac:dyDescent="0.25">
      <c r="B39" t="s">
        <v>6219</v>
      </c>
      <c r="C39" s="7">
        <v>323.32499999999999</v>
      </c>
      <c r="D39" s="7">
        <v>565.57000000000005</v>
      </c>
      <c r="E39" s="7">
        <v>537.80999999999995</v>
      </c>
      <c r="F39" s="7">
        <v>189.47499999999999</v>
      </c>
    </row>
    <row r="40" spans="1:6" x14ac:dyDescent="0.25">
      <c r="B40" t="s">
        <v>6220</v>
      </c>
      <c r="C40" s="7">
        <v>399.48499999999996</v>
      </c>
      <c r="D40" s="7">
        <v>148.19999999999999</v>
      </c>
      <c r="E40" s="7">
        <v>388.21999999999997</v>
      </c>
      <c r="F40" s="7">
        <v>212.07499999999999</v>
      </c>
    </row>
    <row r="41" spans="1:6" x14ac:dyDescent="0.25">
      <c r="A41" t="s">
        <v>6204</v>
      </c>
      <c r="B41" t="s">
        <v>6209</v>
      </c>
      <c r="C41" s="7">
        <v>112.69499999999999</v>
      </c>
      <c r="D41" s="7">
        <v>166.32</v>
      </c>
      <c r="E41" s="7">
        <v>843.71499999999992</v>
      </c>
      <c r="F41" s="7">
        <v>146.685</v>
      </c>
    </row>
    <row r="42" spans="1:6" x14ac:dyDescent="0.25">
      <c r="B42" t="s">
        <v>6210</v>
      </c>
      <c r="C42" s="7">
        <v>114.87999999999998</v>
      </c>
      <c r="D42" s="7">
        <v>133.815</v>
      </c>
      <c r="E42" s="7">
        <v>91.175000000000011</v>
      </c>
      <c r="F42" s="7">
        <v>53.759999999999991</v>
      </c>
    </row>
    <row r="43" spans="1:6" x14ac:dyDescent="0.25">
      <c r="B43" t="s">
        <v>6211</v>
      </c>
      <c r="C43" s="7">
        <v>277.76</v>
      </c>
      <c r="D43" s="7">
        <v>175.41</v>
      </c>
      <c r="E43" s="7">
        <v>462.50999999999993</v>
      </c>
      <c r="F43" s="7">
        <v>399.52499999999998</v>
      </c>
    </row>
    <row r="44" spans="1:6" x14ac:dyDescent="0.25">
      <c r="B44" t="s">
        <v>6212</v>
      </c>
      <c r="C44" s="7">
        <v>197.89499999999998</v>
      </c>
      <c r="D44" s="7">
        <v>289.755</v>
      </c>
      <c r="E44" s="7">
        <v>88.545000000000002</v>
      </c>
      <c r="F44" s="7">
        <v>200.25499999999997</v>
      </c>
    </row>
    <row r="45" spans="1:6" x14ac:dyDescent="0.25">
      <c r="B45" t="s">
        <v>6213</v>
      </c>
      <c r="C45" s="7">
        <v>193.11499999999998</v>
      </c>
      <c r="D45" s="7">
        <v>212.49499999999998</v>
      </c>
      <c r="E45" s="7">
        <v>292.29000000000002</v>
      </c>
      <c r="F45" s="7">
        <v>304.46999999999997</v>
      </c>
    </row>
    <row r="46" spans="1:6" x14ac:dyDescent="0.25">
      <c r="B46" t="s">
        <v>6214</v>
      </c>
      <c r="C46" s="7">
        <v>179.79</v>
      </c>
      <c r="D46" s="7">
        <v>426.2</v>
      </c>
      <c r="E46" s="7">
        <v>170.08999999999997</v>
      </c>
      <c r="F46" s="7">
        <v>379.31</v>
      </c>
    </row>
    <row r="47" spans="1:6" x14ac:dyDescent="0.25">
      <c r="B47" t="s">
        <v>6215</v>
      </c>
      <c r="C47" s="7">
        <v>247.28999999999996</v>
      </c>
      <c r="D47" s="7">
        <v>246.685</v>
      </c>
      <c r="E47" s="7">
        <v>271.05499999999995</v>
      </c>
      <c r="F47" s="7">
        <v>141.69999999999999</v>
      </c>
    </row>
    <row r="48" spans="1:6" x14ac:dyDescent="0.25">
      <c r="B48" t="s">
        <v>6216</v>
      </c>
      <c r="C48" s="7">
        <v>116.39499999999998</v>
      </c>
      <c r="D48" s="7">
        <v>41.25</v>
      </c>
      <c r="E48" s="7">
        <v>15.54</v>
      </c>
      <c r="F48" s="7">
        <v>71.06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zoomScale="115" zoomScaleNormal="115" workbookViewId="0"/>
  </sheetViews>
  <sheetFormatPr baseColWidth="10" defaultColWidth="9" defaultRowHeight="15" x14ac:dyDescent="0.25"/>
  <cols>
    <col min="1" max="1" width="16.5703125" bestFit="1" customWidth="1"/>
    <col min="2" max="2" width="12.140625" customWidth="1"/>
    <col min="3" max="3" width="17.42578125" bestFit="1" customWidth="1"/>
    <col min="4" max="4" width="11.85546875" customWidth="1"/>
    <col min="5" max="5" width="10.28515625" customWidth="1"/>
    <col min="6" max="6" width="21.7109375" bestFit="1" customWidth="1"/>
    <col min="7" max="7" width="15.42578125" customWidth="1"/>
    <col min="8" max="8" width="18.85546875" bestFit="1" customWidth="1"/>
    <col min="9" max="9" width="14" bestFit="1" customWidth="1"/>
    <col min="10" max="10" width="12.85546875" customWidth="1"/>
    <col min="11" max="11" width="18.42578125" customWidth="1"/>
    <col min="12" max="12" width="12.140625" customWidth="1"/>
    <col min="13" max="13" width="17.7109375" customWidth="1"/>
    <col min="14" max="14" width="7" bestFit="1" customWidth="1"/>
    <col min="15" max="15" width="11.140625" customWidth="1"/>
    <col min="16" max="16" width="10.42578125" bestFit="1" customWidth="1"/>
  </cols>
  <sheetData>
    <row r="1" spans="1:16" x14ac:dyDescent="0.25">
      <c r="A1" s="6" t="s">
        <v>0</v>
      </c>
      <c r="B1" s="6" t="s">
        <v>1</v>
      </c>
      <c r="C1" s="6" t="s">
        <v>3</v>
      </c>
      <c r="D1" s="6" t="s">
        <v>11</v>
      </c>
      <c r="E1" s="6" t="s">
        <v>14</v>
      </c>
      <c r="F1" s="6" t="s">
        <v>4</v>
      </c>
      <c r="G1" s="6" t="s">
        <v>6189</v>
      </c>
      <c r="H1" s="6" t="s">
        <v>6</v>
      </c>
      <c r="I1" s="6" t="s">
        <v>7</v>
      </c>
      <c r="J1" s="6" t="s">
        <v>9</v>
      </c>
      <c r="K1" s="6" t="s">
        <v>6196</v>
      </c>
      <c r="L1" s="6" t="s">
        <v>10</v>
      </c>
      <c r="M1" s="6" t="s">
        <v>6197</v>
      </c>
      <c r="N1" s="6" t="s">
        <v>12</v>
      </c>
      <c r="O1" s="6" t="s">
        <v>13</v>
      </c>
      <c r="P1" s="6" t="s">
        <v>15</v>
      </c>
    </row>
    <row r="2" spans="1:16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INDEX(customers!$A$1:$I$1001,MATCH(orders!$C2,customers!$A$1:$A$1001,0),MATCH(orders!F$1,customers!$A$1:$I$1,0))</f>
        <v>Aloisia Allner</v>
      </c>
      <c r="G2" s="2" t="str">
        <f>INDEX(customers!$A$1:$I$1001,MATCH(orders!$C2,customers!$A$1:$A$1001,0),MATCH(orders!G$1,customers!$A$1:$I$1,0))</f>
        <v>Yes</v>
      </c>
      <c r="H2" s="2" t="str">
        <f>INDEX(customers!$A$1:$I$1001,MATCH(orders!$C2,customers!$A$1:$A$1001,0),MATCH(orders!H$1,customers!$A$1:$I$1,0))</f>
        <v>Paterson</v>
      </c>
      <c r="I2" s="2" t="str">
        <f>INDEX(customers!$A$1:$I$1001,MATCH(orders!$C2,customers!$A$1:$A$1001,0),MATCH(orders!I$1,customers!$A$1:$I$1,0))</f>
        <v>United States</v>
      </c>
      <c r="J2" t="str">
        <f>INDEX(products!$A$1:$G$49,MATCH(orders!$D2,products!$A$1:$A$49,0),MATCH(orders!J$1,products!$A$1:$G$1,0))</f>
        <v>Rob</v>
      </c>
      <c r="K2" t="str">
        <f>IF(J2="Rob","Robusta",IF(J2="Exc","Excelsa",IF(J2="Ara","Arabica",IF(J2="Lib","Liberica"," "))))</f>
        <v>Robusta</v>
      </c>
      <c r="L2" t="str">
        <f>INDEX(products!$A$1:$G$49,MATCH(orders!$D2,products!$A$1:$A$49,0),MATCH(orders!L$1,products!$A$1:$G$1,0))</f>
        <v>M</v>
      </c>
      <c r="M2" t="str">
        <f>IF(L2="M","Medium",IF(L2="L","Light",IF(L2="D","Dark"," ")))</f>
        <v>Medium</v>
      </c>
      <c r="N2" s="4">
        <f>INDEX(products!$A$1:$G$49,MATCH(orders!$D2,products!$A$1:$A$49,0),MATCH(orders!N$1,products!$A$1:$G$1,0))</f>
        <v>1</v>
      </c>
      <c r="O2" s="5">
        <f>INDEX(products!$A$1:$G$49,MATCH(orders!$D2,products!$A$1:$A$49,0),MATCH(orders!O$1,products!$A$1:$G$1,0))</f>
        <v>9.9499999999999993</v>
      </c>
      <c r="P2" s="5">
        <f>E2*O2</f>
        <v>19.899999999999999</v>
      </c>
    </row>
    <row r="3" spans="1:16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INDEX(customers!$A$1:$I$1001,MATCH(orders!$C3,customers!$A$1:$A$1001,0),MATCH(orders!F$1,customers!$A$1:$I$1,0))</f>
        <v>Aloisia Allner</v>
      </c>
      <c r="G3" s="2" t="str">
        <f>INDEX(customers!$A$1:$I$1001,MATCH(orders!$C3,customers!$A$1:$A$1001,0),MATCH(orders!G$1,customers!$A$1:$I$1,0))</f>
        <v>Yes</v>
      </c>
      <c r="H3" s="2" t="str">
        <f>INDEX(customers!$A$1:$I$1001,MATCH(orders!$C3,customers!$A$1:$A$1001,0),MATCH(orders!H$1,customers!$A$1:$I$1,0))</f>
        <v>Paterson</v>
      </c>
      <c r="I3" s="2" t="str">
        <f>INDEX(customers!$A$1:$I$1001,MATCH(orders!$C3,customers!$A$1:$A$1001,0),MATCH(orders!I$1,customers!$A$1:$I$1,0))</f>
        <v>United States</v>
      </c>
      <c r="J3" t="str">
        <f>INDEX(products!$A$1:$G$49,MATCH(orders!$D3,products!$A$1:$A$49,0),MATCH(orders!J$1,products!$A$1:$G$1,0))</f>
        <v>Exc</v>
      </c>
      <c r="K3" t="str">
        <f t="shared" ref="K3:K66" si="0">IF(J3="Rob","Robusta",IF(J3="Exc","Excelsa",IF(J3="Ara","Arabica",IF(J3="Lib","Liberica"," "))))</f>
        <v>Excelsa</v>
      </c>
      <c r="L3" t="str">
        <f>INDEX(products!$A$1:$G$49,MATCH(orders!$D3,products!$A$1:$A$49,0),MATCH(orders!L$1,products!$A$1:$G$1,0))</f>
        <v>M</v>
      </c>
      <c r="M3" t="str">
        <f t="shared" ref="M3:M66" si="1">IF(L3="M","Medium",IF(L3="L","Light",IF(L3="D","Dark"," ")))</f>
        <v>Medium</v>
      </c>
      <c r="N3" s="4">
        <f>INDEX(products!$A$1:$G$49,MATCH(orders!$D3,products!$A$1:$A$49,0),MATCH(orders!N$1,products!$A$1:$G$1,0))</f>
        <v>0.5</v>
      </c>
      <c r="O3" s="5">
        <f>INDEX(products!$A$1:$G$49,MATCH(orders!$D3,products!$A$1:$A$49,0),MATCH(orders!O$1,products!$A$1:$G$1,0))</f>
        <v>8.25</v>
      </c>
      <c r="P3" s="5">
        <f>E3*O3</f>
        <v>41.25</v>
      </c>
    </row>
    <row r="4" spans="1:16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INDEX(customers!$A$1:$I$1001,MATCH(orders!$C4,customers!$A$1:$A$1001,0),MATCH(orders!F$1,customers!$A$1:$I$1,0))</f>
        <v>Jami Redholes</v>
      </c>
      <c r="G4" s="2" t="str">
        <f>INDEX(customers!$A$1:$I$1001,MATCH(orders!$C4,customers!$A$1:$A$1001,0),MATCH(orders!G$1,customers!$A$1:$I$1,0))</f>
        <v>Yes</v>
      </c>
      <c r="H4" s="2" t="str">
        <f>INDEX(customers!$A$1:$I$1001,MATCH(orders!$C4,customers!$A$1:$A$1001,0),MATCH(orders!H$1,customers!$A$1:$I$1,0))</f>
        <v>San Antonio</v>
      </c>
      <c r="I4" s="2" t="str">
        <f>INDEX(customers!$A$1:$I$1001,MATCH(orders!$C4,customers!$A$1:$A$1001,0),MATCH(orders!I$1,customers!$A$1:$I$1,0))</f>
        <v>United States</v>
      </c>
      <c r="J4" t="str">
        <f>INDEX(products!$A$1:$G$49,MATCH(orders!$D4,products!$A$1:$A$49,0),MATCH(orders!J$1,products!$A$1:$G$1,0))</f>
        <v>Ara</v>
      </c>
      <c r="K4" t="str">
        <f t="shared" si="0"/>
        <v>Arabica</v>
      </c>
      <c r="L4" t="str">
        <f>INDEX(products!$A$1:$G$49,MATCH(orders!$D4,products!$A$1:$A$49,0),MATCH(orders!L$1,products!$A$1:$G$1,0))</f>
        <v>L</v>
      </c>
      <c r="M4" t="str">
        <f t="shared" si="1"/>
        <v>Light</v>
      </c>
      <c r="N4" s="4">
        <f>INDEX(products!$A$1:$G$49,MATCH(orders!$D4,products!$A$1:$A$49,0),MATCH(orders!N$1,products!$A$1:$G$1,0))</f>
        <v>1</v>
      </c>
      <c r="O4" s="5">
        <f>INDEX(products!$A$1:$G$49,MATCH(orders!$D4,products!$A$1:$A$49,0),MATCH(orders!O$1,products!$A$1:$G$1,0))</f>
        <v>12.95</v>
      </c>
      <c r="P4" s="5">
        <f>E4*O4</f>
        <v>12.95</v>
      </c>
    </row>
    <row r="5" spans="1:16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INDEX(customers!$A$1:$I$1001,MATCH(orders!$C5,customers!$A$1:$A$1001,0),MATCH(orders!F$1,customers!$A$1:$I$1,0))</f>
        <v>Christoffer O' Shea</v>
      </c>
      <c r="G5" s="2" t="str">
        <f>INDEX(customers!$A$1:$I$1001,MATCH(orders!$C5,customers!$A$1:$A$1001,0),MATCH(orders!G$1,customers!$A$1:$I$1,0))</f>
        <v>No</v>
      </c>
      <c r="H5" s="2" t="str">
        <f>INDEX(customers!$A$1:$I$1001,MATCH(orders!$C5,customers!$A$1:$A$1001,0),MATCH(orders!H$1,customers!$A$1:$I$1,0))</f>
        <v>Cill Airne</v>
      </c>
      <c r="I5" s="2" t="str">
        <f>INDEX(customers!$A$1:$I$1001,MATCH(orders!$C5,customers!$A$1:$A$1001,0),MATCH(orders!I$1,customers!$A$1:$I$1,0))</f>
        <v>Ireland</v>
      </c>
      <c r="J5" t="str">
        <f>INDEX(products!$A$1:$G$49,MATCH(orders!$D5,products!$A$1:$A$49,0),MATCH(orders!J$1,products!$A$1:$G$1,0))</f>
        <v>Exc</v>
      </c>
      <c r="K5" t="str">
        <f t="shared" si="0"/>
        <v>Excelsa</v>
      </c>
      <c r="L5" t="str">
        <f>INDEX(products!$A$1:$G$49,MATCH(orders!$D5,products!$A$1:$A$49,0),MATCH(orders!L$1,products!$A$1:$G$1,0))</f>
        <v>M</v>
      </c>
      <c r="M5" t="str">
        <f t="shared" si="1"/>
        <v>Medium</v>
      </c>
      <c r="N5" s="4">
        <f>INDEX(products!$A$1:$G$49,MATCH(orders!$D5,products!$A$1:$A$49,0),MATCH(orders!N$1,products!$A$1:$G$1,0))</f>
        <v>1</v>
      </c>
      <c r="O5" s="5">
        <f>INDEX(products!$A$1:$G$49,MATCH(orders!$D5,products!$A$1:$A$49,0),MATCH(orders!O$1,products!$A$1:$G$1,0))</f>
        <v>13.75</v>
      </c>
      <c r="P5" s="5">
        <f>E5*O5</f>
        <v>27.5</v>
      </c>
    </row>
    <row r="6" spans="1:16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INDEX(customers!$A$1:$I$1001,MATCH(orders!$C6,customers!$A$1:$A$1001,0),MATCH(orders!F$1,customers!$A$1:$I$1,0))</f>
        <v>Christoffer O' Shea</v>
      </c>
      <c r="G6" s="2" t="str">
        <f>INDEX(customers!$A$1:$I$1001,MATCH(orders!$C6,customers!$A$1:$A$1001,0),MATCH(orders!G$1,customers!$A$1:$I$1,0))</f>
        <v>No</v>
      </c>
      <c r="H6" s="2" t="str">
        <f>INDEX(customers!$A$1:$I$1001,MATCH(orders!$C6,customers!$A$1:$A$1001,0),MATCH(orders!H$1,customers!$A$1:$I$1,0))</f>
        <v>Cill Airne</v>
      </c>
      <c r="I6" s="2" t="str">
        <f>INDEX(customers!$A$1:$I$1001,MATCH(orders!$C6,customers!$A$1:$A$1001,0),MATCH(orders!I$1,customers!$A$1:$I$1,0))</f>
        <v>Ireland</v>
      </c>
      <c r="J6" t="str">
        <f>INDEX(products!$A$1:$G$49,MATCH(orders!$D6,products!$A$1:$A$49,0),MATCH(orders!J$1,products!$A$1:$G$1,0))</f>
        <v>Rob</v>
      </c>
      <c r="K6" t="str">
        <f t="shared" si="0"/>
        <v>Robusta</v>
      </c>
      <c r="L6" t="str">
        <f>INDEX(products!$A$1:$G$49,MATCH(orders!$D6,products!$A$1:$A$49,0),MATCH(orders!L$1,products!$A$1:$G$1,0))</f>
        <v>L</v>
      </c>
      <c r="M6" t="str">
        <f t="shared" si="1"/>
        <v>Light</v>
      </c>
      <c r="N6" s="4">
        <f>INDEX(products!$A$1:$G$49,MATCH(orders!$D6,products!$A$1:$A$49,0),MATCH(orders!N$1,products!$A$1:$G$1,0))</f>
        <v>2.5</v>
      </c>
      <c r="O6" s="5">
        <f>INDEX(products!$A$1:$G$49,MATCH(orders!$D6,products!$A$1:$A$49,0),MATCH(orders!O$1,products!$A$1:$G$1,0))</f>
        <v>27.484999999999996</v>
      </c>
      <c r="P6" s="5">
        <f>E6*O6</f>
        <v>54.969999999999992</v>
      </c>
    </row>
    <row r="7" spans="1:16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INDEX(customers!$A$1:$I$1001,MATCH(orders!$C7,customers!$A$1:$A$1001,0),MATCH(orders!F$1,customers!$A$1:$I$1,0))</f>
        <v>Beryle Cottier</v>
      </c>
      <c r="G7" s="2" t="str">
        <f>INDEX(customers!$A$1:$I$1001,MATCH(orders!$C7,customers!$A$1:$A$1001,0),MATCH(orders!G$1,customers!$A$1:$I$1,0))</f>
        <v>No</v>
      </c>
      <c r="H7" s="2" t="str">
        <f>INDEX(customers!$A$1:$I$1001,MATCH(orders!$C7,customers!$A$1:$A$1001,0),MATCH(orders!H$1,customers!$A$1:$I$1,0))</f>
        <v>Scranton</v>
      </c>
      <c r="I7" s="2" t="str">
        <f>INDEX(customers!$A$1:$I$1001,MATCH(orders!$C7,customers!$A$1:$A$1001,0),MATCH(orders!I$1,customers!$A$1:$I$1,0))</f>
        <v>United States</v>
      </c>
      <c r="J7" t="str">
        <f>INDEX(products!$A$1:$G$49,MATCH(orders!$D7,products!$A$1:$A$49,0),MATCH(orders!J$1,products!$A$1:$G$1,0))</f>
        <v>Lib</v>
      </c>
      <c r="K7" t="str">
        <f t="shared" si="0"/>
        <v>Liberica</v>
      </c>
      <c r="L7" t="str">
        <f>INDEX(products!$A$1:$G$49,MATCH(orders!$D7,products!$A$1:$A$49,0),MATCH(orders!L$1,products!$A$1:$G$1,0))</f>
        <v>D</v>
      </c>
      <c r="M7" t="str">
        <f t="shared" si="1"/>
        <v>Dark</v>
      </c>
      <c r="N7" s="4">
        <f>INDEX(products!$A$1:$G$49,MATCH(orders!$D7,products!$A$1:$A$49,0),MATCH(orders!N$1,products!$A$1:$G$1,0))</f>
        <v>1</v>
      </c>
      <c r="O7" s="5">
        <f>INDEX(products!$A$1:$G$49,MATCH(orders!$D7,products!$A$1:$A$49,0),MATCH(orders!O$1,products!$A$1:$G$1,0))</f>
        <v>12.95</v>
      </c>
      <c r="P7" s="5">
        <f>E7*O7</f>
        <v>38.849999999999994</v>
      </c>
    </row>
    <row r="8" spans="1:16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INDEX(customers!$A$1:$I$1001,MATCH(orders!$C8,customers!$A$1:$A$1001,0),MATCH(orders!F$1,customers!$A$1:$I$1,0))</f>
        <v>Shaylynn Lobe</v>
      </c>
      <c r="G8" s="2" t="str">
        <f>INDEX(customers!$A$1:$I$1001,MATCH(orders!$C8,customers!$A$1:$A$1001,0),MATCH(orders!G$1,customers!$A$1:$I$1,0))</f>
        <v>Yes</v>
      </c>
      <c r="H8" s="2" t="str">
        <f>INDEX(customers!$A$1:$I$1001,MATCH(orders!$C8,customers!$A$1:$A$1001,0),MATCH(orders!H$1,customers!$A$1:$I$1,0))</f>
        <v>Dayton</v>
      </c>
      <c r="I8" s="2" t="str">
        <f>INDEX(customers!$A$1:$I$1001,MATCH(orders!$C8,customers!$A$1:$A$1001,0),MATCH(orders!I$1,customers!$A$1:$I$1,0))</f>
        <v>United States</v>
      </c>
      <c r="J8" t="str">
        <f>INDEX(products!$A$1:$G$49,MATCH(orders!$D8,products!$A$1:$A$49,0),MATCH(orders!J$1,products!$A$1:$G$1,0))</f>
        <v>Exc</v>
      </c>
      <c r="K8" t="str">
        <f t="shared" si="0"/>
        <v>Excelsa</v>
      </c>
      <c r="L8" t="str">
        <f>INDEX(products!$A$1:$G$49,MATCH(orders!$D8,products!$A$1:$A$49,0),MATCH(orders!L$1,products!$A$1:$G$1,0))</f>
        <v>D</v>
      </c>
      <c r="M8" t="str">
        <f t="shared" si="1"/>
        <v>Dark</v>
      </c>
      <c r="N8" s="4">
        <f>INDEX(products!$A$1:$G$49,MATCH(orders!$D8,products!$A$1:$A$49,0),MATCH(orders!N$1,products!$A$1:$G$1,0))</f>
        <v>0.5</v>
      </c>
      <c r="O8" s="5">
        <f>INDEX(products!$A$1:$G$49,MATCH(orders!$D8,products!$A$1:$A$49,0),MATCH(orders!O$1,products!$A$1:$G$1,0))</f>
        <v>7.29</v>
      </c>
      <c r="P8" s="5">
        <f>E8*O8</f>
        <v>21.87</v>
      </c>
    </row>
    <row r="9" spans="1:16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INDEX(customers!$A$1:$I$1001,MATCH(orders!$C9,customers!$A$1:$A$1001,0),MATCH(orders!F$1,customers!$A$1:$I$1,0))</f>
        <v>Melvin Wharfe</v>
      </c>
      <c r="G9" s="2" t="str">
        <f>INDEX(customers!$A$1:$I$1001,MATCH(orders!$C9,customers!$A$1:$A$1001,0),MATCH(orders!G$1,customers!$A$1:$I$1,0))</f>
        <v>Yes</v>
      </c>
      <c r="H9" s="2" t="str">
        <f>INDEX(customers!$A$1:$I$1001,MATCH(orders!$C9,customers!$A$1:$A$1001,0),MATCH(orders!H$1,customers!$A$1:$I$1,0))</f>
        <v>Kill</v>
      </c>
      <c r="I9" s="2" t="str">
        <f>INDEX(customers!$A$1:$I$1001,MATCH(orders!$C9,customers!$A$1:$A$1001,0),MATCH(orders!I$1,customers!$A$1:$I$1,0))</f>
        <v>Ireland</v>
      </c>
      <c r="J9" t="str">
        <f>INDEX(products!$A$1:$G$49,MATCH(orders!$D9,products!$A$1:$A$49,0),MATCH(orders!J$1,products!$A$1:$G$1,0))</f>
        <v>Lib</v>
      </c>
      <c r="K9" t="str">
        <f t="shared" si="0"/>
        <v>Liberica</v>
      </c>
      <c r="L9" t="str">
        <f>INDEX(products!$A$1:$G$49,MATCH(orders!$D9,products!$A$1:$A$49,0),MATCH(orders!L$1,products!$A$1:$G$1,0))</f>
        <v>L</v>
      </c>
      <c r="M9" t="str">
        <f t="shared" si="1"/>
        <v>Light</v>
      </c>
      <c r="N9" s="4">
        <f>INDEX(products!$A$1:$G$49,MATCH(orders!$D9,products!$A$1:$A$49,0),MATCH(orders!N$1,products!$A$1:$G$1,0))</f>
        <v>0.2</v>
      </c>
      <c r="O9" s="5">
        <f>INDEX(products!$A$1:$G$49,MATCH(orders!$D9,products!$A$1:$A$49,0),MATCH(orders!O$1,products!$A$1:$G$1,0))</f>
        <v>4.7549999999999999</v>
      </c>
      <c r="P9" s="5">
        <f>E9*O9</f>
        <v>4.7549999999999999</v>
      </c>
    </row>
    <row r="10" spans="1:16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INDEX(customers!$A$1:$I$1001,MATCH(orders!$C10,customers!$A$1:$A$1001,0),MATCH(orders!F$1,customers!$A$1:$I$1,0))</f>
        <v>Guthrey Petracci</v>
      </c>
      <c r="G10" s="2" t="str">
        <f>INDEX(customers!$A$1:$I$1001,MATCH(orders!$C10,customers!$A$1:$A$1001,0),MATCH(orders!G$1,customers!$A$1:$I$1,0))</f>
        <v>No</v>
      </c>
      <c r="H10" s="2" t="str">
        <f>INDEX(customers!$A$1:$I$1001,MATCH(orders!$C10,customers!$A$1:$A$1001,0),MATCH(orders!H$1,customers!$A$1:$I$1,0))</f>
        <v>Los Angeles</v>
      </c>
      <c r="I10" s="2" t="str">
        <f>INDEX(customers!$A$1:$I$1001,MATCH(orders!$C10,customers!$A$1:$A$1001,0),MATCH(orders!I$1,customers!$A$1:$I$1,0))</f>
        <v>United States</v>
      </c>
      <c r="J10" t="str">
        <f>INDEX(products!$A$1:$G$49,MATCH(orders!$D10,products!$A$1:$A$49,0),MATCH(orders!J$1,products!$A$1:$G$1,0))</f>
        <v>Rob</v>
      </c>
      <c r="K10" t="str">
        <f t="shared" si="0"/>
        <v>Robusta</v>
      </c>
      <c r="L10" t="str">
        <f>INDEX(products!$A$1:$G$49,MATCH(orders!$D10,products!$A$1:$A$49,0),MATCH(orders!L$1,products!$A$1:$G$1,0))</f>
        <v>M</v>
      </c>
      <c r="M10" t="str">
        <f t="shared" si="1"/>
        <v>Medium</v>
      </c>
      <c r="N10" s="4">
        <f>INDEX(products!$A$1:$G$49,MATCH(orders!$D10,products!$A$1:$A$49,0),MATCH(orders!N$1,products!$A$1:$G$1,0))</f>
        <v>0.5</v>
      </c>
      <c r="O10" s="5">
        <f>INDEX(products!$A$1:$G$49,MATCH(orders!$D10,products!$A$1:$A$49,0),MATCH(orders!O$1,products!$A$1:$G$1,0))</f>
        <v>5.97</v>
      </c>
      <c r="P10" s="5">
        <f>E10*O10</f>
        <v>17.91</v>
      </c>
    </row>
    <row r="11" spans="1:16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INDEX(customers!$A$1:$I$1001,MATCH(orders!$C11,customers!$A$1:$A$1001,0),MATCH(orders!F$1,customers!$A$1:$I$1,0))</f>
        <v>Rodger Raven</v>
      </c>
      <c r="G11" s="2" t="str">
        <f>INDEX(customers!$A$1:$I$1001,MATCH(orders!$C11,customers!$A$1:$A$1001,0),MATCH(orders!G$1,customers!$A$1:$I$1,0))</f>
        <v>No</v>
      </c>
      <c r="H11" s="2" t="str">
        <f>INDEX(customers!$A$1:$I$1001,MATCH(orders!$C11,customers!$A$1:$A$1001,0),MATCH(orders!H$1,customers!$A$1:$I$1,0))</f>
        <v>Los Angeles</v>
      </c>
      <c r="I11" s="2" t="str">
        <f>INDEX(customers!$A$1:$I$1001,MATCH(orders!$C11,customers!$A$1:$A$1001,0),MATCH(orders!I$1,customers!$A$1:$I$1,0))</f>
        <v>United States</v>
      </c>
      <c r="J11" t="str">
        <f>INDEX(products!$A$1:$G$49,MATCH(orders!$D11,products!$A$1:$A$49,0),MATCH(orders!J$1,products!$A$1:$G$1,0))</f>
        <v>Rob</v>
      </c>
      <c r="K11" t="str">
        <f t="shared" si="0"/>
        <v>Robusta</v>
      </c>
      <c r="L11" t="str">
        <f>INDEX(products!$A$1:$G$49,MATCH(orders!$D11,products!$A$1:$A$49,0),MATCH(orders!L$1,products!$A$1:$G$1,0))</f>
        <v>M</v>
      </c>
      <c r="M11" t="str">
        <f t="shared" si="1"/>
        <v>Medium</v>
      </c>
      <c r="N11" s="4">
        <f>INDEX(products!$A$1:$G$49,MATCH(orders!$D11,products!$A$1:$A$49,0),MATCH(orders!N$1,products!$A$1:$G$1,0))</f>
        <v>0.5</v>
      </c>
      <c r="O11" s="5">
        <f>INDEX(products!$A$1:$G$49,MATCH(orders!$D11,products!$A$1:$A$49,0),MATCH(orders!O$1,products!$A$1:$G$1,0))</f>
        <v>5.97</v>
      </c>
      <c r="P11" s="5">
        <f>E11*O11</f>
        <v>5.97</v>
      </c>
    </row>
    <row r="12" spans="1:16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INDEX(customers!$A$1:$I$1001,MATCH(orders!$C12,customers!$A$1:$A$1001,0),MATCH(orders!F$1,customers!$A$1:$I$1,0))</f>
        <v>Ferrell Ferber</v>
      </c>
      <c r="G12" s="2" t="str">
        <f>INDEX(customers!$A$1:$I$1001,MATCH(orders!$C12,customers!$A$1:$A$1001,0),MATCH(orders!G$1,customers!$A$1:$I$1,0))</f>
        <v>No</v>
      </c>
      <c r="H12" s="2" t="str">
        <f>INDEX(customers!$A$1:$I$1001,MATCH(orders!$C12,customers!$A$1:$A$1001,0),MATCH(orders!H$1,customers!$A$1:$I$1,0))</f>
        <v>San Jose</v>
      </c>
      <c r="I12" s="2" t="str">
        <f>INDEX(customers!$A$1:$I$1001,MATCH(orders!$C12,customers!$A$1:$A$1001,0),MATCH(orders!I$1,customers!$A$1:$I$1,0))</f>
        <v>United States</v>
      </c>
      <c r="J12" t="str">
        <f>INDEX(products!$A$1:$G$49,MATCH(orders!$D12,products!$A$1:$A$49,0),MATCH(orders!J$1,products!$A$1:$G$1,0))</f>
        <v>Ara</v>
      </c>
      <c r="K12" t="str">
        <f t="shared" si="0"/>
        <v>Arabica</v>
      </c>
      <c r="L12" t="str">
        <f>INDEX(products!$A$1:$G$49,MATCH(orders!$D12,products!$A$1:$A$49,0),MATCH(orders!L$1,products!$A$1:$G$1,0))</f>
        <v>D</v>
      </c>
      <c r="M12" t="str">
        <f t="shared" si="1"/>
        <v>Dark</v>
      </c>
      <c r="N12" s="4">
        <f>INDEX(products!$A$1:$G$49,MATCH(orders!$D12,products!$A$1:$A$49,0),MATCH(orders!N$1,products!$A$1:$G$1,0))</f>
        <v>1</v>
      </c>
      <c r="O12" s="5">
        <f>INDEX(products!$A$1:$G$49,MATCH(orders!$D12,products!$A$1:$A$49,0),MATCH(orders!O$1,products!$A$1:$G$1,0))</f>
        <v>9.9499999999999993</v>
      </c>
      <c r="P12" s="5">
        <f>E12*O12</f>
        <v>39.799999999999997</v>
      </c>
    </row>
    <row r="13" spans="1:16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INDEX(customers!$A$1:$I$1001,MATCH(orders!$C13,customers!$A$1:$A$1001,0),MATCH(orders!F$1,customers!$A$1:$I$1,0))</f>
        <v>Duky Phizackerly</v>
      </c>
      <c r="G13" s="2" t="str">
        <f>INDEX(customers!$A$1:$I$1001,MATCH(orders!$C13,customers!$A$1:$A$1001,0),MATCH(orders!G$1,customers!$A$1:$I$1,0))</f>
        <v>Yes</v>
      </c>
      <c r="H13" s="2" t="str">
        <f>INDEX(customers!$A$1:$I$1001,MATCH(orders!$C13,customers!$A$1:$A$1001,0),MATCH(orders!H$1,customers!$A$1:$I$1,0))</f>
        <v>San Jose</v>
      </c>
      <c r="I13" s="2" t="str">
        <f>INDEX(customers!$A$1:$I$1001,MATCH(orders!$C13,customers!$A$1:$A$1001,0),MATCH(orders!I$1,customers!$A$1:$I$1,0))</f>
        <v>United States</v>
      </c>
      <c r="J13" t="str">
        <f>INDEX(products!$A$1:$G$49,MATCH(orders!$D13,products!$A$1:$A$49,0),MATCH(orders!J$1,products!$A$1:$G$1,0))</f>
        <v>Exc</v>
      </c>
      <c r="K13" t="str">
        <f t="shared" si="0"/>
        <v>Excelsa</v>
      </c>
      <c r="L13" t="str">
        <f>INDEX(products!$A$1:$G$49,MATCH(orders!$D13,products!$A$1:$A$49,0),MATCH(orders!L$1,products!$A$1:$G$1,0))</f>
        <v>L</v>
      </c>
      <c r="M13" t="str">
        <f t="shared" si="1"/>
        <v>Light</v>
      </c>
      <c r="N13" s="4">
        <f>INDEX(products!$A$1:$G$49,MATCH(orders!$D13,products!$A$1:$A$49,0),MATCH(orders!N$1,products!$A$1:$G$1,0))</f>
        <v>2.5</v>
      </c>
      <c r="O13" s="5">
        <f>INDEX(products!$A$1:$G$49,MATCH(orders!$D13,products!$A$1:$A$49,0),MATCH(orders!O$1,products!$A$1:$G$1,0))</f>
        <v>34.154999999999994</v>
      </c>
      <c r="P13" s="5">
        <f>E13*O13</f>
        <v>170.77499999999998</v>
      </c>
    </row>
    <row r="14" spans="1:16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INDEX(customers!$A$1:$I$1001,MATCH(orders!$C14,customers!$A$1:$A$1001,0),MATCH(orders!F$1,customers!$A$1:$I$1,0))</f>
        <v>Rosaleen Scholar</v>
      </c>
      <c r="G14" s="2" t="str">
        <f>INDEX(customers!$A$1:$I$1001,MATCH(orders!$C14,customers!$A$1:$A$1001,0),MATCH(orders!G$1,customers!$A$1:$I$1,0))</f>
        <v>No</v>
      </c>
      <c r="H14" s="2" t="str">
        <f>INDEX(customers!$A$1:$I$1001,MATCH(orders!$C14,customers!$A$1:$A$1001,0),MATCH(orders!H$1,customers!$A$1:$I$1,0))</f>
        <v>Richmond</v>
      </c>
      <c r="I14" s="2" t="str">
        <f>INDEX(customers!$A$1:$I$1001,MATCH(orders!$C14,customers!$A$1:$A$1001,0),MATCH(orders!I$1,customers!$A$1:$I$1,0))</f>
        <v>United States</v>
      </c>
      <c r="J14" t="str">
        <f>INDEX(products!$A$1:$G$49,MATCH(orders!$D14,products!$A$1:$A$49,0),MATCH(orders!J$1,products!$A$1:$G$1,0))</f>
        <v>Rob</v>
      </c>
      <c r="K14" t="str">
        <f t="shared" si="0"/>
        <v>Robusta</v>
      </c>
      <c r="L14" t="str">
        <f>INDEX(products!$A$1:$G$49,MATCH(orders!$D14,products!$A$1:$A$49,0),MATCH(orders!L$1,products!$A$1:$G$1,0))</f>
        <v>M</v>
      </c>
      <c r="M14" t="str">
        <f t="shared" si="1"/>
        <v>Medium</v>
      </c>
      <c r="N14" s="4">
        <f>INDEX(products!$A$1:$G$49,MATCH(orders!$D14,products!$A$1:$A$49,0),MATCH(orders!N$1,products!$A$1:$G$1,0))</f>
        <v>1</v>
      </c>
      <c r="O14" s="5">
        <f>INDEX(products!$A$1:$G$49,MATCH(orders!$D14,products!$A$1:$A$49,0),MATCH(orders!O$1,products!$A$1:$G$1,0))</f>
        <v>9.9499999999999993</v>
      </c>
      <c r="P14" s="5">
        <f>E14*O14</f>
        <v>49.75</v>
      </c>
    </row>
    <row r="15" spans="1:16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INDEX(customers!$A$1:$I$1001,MATCH(orders!$C15,customers!$A$1:$A$1001,0),MATCH(orders!F$1,customers!$A$1:$I$1,0))</f>
        <v>Terence Vanyutin</v>
      </c>
      <c r="G15" s="2" t="str">
        <f>INDEX(customers!$A$1:$I$1001,MATCH(orders!$C15,customers!$A$1:$A$1001,0),MATCH(orders!G$1,customers!$A$1:$I$1,0))</f>
        <v>No</v>
      </c>
      <c r="H15" s="2" t="str">
        <f>INDEX(customers!$A$1:$I$1001,MATCH(orders!$C15,customers!$A$1:$A$1001,0),MATCH(orders!H$1,customers!$A$1:$I$1,0))</f>
        <v>Migrate</v>
      </c>
      <c r="I15" s="2" t="str">
        <f>INDEX(customers!$A$1:$I$1001,MATCH(orders!$C15,customers!$A$1:$A$1001,0),MATCH(orders!I$1,customers!$A$1:$I$1,0))</f>
        <v>United States</v>
      </c>
      <c r="J15" t="str">
        <f>INDEX(products!$A$1:$G$49,MATCH(orders!$D15,products!$A$1:$A$49,0),MATCH(orders!J$1,products!$A$1:$G$1,0))</f>
        <v>Rob</v>
      </c>
      <c r="K15" t="str">
        <f t="shared" si="0"/>
        <v>Robusta</v>
      </c>
      <c r="L15" t="str">
        <f>INDEX(products!$A$1:$G$49,MATCH(orders!$D15,products!$A$1:$A$49,0),MATCH(orders!L$1,products!$A$1:$G$1,0))</f>
        <v>D</v>
      </c>
      <c r="M15" t="str">
        <f t="shared" si="1"/>
        <v>Dark</v>
      </c>
      <c r="N15" s="4">
        <f>INDEX(products!$A$1:$G$49,MATCH(orders!$D15,products!$A$1:$A$49,0),MATCH(orders!N$1,products!$A$1:$G$1,0))</f>
        <v>2.5</v>
      </c>
      <c r="O15" s="5">
        <f>INDEX(products!$A$1:$G$49,MATCH(orders!$D15,products!$A$1:$A$49,0),MATCH(orders!O$1,products!$A$1:$G$1,0))</f>
        <v>20.584999999999997</v>
      </c>
      <c r="P15" s="5">
        <f>E15*O15</f>
        <v>41.169999999999995</v>
      </c>
    </row>
    <row r="16" spans="1:16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INDEX(customers!$A$1:$I$1001,MATCH(orders!$C16,customers!$A$1:$A$1001,0),MATCH(orders!F$1,customers!$A$1:$I$1,0))</f>
        <v>Patrice Trobe</v>
      </c>
      <c r="G16" s="2" t="str">
        <f>INDEX(customers!$A$1:$I$1001,MATCH(orders!$C16,customers!$A$1:$A$1001,0),MATCH(orders!G$1,customers!$A$1:$I$1,0))</f>
        <v>Yes</v>
      </c>
      <c r="H16" s="2" t="str">
        <f>INDEX(customers!$A$1:$I$1001,MATCH(orders!$C16,customers!$A$1:$A$1001,0),MATCH(orders!H$1,customers!$A$1:$I$1,0))</f>
        <v>Saint Louis</v>
      </c>
      <c r="I16" s="2" t="str">
        <f>INDEX(customers!$A$1:$I$1001,MATCH(orders!$C16,customers!$A$1:$A$1001,0),MATCH(orders!I$1,customers!$A$1:$I$1,0))</f>
        <v>United States</v>
      </c>
      <c r="J16" t="str">
        <f>INDEX(products!$A$1:$G$49,MATCH(orders!$D16,products!$A$1:$A$49,0),MATCH(orders!J$1,products!$A$1:$G$1,0))</f>
        <v>Lib</v>
      </c>
      <c r="K16" t="str">
        <f t="shared" si="0"/>
        <v>Liberica</v>
      </c>
      <c r="L16" t="str">
        <f>INDEX(products!$A$1:$G$49,MATCH(orders!$D16,products!$A$1:$A$49,0),MATCH(orders!L$1,products!$A$1:$G$1,0))</f>
        <v>D</v>
      </c>
      <c r="M16" t="str">
        <f t="shared" si="1"/>
        <v>Dark</v>
      </c>
      <c r="N16" s="4">
        <f>INDEX(products!$A$1:$G$49,MATCH(orders!$D16,products!$A$1:$A$49,0),MATCH(orders!N$1,products!$A$1:$G$1,0))</f>
        <v>0.2</v>
      </c>
      <c r="O16" s="5">
        <f>INDEX(products!$A$1:$G$49,MATCH(orders!$D16,products!$A$1:$A$49,0),MATCH(orders!O$1,products!$A$1:$G$1,0))</f>
        <v>3.8849999999999998</v>
      </c>
      <c r="P16" s="5">
        <f>E16*O16</f>
        <v>11.654999999999999</v>
      </c>
    </row>
    <row r="17" spans="1:16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INDEX(customers!$A$1:$I$1001,MATCH(orders!$C17,customers!$A$1:$A$1001,0),MATCH(orders!F$1,customers!$A$1:$I$1,0))</f>
        <v>Llywellyn Oscroft</v>
      </c>
      <c r="G17" s="2" t="str">
        <f>INDEX(customers!$A$1:$I$1001,MATCH(orders!$C17,customers!$A$1:$A$1001,0),MATCH(orders!G$1,customers!$A$1:$I$1,0))</f>
        <v>No</v>
      </c>
      <c r="H17" s="2" t="str">
        <f>INDEX(customers!$A$1:$I$1001,MATCH(orders!$C17,customers!$A$1:$A$1001,0),MATCH(orders!H$1,customers!$A$1:$I$1,0))</f>
        <v>Philadelphia</v>
      </c>
      <c r="I17" s="2" t="str">
        <f>INDEX(customers!$A$1:$I$1001,MATCH(orders!$C17,customers!$A$1:$A$1001,0),MATCH(orders!I$1,customers!$A$1:$I$1,0))</f>
        <v>United States</v>
      </c>
      <c r="J17" t="str">
        <f>INDEX(products!$A$1:$G$49,MATCH(orders!$D17,products!$A$1:$A$49,0),MATCH(orders!J$1,products!$A$1:$G$1,0))</f>
        <v>Rob</v>
      </c>
      <c r="K17" t="str">
        <f t="shared" si="0"/>
        <v>Robusta</v>
      </c>
      <c r="L17" t="str">
        <f>INDEX(products!$A$1:$G$49,MATCH(orders!$D17,products!$A$1:$A$49,0),MATCH(orders!L$1,products!$A$1:$G$1,0))</f>
        <v>M</v>
      </c>
      <c r="M17" t="str">
        <f t="shared" si="1"/>
        <v>Medium</v>
      </c>
      <c r="N17" s="4">
        <f>INDEX(products!$A$1:$G$49,MATCH(orders!$D17,products!$A$1:$A$49,0),MATCH(orders!N$1,products!$A$1:$G$1,0))</f>
        <v>2.5</v>
      </c>
      <c r="O17" s="5">
        <f>INDEX(products!$A$1:$G$49,MATCH(orders!$D17,products!$A$1:$A$49,0),MATCH(orders!O$1,products!$A$1:$G$1,0))</f>
        <v>22.884999999999998</v>
      </c>
      <c r="P17" s="5">
        <f>E17*O17</f>
        <v>114.42499999999998</v>
      </c>
    </row>
    <row r="18" spans="1:16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INDEX(customers!$A$1:$I$1001,MATCH(orders!$C18,customers!$A$1:$A$1001,0),MATCH(orders!F$1,customers!$A$1:$I$1,0))</f>
        <v>Minni Alabaster</v>
      </c>
      <c r="G18" s="2" t="str">
        <f>INDEX(customers!$A$1:$I$1001,MATCH(orders!$C18,customers!$A$1:$A$1001,0),MATCH(orders!G$1,customers!$A$1:$I$1,0))</f>
        <v>No</v>
      </c>
      <c r="H18" s="2" t="str">
        <f>INDEX(customers!$A$1:$I$1001,MATCH(orders!$C18,customers!$A$1:$A$1001,0),MATCH(orders!H$1,customers!$A$1:$I$1,0))</f>
        <v>Portland</v>
      </c>
      <c r="I18" s="2" t="str">
        <f>INDEX(customers!$A$1:$I$1001,MATCH(orders!$C18,customers!$A$1:$A$1001,0),MATCH(orders!I$1,customers!$A$1:$I$1,0))</f>
        <v>United States</v>
      </c>
      <c r="J18" t="str">
        <f>INDEX(products!$A$1:$G$49,MATCH(orders!$D18,products!$A$1:$A$49,0),MATCH(orders!J$1,products!$A$1:$G$1,0))</f>
        <v>Ara</v>
      </c>
      <c r="K18" t="str">
        <f t="shared" si="0"/>
        <v>Arabica</v>
      </c>
      <c r="L18" t="str">
        <f>INDEX(products!$A$1:$G$49,MATCH(orders!$D18,products!$A$1:$A$49,0),MATCH(orders!L$1,products!$A$1:$G$1,0))</f>
        <v>M</v>
      </c>
      <c r="M18" t="str">
        <f t="shared" si="1"/>
        <v>Medium</v>
      </c>
      <c r="N18" s="4">
        <f>INDEX(products!$A$1:$G$49,MATCH(orders!$D18,products!$A$1:$A$49,0),MATCH(orders!N$1,products!$A$1:$G$1,0))</f>
        <v>0.2</v>
      </c>
      <c r="O18" s="5">
        <f>INDEX(products!$A$1:$G$49,MATCH(orders!$D18,products!$A$1:$A$49,0),MATCH(orders!O$1,products!$A$1:$G$1,0))</f>
        <v>3.375</v>
      </c>
      <c r="P18" s="5">
        <f>E18*O18</f>
        <v>20.25</v>
      </c>
    </row>
    <row r="19" spans="1:16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INDEX(customers!$A$1:$I$1001,MATCH(orders!$C19,customers!$A$1:$A$1001,0),MATCH(orders!F$1,customers!$A$1:$I$1,0))</f>
        <v>Rhianon Broxup</v>
      </c>
      <c r="G19" s="2" t="str">
        <f>INDEX(customers!$A$1:$I$1001,MATCH(orders!$C19,customers!$A$1:$A$1001,0),MATCH(orders!G$1,customers!$A$1:$I$1,0))</f>
        <v>No</v>
      </c>
      <c r="H19" s="2" t="str">
        <f>INDEX(customers!$A$1:$I$1001,MATCH(orders!$C19,customers!$A$1:$A$1001,0),MATCH(orders!H$1,customers!$A$1:$I$1,0))</f>
        <v>Houston</v>
      </c>
      <c r="I19" s="2" t="str">
        <f>INDEX(customers!$A$1:$I$1001,MATCH(orders!$C19,customers!$A$1:$A$1001,0),MATCH(orders!I$1,customers!$A$1:$I$1,0))</f>
        <v>United States</v>
      </c>
      <c r="J19" t="str">
        <f>INDEX(products!$A$1:$G$49,MATCH(orders!$D19,products!$A$1:$A$49,0),MATCH(orders!J$1,products!$A$1:$G$1,0))</f>
        <v>Ara</v>
      </c>
      <c r="K19" t="str">
        <f t="shared" si="0"/>
        <v>Arabica</v>
      </c>
      <c r="L19" t="str">
        <f>INDEX(products!$A$1:$G$49,MATCH(orders!$D19,products!$A$1:$A$49,0),MATCH(orders!L$1,products!$A$1:$G$1,0))</f>
        <v>L</v>
      </c>
      <c r="M19" t="str">
        <f t="shared" si="1"/>
        <v>Light</v>
      </c>
      <c r="N19" s="4">
        <f>INDEX(products!$A$1:$G$49,MATCH(orders!$D19,products!$A$1:$A$49,0),MATCH(orders!N$1,products!$A$1:$G$1,0))</f>
        <v>1</v>
      </c>
      <c r="O19" s="5">
        <f>INDEX(products!$A$1:$G$49,MATCH(orders!$D19,products!$A$1:$A$49,0),MATCH(orders!O$1,products!$A$1:$G$1,0))</f>
        <v>12.95</v>
      </c>
      <c r="P19" s="5">
        <f>E19*O19</f>
        <v>77.699999999999989</v>
      </c>
    </row>
    <row r="20" spans="1:16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INDEX(customers!$A$1:$I$1001,MATCH(orders!$C20,customers!$A$1:$A$1001,0),MATCH(orders!F$1,customers!$A$1:$I$1,0))</f>
        <v>Pall Redford</v>
      </c>
      <c r="G20" s="2" t="str">
        <f>INDEX(customers!$A$1:$I$1001,MATCH(orders!$C20,customers!$A$1:$A$1001,0),MATCH(orders!G$1,customers!$A$1:$I$1,0))</f>
        <v>Yes</v>
      </c>
      <c r="H20" s="2" t="str">
        <f>INDEX(customers!$A$1:$I$1001,MATCH(orders!$C20,customers!$A$1:$A$1001,0),MATCH(orders!H$1,customers!$A$1:$I$1,0))</f>
        <v>Caherconlish</v>
      </c>
      <c r="I20" s="2" t="str">
        <f>INDEX(customers!$A$1:$I$1001,MATCH(orders!$C20,customers!$A$1:$A$1001,0),MATCH(orders!I$1,customers!$A$1:$I$1,0))</f>
        <v>Ireland</v>
      </c>
      <c r="J20" t="str">
        <f>INDEX(products!$A$1:$G$49,MATCH(orders!$D20,products!$A$1:$A$49,0),MATCH(orders!J$1,products!$A$1:$G$1,0))</f>
        <v>Rob</v>
      </c>
      <c r="K20" t="str">
        <f t="shared" si="0"/>
        <v>Robusta</v>
      </c>
      <c r="L20" t="str">
        <f>INDEX(products!$A$1:$G$49,MATCH(orders!$D20,products!$A$1:$A$49,0),MATCH(orders!L$1,products!$A$1:$G$1,0))</f>
        <v>D</v>
      </c>
      <c r="M20" t="str">
        <f t="shared" si="1"/>
        <v>Dark</v>
      </c>
      <c r="N20" s="4">
        <f>INDEX(products!$A$1:$G$49,MATCH(orders!$D20,products!$A$1:$A$49,0),MATCH(orders!N$1,products!$A$1:$G$1,0))</f>
        <v>2.5</v>
      </c>
      <c r="O20" s="5">
        <f>INDEX(products!$A$1:$G$49,MATCH(orders!$D20,products!$A$1:$A$49,0),MATCH(orders!O$1,products!$A$1:$G$1,0))</f>
        <v>20.584999999999997</v>
      </c>
      <c r="P20" s="5">
        <f>E20*O20</f>
        <v>82.339999999999989</v>
      </c>
    </row>
    <row r="21" spans="1:16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INDEX(customers!$A$1:$I$1001,MATCH(orders!$C21,customers!$A$1:$A$1001,0),MATCH(orders!F$1,customers!$A$1:$I$1,0))</f>
        <v>Aurea Corradino</v>
      </c>
      <c r="G21" s="2" t="str">
        <f>INDEX(customers!$A$1:$I$1001,MATCH(orders!$C21,customers!$A$1:$A$1001,0),MATCH(orders!G$1,customers!$A$1:$I$1,0))</f>
        <v>Yes</v>
      </c>
      <c r="H21" s="2" t="str">
        <f>INDEX(customers!$A$1:$I$1001,MATCH(orders!$C21,customers!$A$1:$A$1001,0),MATCH(orders!H$1,customers!$A$1:$I$1,0))</f>
        <v>New York City</v>
      </c>
      <c r="I21" s="2" t="str">
        <f>INDEX(customers!$A$1:$I$1001,MATCH(orders!$C21,customers!$A$1:$A$1001,0),MATCH(orders!I$1,customers!$A$1:$I$1,0))</f>
        <v>United States</v>
      </c>
      <c r="J21" t="str">
        <f>INDEX(products!$A$1:$G$49,MATCH(orders!$D21,products!$A$1:$A$49,0),MATCH(orders!J$1,products!$A$1:$G$1,0))</f>
        <v>Ara</v>
      </c>
      <c r="K21" t="str">
        <f t="shared" si="0"/>
        <v>Arabica</v>
      </c>
      <c r="L21" t="str">
        <f>INDEX(products!$A$1:$G$49,MATCH(orders!$D21,products!$A$1:$A$49,0),MATCH(orders!L$1,products!$A$1:$G$1,0))</f>
        <v>M</v>
      </c>
      <c r="M21" t="str">
        <f t="shared" si="1"/>
        <v>Medium</v>
      </c>
      <c r="N21" s="4">
        <f>INDEX(products!$A$1:$G$49,MATCH(orders!$D21,products!$A$1:$A$49,0),MATCH(orders!N$1,products!$A$1:$G$1,0))</f>
        <v>0.2</v>
      </c>
      <c r="O21" s="5">
        <f>INDEX(products!$A$1:$G$49,MATCH(orders!$D21,products!$A$1:$A$49,0),MATCH(orders!O$1,products!$A$1:$G$1,0))</f>
        <v>3.375</v>
      </c>
      <c r="P21" s="5">
        <f>E21*O21</f>
        <v>16.875</v>
      </c>
    </row>
    <row r="22" spans="1:16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INDEX(customers!$A$1:$I$1001,MATCH(orders!$C22,customers!$A$1:$A$1001,0),MATCH(orders!F$1,customers!$A$1:$I$1,0))</f>
        <v>Aurea Corradino</v>
      </c>
      <c r="G22" s="2" t="str">
        <f>INDEX(customers!$A$1:$I$1001,MATCH(orders!$C22,customers!$A$1:$A$1001,0),MATCH(orders!G$1,customers!$A$1:$I$1,0))</f>
        <v>Yes</v>
      </c>
      <c r="H22" s="2" t="str">
        <f>INDEX(customers!$A$1:$I$1001,MATCH(orders!$C22,customers!$A$1:$A$1001,0),MATCH(orders!H$1,customers!$A$1:$I$1,0))</f>
        <v>New York City</v>
      </c>
      <c r="I22" s="2" t="str">
        <f>INDEX(customers!$A$1:$I$1001,MATCH(orders!$C22,customers!$A$1:$A$1001,0),MATCH(orders!I$1,customers!$A$1:$I$1,0))</f>
        <v>United States</v>
      </c>
      <c r="J22" t="str">
        <f>INDEX(products!$A$1:$G$49,MATCH(orders!$D22,products!$A$1:$A$49,0),MATCH(orders!J$1,products!$A$1:$G$1,0))</f>
        <v>Exc</v>
      </c>
      <c r="K22" t="str">
        <f t="shared" si="0"/>
        <v>Excelsa</v>
      </c>
      <c r="L22" t="str">
        <f>INDEX(products!$A$1:$G$49,MATCH(orders!$D22,products!$A$1:$A$49,0),MATCH(orders!L$1,products!$A$1:$G$1,0))</f>
        <v>D</v>
      </c>
      <c r="M22" t="str">
        <f t="shared" si="1"/>
        <v>Dark</v>
      </c>
      <c r="N22" s="4">
        <f>INDEX(products!$A$1:$G$49,MATCH(orders!$D22,products!$A$1:$A$49,0),MATCH(orders!N$1,products!$A$1:$G$1,0))</f>
        <v>0.2</v>
      </c>
      <c r="O22" s="5">
        <f>INDEX(products!$A$1:$G$49,MATCH(orders!$D22,products!$A$1:$A$49,0),MATCH(orders!O$1,products!$A$1:$G$1,0))</f>
        <v>3.645</v>
      </c>
      <c r="P22" s="5">
        <f>E22*O22</f>
        <v>14.58</v>
      </c>
    </row>
    <row r="23" spans="1:16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INDEX(customers!$A$1:$I$1001,MATCH(orders!$C23,customers!$A$1:$A$1001,0),MATCH(orders!F$1,customers!$A$1:$I$1,0))</f>
        <v>Avrit Davidowsky</v>
      </c>
      <c r="G23" s="2" t="str">
        <f>INDEX(customers!$A$1:$I$1001,MATCH(orders!$C23,customers!$A$1:$A$1001,0),MATCH(orders!G$1,customers!$A$1:$I$1,0))</f>
        <v>No</v>
      </c>
      <c r="H23" s="2" t="str">
        <f>INDEX(customers!$A$1:$I$1001,MATCH(orders!$C23,customers!$A$1:$A$1001,0),MATCH(orders!H$1,customers!$A$1:$I$1,0))</f>
        <v>Grand Rapids</v>
      </c>
      <c r="I23" s="2" t="str">
        <f>INDEX(customers!$A$1:$I$1001,MATCH(orders!$C23,customers!$A$1:$A$1001,0),MATCH(orders!I$1,customers!$A$1:$I$1,0))</f>
        <v>United States</v>
      </c>
      <c r="J23" t="str">
        <f>INDEX(products!$A$1:$G$49,MATCH(orders!$D23,products!$A$1:$A$49,0),MATCH(orders!J$1,products!$A$1:$G$1,0))</f>
        <v>Ara</v>
      </c>
      <c r="K23" t="str">
        <f t="shared" si="0"/>
        <v>Arabica</v>
      </c>
      <c r="L23" t="str">
        <f>INDEX(products!$A$1:$G$49,MATCH(orders!$D23,products!$A$1:$A$49,0),MATCH(orders!L$1,products!$A$1:$G$1,0))</f>
        <v>D</v>
      </c>
      <c r="M23" t="str">
        <f t="shared" si="1"/>
        <v>Dark</v>
      </c>
      <c r="N23" s="4">
        <f>INDEX(products!$A$1:$G$49,MATCH(orders!$D23,products!$A$1:$A$49,0),MATCH(orders!N$1,products!$A$1:$G$1,0))</f>
        <v>0.2</v>
      </c>
      <c r="O23" s="5">
        <f>INDEX(products!$A$1:$G$49,MATCH(orders!$D23,products!$A$1:$A$49,0),MATCH(orders!O$1,products!$A$1:$G$1,0))</f>
        <v>2.9849999999999999</v>
      </c>
      <c r="P23" s="5">
        <f>E23*O23</f>
        <v>17.91</v>
      </c>
    </row>
    <row r="24" spans="1:16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INDEX(customers!$A$1:$I$1001,MATCH(orders!$C24,customers!$A$1:$A$1001,0),MATCH(orders!F$1,customers!$A$1:$I$1,0))</f>
        <v>Annabel Antuk</v>
      </c>
      <c r="G24" s="2" t="str">
        <f>INDEX(customers!$A$1:$I$1001,MATCH(orders!$C24,customers!$A$1:$A$1001,0),MATCH(orders!G$1,customers!$A$1:$I$1,0))</f>
        <v>Yes</v>
      </c>
      <c r="H24" s="2" t="str">
        <f>INDEX(customers!$A$1:$I$1001,MATCH(orders!$C24,customers!$A$1:$A$1001,0),MATCH(orders!H$1,customers!$A$1:$I$1,0))</f>
        <v>Punta Gorda</v>
      </c>
      <c r="I24" s="2" t="str">
        <f>INDEX(customers!$A$1:$I$1001,MATCH(orders!$C24,customers!$A$1:$A$1001,0),MATCH(orders!I$1,customers!$A$1:$I$1,0))</f>
        <v>United States</v>
      </c>
      <c r="J24" t="str">
        <f>INDEX(products!$A$1:$G$49,MATCH(orders!$D24,products!$A$1:$A$49,0),MATCH(orders!J$1,products!$A$1:$G$1,0))</f>
        <v>Rob</v>
      </c>
      <c r="K24" t="str">
        <f t="shared" si="0"/>
        <v>Robusta</v>
      </c>
      <c r="L24" t="str">
        <f>INDEX(products!$A$1:$G$49,MATCH(orders!$D24,products!$A$1:$A$49,0),MATCH(orders!L$1,products!$A$1:$G$1,0))</f>
        <v>M</v>
      </c>
      <c r="M24" t="str">
        <f t="shared" si="1"/>
        <v>Medium</v>
      </c>
      <c r="N24" s="4">
        <f>INDEX(products!$A$1:$G$49,MATCH(orders!$D24,products!$A$1:$A$49,0),MATCH(orders!N$1,products!$A$1:$G$1,0))</f>
        <v>2.5</v>
      </c>
      <c r="O24" s="5">
        <f>INDEX(products!$A$1:$G$49,MATCH(orders!$D24,products!$A$1:$A$49,0),MATCH(orders!O$1,products!$A$1:$G$1,0))</f>
        <v>22.884999999999998</v>
      </c>
      <c r="P24" s="5">
        <f>E24*O24</f>
        <v>91.539999999999992</v>
      </c>
    </row>
    <row r="25" spans="1:16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INDEX(customers!$A$1:$I$1001,MATCH(orders!$C25,customers!$A$1:$A$1001,0),MATCH(orders!F$1,customers!$A$1:$I$1,0))</f>
        <v>Iorgo Kleinert</v>
      </c>
      <c r="G25" s="2" t="str">
        <f>INDEX(customers!$A$1:$I$1001,MATCH(orders!$C25,customers!$A$1:$A$1001,0),MATCH(orders!G$1,customers!$A$1:$I$1,0))</f>
        <v>Yes</v>
      </c>
      <c r="H25" s="2" t="str">
        <f>INDEX(customers!$A$1:$I$1001,MATCH(orders!$C25,customers!$A$1:$A$1001,0),MATCH(orders!H$1,customers!$A$1:$I$1,0))</f>
        <v>Vancouver</v>
      </c>
      <c r="I25" s="2" t="str">
        <f>INDEX(customers!$A$1:$I$1001,MATCH(orders!$C25,customers!$A$1:$A$1001,0),MATCH(orders!I$1,customers!$A$1:$I$1,0))</f>
        <v>United States</v>
      </c>
      <c r="J25" t="str">
        <f>INDEX(products!$A$1:$G$49,MATCH(orders!$D25,products!$A$1:$A$49,0),MATCH(orders!J$1,products!$A$1:$G$1,0))</f>
        <v>Ara</v>
      </c>
      <c r="K25" t="str">
        <f t="shared" si="0"/>
        <v>Arabica</v>
      </c>
      <c r="L25" t="str">
        <f>INDEX(products!$A$1:$G$49,MATCH(orders!$D25,products!$A$1:$A$49,0),MATCH(orders!L$1,products!$A$1:$G$1,0))</f>
        <v>D</v>
      </c>
      <c r="M25" t="str">
        <f t="shared" si="1"/>
        <v>Dark</v>
      </c>
      <c r="N25" s="4">
        <f>INDEX(products!$A$1:$G$49,MATCH(orders!$D25,products!$A$1:$A$49,0),MATCH(orders!N$1,products!$A$1:$G$1,0))</f>
        <v>0.2</v>
      </c>
      <c r="O25" s="5">
        <f>INDEX(products!$A$1:$G$49,MATCH(orders!$D25,products!$A$1:$A$49,0),MATCH(orders!O$1,products!$A$1:$G$1,0))</f>
        <v>2.9849999999999999</v>
      </c>
      <c r="P25" s="5">
        <f>E25*O25</f>
        <v>11.94</v>
      </c>
    </row>
    <row r="26" spans="1:16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INDEX(customers!$A$1:$I$1001,MATCH(orders!$C26,customers!$A$1:$A$1001,0),MATCH(orders!F$1,customers!$A$1:$I$1,0))</f>
        <v>Chrisy Blofeld</v>
      </c>
      <c r="G26" s="2" t="str">
        <f>INDEX(customers!$A$1:$I$1001,MATCH(orders!$C26,customers!$A$1:$A$1001,0),MATCH(orders!G$1,customers!$A$1:$I$1,0))</f>
        <v>No</v>
      </c>
      <c r="H26" s="2" t="str">
        <f>INDEX(customers!$A$1:$I$1001,MATCH(orders!$C26,customers!$A$1:$A$1001,0),MATCH(orders!H$1,customers!$A$1:$I$1,0))</f>
        <v>Englewood</v>
      </c>
      <c r="I26" s="2" t="str">
        <f>INDEX(customers!$A$1:$I$1001,MATCH(orders!$C26,customers!$A$1:$A$1001,0),MATCH(orders!I$1,customers!$A$1:$I$1,0))</f>
        <v>United States</v>
      </c>
      <c r="J26" t="str">
        <f>INDEX(products!$A$1:$G$49,MATCH(orders!$D26,products!$A$1:$A$49,0),MATCH(orders!J$1,products!$A$1:$G$1,0))</f>
        <v>Ara</v>
      </c>
      <c r="K26" t="str">
        <f t="shared" si="0"/>
        <v>Arabica</v>
      </c>
      <c r="L26" t="str">
        <f>INDEX(products!$A$1:$G$49,MATCH(orders!$D26,products!$A$1:$A$49,0),MATCH(orders!L$1,products!$A$1:$G$1,0))</f>
        <v>M</v>
      </c>
      <c r="M26" t="str">
        <f t="shared" si="1"/>
        <v>Medium</v>
      </c>
      <c r="N26" s="4">
        <f>INDEX(products!$A$1:$G$49,MATCH(orders!$D26,products!$A$1:$A$49,0),MATCH(orders!N$1,products!$A$1:$G$1,0))</f>
        <v>1</v>
      </c>
      <c r="O26" s="5">
        <f>INDEX(products!$A$1:$G$49,MATCH(orders!$D26,products!$A$1:$A$49,0),MATCH(orders!O$1,products!$A$1:$G$1,0))</f>
        <v>11.25</v>
      </c>
      <c r="P26" s="5">
        <f>E26*O26</f>
        <v>11.25</v>
      </c>
    </row>
    <row r="27" spans="1:16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INDEX(customers!$A$1:$I$1001,MATCH(orders!$C27,customers!$A$1:$A$1001,0),MATCH(orders!F$1,customers!$A$1:$I$1,0))</f>
        <v>Culley Farris</v>
      </c>
      <c r="G27" s="2" t="str">
        <f>INDEX(customers!$A$1:$I$1001,MATCH(orders!$C27,customers!$A$1:$A$1001,0),MATCH(orders!G$1,customers!$A$1:$I$1,0))</f>
        <v>Yes</v>
      </c>
      <c r="H27" s="2" t="str">
        <f>INDEX(customers!$A$1:$I$1001,MATCH(orders!$C27,customers!$A$1:$A$1001,0),MATCH(orders!H$1,customers!$A$1:$I$1,0))</f>
        <v>Punta Gorda</v>
      </c>
      <c r="I27" s="2" t="str">
        <f>INDEX(customers!$A$1:$I$1001,MATCH(orders!$C27,customers!$A$1:$A$1001,0),MATCH(orders!I$1,customers!$A$1:$I$1,0))</f>
        <v>United States</v>
      </c>
      <c r="J27" t="str">
        <f>INDEX(products!$A$1:$G$49,MATCH(orders!$D27,products!$A$1:$A$49,0),MATCH(orders!J$1,products!$A$1:$G$1,0))</f>
        <v>Exc</v>
      </c>
      <c r="K27" t="str">
        <f t="shared" si="0"/>
        <v>Excelsa</v>
      </c>
      <c r="L27" t="str">
        <f>INDEX(products!$A$1:$G$49,MATCH(orders!$D27,products!$A$1:$A$49,0),MATCH(orders!L$1,products!$A$1:$G$1,0))</f>
        <v>M</v>
      </c>
      <c r="M27" t="str">
        <f t="shared" si="1"/>
        <v>Medium</v>
      </c>
      <c r="N27" s="4">
        <f>INDEX(products!$A$1:$G$49,MATCH(orders!$D27,products!$A$1:$A$49,0),MATCH(orders!N$1,products!$A$1:$G$1,0))</f>
        <v>0.2</v>
      </c>
      <c r="O27" s="5">
        <f>INDEX(products!$A$1:$G$49,MATCH(orders!$D27,products!$A$1:$A$49,0),MATCH(orders!O$1,products!$A$1:$G$1,0))</f>
        <v>4.125</v>
      </c>
      <c r="P27" s="5">
        <f>E27*O27</f>
        <v>12.375</v>
      </c>
    </row>
    <row r="28" spans="1:16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INDEX(customers!$A$1:$I$1001,MATCH(orders!$C28,customers!$A$1:$A$1001,0),MATCH(orders!F$1,customers!$A$1:$I$1,0))</f>
        <v>Selene Shales</v>
      </c>
      <c r="G28" s="2" t="str">
        <f>INDEX(customers!$A$1:$I$1001,MATCH(orders!$C28,customers!$A$1:$A$1001,0),MATCH(orders!G$1,customers!$A$1:$I$1,0))</f>
        <v>Yes</v>
      </c>
      <c r="H28" s="2" t="str">
        <f>INDEX(customers!$A$1:$I$1001,MATCH(orders!$C28,customers!$A$1:$A$1001,0),MATCH(orders!H$1,customers!$A$1:$I$1,0))</f>
        <v>Petaluma</v>
      </c>
      <c r="I28" s="2" t="str">
        <f>INDEX(customers!$A$1:$I$1001,MATCH(orders!$C28,customers!$A$1:$A$1001,0),MATCH(orders!I$1,customers!$A$1:$I$1,0))</f>
        <v>United States</v>
      </c>
      <c r="J28" t="str">
        <f>INDEX(products!$A$1:$G$49,MATCH(orders!$D28,products!$A$1:$A$49,0),MATCH(orders!J$1,products!$A$1:$G$1,0))</f>
        <v>Ara</v>
      </c>
      <c r="K28" t="str">
        <f t="shared" si="0"/>
        <v>Arabica</v>
      </c>
      <c r="L28" t="str">
        <f>INDEX(products!$A$1:$G$49,MATCH(orders!$D28,products!$A$1:$A$49,0),MATCH(orders!L$1,products!$A$1:$G$1,0))</f>
        <v>M</v>
      </c>
      <c r="M28" t="str">
        <f t="shared" si="1"/>
        <v>Medium</v>
      </c>
      <c r="N28" s="4">
        <f>INDEX(products!$A$1:$G$49,MATCH(orders!$D28,products!$A$1:$A$49,0),MATCH(orders!N$1,products!$A$1:$G$1,0))</f>
        <v>0.5</v>
      </c>
      <c r="O28" s="5">
        <f>INDEX(products!$A$1:$G$49,MATCH(orders!$D28,products!$A$1:$A$49,0),MATCH(orders!O$1,products!$A$1:$G$1,0))</f>
        <v>6.75</v>
      </c>
      <c r="P28" s="5">
        <f>E28*O28</f>
        <v>27</v>
      </c>
    </row>
    <row r="29" spans="1:16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INDEX(customers!$A$1:$I$1001,MATCH(orders!$C29,customers!$A$1:$A$1001,0),MATCH(orders!F$1,customers!$A$1:$I$1,0))</f>
        <v>Vivie Danneil</v>
      </c>
      <c r="G29" s="2" t="str">
        <f>INDEX(customers!$A$1:$I$1001,MATCH(orders!$C29,customers!$A$1:$A$1001,0),MATCH(orders!G$1,customers!$A$1:$I$1,0))</f>
        <v>No</v>
      </c>
      <c r="H29" s="2" t="str">
        <f>INDEX(customers!$A$1:$I$1001,MATCH(orders!$C29,customers!$A$1:$A$1001,0),MATCH(orders!H$1,customers!$A$1:$I$1,0))</f>
        <v>Tralee</v>
      </c>
      <c r="I29" s="2" t="str">
        <f>INDEX(customers!$A$1:$I$1001,MATCH(orders!$C29,customers!$A$1:$A$1001,0),MATCH(orders!I$1,customers!$A$1:$I$1,0))</f>
        <v>Ireland</v>
      </c>
      <c r="J29" t="str">
        <f>INDEX(products!$A$1:$G$49,MATCH(orders!$D29,products!$A$1:$A$49,0),MATCH(orders!J$1,products!$A$1:$G$1,0))</f>
        <v>Ara</v>
      </c>
      <c r="K29" t="str">
        <f t="shared" si="0"/>
        <v>Arabica</v>
      </c>
      <c r="L29" t="str">
        <f>INDEX(products!$A$1:$G$49,MATCH(orders!$D29,products!$A$1:$A$49,0),MATCH(orders!L$1,products!$A$1:$G$1,0))</f>
        <v>M</v>
      </c>
      <c r="M29" t="str">
        <f t="shared" si="1"/>
        <v>Medium</v>
      </c>
      <c r="N29" s="4">
        <f>INDEX(products!$A$1:$G$49,MATCH(orders!$D29,products!$A$1:$A$49,0),MATCH(orders!N$1,products!$A$1:$G$1,0))</f>
        <v>0.2</v>
      </c>
      <c r="O29" s="5">
        <f>INDEX(products!$A$1:$G$49,MATCH(orders!$D29,products!$A$1:$A$49,0),MATCH(orders!O$1,products!$A$1:$G$1,0))</f>
        <v>3.375</v>
      </c>
      <c r="P29" s="5">
        <f>E29*O29</f>
        <v>16.875</v>
      </c>
    </row>
    <row r="30" spans="1:16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INDEX(customers!$A$1:$I$1001,MATCH(orders!$C30,customers!$A$1:$A$1001,0),MATCH(orders!F$1,customers!$A$1:$I$1,0))</f>
        <v>Theresita Newbury</v>
      </c>
      <c r="G30" s="2" t="str">
        <f>INDEX(customers!$A$1:$I$1001,MATCH(orders!$C30,customers!$A$1:$A$1001,0),MATCH(orders!G$1,customers!$A$1:$I$1,0))</f>
        <v>No</v>
      </c>
      <c r="H30" s="2" t="str">
        <f>INDEX(customers!$A$1:$I$1001,MATCH(orders!$C30,customers!$A$1:$A$1001,0),MATCH(orders!H$1,customers!$A$1:$I$1,0))</f>
        <v>Clonskeagh</v>
      </c>
      <c r="I30" s="2" t="str">
        <f>INDEX(customers!$A$1:$I$1001,MATCH(orders!$C30,customers!$A$1:$A$1001,0),MATCH(orders!I$1,customers!$A$1:$I$1,0))</f>
        <v>Ireland</v>
      </c>
      <c r="J30" t="str">
        <f>INDEX(products!$A$1:$G$49,MATCH(orders!$D30,products!$A$1:$A$49,0),MATCH(orders!J$1,products!$A$1:$G$1,0))</f>
        <v>Ara</v>
      </c>
      <c r="K30" t="str">
        <f t="shared" si="0"/>
        <v>Arabica</v>
      </c>
      <c r="L30" t="str">
        <f>INDEX(products!$A$1:$G$49,MATCH(orders!$D30,products!$A$1:$A$49,0),MATCH(orders!L$1,products!$A$1:$G$1,0))</f>
        <v>D</v>
      </c>
      <c r="M30" t="str">
        <f t="shared" si="1"/>
        <v>Dark</v>
      </c>
      <c r="N30" s="4">
        <f>INDEX(products!$A$1:$G$49,MATCH(orders!$D30,products!$A$1:$A$49,0),MATCH(orders!N$1,products!$A$1:$G$1,0))</f>
        <v>0.5</v>
      </c>
      <c r="O30" s="5">
        <f>INDEX(products!$A$1:$G$49,MATCH(orders!$D30,products!$A$1:$A$49,0),MATCH(orders!O$1,products!$A$1:$G$1,0))</f>
        <v>5.97</v>
      </c>
      <c r="P30" s="5">
        <f>E30*O30</f>
        <v>17.91</v>
      </c>
    </row>
    <row r="31" spans="1:16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INDEX(customers!$A$1:$I$1001,MATCH(orders!$C31,customers!$A$1:$A$1001,0),MATCH(orders!F$1,customers!$A$1:$I$1,0))</f>
        <v>Mozelle Calcutt</v>
      </c>
      <c r="G31" s="2" t="str">
        <f>INDEX(customers!$A$1:$I$1001,MATCH(orders!$C31,customers!$A$1:$A$1001,0),MATCH(orders!G$1,customers!$A$1:$I$1,0))</f>
        <v>Yes</v>
      </c>
      <c r="H31" s="2" t="str">
        <f>INDEX(customers!$A$1:$I$1001,MATCH(orders!$C31,customers!$A$1:$A$1001,0),MATCH(orders!H$1,customers!$A$1:$I$1,0))</f>
        <v>Rathwire</v>
      </c>
      <c r="I31" s="2" t="str">
        <f>INDEX(customers!$A$1:$I$1001,MATCH(orders!$C31,customers!$A$1:$A$1001,0),MATCH(orders!I$1,customers!$A$1:$I$1,0))</f>
        <v>Ireland</v>
      </c>
      <c r="J31" t="str">
        <f>INDEX(products!$A$1:$G$49,MATCH(orders!$D31,products!$A$1:$A$49,0),MATCH(orders!J$1,products!$A$1:$G$1,0))</f>
        <v>Ara</v>
      </c>
      <c r="K31" t="str">
        <f t="shared" si="0"/>
        <v>Arabica</v>
      </c>
      <c r="L31" t="str">
        <f>INDEX(products!$A$1:$G$49,MATCH(orders!$D31,products!$A$1:$A$49,0),MATCH(orders!L$1,products!$A$1:$G$1,0))</f>
        <v>D</v>
      </c>
      <c r="M31" t="str">
        <f t="shared" si="1"/>
        <v>Dark</v>
      </c>
      <c r="N31" s="4">
        <f>INDEX(products!$A$1:$G$49,MATCH(orders!$D31,products!$A$1:$A$49,0),MATCH(orders!N$1,products!$A$1:$G$1,0))</f>
        <v>1</v>
      </c>
      <c r="O31" s="5">
        <f>INDEX(products!$A$1:$G$49,MATCH(orders!$D31,products!$A$1:$A$49,0),MATCH(orders!O$1,products!$A$1:$G$1,0))</f>
        <v>9.9499999999999993</v>
      </c>
      <c r="P31" s="5">
        <f>E31*O31</f>
        <v>39.799999999999997</v>
      </c>
    </row>
    <row r="32" spans="1:16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INDEX(customers!$A$1:$I$1001,MATCH(orders!$C32,customers!$A$1:$A$1001,0),MATCH(orders!F$1,customers!$A$1:$I$1,0))</f>
        <v>Adrian Swaine</v>
      </c>
      <c r="G32" s="2" t="str">
        <f>INDEX(customers!$A$1:$I$1001,MATCH(orders!$C32,customers!$A$1:$A$1001,0),MATCH(orders!G$1,customers!$A$1:$I$1,0))</f>
        <v>No</v>
      </c>
      <c r="H32" s="2" t="str">
        <f>INDEX(customers!$A$1:$I$1001,MATCH(orders!$C32,customers!$A$1:$A$1001,0),MATCH(orders!H$1,customers!$A$1:$I$1,0))</f>
        <v>Aurora</v>
      </c>
      <c r="I32" s="2" t="str">
        <f>INDEX(customers!$A$1:$I$1001,MATCH(orders!$C32,customers!$A$1:$A$1001,0),MATCH(orders!I$1,customers!$A$1:$I$1,0))</f>
        <v>United States</v>
      </c>
      <c r="J32" t="str">
        <f>INDEX(products!$A$1:$G$49,MATCH(orders!$D32,products!$A$1:$A$49,0),MATCH(orders!J$1,products!$A$1:$G$1,0))</f>
        <v>Lib</v>
      </c>
      <c r="K32" t="str">
        <f t="shared" si="0"/>
        <v>Liberica</v>
      </c>
      <c r="L32" t="str">
        <f>INDEX(products!$A$1:$G$49,MATCH(orders!$D32,products!$A$1:$A$49,0),MATCH(orders!L$1,products!$A$1:$G$1,0))</f>
        <v>M</v>
      </c>
      <c r="M32" t="str">
        <f t="shared" si="1"/>
        <v>Medium</v>
      </c>
      <c r="N32" s="4">
        <f>INDEX(products!$A$1:$G$49,MATCH(orders!$D32,products!$A$1:$A$49,0),MATCH(orders!N$1,products!$A$1:$G$1,0))</f>
        <v>0.2</v>
      </c>
      <c r="O32" s="5">
        <f>INDEX(products!$A$1:$G$49,MATCH(orders!$D32,products!$A$1:$A$49,0),MATCH(orders!O$1,products!$A$1:$G$1,0))</f>
        <v>4.3650000000000002</v>
      </c>
      <c r="P32" s="5">
        <f>E32*O32</f>
        <v>21.825000000000003</v>
      </c>
    </row>
    <row r="33" spans="1:16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INDEX(customers!$A$1:$I$1001,MATCH(orders!$C33,customers!$A$1:$A$1001,0),MATCH(orders!F$1,customers!$A$1:$I$1,0))</f>
        <v>Adrian Swaine</v>
      </c>
      <c r="G33" s="2" t="str">
        <f>INDEX(customers!$A$1:$I$1001,MATCH(orders!$C33,customers!$A$1:$A$1001,0),MATCH(orders!G$1,customers!$A$1:$I$1,0))</f>
        <v>No</v>
      </c>
      <c r="H33" s="2" t="str">
        <f>INDEX(customers!$A$1:$I$1001,MATCH(orders!$C33,customers!$A$1:$A$1001,0),MATCH(orders!H$1,customers!$A$1:$I$1,0))</f>
        <v>Aurora</v>
      </c>
      <c r="I33" s="2" t="str">
        <f>INDEX(customers!$A$1:$I$1001,MATCH(orders!$C33,customers!$A$1:$A$1001,0),MATCH(orders!I$1,customers!$A$1:$I$1,0))</f>
        <v>United States</v>
      </c>
      <c r="J33" t="str">
        <f>INDEX(products!$A$1:$G$49,MATCH(orders!$D33,products!$A$1:$A$49,0),MATCH(orders!J$1,products!$A$1:$G$1,0))</f>
        <v>Ara</v>
      </c>
      <c r="K33" t="str">
        <f t="shared" si="0"/>
        <v>Arabica</v>
      </c>
      <c r="L33" t="str">
        <f>INDEX(products!$A$1:$G$49,MATCH(orders!$D33,products!$A$1:$A$49,0),MATCH(orders!L$1,products!$A$1:$G$1,0))</f>
        <v>D</v>
      </c>
      <c r="M33" t="str">
        <f t="shared" si="1"/>
        <v>Dark</v>
      </c>
      <c r="N33" s="4">
        <f>INDEX(products!$A$1:$G$49,MATCH(orders!$D33,products!$A$1:$A$49,0),MATCH(orders!N$1,products!$A$1:$G$1,0))</f>
        <v>0.5</v>
      </c>
      <c r="O33" s="5">
        <f>INDEX(products!$A$1:$G$49,MATCH(orders!$D33,products!$A$1:$A$49,0),MATCH(orders!O$1,products!$A$1:$G$1,0))</f>
        <v>5.97</v>
      </c>
      <c r="P33" s="5">
        <f>E33*O33</f>
        <v>35.82</v>
      </c>
    </row>
    <row r="34" spans="1:16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INDEX(customers!$A$1:$I$1001,MATCH(orders!$C34,customers!$A$1:$A$1001,0),MATCH(orders!F$1,customers!$A$1:$I$1,0))</f>
        <v>Adrian Swaine</v>
      </c>
      <c r="G34" s="2" t="str">
        <f>INDEX(customers!$A$1:$I$1001,MATCH(orders!$C34,customers!$A$1:$A$1001,0),MATCH(orders!G$1,customers!$A$1:$I$1,0))</f>
        <v>No</v>
      </c>
      <c r="H34" s="2" t="str">
        <f>INDEX(customers!$A$1:$I$1001,MATCH(orders!$C34,customers!$A$1:$A$1001,0),MATCH(orders!H$1,customers!$A$1:$I$1,0))</f>
        <v>Aurora</v>
      </c>
      <c r="I34" s="2" t="str">
        <f>INDEX(customers!$A$1:$I$1001,MATCH(orders!$C34,customers!$A$1:$A$1001,0),MATCH(orders!I$1,customers!$A$1:$I$1,0))</f>
        <v>United States</v>
      </c>
      <c r="J34" t="str">
        <f>INDEX(products!$A$1:$G$49,MATCH(orders!$D34,products!$A$1:$A$49,0),MATCH(orders!J$1,products!$A$1:$G$1,0))</f>
        <v>Lib</v>
      </c>
      <c r="K34" t="str">
        <f t="shared" si="0"/>
        <v>Liberica</v>
      </c>
      <c r="L34" t="str">
        <f>INDEX(products!$A$1:$G$49,MATCH(orders!$D34,products!$A$1:$A$49,0),MATCH(orders!L$1,products!$A$1:$G$1,0))</f>
        <v>M</v>
      </c>
      <c r="M34" t="str">
        <f t="shared" si="1"/>
        <v>Medium</v>
      </c>
      <c r="N34" s="4">
        <f>INDEX(products!$A$1:$G$49,MATCH(orders!$D34,products!$A$1:$A$49,0),MATCH(orders!N$1,products!$A$1:$G$1,0))</f>
        <v>0.5</v>
      </c>
      <c r="O34" s="5">
        <f>INDEX(products!$A$1:$G$49,MATCH(orders!$D34,products!$A$1:$A$49,0),MATCH(orders!O$1,products!$A$1:$G$1,0))</f>
        <v>8.73</v>
      </c>
      <c r="P34" s="5">
        <f>E34*O34</f>
        <v>52.38</v>
      </c>
    </row>
    <row r="35" spans="1:16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INDEX(customers!$A$1:$I$1001,MATCH(orders!$C35,customers!$A$1:$A$1001,0),MATCH(orders!F$1,customers!$A$1:$I$1,0))</f>
        <v>Gallard Gatheral</v>
      </c>
      <c r="G35" s="2" t="str">
        <f>INDEX(customers!$A$1:$I$1001,MATCH(orders!$C35,customers!$A$1:$A$1001,0),MATCH(orders!G$1,customers!$A$1:$I$1,0))</f>
        <v>No</v>
      </c>
      <c r="H35" s="2" t="str">
        <f>INDEX(customers!$A$1:$I$1001,MATCH(orders!$C35,customers!$A$1:$A$1001,0),MATCH(orders!H$1,customers!$A$1:$I$1,0))</f>
        <v>Grand Forks</v>
      </c>
      <c r="I35" s="2" t="str">
        <f>INDEX(customers!$A$1:$I$1001,MATCH(orders!$C35,customers!$A$1:$A$1001,0),MATCH(orders!I$1,customers!$A$1:$I$1,0))</f>
        <v>United States</v>
      </c>
      <c r="J35" t="str">
        <f>INDEX(products!$A$1:$G$49,MATCH(orders!$D35,products!$A$1:$A$49,0),MATCH(orders!J$1,products!$A$1:$G$1,0))</f>
        <v>Lib</v>
      </c>
      <c r="K35" t="str">
        <f t="shared" si="0"/>
        <v>Liberica</v>
      </c>
      <c r="L35" t="str">
        <f>INDEX(products!$A$1:$G$49,MATCH(orders!$D35,products!$A$1:$A$49,0),MATCH(orders!L$1,products!$A$1:$G$1,0))</f>
        <v>L</v>
      </c>
      <c r="M35" t="str">
        <f t="shared" si="1"/>
        <v>Light</v>
      </c>
      <c r="N35" s="4">
        <f>INDEX(products!$A$1:$G$49,MATCH(orders!$D35,products!$A$1:$A$49,0),MATCH(orders!N$1,products!$A$1:$G$1,0))</f>
        <v>0.2</v>
      </c>
      <c r="O35" s="5">
        <f>INDEX(products!$A$1:$G$49,MATCH(orders!$D35,products!$A$1:$A$49,0),MATCH(orders!O$1,products!$A$1:$G$1,0))</f>
        <v>4.7549999999999999</v>
      </c>
      <c r="P35" s="5">
        <f>E35*O35</f>
        <v>23.774999999999999</v>
      </c>
    </row>
    <row r="36" spans="1:16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INDEX(customers!$A$1:$I$1001,MATCH(orders!$C36,customers!$A$1:$A$1001,0),MATCH(orders!F$1,customers!$A$1:$I$1,0))</f>
        <v>Una Welberry</v>
      </c>
      <c r="G36" s="2" t="str">
        <f>INDEX(customers!$A$1:$I$1001,MATCH(orders!$C36,customers!$A$1:$A$1001,0),MATCH(orders!G$1,customers!$A$1:$I$1,0))</f>
        <v>Yes</v>
      </c>
      <c r="H36" s="2" t="str">
        <f>INDEX(customers!$A$1:$I$1001,MATCH(orders!$C36,customers!$A$1:$A$1001,0),MATCH(orders!H$1,customers!$A$1:$I$1,0))</f>
        <v>Upton</v>
      </c>
      <c r="I36" s="2" t="str">
        <f>INDEX(customers!$A$1:$I$1001,MATCH(orders!$C36,customers!$A$1:$A$1001,0),MATCH(orders!I$1,customers!$A$1:$I$1,0))</f>
        <v>United Kingdom</v>
      </c>
      <c r="J36" t="str">
        <f>INDEX(products!$A$1:$G$49,MATCH(orders!$D36,products!$A$1:$A$49,0),MATCH(orders!J$1,products!$A$1:$G$1,0))</f>
        <v>Lib</v>
      </c>
      <c r="K36" t="str">
        <f t="shared" si="0"/>
        <v>Liberica</v>
      </c>
      <c r="L36" t="str">
        <f>INDEX(products!$A$1:$G$49,MATCH(orders!$D36,products!$A$1:$A$49,0),MATCH(orders!L$1,products!$A$1:$G$1,0))</f>
        <v>L</v>
      </c>
      <c r="M36" t="str">
        <f t="shared" si="1"/>
        <v>Light</v>
      </c>
      <c r="N36" s="4">
        <f>INDEX(products!$A$1:$G$49,MATCH(orders!$D36,products!$A$1:$A$49,0),MATCH(orders!N$1,products!$A$1:$G$1,0))</f>
        <v>0.5</v>
      </c>
      <c r="O36" s="5">
        <f>INDEX(products!$A$1:$G$49,MATCH(orders!$D36,products!$A$1:$A$49,0),MATCH(orders!O$1,products!$A$1:$G$1,0))</f>
        <v>9.51</v>
      </c>
      <c r="P36" s="5">
        <f>E36*O36</f>
        <v>57.06</v>
      </c>
    </row>
    <row r="37" spans="1:16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INDEX(customers!$A$1:$I$1001,MATCH(orders!$C37,customers!$A$1:$A$1001,0),MATCH(orders!F$1,customers!$A$1:$I$1,0))</f>
        <v>Faber Eilhart</v>
      </c>
      <c r="G37" s="2" t="str">
        <f>INDEX(customers!$A$1:$I$1001,MATCH(orders!$C37,customers!$A$1:$A$1001,0),MATCH(orders!G$1,customers!$A$1:$I$1,0))</f>
        <v>No</v>
      </c>
      <c r="H37" s="2" t="str">
        <f>INDEX(customers!$A$1:$I$1001,MATCH(orders!$C37,customers!$A$1:$A$1001,0),MATCH(orders!H$1,customers!$A$1:$I$1,0))</f>
        <v>Charleston</v>
      </c>
      <c r="I37" s="2" t="str">
        <f>INDEX(customers!$A$1:$I$1001,MATCH(orders!$C37,customers!$A$1:$A$1001,0),MATCH(orders!I$1,customers!$A$1:$I$1,0))</f>
        <v>United States</v>
      </c>
      <c r="J37" t="str">
        <f>INDEX(products!$A$1:$G$49,MATCH(orders!$D37,products!$A$1:$A$49,0),MATCH(orders!J$1,products!$A$1:$G$1,0))</f>
        <v>Ara</v>
      </c>
      <c r="K37" t="str">
        <f t="shared" si="0"/>
        <v>Arabica</v>
      </c>
      <c r="L37" t="str">
        <f>INDEX(products!$A$1:$G$49,MATCH(orders!$D37,products!$A$1:$A$49,0),MATCH(orders!L$1,products!$A$1:$G$1,0))</f>
        <v>D</v>
      </c>
      <c r="M37" t="str">
        <f t="shared" si="1"/>
        <v>Dark</v>
      </c>
      <c r="N37" s="4">
        <f>INDEX(products!$A$1:$G$49,MATCH(orders!$D37,products!$A$1:$A$49,0),MATCH(orders!N$1,products!$A$1:$G$1,0))</f>
        <v>0.5</v>
      </c>
      <c r="O37" s="5">
        <f>INDEX(products!$A$1:$G$49,MATCH(orders!$D37,products!$A$1:$A$49,0),MATCH(orders!O$1,products!$A$1:$G$1,0))</f>
        <v>5.97</v>
      </c>
      <c r="P37" s="5">
        <f>E37*O37</f>
        <v>35.82</v>
      </c>
    </row>
    <row r="38" spans="1:16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INDEX(customers!$A$1:$I$1001,MATCH(orders!$C38,customers!$A$1:$A$1001,0),MATCH(orders!F$1,customers!$A$1:$I$1,0))</f>
        <v>Zorina Ponting</v>
      </c>
      <c r="G38" s="2" t="str">
        <f>INDEX(customers!$A$1:$I$1001,MATCH(orders!$C38,customers!$A$1:$A$1001,0),MATCH(orders!G$1,customers!$A$1:$I$1,0))</f>
        <v>No</v>
      </c>
      <c r="H38" s="2" t="str">
        <f>INDEX(customers!$A$1:$I$1001,MATCH(orders!$C38,customers!$A$1:$A$1001,0),MATCH(orders!H$1,customers!$A$1:$I$1,0))</f>
        <v>Little Rock</v>
      </c>
      <c r="I38" s="2" t="str">
        <f>INDEX(customers!$A$1:$I$1001,MATCH(orders!$C38,customers!$A$1:$A$1001,0),MATCH(orders!I$1,customers!$A$1:$I$1,0))</f>
        <v>United States</v>
      </c>
      <c r="J38" t="str">
        <f>INDEX(products!$A$1:$G$49,MATCH(orders!$D38,products!$A$1:$A$49,0),MATCH(orders!J$1,products!$A$1:$G$1,0))</f>
        <v>Lib</v>
      </c>
      <c r="K38" t="str">
        <f t="shared" si="0"/>
        <v>Liberica</v>
      </c>
      <c r="L38" t="str">
        <f>INDEX(products!$A$1:$G$49,MATCH(orders!$D38,products!$A$1:$A$49,0),MATCH(orders!L$1,products!$A$1:$G$1,0))</f>
        <v>M</v>
      </c>
      <c r="M38" t="str">
        <f t="shared" si="1"/>
        <v>Medium</v>
      </c>
      <c r="N38" s="4">
        <f>INDEX(products!$A$1:$G$49,MATCH(orders!$D38,products!$A$1:$A$49,0),MATCH(orders!N$1,products!$A$1:$G$1,0))</f>
        <v>0.2</v>
      </c>
      <c r="O38" s="5">
        <f>INDEX(products!$A$1:$G$49,MATCH(orders!$D38,products!$A$1:$A$49,0),MATCH(orders!O$1,products!$A$1:$G$1,0))</f>
        <v>4.3650000000000002</v>
      </c>
      <c r="P38" s="5">
        <f>E38*O38</f>
        <v>8.73</v>
      </c>
    </row>
    <row r="39" spans="1:16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INDEX(customers!$A$1:$I$1001,MATCH(orders!$C39,customers!$A$1:$A$1001,0),MATCH(orders!F$1,customers!$A$1:$I$1,0))</f>
        <v>Silvio Strase</v>
      </c>
      <c r="G39" s="2" t="str">
        <f>INDEX(customers!$A$1:$I$1001,MATCH(orders!$C39,customers!$A$1:$A$1001,0),MATCH(orders!G$1,customers!$A$1:$I$1,0))</f>
        <v>No</v>
      </c>
      <c r="H39" s="2" t="str">
        <f>INDEX(customers!$A$1:$I$1001,MATCH(orders!$C39,customers!$A$1:$A$1001,0),MATCH(orders!H$1,customers!$A$1:$I$1,0))</f>
        <v>Denver</v>
      </c>
      <c r="I39" s="2" t="str">
        <f>INDEX(customers!$A$1:$I$1001,MATCH(orders!$C39,customers!$A$1:$A$1001,0),MATCH(orders!I$1,customers!$A$1:$I$1,0))</f>
        <v>United States</v>
      </c>
      <c r="J39" t="str">
        <f>INDEX(products!$A$1:$G$49,MATCH(orders!$D39,products!$A$1:$A$49,0),MATCH(orders!J$1,products!$A$1:$G$1,0))</f>
        <v>Lib</v>
      </c>
      <c r="K39" t="str">
        <f t="shared" si="0"/>
        <v>Liberica</v>
      </c>
      <c r="L39" t="str">
        <f>INDEX(products!$A$1:$G$49,MATCH(orders!$D39,products!$A$1:$A$49,0),MATCH(orders!L$1,products!$A$1:$G$1,0))</f>
        <v>L</v>
      </c>
      <c r="M39" t="str">
        <f t="shared" si="1"/>
        <v>Light</v>
      </c>
      <c r="N39" s="4">
        <f>INDEX(products!$A$1:$G$49,MATCH(orders!$D39,products!$A$1:$A$49,0),MATCH(orders!N$1,products!$A$1:$G$1,0))</f>
        <v>0.5</v>
      </c>
      <c r="O39" s="5">
        <f>INDEX(products!$A$1:$G$49,MATCH(orders!$D39,products!$A$1:$A$49,0),MATCH(orders!O$1,products!$A$1:$G$1,0))</f>
        <v>9.51</v>
      </c>
      <c r="P39" s="5">
        <f>E39*O39</f>
        <v>28.53</v>
      </c>
    </row>
    <row r="40" spans="1:16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INDEX(customers!$A$1:$I$1001,MATCH(orders!$C40,customers!$A$1:$A$1001,0),MATCH(orders!F$1,customers!$A$1:$I$1,0))</f>
        <v>Dorie de la Tremoille</v>
      </c>
      <c r="G40" s="2" t="str">
        <f>INDEX(customers!$A$1:$I$1001,MATCH(orders!$C40,customers!$A$1:$A$1001,0),MATCH(orders!G$1,customers!$A$1:$I$1,0))</f>
        <v>No</v>
      </c>
      <c r="H40" s="2" t="str">
        <f>INDEX(customers!$A$1:$I$1001,MATCH(orders!$C40,customers!$A$1:$A$1001,0),MATCH(orders!H$1,customers!$A$1:$I$1,0))</f>
        <v>Minneapolis</v>
      </c>
      <c r="I40" s="2" t="str">
        <f>INDEX(customers!$A$1:$I$1001,MATCH(orders!$C40,customers!$A$1:$A$1001,0),MATCH(orders!I$1,customers!$A$1:$I$1,0))</f>
        <v>United States</v>
      </c>
      <c r="J40" t="str">
        <f>INDEX(products!$A$1:$G$49,MATCH(orders!$D40,products!$A$1:$A$49,0),MATCH(orders!J$1,products!$A$1:$G$1,0))</f>
        <v>Rob</v>
      </c>
      <c r="K40" t="str">
        <f t="shared" si="0"/>
        <v>Robusta</v>
      </c>
      <c r="L40" t="str">
        <f>INDEX(products!$A$1:$G$49,MATCH(orders!$D40,products!$A$1:$A$49,0),MATCH(orders!L$1,products!$A$1:$G$1,0))</f>
        <v>M</v>
      </c>
      <c r="M40" t="str">
        <f t="shared" si="1"/>
        <v>Medium</v>
      </c>
      <c r="N40" s="4">
        <f>INDEX(products!$A$1:$G$49,MATCH(orders!$D40,products!$A$1:$A$49,0),MATCH(orders!N$1,products!$A$1:$G$1,0))</f>
        <v>2.5</v>
      </c>
      <c r="O40" s="5">
        <f>INDEX(products!$A$1:$G$49,MATCH(orders!$D40,products!$A$1:$A$49,0),MATCH(orders!O$1,products!$A$1:$G$1,0))</f>
        <v>22.884999999999998</v>
      </c>
      <c r="P40" s="5">
        <f>E40*O40</f>
        <v>114.42499999999998</v>
      </c>
    </row>
    <row r="41" spans="1:16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INDEX(customers!$A$1:$I$1001,MATCH(orders!$C41,customers!$A$1:$A$1001,0),MATCH(orders!F$1,customers!$A$1:$I$1,0))</f>
        <v>Hy Zanetto</v>
      </c>
      <c r="G41" s="2" t="str">
        <f>INDEX(customers!$A$1:$I$1001,MATCH(orders!$C41,customers!$A$1:$A$1001,0),MATCH(orders!G$1,customers!$A$1:$I$1,0))</f>
        <v>Yes</v>
      </c>
      <c r="H41" s="2" t="str">
        <f>INDEX(customers!$A$1:$I$1001,MATCH(orders!$C41,customers!$A$1:$A$1001,0),MATCH(orders!H$1,customers!$A$1:$I$1,0))</f>
        <v>Tucson</v>
      </c>
      <c r="I41" s="2" t="str">
        <f>INDEX(customers!$A$1:$I$1001,MATCH(orders!$C41,customers!$A$1:$A$1001,0),MATCH(orders!I$1,customers!$A$1:$I$1,0))</f>
        <v>United States</v>
      </c>
      <c r="J41" t="str">
        <f>INDEX(products!$A$1:$G$49,MATCH(orders!$D41,products!$A$1:$A$49,0),MATCH(orders!J$1,products!$A$1:$G$1,0))</f>
        <v>Rob</v>
      </c>
      <c r="K41" t="str">
        <f t="shared" si="0"/>
        <v>Robusta</v>
      </c>
      <c r="L41" t="str">
        <f>INDEX(products!$A$1:$G$49,MATCH(orders!$D41,products!$A$1:$A$49,0),MATCH(orders!L$1,products!$A$1:$G$1,0))</f>
        <v>M</v>
      </c>
      <c r="M41" t="str">
        <f t="shared" si="1"/>
        <v>Medium</v>
      </c>
      <c r="N41" s="4">
        <f>INDEX(products!$A$1:$G$49,MATCH(orders!$D41,products!$A$1:$A$49,0),MATCH(orders!N$1,products!$A$1:$G$1,0))</f>
        <v>1</v>
      </c>
      <c r="O41" s="5">
        <f>INDEX(products!$A$1:$G$49,MATCH(orders!$D41,products!$A$1:$A$49,0),MATCH(orders!O$1,products!$A$1:$G$1,0))</f>
        <v>9.9499999999999993</v>
      </c>
      <c r="P41" s="5">
        <f>E41*O41</f>
        <v>59.699999999999996</v>
      </c>
    </row>
    <row r="42" spans="1:16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INDEX(customers!$A$1:$I$1001,MATCH(orders!$C42,customers!$A$1:$A$1001,0),MATCH(orders!F$1,customers!$A$1:$I$1,0))</f>
        <v>Jessica McNess</v>
      </c>
      <c r="G42" s="2" t="str">
        <f>INDEX(customers!$A$1:$I$1001,MATCH(orders!$C42,customers!$A$1:$A$1001,0),MATCH(orders!G$1,customers!$A$1:$I$1,0))</f>
        <v>No</v>
      </c>
      <c r="H42" s="2" t="str">
        <f>INDEX(customers!$A$1:$I$1001,MATCH(orders!$C42,customers!$A$1:$A$1001,0),MATCH(orders!H$1,customers!$A$1:$I$1,0))</f>
        <v>New Orleans</v>
      </c>
      <c r="I42" s="2" t="str">
        <f>INDEX(customers!$A$1:$I$1001,MATCH(orders!$C42,customers!$A$1:$A$1001,0),MATCH(orders!I$1,customers!$A$1:$I$1,0))</f>
        <v>United States</v>
      </c>
      <c r="J42" t="str">
        <f>INDEX(products!$A$1:$G$49,MATCH(orders!$D42,products!$A$1:$A$49,0),MATCH(orders!J$1,products!$A$1:$G$1,0))</f>
        <v>Lib</v>
      </c>
      <c r="K42" t="str">
        <f t="shared" si="0"/>
        <v>Liberica</v>
      </c>
      <c r="L42" t="str">
        <f>INDEX(products!$A$1:$G$49,MATCH(orders!$D42,products!$A$1:$A$49,0),MATCH(orders!L$1,products!$A$1:$G$1,0))</f>
        <v>M</v>
      </c>
      <c r="M42" t="str">
        <f t="shared" si="1"/>
        <v>Medium</v>
      </c>
      <c r="N42" s="4">
        <f>INDEX(products!$A$1:$G$49,MATCH(orders!$D42,products!$A$1:$A$49,0),MATCH(orders!N$1,products!$A$1:$G$1,0))</f>
        <v>1</v>
      </c>
      <c r="O42" s="5">
        <f>INDEX(products!$A$1:$G$49,MATCH(orders!$D42,products!$A$1:$A$49,0),MATCH(orders!O$1,products!$A$1:$G$1,0))</f>
        <v>14.55</v>
      </c>
      <c r="P42" s="5">
        <f>E42*O42</f>
        <v>43.650000000000006</v>
      </c>
    </row>
    <row r="43" spans="1:16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INDEX(customers!$A$1:$I$1001,MATCH(orders!$C43,customers!$A$1:$A$1001,0),MATCH(orders!F$1,customers!$A$1:$I$1,0))</f>
        <v>Lorenzo Yeoland</v>
      </c>
      <c r="G43" s="2" t="str">
        <f>INDEX(customers!$A$1:$I$1001,MATCH(orders!$C43,customers!$A$1:$A$1001,0),MATCH(orders!G$1,customers!$A$1:$I$1,0))</f>
        <v>Yes</v>
      </c>
      <c r="H43" s="2" t="str">
        <f>INDEX(customers!$A$1:$I$1001,MATCH(orders!$C43,customers!$A$1:$A$1001,0),MATCH(orders!H$1,customers!$A$1:$I$1,0))</f>
        <v>Hartford</v>
      </c>
      <c r="I43" s="2" t="str">
        <f>INDEX(customers!$A$1:$I$1001,MATCH(orders!$C43,customers!$A$1:$A$1001,0),MATCH(orders!I$1,customers!$A$1:$I$1,0))</f>
        <v>United States</v>
      </c>
      <c r="J43" t="str">
        <f>INDEX(products!$A$1:$G$49,MATCH(orders!$D43,products!$A$1:$A$49,0),MATCH(orders!J$1,products!$A$1:$G$1,0))</f>
        <v>Exc</v>
      </c>
      <c r="K43" t="str">
        <f t="shared" si="0"/>
        <v>Excelsa</v>
      </c>
      <c r="L43" t="str">
        <f>INDEX(products!$A$1:$G$49,MATCH(orders!$D43,products!$A$1:$A$49,0),MATCH(orders!L$1,products!$A$1:$G$1,0))</f>
        <v>D</v>
      </c>
      <c r="M43" t="str">
        <f t="shared" si="1"/>
        <v>Dark</v>
      </c>
      <c r="N43" s="4">
        <f>INDEX(products!$A$1:$G$49,MATCH(orders!$D43,products!$A$1:$A$49,0),MATCH(orders!N$1,products!$A$1:$G$1,0))</f>
        <v>0.2</v>
      </c>
      <c r="O43" s="5">
        <f>INDEX(products!$A$1:$G$49,MATCH(orders!$D43,products!$A$1:$A$49,0),MATCH(orders!O$1,products!$A$1:$G$1,0))</f>
        <v>3.645</v>
      </c>
      <c r="P43" s="5">
        <f>E43*O43</f>
        <v>7.29</v>
      </c>
    </row>
    <row r="44" spans="1:16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INDEX(customers!$A$1:$I$1001,MATCH(orders!$C44,customers!$A$1:$A$1001,0),MATCH(orders!F$1,customers!$A$1:$I$1,0))</f>
        <v>Abigail Tolworthy</v>
      </c>
      <c r="G44" s="2" t="str">
        <f>INDEX(customers!$A$1:$I$1001,MATCH(orders!$C44,customers!$A$1:$A$1001,0),MATCH(orders!G$1,customers!$A$1:$I$1,0))</f>
        <v>Yes</v>
      </c>
      <c r="H44" s="2" t="str">
        <f>INDEX(customers!$A$1:$I$1001,MATCH(orders!$C44,customers!$A$1:$A$1001,0),MATCH(orders!H$1,customers!$A$1:$I$1,0))</f>
        <v>Ogden</v>
      </c>
      <c r="I44" s="2" t="str">
        <f>INDEX(customers!$A$1:$I$1001,MATCH(orders!$C44,customers!$A$1:$A$1001,0),MATCH(orders!I$1,customers!$A$1:$I$1,0))</f>
        <v>United States</v>
      </c>
      <c r="J44" t="str">
        <f>INDEX(products!$A$1:$G$49,MATCH(orders!$D44,products!$A$1:$A$49,0),MATCH(orders!J$1,products!$A$1:$G$1,0))</f>
        <v>Rob</v>
      </c>
      <c r="K44" t="str">
        <f t="shared" si="0"/>
        <v>Robusta</v>
      </c>
      <c r="L44" t="str">
        <f>INDEX(products!$A$1:$G$49,MATCH(orders!$D44,products!$A$1:$A$49,0),MATCH(orders!L$1,products!$A$1:$G$1,0))</f>
        <v>D</v>
      </c>
      <c r="M44" t="str">
        <f t="shared" si="1"/>
        <v>Dark</v>
      </c>
      <c r="N44" s="4">
        <f>INDEX(products!$A$1:$G$49,MATCH(orders!$D44,products!$A$1:$A$49,0),MATCH(orders!N$1,products!$A$1:$G$1,0))</f>
        <v>0.2</v>
      </c>
      <c r="O44" s="5">
        <f>INDEX(products!$A$1:$G$49,MATCH(orders!$D44,products!$A$1:$A$49,0),MATCH(orders!O$1,products!$A$1:$G$1,0))</f>
        <v>2.6849999999999996</v>
      </c>
      <c r="P44" s="5">
        <f>E44*O44</f>
        <v>8.0549999999999997</v>
      </c>
    </row>
    <row r="45" spans="1:16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INDEX(customers!$A$1:$I$1001,MATCH(orders!$C45,customers!$A$1:$A$1001,0),MATCH(orders!F$1,customers!$A$1:$I$1,0))</f>
        <v>Maurie Bartol</v>
      </c>
      <c r="G45" s="2" t="str">
        <f>INDEX(customers!$A$1:$I$1001,MATCH(orders!$C45,customers!$A$1:$A$1001,0),MATCH(orders!G$1,customers!$A$1:$I$1,0))</f>
        <v>No</v>
      </c>
      <c r="H45" s="2" t="str">
        <f>INDEX(customers!$A$1:$I$1001,MATCH(orders!$C45,customers!$A$1:$A$1001,0),MATCH(orders!H$1,customers!$A$1:$I$1,0))</f>
        <v>Boston</v>
      </c>
      <c r="I45" s="2" t="str">
        <f>INDEX(customers!$A$1:$I$1001,MATCH(orders!$C45,customers!$A$1:$A$1001,0),MATCH(orders!I$1,customers!$A$1:$I$1,0))</f>
        <v>United States</v>
      </c>
      <c r="J45" t="str">
        <f>INDEX(products!$A$1:$G$49,MATCH(orders!$D45,products!$A$1:$A$49,0),MATCH(orders!J$1,products!$A$1:$G$1,0))</f>
        <v>Lib</v>
      </c>
      <c r="K45" t="str">
        <f t="shared" si="0"/>
        <v>Liberica</v>
      </c>
      <c r="L45" t="str">
        <f>INDEX(products!$A$1:$G$49,MATCH(orders!$D45,products!$A$1:$A$49,0),MATCH(orders!L$1,products!$A$1:$G$1,0))</f>
        <v>L</v>
      </c>
      <c r="M45" t="str">
        <f t="shared" si="1"/>
        <v>Light</v>
      </c>
      <c r="N45" s="4">
        <f>INDEX(products!$A$1:$G$49,MATCH(orders!$D45,products!$A$1:$A$49,0),MATCH(orders!N$1,products!$A$1:$G$1,0))</f>
        <v>2.5</v>
      </c>
      <c r="O45" s="5">
        <f>INDEX(products!$A$1:$G$49,MATCH(orders!$D45,products!$A$1:$A$49,0),MATCH(orders!O$1,products!$A$1:$G$1,0))</f>
        <v>36.454999999999998</v>
      </c>
      <c r="P45" s="5">
        <f>E45*O45</f>
        <v>72.91</v>
      </c>
    </row>
    <row r="46" spans="1:16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INDEX(customers!$A$1:$I$1001,MATCH(orders!$C46,customers!$A$1:$A$1001,0),MATCH(orders!F$1,customers!$A$1:$I$1,0))</f>
        <v>Olag Baudassi</v>
      </c>
      <c r="G46" s="2" t="str">
        <f>INDEX(customers!$A$1:$I$1001,MATCH(orders!$C46,customers!$A$1:$A$1001,0),MATCH(orders!G$1,customers!$A$1:$I$1,0))</f>
        <v>Yes</v>
      </c>
      <c r="H46" s="2" t="str">
        <f>INDEX(customers!$A$1:$I$1001,MATCH(orders!$C46,customers!$A$1:$A$1001,0),MATCH(orders!H$1,customers!$A$1:$I$1,0))</f>
        <v>Rochester</v>
      </c>
      <c r="I46" s="2" t="str">
        <f>INDEX(customers!$A$1:$I$1001,MATCH(orders!$C46,customers!$A$1:$A$1001,0),MATCH(orders!I$1,customers!$A$1:$I$1,0))</f>
        <v>United States</v>
      </c>
      <c r="J46" t="str">
        <f>INDEX(products!$A$1:$G$49,MATCH(orders!$D46,products!$A$1:$A$49,0),MATCH(orders!J$1,products!$A$1:$G$1,0))</f>
        <v>Exc</v>
      </c>
      <c r="K46" t="str">
        <f t="shared" si="0"/>
        <v>Excelsa</v>
      </c>
      <c r="L46" t="str">
        <f>INDEX(products!$A$1:$G$49,MATCH(orders!$D46,products!$A$1:$A$49,0),MATCH(orders!L$1,products!$A$1:$G$1,0))</f>
        <v>M</v>
      </c>
      <c r="M46" t="str">
        <f t="shared" si="1"/>
        <v>Medium</v>
      </c>
      <c r="N46" s="4">
        <f>INDEX(products!$A$1:$G$49,MATCH(orders!$D46,products!$A$1:$A$49,0),MATCH(orders!N$1,products!$A$1:$G$1,0))</f>
        <v>0.5</v>
      </c>
      <c r="O46" s="5">
        <f>INDEX(products!$A$1:$G$49,MATCH(orders!$D46,products!$A$1:$A$49,0),MATCH(orders!O$1,products!$A$1:$G$1,0))</f>
        <v>8.25</v>
      </c>
      <c r="P46" s="5">
        <f>E46*O46</f>
        <v>16.5</v>
      </c>
    </row>
    <row r="47" spans="1:16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INDEX(customers!$A$1:$I$1001,MATCH(orders!$C47,customers!$A$1:$A$1001,0),MATCH(orders!F$1,customers!$A$1:$I$1,0))</f>
        <v>Petey Kingsbury</v>
      </c>
      <c r="G47" s="2" t="str">
        <f>INDEX(customers!$A$1:$I$1001,MATCH(orders!$C47,customers!$A$1:$A$1001,0),MATCH(orders!G$1,customers!$A$1:$I$1,0))</f>
        <v>No</v>
      </c>
      <c r="H47" s="2" t="str">
        <f>INDEX(customers!$A$1:$I$1001,MATCH(orders!$C47,customers!$A$1:$A$1001,0),MATCH(orders!H$1,customers!$A$1:$I$1,0))</f>
        <v>Bronx</v>
      </c>
      <c r="I47" s="2" t="str">
        <f>INDEX(customers!$A$1:$I$1001,MATCH(orders!$C47,customers!$A$1:$A$1001,0),MATCH(orders!I$1,customers!$A$1:$I$1,0))</f>
        <v>United States</v>
      </c>
      <c r="J47" t="str">
        <f>INDEX(products!$A$1:$G$49,MATCH(orders!$D47,products!$A$1:$A$49,0),MATCH(orders!J$1,products!$A$1:$G$1,0))</f>
        <v>Lib</v>
      </c>
      <c r="K47" t="str">
        <f t="shared" si="0"/>
        <v>Liberica</v>
      </c>
      <c r="L47" t="str">
        <f>INDEX(products!$A$1:$G$49,MATCH(orders!$D47,products!$A$1:$A$49,0),MATCH(orders!L$1,products!$A$1:$G$1,0))</f>
        <v>D</v>
      </c>
      <c r="M47" t="str">
        <f t="shared" si="1"/>
        <v>Dark</v>
      </c>
      <c r="N47" s="4">
        <f>INDEX(products!$A$1:$G$49,MATCH(orders!$D47,products!$A$1:$A$49,0),MATCH(orders!N$1,products!$A$1:$G$1,0))</f>
        <v>2.5</v>
      </c>
      <c r="O47" s="5">
        <f>INDEX(products!$A$1:$G$49,MATCH(orders!$D47,products!$A$1:$A$49,0),MATCH(orders!O$1,products!$A$1:$G$1,0))</f>
        <v>29.784999999999997</v>
      </c>
      <c r="P47" s="5">
        <f>E47*O47</f>
        <v>178.70999999999998</v>
      </c>
    </row>
    <row r="48" spans="1:16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INDEX(customers!$A$1:$I$1001,MATCH(orders!$C48,customers!$A$1:$A$1001,0),MATCH(orders!F$1,customers!$A$1:$I$1,0))</f>
        <v>Donna Baskeyfied</v>
      </c>
      <c r="G48" s="2" t="str">
        <f>INDEX(customers!$A$1:$I$1001,MATCH(orders!$C48,customers!$A$1:$A$1001,0),MATCH(orders!G$1,customers!$A$1:$I$1,0))</f>
        <v>Yes</v>
      </c>
      <c r="H48" s="2" t="str">
        <f>INDEX(customers!$A$1:$I$1001,MATCH(orders!$C48,customers!$A$1:$A$1001,0),MATCH(orders!H$1,customers!$A$1:$I$1,0))</f>
        <v>Birmingham</v>
      </c>
      <c r="I48" s="2" t="str">
        <f>INDEX(customers!$A$1:$I$1001,MATCH(orders!$C48,customers!$A$1:$A$1001,0),MATCH(orders!I$1,customers!$A$1:$I$1,0))</f>
        <v>United States</v>
      </c>
      <c r="J48" t="str">
        <f>INDEX(products!$A$1:$G$49,MATCH(orders!$D48,products!$A$1:$A$49,0),MATCH(orders!J$1,products!$A$1:$G$1,0))</f>
        <v>Exc</v>
      </c>
      <c r="K48" t="str">
        <f t="shared" si="0"/>
        <v>Excelsa</v>
      </c>
      <c r="L48" t="str">
        <f>INDEX(products!$A$1:$G$49,MATCH(orders!$D48,products!$A$1:$A$49,0),MATCH(orders!L$1,products!$A$1:$G$1,0))</f>
        <v>M</v>
      </c>
      <c r="M48" t="str">
        <f t="shared" si="1"/>
        <v>Medium</v>
      </c>
      <c r="N48" s="4">
        <f>INDEX(products!$A$1:$G$49,MATCH(orders!$D48,products!$A$1:$A$49,0),MATCH(orders!N$1,products!$A$1:$G$1,0))</f>
        <v>2.5</v>
      </c>
      <c r="O48" s="5">
        <f>INDEX(products!$A$1:$G$49,MATCH(orders!$D48,products!$A$1:$A$49,0),MATCH(orders!O$1,products!$A$1:$G$1,0))</f>
        <v>31.624999999999996</v>
      </c>
      <c r="P48" s="5">
        <f>E48*O48</f>
        <v>63.249999999999993</v>
      </c>
    </row>
    <row r="49" spans="1:16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INDEX(customers!$A$1:$I$1001,MATCH(orders!$C49,customers!$A$1:$A$1001,0),MATCH(orders!F$1,customers!$A$1:$I$1,0))</f>
        <v>Arda Curley</v>
      </c>
      <c r="G49" s="2" t="str">
        <f>INDEX(customers!$A$1:$I$1001,MATCH(orders!$C49,customers!$A$1:$A$1001,0),MATCH(orders!G$1,customers!$A$1:$I$1,0))</f>
        <v>Yes</v>
      </c>
      <c r="H49" s="2" t="str">
        <f>INDEX(customers!$A$1:$I$1001,MATCH(orders!$C49,customers!$A$1:$A$1001,0),MATCH(orders!H$1,customers!$A$1:$I$1,0))</f>
        <v>San Bernardino</v>
      </c>
      <c r="I49" s="2" t="str">
        <f>INDEX(customers!$A$1:$I$1001,MATCH(orders!$C49,customers!$A$1:$A$1001,0),MATCH(orders!I$1,customers!$A$1:$I$1,0))</f>
        <v>United States</v>
      </c>
      <c r="J49" t="str">
        <f>INDEX(products!$A$1:$G$49,MATCH(orders!$D49,products!$A$1:$A$49,0),MATCH(orders!J$1,products!$A$1:$G$1,0))</f>
        <v>Ara</v>
      </c>
      <c r="K49" t="str">
        <f t="shared" si="0"/>
        <v>Arabica</v>
      </c>
      <c r="L49" t="str">
        <f>INDEX(products!$A$1:$G$49,MATCH(orders!$D49,products!$A$1:$A$49,0),MATCH(orders!L$1,products!$A$1:$G$1,0))</f>
        <v>L</v>
      </c>
      <c r="M49" t="str">
        <f t="shared" si="1"/>
        <v>Light</v>
      </c>
      <c r="N49" s="4">
        <f>INDEX(products!$A$1:$G$49,MATCH(orders!$D49,products!$A$1:$A$49,0),MATCH(orders!N$1,products!$A$1:$G$1,0))</f>
        <v>0.2</v>
      </c>
      <c r="O49" s="5">
        <f>INDEX(products!$A$1:$G$49,MATCH(orders!$D49,products!$A$1:$A$49,0),MATCH(orders!O$1,products!$A$1:$G$1,0))</f>
        <v>3.8849999999999998</v>
      </c>
      <c r="P49" s="5">
        <f>E49*O49</f>
        <v>7.77</v>
      </c>
    </row>
    <row r="50" spans="1:16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INDEX(customers!$A$1:$I$1001,MATCH(orders!$C50,customers!$A$1:$A$1001,0),MATCH(orders!F$1,customers!$A$1:$I$1,0))</f>
        <v>Raynor McGilvary</v>
      </c>
      <c r="G50" s="2" t="str">
        <f>INDEX(customers!$A$1:$I$1001,MATCH(orders!$C50,customers!$A$1:$A$1001,0),MATCH(orders!G$1,customers!$A$1:$I$1,0))</f>
        <v>No</v>
      </c>
      <c r="H50" s="2" t="str">
        <f>INDEX(customers!$A$1:$I$1001,MATCH(orders!$C50,customers!$A$1:$A$1001,0),MATCH(orders!H$1,customers!$A$1:$I$1,0))</f>
        <v>Norfolk</v>
      </c>
      <c r="I50" s="2" t="str">
        <f>INDEX(customers!$A$1:$I$1001,MATCH(orders!$C50,customers!$A$1:$A$1001,0),MATCH(orders!I$1,customers!$A$1:$I$1,0))</f>
        <v>United States</v>
      </c>
      <c r="J50" t="str">
        <f>INDEX(products!$A$1:$G$49,MATCH(orders!$D50,products!$A$1:$A$49,0),MATCH(orders!J$1,products!$A$1:$G$1,0))</f>
        <v>Ara</v>
      </c>
      <c r="K50" t="str">
        <f t="shared" si="0"/>
        <v>Arabica</v>
      </c>
      <c r="L50" t="str">
        <f>INDEX(products!$A$1:$G$49,MATCH(orders!$D50,products!$A$1:$A$49,0),MATCH(orders!L$1,products!$A$1:$G$1,0))</f>
        <v>D</v>
      </c>
      <c r="M50" t="str">
        <f t="shared" si="1"/>
        <v>Dark</v>
      </c>
      <c r="N50" s="4">
        <f>INDEX(products!$A$1:$G$49,MATCH(orders!$D50,products!$A$1:$A$49,0),MATCH(orders!N$1,products!$A$1:$G$1,0))</f>
        <v>2.5</v>
      </c>
      <c r="O50" s="5">
        <f>INDEX(products!$A$1:$G$49,MATCH(orders!$D50,products!$A$1:$A$49,0),MATCH(orders!O$1,products!$A$1:$G$1,0))</f>
        <v>22.884999999999998</v>
      </c>
      <c r="P50" s="5">
        <f>E50*O50</f>
        <v>91.539999999999992</v>
      </c>
    </row>
    <row r="51" spans="1:16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INDEX(customers!$A$1:$I$1001,MATCH(orders!$C51,customers!$A$1:$A$1001,0),MATCH(orders!F$1,customers!$A$1:$I$1,0))</f>
        <v>Isis Pikett</v>
      </c>
      <c r="G51" s="2" t="str">
        <f>INDEX(customers!$A$1:$I$1001,MATCH(orders!$C51,customers!$A$1:$A$1001,0),MATCH(orders!G$1,customers!$A$1:$I$1,0))</f>
        <v>No</v>
      </c>
      <c r="H51" s="2" t="str">
        <f>INDEX(customers!$A$1:$I$1001,MATCH(orders!$C51,customers!$A$1:$A$1001,0),MATCH(orders!H$1,customers!$A$1:$I$1,0))</f>
        <v>Washington</v>
      </c>
      <c r="I51" s="2" t="str">
        <f>INDEX(customers!$A$1:$I$1001,MATCH(orders!$C51,customers!$A$1:$A$1001,0),MATCH(orders!I$1,customers!$A$1:$I$1,0))</f>
        <v>United States</v>
      </c>
      <c r="J51" t="str">
        <f>INDEX(products!$A$1:$G$49,MATCH(orders!$D51,products!$A$1:$A$49,0),MATCH(orders!J$1,products!$A$1:$G$1,0))</f>
        <v>Ara</v>
      </c>
      <c r="K51" t="str">
        <f t="shared" si="0"/>
        <v>Arabica</v>
      </c>
      <c r="L51" t="str">
        <f>INDEX(products!$A$1:$G$49,MATCH(orders!$D51,products!$A$1:$A$49,0),MATCH(orders!L$1,products!$A$1:$G$1,0))</f>
        <v>L</v>
      </c>
      <c r="M51" t="str">
        <f t="shared" si="1"/>
        <v>Light</v>
      </c>
      <c r="N51" s="4">
        <f>INDEX(products!$A$1:$G$49,MATCH(orders!$D51,products!$A$1:$A$49,0),MATCH(orders!N$1,products!$A$1:$G$1,0))</f>
        <v>1</v>
      </c>
      <c r="O51" s="5">
        <f>INDEX(products!$A$1:$G$49,MATCH(orders!$D51,products!$A$1:$A$49,0),MATCH(orders!O$1,products!$A$1:$G$1,0))</f>
        <v>12.95</v>
      </c>
      <c r="P51" s="5">
        <f>E51*O51</f>
        <v>38.849999999999994</v>
      </c>
    </row>
    <row r="52" spans="1:16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INDEX(customers!$A$1:$I$1001,MATCH(orders!$C52,customers!$A$1:$A$1001,0),MATCH(orders!F$1,customers!$A$1:$I$1,0))</f>
        <v>Inger Bouldon</v>
      </c>
      <c r="G52" s="2" t="str">
        <f>INDEX(customers!$A$1:$I$1001,MATCH(orders!$C52,customers!$A$1:$A$1001,0),MATCH(orders!G$1,customers!$A$1:$I$1,0))</f>
        <v>No</v>
      </c>
      <c r="H52" s="2" t="str">
        <f>INDEX(customers!$A$1:$I$1001,MATCH(orders!$C52,customers!$A$1:$A$1001,0),MATCH(orders!H$1,customers!$A$1:$I$1,0))</f>
        <v>Fort Lauderdale</v>
      </c>
      <c r="I52" s="2" t="str">
        <f>INDEX(customers!$A$1:$I$1001,MATCH(orders!$C52,customers!$A$1:$A$1001,0),MATCH(orders!I$1,customers!$A$1:$I$1,0))</f>
        <v>United States</v>
      </c>
      <c r="J52" t="str">
        <f>INDEX(products!$A$1:$G$49,MATCH(orders!$D52,products!$A$1:$A$49,0),MATCH(orders!J$1,products!$A$1:$G$1,0))</f>
        <v>Lib</v>
      </c>
      <c r="K52" t="str">
        <f t="shared" si="0"/>
        <v>Liberica</v>
      </c>
      <c r="L52" t="str">
        <f>INDEX(products!$A$1:$G$49,MATCH(orders!$D52,products!$A$1:$A$49,0),MATCH(orders!L$1,products!$A$1:$G$1,0))</f>
        <v>D</v>
      </c>
      <c r="M52" t="str">
        <f t="shared" si="1"/>
        <v>Dark</v>
      </c>
      <c r="N52" s="4">
        <f>INDEX(products!$A$1:$G$49,MATCH(orders!$D52,products!$A$1:$A$49,0),MATCH(orders!N$1,products!$A$1:$G$1,0))</f>
        <v>0.5</v>
      </c>
      <c r="O52" s="5">
        <f>INDEX(products!$A$1:$G$49,MATCH(orders!$D52,products!$A$1:$A$49,0),MATCH(orders!O$1,products!$A$1:$G$1,0))</f>
        <v>7.77</v>
      </c>
      <c r="P52" s="5">
        <f>E52*O52</f>
        <v>15.54</v>
      </c>
    </row>
    <row r="53" spans="1:16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INDEX(customers!$A$1:$I$1001,MATCH(orders!$C53,customers!$A$1:$A$1001,0),MATCH(orders!F$1,customers!$A$1:$I$1,0))</f>
        <v>Karry Flanders</v>
      </c>
      <c r="G53" s="2" t="str">
        <f>INDEX(customers!$A$1:$I$1001,MATCH(orders!$C53,customers!$A$1:$A$1001,0),MATCH(orders!G$1,customers!$A$1:$I$1,0))</f>
        <v>Yes</v>
      </c>
      <c r="H53" s="2" t="str">
        <f>INDEX(customers!$A$1:$I$1001,MATCH(orders!$C53,customers!$A$1:$A$1001,0),MATCH(orders!H$1,customers!$A$1:$I$1,0))</f>
        <v>Crumlin</v>
      </c>
      <c r="I53" s="2" t="str">
        <f>INDEX(customers!$A$1:$I$1001,MATCH(orders!$C53,customers!$A$1:$A$1001,0),MATCH(orders!I$1,customers!$A$1:$I$1,0))</f>
        <v>Ireland</v>
      </c>
      <c r="J53" t="str">
        <f>INDEX(products!$A$1:$G$49,MATCH(orders!$D53,products!$A$1:$A$49,0),MATCH(orders!J$1,products!$A$1:$G$1,0))</f>
        <v>Lib</v>
      </c>
      <c r="K53" t="str">
        <f t="shared" si="0"/>
        <v>Liberica</v>
      </c>
      <c r="L53" t="str">
        <f>INDEX(products!$A$1:$G$49,MATCH(orders!$D53,products!$A$1:$A$49,0),MATCH(orders!L$1,products!$A$1:$G$1,0))</f>
        <v>L</v>
      </c>
      <c r="M53" t="str">
        <f t="shared" si="1"/>
        <v>Light</v>
      </c>
      <c r="N53" s="4">
        <f>INDEX(products!$A$1:$G$49,MATCH(orders!$D53,products!$A$1:$A$49,0),MATCH(orders!N$1,products!$A$1:$G$1,0))</f>
        <v>2.5</v>
      </c>
      <c r="O53" s="5">
        <f>INDEX(products!$A$1:$G$49,MATCH(orders!$D53,products!$A$1:$A$49,0),MATCH(orders!O$1,products!$A$1:$G$1,0))</f>
        <v>36.454999999999998</v>
      </c>
      <c r="P53" s="5">
        <f>E53*O53</f>
        <v>145.82</v>
      </c>
    </row>
    <row r="54" spans="1:16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INDEX(customers!$A$1:$I$1001,MATCH(orders!$C54,customers!$A$1:$A$1001,0),MATCH(orders!F$1,customers!$A$1:$I$1,0))</f>
        <v>Hartley Mattioli</v>
      </c>
      <c r="G54" s="2" t="str">
        <f>INDEX(customers!$A$1:$I$1001,MATCH(orders!$C54,customers!$A$1:$A$1001,0),MATCH(orders!G$1,customers!$A$1:$I$1,0))</f>
        <v>No</v>
      </c>
      <c r="H54" s="2" t="str">
        <f>INDEX(customers!$A$1:$I$1001,MATCH(orders!$C54,customers!$A$1:$A$1001,0),MATCH(orders!H$1,customers!$A$1:$I$1,0))</f>
        <v>Kinloch</v>
      </c>
      <c r="I54" s="2" t="str">
        <f>INDEX(customers!$A$1:$I$1001,MATCH(orders!$C54,customers!$A$1:$A$1001,0),MATCH(orders!I$1,customers!$A$1:$I$1,0))</f>
        <v>United Kingdom</v>
      </c>
      <c r="J54" t="str">
        <f>INDEX(products!$A$1:$G$49,MATCH(orders!$D54,products!$A$1:$A$49,0),MATCH(orders!J$1,products!$A$1:$G$1,0))</f>
        <v>Rob</v>
      </c>
      <c r="K54" t="str">
        <f t="shared" si="0"/>
        <v>Robusta</v>
      </c>
      <c r="L54" t="str">
        <f>INDEX(products!$A$1:$G$49,MATCH(orders!$D54,products!$A$1:$A$49,0),MATCH(orders!L$1,products!$A$1:$G$1,0))</f>
        <v>M</v>
      </c>
      <c r="M54" t="str">
        <f t="shared" si="1"/>
        <v>Medium</v>
      </c>
      <c r="N54" s="4">
        <f>INDEX(products!$A$1:$G$49,MATCH(orders!$D54,products!$A$1:$A$49,0),MATCH(orders!N$1,products!$A$1:$G$1,0))</f>
        <v>0.5</v>
      </c>
      <c r="O54" s="5">
        <f>INDEX(products!$A$1:$G$49,MATCH(orders!$D54,products!$A$1:$A$49,0),MATCH(orders!O$1,products!$A$1:$G$1,0))</f>
        <v>5.97</v>
      </c>
      <c r="P54" s="5">
        <f>E54*O54</f>
        <v>29.849999999999998</v>
      </c>
    </row>
    <row r="55" spans="1:16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INDEX(customers!$A$1:$I$1001,MATCH(orders!$C55,customers!$A$1:$A$1001,0),MATCH(orders!F$1,customers!$A$1:$I$1,0))</f>
        <v>Hartley Mattioli</v>
      </c>
      <c r="G55" s="2" t="str">
        <f>INDEX(customers!$A$1:$I$1001,MATCH(orders!$C55,customers!$A$1:$A$1001,0),MATCH(orders!G$1,customers!$A$1:$I$1,0))</f>
        <v>No</v>
      </c>
      <c r="H55" s="2" t="str">
        <f>INDEX(customers!$A$1:$I$1001,MATCH(orders!$C55,customers!$A$1:$A$1001,0),MATCH(orders!H$1,customers!$A$1:$I$1,0))</f>
        <v>Kinloch</v>
      </c>
      <c r="I55" s="2" t="str">
        <f>INDEX(customers!$A$1:$I$1001,MATCH(orders!$C55,customers!$A$1:$A$1001,0),MATCH(orders!I$1,customers!$A$1:$I$1,0))</f>
        <v>United Kingdom</v>
      </c>
      <c r="J55" t="str">
        <f>INDEX(products!$A$1:$G$49,MATCH(orders!$D55,products!$A$1:$A$49,0),MATCH(orders!J$1,products!$A$1:$G$1,0))</f>
        <v>Lib</v>
      </c>
      <c r="K55" t="str">
        <f t="shared" si="0"/>
        <v>Liberica</v>
      </c>
      <c r="L55" t="str">
        <f>INDEX(products!$A$1:$G$49,MATCH(orders!$D55,products!$A$1:$A$49,0),MATCH(orders!L$1,products!$A$1:$G$1,0))</f>
        <v>L</v>
      </c>
      <c r="M55" t="str">
        <f t="shared" si="1"/>
        <v>Light</v>
      </c>
      <c r="N55" s="4">
        <f>INDEX(products!$A$1:$G$49,MATCH(orders!$D55,products!$A$1:$A$49,0),MATCH(orders!N$1,products!$A$1:$G$1,0))</f>
        <v>2.5</v>
      </c>
      <c r="O55" s="5">
        <f>INDEX(products!$A$1:$G$49,MATCH(orders!$D55,products!$A$1:$A$49,0),MATCH(orders!O$1,products!$A$1:$G$1,0))</f>
        <v>36.454999999999998</v>
      </c>
      <c r="P55" s="5">
        <f>E55*O55</f>
        <v>72.91</v>
      </c>
    </row>
    <row r="56" spans="1:16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INDEX(customers!$A$1:$I$1001,MATCH(orders!$C56,customers!$A$1:$A$1001,0),MATCH(orders!F$1,customers!$A$1:$I$1,0))</f>
        <v>Archambault Gillard</v>
      </c>
      <c r="G56" s="2" t="str">
        <f>INDEX(customers!$A$1:$I$1001,MATCH(orders!$C56,customers!$A$1:$A$1001,0),MATCH(orders!G$1,customers!$A$1:$I$1,0))</f>
        <v>No</v>
      </c>
      <c r="H56" s="2" t="str">
        <f>INDEX(customers!$A$1:$I$1001,MATCH(orders!$C56,customers!$A$1:$A$1001,0),MATCH(orders!H$1,customers!$A$1:$I$1,0))</f>
        <v>Toledo</v>
      </c>
      <c r="I56" s="2" t="str">
        <f>INDEX(customers!$A$1:$I$1001,MATCH(orders!$C56,customers!$A$1:$A$1001,0),MATCH(orders!I$1,customers!$A$1:$I$1,0))</f>
        <v>United States</v>
      </c>
      <c r="J56" t="str">
        <f>INDEX(products!$A$1:$G$49,MATCH(orders!$D56,products!$A$1:$A$49,0),MATCH(orders!J$1,products!$A$1:$G$1,0))</f>
        <v>Lib</v>
      </c>
      <c r="K56" t="str">
        <f t="shared" si="0"/>
        <v>Liberica</v>
      </c>
      <c r="L56" t="str">
        <f>INDEX(products!$A$1:$G$49,MATCH(orders!$D56,products!$A$1:$A$49,0),MATCH(orders!L$1,products!$A$1:$G$1,0))</f>
        <v>M</v>
      </c>
      <c r="M56" t="str">
        <f t="shared" si="1"/>
        <v>Medium</v>
      </c>
      <c r="N56" s="4">
        <f>INDEX(products!$A$1:$G$49,MATCH(orders!$D56,products!$A$1:$A$49,0),MATCH(orders!N$1,products!$A$1:$G$1,0))</f>
        <v>1</v>
      </c>
      <c r="O56" s="5">
        <f>INDEX(products!$A$1:$G$49,MATCH(orders!$D56,products!$A$1:$A$49,0),MATCH(orders!O$1,products!$A$1:$G$1,0))</f>
        <v>14.55</v>
      </c>
      <c r="P56" s="5">
        <f>E56*O56</f>
        <v>72.75</v>
      </c>
    </row>
    <row r="57" spans="1:16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INDEX(customers!$A$1:$I$1001,MATCH(orders!$C57,customers!$A$1:$A$1001,0),MATCH(orders!F$1,customers!$A$1:$I$1,0))</f>
        <v>Salomo Cushworth</v>
      </c>
      <c r="G57" s="2" t="str">
        <f>INDEX(customers!$A$1:$I$1001,MATCH(orders!$C57,customers!$A$1:$A$1001,0),MATCH(orders!G$1,customers!$A$1:$I$1,0))</f>
        <v>No</v>
      </c>
      <c r="H57" s="2" t="str">
        <f>INDEX(customers!$A$1:$I$1001,MATCH(orders!$C57,customers!$A$1:$A$1001,0),MATCH(orders!H$1,customers!$A$1:$I$1,0))</f>
        <v>Trenton</v>
      </c>
      <c r="I57" s="2" t="str">
        <f>INDEX(customers!$A$1:$I$1001,MATCH(orders!$C57,customers!$A$1:$A$1001,0),MATCH(orders!I$1,customers!$A$1:$I$1,0))</f>
        <v>United States</v>
      </c>
      <c r="J57" t="str">
        <f>INDEX(products!$A$1:$G$49,MATCH(orders!$D57,products!$A$1:$A$49,0),MATCH(orders!J$1,products!$A$1:$G$1,0))</f>
        <v>Lib</v>
      </c>
      <c r="K57" t="str">
        <f t="shared" si="0"/>
        <v>Liberica</v>
      </c>
      <c r="L57" t="str">
        <f>INDEX(products!$A$1:$G$49,MATCH(orders!$D57,products!$A$1:$A$49,0),MATCH(orders!L$1,products!$A$1:$G$1,0))</f>
        <v>L</v>
      </c>
      <c r="M57" t="str">
        <f t="shared" si="1"/>
        <v>Light</v>
      </c>
      <c r="N57" s="4">
        <f>INDEX(products!$A$1:$G$49,MATCH(orders!$D57,products!$A$1:$A$49,0),MATCH(orders!N$1,products!$A$1:$G$1,0))</f>
        <v>1</v>
      </c>
      <c r="O57" s="5">
        <f>INDEX(products!$A$1:$G$49,MATCH(orders!$D57,products!$A$1:$A$49,0),MATCH(orders!O$1,products!$A$1:$G$1,0))</f>
        <v>15.85</v>
      </c>
      <c r="P57" s="5">
        <f>E57*O57</f>
        <v>47.55</v>
      </c>
    </row>
    <row r="58" spans="1:16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INDEX(customers!$A$1:$I$1001,MATCH(orders!$C58,customers!$A$1:$A$1001,0),MATCH(orders!F$1,customers!$A$1:$I$1,0))</f>
        <v>Theda Grizard</v>
      </c>
      <c r="G58" s="2" t="str">
        <f>INDEX(customers!$A$1:$I$1001,MATCH(orders!$C58,customers!$A$1:$A$1001,0),MATCH(orders!G$1,customers!$A$1:$I$1,0))</f>
        <v>Yes</v>
      </c>
      <c r="H58" s="2" t="str">
        <f>INDEX(customers!$A$1:$I$1001,MATCH(orders!$C58,customers!$A$1:$A$1001,0),MATCH(orders!H$1,customers!$A$1:$I$1,0))</f>
        <v>Tampa</v>
      </c>
      <c r="I58" s="2" t="str">
        <f>INDEX(customers!$A$1:$I$1001,MATCH(orders!$C58,customers!$A$1:$A$1001,0),MATCH(orders!I$1,customers!$A$1:$I$1,0))</f>
        <v>United States</v>
      </c>
      <c r="J58" t="str">
        <f>INDEX(products!$A$1:$G$49,MATCH(orders!$D58,products!$A$1:$A$49,0),MATCH(orders!J$1,products!$A$1:$G$1,0))</f>
        <v>Exc</v>
      </c>
      <c r="K58" t="str">
        <f t="shared" si="0"/>
        <v>Excelsa</v>
      </c>
      <c r="L58" t="str">
        <f>INDEX(products!$A$1:$G$49,MATCH(orders!$D58,products!$A$1:$A$49,0),MATCH(orders!L$1,products!$A$1:$G$1,0))</f>
        <v>D</v>
      </c>
      <c r="M58" t="str">
        <f t="shared" si="1"/>
        <v>Dark</v>
      </c>
      <c r="N58" s="4">
        <f>INDEX(products!$A$1:$G$49,MATCH(orders!$D58,products!$A$1:$A$49,0),MATCH(orders!N$1,products!$A$1:$G$1,0))</f>
        <v>0.2</v>
      </c>
      <c r="O58" s="5">
        <f>INDEX(products!$A$1:$G$49,MATCH(orders!$D58,products!$A$1:$A$49,0),MATCH(orders!O$1,products!$A$1:$G$1,0))</f>
        <v>3.645</v>
      </c>
      <c r="P58" s="5">
        <f>E58*O58</f>
        <v>10.935</v>
      </c>
    </row>
    <row r="59" spans="1:16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INDEX(customers!$A$1:$I$1001,MATCH(orders!$C59,customers!$A$1:$A$1001,0),MATCH(orders!F$1,customers!$A$1:$I$1,0))</f>
        <v>Rozele Relton</v>
      </c>
      <c r="G59" s="2" t="str">
        <f>INDEX(customers!$A$1:$I$1001,MATCH(orders!$C59,customers!$A$1:$A$1001,0),MATCH(orders!G$1,customers!$A$1:$I$1,0))</f>
        <v>No</v>
      </c>
      <c r="H59" s="2" t="str">
        <f>INDEX(customers!$A$1:$I$1001,MATCH(orders!$C59,customers!$A$1:$A$1001,0),MATCH(orders!H$1,customers!$A$1:$I$1,0))</f>
        <v>Pensacola</v>
      </c>
      <c r="I59" s="2" t="str">
        <f>INDEX(customers!$A$1:$I$1001,MATCH(orders!$C59,customers!$A$1:$A$1001,0),MATCH(orders!I$1,customers!$A$1:$I$1,0))</f>
        <v>United States</v>
      </c>
      <c r="J59" t="str">
        <f>INDEX(products!$A$1:$G$49,MATCH(orders!$D59,products!$A$1:$A$49,0),MATCH(orders!J$1,products!$A$1:$G$1,0))</f>
        <v>Exc</v>
      </c>
      <c r="K59" t="str">
        <f t="shared" si="0"/>
        <v>Excelsa</v>
      </c>
      <c r="L59" t="str">
        <f>INDEX(products!$A$1:$G$49,MATCH(orders!$D59,products!$A$1:$A$49,0),MATCH(orders!L$1,products!$A$1:$G$1,0))</f>
        <v>L</v>
      </c>
      <c r="M59" t="str">
        <f t="shared" si="1"/>
        <v>Light</v>
      </c>
      <c r="N59" s="4">
        <f>INDEX(products!$A$1:$G$49,MATCH(orders!$D59,products!$A$1:$A$49,0),MATCH(orders!N$1,products!$A$1:$G$1,0))</f>
        <v>1</v>
      </c>
      <c r="O59" s="5">
        <f>INDEX(products!$A$1:$G$49,MATCH(orders!$D59,products!$A$1:$A$49,0),MATCH(orders!O$1,products!$A$1:$G$1,0))</f>
        <v>14.85</v>
      </c>
      <c r="P59" s="5">
        <f>E59*O59</f>
        <v>59.4</v>
      </c>
    </row>
    <row r="60" spans="1:16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INDEX(customers!$A$1:$I$1001,MATCH(orders!$C60,customers!$A$1:$A$1001,0),MATCH(orders!F$1,customers!$A$1:$I$1,0))</f>
        <v>Willa Rolling</v>
      </c>
      <c r="G60" s="2" t="str">
        <f>INDEX(customers!$A$1:$I$1001,MATCH(orders!$C60,customers!$A$1:$A$1001,0),MATCH(orders!G$1,customers!$A$1:$I$1,0))</f>
        <v>Yes</v>
      </c>
      <c r="H60" s="2" t="str">
        <f>INDEX(customers!$A$1:$I$1001,MATCH(orders!$C60,customers!$A$1:$A$1001,0),MATCH(orders!H$1,customers!$A$1:$I$1,0))</f>
        <v>Zephyrhills</v>
      </c>
      <c r="I60" s="2" t="str">
        <f>INDEX(customers!$A$1:$I$1001,MATCH(orders!$C60,customers!$A$1:$A$1001,0),MATCH(orders!I$1,customers!$A$1:$I$1,0))</f>
        <v>United States</v>
      </c>
      <c r="J60" t="str">
        <f>INDEX(products!$A$1:$G$49,MATCH(orders!$D60,products!$A$1:$A$49,0),MATCH(orders!J$1,products!$A$1:$G$1,0))</f>
        <v>Lib</v>
      </c>
      <c r="K60" t="str">
        <f t="shared" si="0"/>
        <v>Liberica</v>
      </c>
      <c r="L60" t="str">
        <f>INDEX(products!$A$1:$G$49,MATCH(orders!$D60,products!$A$1:$A$49,0),MATCH(orders!L$1,products!$A$1:$G$1,0))</f>
        <v>D</v>
      </c>
      <c r="M60" t="str">
        <f t="shared" si="1"/>
        <v>Dark</v>
      </c>
      <c r="N60" s="4">
        <f>INDEX(products!$A$1:$G$49,MATCH(orders!$D60,products!$A$1:$A$49,0),MATCH(orders!N$1,products!$A$1:$G$1,0))</f>
        <v>2.5</v>
      </c>
      <c r="O60" s="5">
        <f>INDEX(products!$A$1:$G$49,MATCH(orders!$D60,products!$A$1:$A$49,0),MATCH(orders!O$1,products!$A$1:$G$1,0))</f>
        <v>29.784999999999997</v>
      </c>
      <c r="P60" s="5">
        <f>E60*O60</f>
        <v>89.35499999999999</v>
      </c>
    </row>
    <row r="61" spans="1:16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INDEX(customers!$A$1:$I$1001,MATCH(orders!$C61,customers!$A$1:$A$1001,0),MATCH(orders!F$1,customers!$A$1:$I$1,0))</f>
        <v>Stanislaus Gilroy</v>
      </c>
      <c r="G61" s="2" t="str">
        <f>INDEX(customers!$A$1:$I$1001,MATCH(orders!$C61,customers!$A$1:$A$1001,0),MATCH(orders!G$1,customers!$A$1:$I$1,0))</f>
        <v>Yes</v>
      </c>
      <c r="H61" s="2" t="str">
        <f>INDEX(customers!$A$1:$I$1001,MATCH(orders!$C61,customers!$A$1:$A$1001,0),MATCH(orders!H$1,customers!$A$1:$I$1,0))</f>
        <v>Saint Paul</v>
      </c>
      <c r="I61" s="2" t="str">
        <f>INDEX(customers!$A$1:$I$1001,MATCH(orders!$C61,customers!$A$1:$A$1001,0),MATCH(orders!I$1,customers!$A$1:$I$1,0))</f>
        <v>United States</v>
      </c>
      <c r="J61" t="str">
        <f>INDEX(products!$A$1:$G$49,MATCH(orders!$D61,products!$A$1:$A$49,0),MATCH(orders!J$1,products!$A$1:$G$1,0))</f>
        <v>Lib</v>
      </c>
      <c r="K61" t="str">
        <f t="shared" si="0"/>
        <v>Liberica</v>
      </c>
      <c r="L61" t="str">
        <f>INDEX(products!$A$1:$G$49,MATCH(orders!$D61,products!$A$1:$A$49,0),MATCH(orders!L$1,products!$A$1:$G$1,0))</f>
        <v>M</v>
      </c>
      <c r="M61" t="str">
        <f t="shared" si="1"/>
        <v>Medium</v>
      </c>
      <c r="N61" s="4">
        <f>INDEX(products!$A$1:$G$49,MATCH(orders!$D61,products!$A$1:$A$49,0),MATCH(orders!N$1,products!$A$1:$G$1,0))</f>
        <v>0.5</v>
      </c>
      <c r="O61" s="5">
        <f>INDEX(products!$A$1:$G$49,MATCH(orders!$D61,products!$A$1:$A$49,0),MATCH(orders!O$1,products!$A$1:$G$1,0))</f>
        <v>8.73</v>
      </c>
      <c r="P61" s="5">
        <f>E61*O61</f>
        <v>26.19</v>
      </c>
    </row>
    <row r="62" spans="1:16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INDEX(customers!$A$1:$I$1001,MATCH(orders!$C62,customers!$A$1:$A$1001,0),MATCH(orders!F$1,customers!$A$1:$I$1,0))</f>
        <v>Correy Cottingham</v>
      </c>
      <c r="G62" s="2" t="str">
        <f>INDEX(customers!$A$1:$I$1001,MATCH(orders!$C62,customers!$A$1:$A$1001,0),MATCH(orders!G$1,customers!$A$1:$I$1,0))</f>
        <v>No</v>
      </c>
      <c r="H62" s="2" t="str">
        <f>INDEX(customers!$A$1:$I$1001,MATCH(orders!$C62,customers!$A$1:$A$1001,0),MATCH(orders!H$1,customers!$A$1:$I$1,0))</f>
        <v>Fort Wayne</v>
      </c>
      <c r="I62" s="2" t="str">
        <f>INDEX(customers!$A$1:$I$1001,MATCH(orders!$C62,customers!$A$1:$A$1001,0),MATCH(orders!I$1,customers!$A$1:$I$1,0))</f>
        <v>United States</v>
      </c>
      <c r="J62" t="str">
        <f>INDEX(products!$A$1:$G$49,MATCH(orders!$D62,products!$A$1:$A$49,0),MATCH(orders!J$1,products!$A$1:$G$1,0))</f>
        <v>Ara</v>
      </c>
      <c r="K62" t="str">
        <f t="shared" si="0"/>
        <v>Arabica</v>
      </c>
      <c r="L62" t="str">
        <f>INDEX(products!$A$1:$G$49,MATCH(orders!$D62,products!$A$1:$A$49,0),MATCH(orders!L$1,products!$A$1:$G$1,0))</f>
        <v>D</v>
      </c>
      <c r="M62" t="str">
        <f t="shared" si="1"/>
        <v>Dark</v>
      </c>
      <c r="N62" s="4">
        <f>INDEX(products!$A$1:$G$49,MATCH(orders!$D62,products!$A$1:$A$49,0),MATCH(orders!N$1,products!$A$1:$G$1,0))</f>
        <v>2.5</v>
      </c>
      <c r="O62" s="5">
        <f>INDEX(products!$A$1:$G$49,MATCH(orders!$D62,products!$A$1:$A$49,0),MATCH(orders!O$1,products!$A$1:$G$1,0))</f>
        <v>22.884999999999998</v>
      </c>
      <c r="P62" s="5">
        <f>E62*O62</f>
        <v>114.42499999999998</v>
      </c>
    </row>
    <row r="63" spans="1:16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INDEX(customers!$A$1:$I$1001,MATCH(orders!$C63,customers!$A$1:$A$1001,0),MATCH(orders!F$1,customers!$A$1:$I$1,0))</f>
        <v>Pammi Endacott</v>
      </c>
      <c r="G63" s="2" t="str">
        <f>INDEX(customers!$A$1:$I$1001,MATCH(orders!$C63,customers!$A$1:$A$1001,0),MATCH(orders!G$1,customers!$A$1:$I$1,0))</f>
        <v>Yes</v>
      </c>
      <c r="H63" s="2" t="str">
        <f>INDEX(customers!$A$1:$I$1001,MATCH(orders!$C63,customers!$A$1:$A$1001,0),MATCH(orders!H$1,customers!$A$1:$I$1,0))</f>
        <v>Wootton</v>
      </c>
      <c r="I63" s="2" t="str">
        <f>INDEX(customers!$A$1:$I$1001,MATCH(orders!$C63,customers!$A$1:$A$1001,0),MATCH(orders!I$1,customers!$A$1:$I$1,0))</f>
        <v>United Kingdom</v>
      </c>
      <c r="J63" t="str">
        <f>INDEX(products!$A$1:$G$49,MATCH(orders!$D63,products!$A$1:$A$49,0),MATCH(orders!J$1,products!$A$1:$G$1,0))</f>
        <v>Rob</v>
      </c>
      <c r="K63" t="str">
        <f t="shared" si="0"/>
        <v>Robusta</v>
      </c>
      <c r="L63" t="str">
        <f>INDEX(products!$A$1:$G$49,MATCH(orders!$D63,products!$A$1:$A$49,0),MATCH(orders!L$1,products!$A$1:$G$1,0))</f>
        <v>D</v>
      </c>
      <c r="M63" t="str">
        <f t="shared" si="1"/>
        <v>Dark</v>
      </c>
      <c r="N63" s="4">
        <f>INDEX(products!$A$1:$G$49,MATCH(orders!$D63,products!$A$1:$A$49,0),MATCH(orders!N$1,products!$A$1:$G$1,0))</f>
        <v>0.5</v>
      </c>
      <c r="O63" s="5">
        <f>INDEX(products!$A$1:$G$49,MATCH(orders!$D63,products!$A$1:$A$49,0),MATCH(orders!O$1,products!$A$1:$G$1,0))</f>
        <v>5.3699999999999992</v>
      </c>
      <c r="P63" s="5">
        <f>E63*O63</f>
        <v>26.849999999999994</v>
      </c>
    </row>
    <row r="64" spans="1:16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INDEX(customers!$A$1:$I$1001,MATCH(orders!$C64,customers!$A$1:$A$1001,0),MATCH(orders!F$1,customers!$A$1:$I$1,0))</f>
        <v>Nona Linklater</v>
      </c>
      <c r="G64" s="2" t="str">
        <f>INDEX(customers!$A$1:$I$1001,MATCH(orders!$C64,customers!$A$1:$A$1001,0),MATCH(orders!G$1,customers!$A$1:$I$1,0))</f>
        <v>Yes</v>
      </c>
      <c r="H64" s="2" t="str">
        <f>INDEX(customers!$A$1:$I$1001,MATCH(orders!$C64,customers!$A$1:$A$1001,0),MATCH(orders!H$1,customers!$A$1:$I$1,0))</f>
        <v>Naples</v>
      </c>
      <c r="I64" s="2" t="str">
        <f>INDEX(customers!$A$1:$I$1001,MATCH(orders!$C64,customers!$A$1:$A$1001,0),MATCH(orders!I$1,customers!$A$1:$I$1,0))</f>
        <v>United States</v>
      </c>
      <c r="J64" t="str">
        <f>INDEX(products!$A$1:$G$49,MATCH(orders!$D64,products!$A$1:$A$49,0),MATCH(orders!J$1,products!$A$1:$G$1,0))</f>
        <v>Lib</v>
      </c>
      <c r="K64" t="str">
        <f t="shared" si="0"/>
        <v>Liberica</v>
      </c>
      <c r="L64" t="str">
        <f>INDEX(products!$A$1:$G$49,MATCH(orders!$D64,products!$A$1:$A$49,0),MATCH(orders!L$1,products!$A$1:$G$1,0))</f>
        <v>L</v>
      </c>
      <c r="M64" t="str">
        <f t="shared" si="1"/>
        <v>Light</v>
      </c>
      <c r="N64" s="4">
        <f>INDEX(products!$A$1:$G$49,MATCH(orders!$D64,products!$A$1:$A$49,0),MATCH(orders!N$1,products!$A$1:$G$1,0))</f>
        <v>0.2</v>
      </c>
      <c r="O64" s="5">
        <f>INDEX(products!$A$1:$G$49,MATCH(orders!$D64,products!$A$1:$A$49,0),MATCH(orders!O$1,products!$A$1:$G$1,0))</f>
        <v>4.7549999999999999</v>
      </c>
      <c r="P64" s="5">
        <f>E64*O64</f>
        <v>23.774999999999999</v>
      </c>
    </row>
    <row r="65" spans="1:16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INDEX(customers!$A$1:$I$1001,MATCH(orders!$C65,customers!$A$1:$A$1001,0),MATCH(orders!F$1,customers!$A$1:$I$1,0))</f>
        <v>Annadiane Dykes</v>
      </c>
      <c r="G65" s="2" t="str">
        <f>INDEX(customers!$A$1:$I$1001,MATCH(orders!$C65,customers!$A$1:$A$1001,0),MATCH(orders!G$1,customers!$A$1:$I$1,0))</f>
        <v>No</v>
      </c>
      <c r="H65" s="2" t="str">
        <f>INDEX(customers!$A$1:$I$1001,MATCH(orders!$C65,customers!$A$1:$A$1001,0),MATCH(orders!H$1,customers!$A$1:$I$1,0))</f>
        <v>Chicago</v>
      </c>
      <c r="I65" s="2" t="str">
        <f>INDEX(customers!$A$1:$I$1001,MATCH(orders!$C65,customers!$A$1:$A$1001,0),MATCH(orders!I$1,customers!$A$1:$I$1,0))</f>
        <v>United States</v>
      </c>
      <c r="J65" t="str">
        <f>INDEX(products!$A$1:$G$49,MATCH(orders!$D65,products!$A$1:$A$49,0),MATCH(orders!J$1,products!$A$1:$G$1,0))</f>
        <v>Ara</v>
      </c>
      <c r="K65" t="str">
        <f t="shared" si="0"/>
        <v>Arabica</v>
      </c>
      <c r="L65" t="str">
        <f>INDEX(products!$A$1:$G$49,MATCH(orders!$D65,products!$A$1:$A$49,0),MATCH(orders!L$1,products!$A$1:$G$1,0))</f>
        <v>M</v>
      </c>
      <c r="M65" t="str">
        <f t="shared" si="1"/>
        <v>Medium</v>
      </c>
      <c r="N65" s="4">
        <f>INDEX(products!$A$1:$G$49,MATCH(orders!$D65,products!$A$1:$A$49,0),MATCH(orders!N$1,products!$A$1:$G$1,0))</f>
        <v>0.5</v>
      </c>
      <c r="O65" s="5">
        <f>INDEX(products!$A$1:$G$49,MATCH(orders!$D65,products!$A$1:$A$49,0),MATCH(orders!O$1,products!$A$1:$G$1,0))</f>
        <v>6.75</v>
      </c>
      <c r="P65" s="5">
        <f>E65*O65</f>
        <v>6.75</v>
      </c>
    </row>
    <row r="66" spans="1:16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INDEX(customers!$A$1:$I$1001,MATCH(orders!$C66,customers!$A$1:$A$1001,0),MATCH(orders!F$1,customers!$A$1:$I$1,0))</f>
        <v>Felecia Dodgson</v>
      </c>
      <c r="G66" s="2" t="str">
        <f>INDEX(customers!$A$1:$I$1001,MATCH(orders!$C66,customers!$A$1:$A$1001,0),MATCH(orders!G$1,customers!$A$1:$I$1,0))</f>
        <v>Yes</v>
      </c>
      <c r="H66" s="2" t="str">
        <f>INDEX(customers!$A$1:$I$1001,MATCH(orders!$C66,customers!$A$1:$A$1001,0),MATCH(orders!H$1,customers!$A$1:$I$1,0))</f>
        <v>Newark</v>
      </c>
      <c r="I66" s="2" t="str">
        <f>INDEX(customers!$A$1:$I$1001,MATCH(orders!$C66,customers!$A$1:$A$1001,0),MATCH(orders!I$1,customers!$A$1:$I$1,0))</f>
        <v>United States</v>
      </c>
      <c r="J66" t="str">
        <f>INDEX(products!$A$1:$G$49,MATCH(orders!$D66,products!$A$1:$A$49,0),MATCH(orders!J$1,products!$A$1:$G$1,0))</f>
        <v>Rob</v>
      </c>
      <c r="K66" t="str">
        <f t="shared" si="0"/>
        <v>Robusta</v>
      </c>
      <c r="L66" t="str">
        <f>INDEX(products!$A$1:$G$49,MATCH(orders!$D66,products!$A$1:$A$49,0),MATCH(orders!L$1,products!$A$1:$G$1,0))</f>
        <v>M</v>
      </c>
      <c r="M66" t="str">
        <f t="shared" si="1"/>
        <v>Medium</v>
      </c>
      <c r="N66" s="4">
        <f>INDEX(products!$A$1:$G$49,MATCH(orders!$D66,products!$A$1:$A$49,0),MATCH(orders!N$1,products!$A$1:$G$1,0))</f>
        <v>0.5</v>
      </c>
      <c r="O66" s="5">
        <f>INDEX(products!$A$1:$G$49,MATCH(orders!$D66,products!$A$1:$A$49,0),MATCH(orders!O$1,products!$A$1:$G$1,0))</f>
        <v>5.97</v>
      </c>
      <c r="P66" s="5">
        <f>E66*O66</f>
        <v>35.82</v>
      </c>
    </row>
    <row r="67" spans="1:16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INDEX(customers!$A$1:$I$1001,MATCH(orders!$C67,customers!$A$1:$A$1001,0),MATCH(orders!F$1,customers!$A$1:$I$1,0))</f>
        <v>Angelia Cockrem</v>
      </c>
      <c r="G67" s="2" t="str">
        <f>INDEX(customers!$A$1:$I$1001,MATCH(orders!$C67,customers!$A$1:$A$1001,0),MATCH(orders!G$1,customers!$A$1:$I$1,0))</f>
        <v>Yes</v>
      </c>
      <c r="H67" s="2" t="str">
        <f>INDEX(customers!$A$1:$I$1001,MATCH(orders!$C67,customers!$A$1:$A$1001,0),MATCH(orders!H$1,customers!$A$1:$I$1,0))</f>
        <v>Vienna</v>
      </c>
      <c r="I67" s="2" t="str">
        <f>INDEX(customers!$A$1:$I$1001,MATCH(orders!$C67,customers!$A$1:$A$1001,0),MATCH(orders!I$1,customers!$A$1:$I$1,0))</f>
        <v>United States</v>
      </c>
      <c r="J67" t="str">
        <f>INDEX(products!$A$1:$G$49,MATCH(orders!$D67,products!$A$1:$A$49,0),MATCH(orders!J$1,products!$A$1:$G$1,0))</f>
        <v>Rob</v>
      </c>
      <c r="K67" t="str">
        <f t="shared" ref="K67:K130" si="2">IF(J67="Rob","Robusta",IF(J67="Exc","Excelsa",IF(J67="Ara","Arabica",IF(J67="Lib","Liberica"," "))))</f>
        <v>Robusta</v>
      </c>
      <c r="L67" t="str">
        <f>INDEX(products!$A$1:$G$49,MATCH(orders!$D67,products!$A$1:$A$49,0),MATCH(orders!L$1,products!$A$1:$G$1,0))</f>
        <v>D</v>
      </c>
      <c r="M67" t="str">
        <f t="shared" ref="M67:M130" si="3">IF(L67="M","Medium",IF(L67="L","Light",IF(L67="D","Dark"," ")))</f>
        <v>Dark</v>
      </c>
      <c r="N67" s="4">
        <f>INDEX(products!$A$1:$G$49,MATCH(orders!$D67,products!$A$1:$A$49,0),MATCH(orders!N$1,products!$A$1:$G$1,0))</f>
        <v>2.5</v>
      </c>
      <c r="O67" s="5">
        <f>INDEX(products!$A$1:$G$49,MATCH(orders!$D67,products!$A$1:$A$49,0),MATCH(orders!O$1,products!$A$1:$G$1,0))</f>
        <v>20.584999999999997</v>
      </c>
      <c r="P67" s="5">
        <f>E67*O67</f>
        <v>82.339999999999989</v>
      </c>
    </row>
    <row r="68" spans="1:16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INDEX(customers!$A$1:$I$1001,MATCH(orders!$C68,customers!$A$1:$A$1001,0),MATCH(orders!F$1,customers!$A$1:$I$1,0))</f>
        <v>Belvia Umpleby</v>
      </c>
      <c r="G68" s="2" t="str">
        <f>INDEX(customers!$A$1:$I$1001,MATCH(orders!$C68,customers!$A$1:$A$1001,0),MATCH(orders!G$1,customers!$A$1:$I$1,0))</f>
        <v>Yes</v>
      </c>
      <c r="H68" s="2" t="str">
        <f>INDEX(customers!$A$1:$I$1001,MATCH(orders!$C68,customers!$A$1:$A$1001,0),MATCH(orders!H$1,customers!$A$1:$I$1,0))</f>
        <v>Fort Worth</v>
      </c>
      <c r="I68" s="2" t="str">
        <f>INDEX(customers!$A$1:$I$1001,MATCH(orders!$C68,customers!$A$1:$A$1001,0),MATCH(orders!I$1,customers!$A$1:$I$1,0))</f>
        <v>United States</v>
      </c>
      <c r="J68" t="str">
        <f>INDEX(products!$A$1:$G$49,MATCH(orders!$D68,products!$A$1:$A$49,0),MATCH(orders!J$1,products!$A$1:$G$1,0))</f>
        <v>Rob</v>
      </c>
      <c r="K68" t="str">
        <f t="shared" si="2"/>
        <v>Robusta</v>
      </c>
      <c r="L68" t="str">
        <f>INDEX(products!$A$1:$G$49,MATCH(orders!$D68,products!$A$1:$A$49,0),MATCH(orders!L$1,products!$A$1:$G$1,0))</f>
        <v>L</v>
      </c>
      <c r="M68" t="str">
        <f t="shared" si="3"/>
        <v>Light</v>
      </c>
      <c r="N68" s="4">
        <f>INDEX(products!$A$1:$G$49,MATCH(orders!$D68,products!$A$1:$A$49,0),MATCH(orders!N$1,products!$A$1:$G$1,0))</f>
        <v>0.5</v>
      </c>
      <c r="O68" s="5">
        <f>INDEX(products!$A$1:$G$49,MATCH(orders!$D68,products!$A$1:$A$49,0),MATCH(orders!O$1,products!$A$1:$G$1,0))</f>
        <v>7.169999999999999</v>
      </c>
      <c r="P68" s="5">
        <f>E68*O68</f>
        <v>7.169999999999999</v>
      </c>
    </row>
    <row r="69" spans="1:16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INDEX(customers!$A$1:$I$1001,MATCH(orders!$C69,customers!$A$1:$A$1001,0),MATCH(orders!F$1,customers!$A$1:$I$1,0))</f>
        <v>Nat Saleway</v>
      </c>
      <c r="G69" s="2" t="str">
        <f>INDEX(customers!$A$1:$I$1001,MATCH(orders!$C69,customers!$A$1:$A$1001,0),MATCH(orders!G$1,customers!$A$1:$I$1,0))</f>
        <v>No</v>
      </c>
      <c r="H69" s="2" t="str">
        <f>INDEX(customers!$A$1:$I$1001,MATCH(orders!$C69,customers!$A$1:$A$1001,0),MATCH(orders!H$1,customers!$A$1:$I$1,0))</f>
        <v>Burbank</v>
      </c>
      <c r="I69" s="2" t="str">
        <f>INDEX(customers!$A$1:$I$1001,MATCH(orders!$C69,customers!$A$1:$A$1001,0),MATCH(orders!I$1,customers!$A$1:$I$1,0))</f>
        <v>United States</v>
      </c>
      <c r="J69" t="str">
        <f>INDEX(products!$A$1:$G$49,MATCH(orders!$D69,products!$A$1:$A$49,0),MATCH(orders!J$1,products!$A$1:$G$1,0))</f>
        <v>Lib</v>
      </c>
      <c r="K69" t="str">
        <f t="shared" si="2"/>
        <v>Liberica</v>
      </c>
      <c r="L69" t="str">
        <f>INDEX(products!$A$1:$G$49,MATCH(orders!$D69,products!$A$1:$A$49,0),MATCH(orders!L$1,products!$A$1:$G$1,0))</f>
        <v>L</v>
      </c>
      <c r="M69" t="str">
        <f t="shared" si="3"/>
        <v>Light</v>
      </c>
      <c r="N69" s="4">
        <f>INDEX(products!$A$1:$G$49,MATCH(orders!$D69,products!$A$1:$A$49,0),MATCH(orders!N$1,products!$A$1:$G$1,0))</f>
        <v>0.2</v>
      </c>
      <c r="O69" s="5">
        <f>INDEX(products!$A$1:$G$49,MATCH(orders!$D69,products!$A$1:$A$49,0),MATCH(orders!O$1,products!$A$1:$G$1,0))</f>
        <v>4.7549999999999999</v>
      </c>
      <c r="P69" s="5">
        <f>E69*O69</f>
        <v>9.51</v>
      </c>
    </row>
    <row r="70" spans="1:16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INDEX(customers!$A$1:$I$1001,MATCH(orders!$C70,customers!$A$1:$A$1001,0),MATCH(orders!F$1,customers!$A$1:$I$1,0))</f>
        <v>Hayward Goulter</v>
      </c>
      <c r="G70" s="2" t="str">
        <f>INDEX(customers!$A$1:$I$1001,MATCH(orders!$C70,customers!$A$1:$A$1001,0),MATCH(orders!G$1,customers!$A$1:$I$1,0))</f>
        <v>No</v>
      </c>
      <c r="H70" s="2" t="str">
        <f>INDEX(customers!$A$1:$I$1001,MATCH(orders!$C70,customers!$A$1:$A$1001,0),MATCH(orders!H$1,customers!$A$1:$I$1,0))</f>
        <v>Kingsport</v>
      </c>
      <c r="I70" s="2" t="str">
        <f>INDEX(customers!$A$1:$I$1001,MATCH(orders!$C70,customers!$A$1:$A$1001,0),MATCH(orders!I$1,customers!$A$1:$I$1,0))</f>
        <v>United States</v>
      </c>
      <c r="J70" t="str">
        <f>INDEX(products!$A$1:$G$49,MATCH(orders!$D70,products!$A$1:$A$49,0),MATCH(orders!J$1,products!$A$1:$G$1,0))</f>
        <v>Rob</v>
      </c>
      <c r="K70" t="str">
        <f t="shared" si="2"/>
        <v>Robusta</v>
      </c>
      <c r="L70" t="str">
        <f>INDEX(products!$A$1:$G$49,MATCH(orders!$D70,products!$A$1:$A$49,0),MATCH(orders!L$1,products!$A$1:$G$1,0))</f>
        <v>M</v>
      </c>
      <c r="M70" t="str">
        <f t="shared" si="3"/>
        <v>Medium</v>
      </c>
      <c r="N70" s="4">
        <f>INDEX(products!$A$1:$G$49,MATCH(orders!$D70,products!$A$1:$A$49,0),MATCH(orders!N$1,products!$A$1:$G$1,0))</f>
        <v>0.2</v>
      </c>
      <c r="O70" s="5">
        <f>INDEX(products!$A$1:$G$49,MATCH(orders!$D70,products!$A$1:$A$49,0),MATCH(orders!O$1,products!$A$1:$G$1,0))</f>
        <v>2.9849999999999999</v>
      </c>
      <c r="P70" s="5">
        <f>E70*O70</f>
        <v>2.9849999999999999</v>
      </c>
    </row>
    <row r="71" spans="1:16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INDEX(customers!$A$1:$I$1001,MATCH(orders!$C71,customers!$A$1:$A$1001,0),MATCH(orders!F$1,customers!$A$1:$I$1,0))</f>
        <v>Gay Rizzello</v>
      </c>
      <c r="G71" s="2" t="str">
        <f>INDEX(customers!$A$1:$I$1001,MATCH(orders!$C71,customers!$A$1:$A$1001,0),MATCH(orders!G$1,customers!$A$1:$I$1,0))</f>
        <v>Yes</v>
      </c>
      <c r="H71" s="2" t="str">
        <f>INDEX(customers!$A$1:$I$1001,MATCH(orders!$C71,customers!$A$1:$A$1001,0),MATCH(orders!H$1,customers!$A$1:$I$1,0))</f>
        <v>Liverpool</v>
      </c>
      <c r="I71" s="2" t="str">
        <f>INDEX(customers!$A$1:$I$1001,MATCH(orders!$C71,customers!$A$1:$A$1001,0),MATCH(orders!I$1,customers!$A$1:$I$1,0))</f>
        <v>United Kingdom</v>
      </c>
      <c r="J71" t="str">
        <f>INDEX(products!$A$1:$G$49,MATCH(orders!$D71,products!$A$1:$A$49,0),MATCH(orders!J$1,products!$A$1:$G$1,0))</f>
        <v>Rob</v>
      </c>
      <c r="K71" t="str">
        <f t="shared" si="2"/>
        <v>Robusta</v>
      </c>
      <c r="L71" t="str">
        <f>INDEX(products!$A$1:$G$49,MATCH(orders!$D71,products!$A$1:$A$49,0),MATCH(orders!L$1,products!$A$1:$G$1,0))</f>
        <v>M</v>
      </c>
      <c r="M71" t="str">
        <f t="shared" si="3"/>
        <v>Medium</v>
      </c>
      <c r="N71" s="4">
        <f>INDEX(products!$A$1:$G$49,MATCH(orders!$D71,products!$A$1:$A$49,0),MATCH(orders!N$1,products!$A$1:$G$1,0))</f>
        <v>1</v>
      </c>
      <c r="O71" s="5">
        <f>INDEX(products!$A$1:$G$49,MATCH(orders!$D71,products!$A$1:$A$49,0),MATCH(orders!O$1,products!$A$1:$G$1,0))</f>
        <v>9.9499999999999993</v>
      </c>
      <c r="P71" s="5">
        <f>E71*O71</f>
        <v>59.699999999999996</v>
      </c>
    </row>
    <row r="72" spans="1:16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INDEX(customers!$A$1:$I$1001,MATCH(orders!$C72,customers!$A$1:$A$1001,0),MATCH(orders!F$1,customers!$A$1:$I$1,0))</f>
        <v>Shannon List</v>
      </c>
      <c r="G72" s="2" t="str">
        <f>INDEX(customers!$A$1:$I$1001,MATCH(orders!$C72,customers!$A$1:$A$1001,0),MATCH(orders!G$1,customers!$A$1:$I$1,0))</f>
        <v>No</v>
      </c>
      <c r="H72" s="2" t="str">
        <f>INDEX(customers!$A$1:$I$1001,MATCH(orders!$C72,customers!$A$1:$A$1001,0),MATCH(orders!H$1,customers!$A$1:$I$1,0))</f>
        <v>Columbus</v>
      </c>
      <c r="I72" s="2" t="str">
        <f>INDEX(customers!$A$1:$I$1001,MATCH(orders!$C72,customers!$A$1:$A$1001,0),MATCH(orders!I$1,customers!$A$1:$I$1,0))</f>
        <v>United States</v>
      </c>
      <c r="J72" t="str">
        <f>INDEX(products!$A$1:$G$49,MATCH(orders!$D72,products!$A$1:$A$49,0),MATCH(orders!J$1,products!$A$1:$G$1,0))</f>
        <v>Exc</v>
      </c>
      <c r="K72" t="str">
        <f t="shared" si="2"/>
        <v>Excelsa</v>
      </c>
      <c r="L72" t="str">
        <f>INDEX(products!$A$1:$G$49,MATCH(orders!$D72,products!$A$1:$A$49,0),MATCH(orders!L$1,products!$A$1:$G$1,0))</f>
        <v>L</v>
      </c>
      <c r="M72" t="str">
        <f t="shared" si="3"/>
        <v>Light</v>
      </c>
      <c r="N72" s="4">
        <f>INDEX(products!$A$1:$G$49,MATCH(orders!$D72,products!$A$1:$A$49,0),MATCH(orders!N$1,products!$A$1:$G$1,0))</f>
        <v>2.5</v>
      </c>
      <c r="O72" s="5">
        <f>INDEX(products!$A$1:$G$49,MATCH(orders!$D72,products!$A$1:$A$49,0),MATCH(orders!O$1,products!$A$1:$G$1,0))</f>
        <v>34.154999999999994</v>
      </c>
      <c r="P72" s="5">
        <f>E72*O72</f>
        <v>136.61999999999998</v>
      </c>
    </row>
    <row r="73" spans="1:16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INDEX(customers!$A$1:$I$1001,MATCH(orders!$C73,customers!$A$1:$A$1001,0),MATCH(orders!F$1,customers!$A$1:$I$1,0))</f>
        <v>Shirlene Edmondson</v>
      </c>
      <c r="G73" s="2" t="str">
        <f>INDEX(customers!$A$1:$I$1001,MATCH(orders!$C73,customers!$A$1:$A$1001,0),MATCH(orders!G$1,customers!$A$1:$I$1,0))</f>
        <v>No</v>
      </c>
      <c r="H73" s="2" t="str">
        <f>INDEX(customers!$A$1:$I$1001,MATCH(orders!$C73,customers!$A$1:$A$1001,0),MATCH(orders!H$1,customers!$A$1:$I$1,0))</f>
        <v>Newmarket on Fergus</v>
      </c>
      <c r="I73" s="2" t="str">
        <f>INDEX(customers!$A$1:$I$1001,MATCH(orders!$C73,customers!$A$1:$A$1001,0),MATCH(orders!I$1,customers!$A$1:$I$1,0))</f>
        <v>Ireland</v>
      </c>
      <c r="J73" t="str">
        <f>INDEX(products!$A$1:$G$49,MATCH(orders!$D73,products!$A$1:$A$49,0),MATCH(orders!J$1,products!$A$1:$G$1,0))</f>
        <v>Lib</v>
      </c>
      <c r="K73" t="str">
        <f t="shared" si="2"/>
        <v>Liberica</v>
      </c>
      <c r="L73" t="str">
        <f>INDEX(products!$A$1:$G$49,MATCH(orders!$D73,products!$A$1:$A$49,0),MATCH(orders!L$1,products!$A$1:$G$1,0))</f>
        <v>L</v>
      </c>
      <c r="M73" t="str">
        <f t="shared" si="3"/>
        <v>Light</v>
      </c>
      <c r="N73" s="4">
        <f>INDEX(products!$A$1:$G$49,MATCH(orders!$D73,products!$A$1:$A$49,0),MATCH(orders!N$1,products!$A$1:$G$1,0))</f>
        <v>0.2</v>
      </c>
      <c r="O73" s="5">
        <f>INDEX(products!$A$1:$G$49,MATCH(orders!$D73,products!$A$1:$A$49,0),MATCH(orders!O$1,products!$A$1:$G$1,0))</f>
        <v>4.7549999999999999</v>
      </c>
      <c r="P73" s="5">
        <f>E73*O73</f>
        <v>9.51</v>
      </c>
    </row>
    <row r="74" spans="1:16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INDEX(customers!$A$1:$I$1001,MATCH(orders!$C74,customers!$A$1:$A$1001,0),MATCH(orders!F$1,customers!$A$1:$I$1,0))</f>
        <v>Aurlie McCarl</v>
      </c>
      <c r="G74" s="2" t="str">
        <f>INDEX(customers!$A$1:$I$1001,MATCH(orders!$C74,customers!$A$1:$A$1001,0),MATCH(orders!G$1,customers!$A$1:$I$1,0))</f>
        <v>No</v>
      </c>
      <c r="H74" s="2" t="str">
        <f>INDEX(customers!$A$1:$I$1001,MATCH(orders!$C74,customers!$A$1:$A$1001,0),MATCH(orders!H$1,customers!$A$1:$I$1,0))</f>
        <v>New Orleans</v>
      </c>
      <c r="I74" s="2" t="str">
        <f>INDEX(customers!$A$1:$I$1001,MATCH(orders!$C74,customers!$A$1:$A$1001,0),MATCH(orders!I$1,customers!$A$1:$I$1,0))</f>
        <v>United States</v>
      </c>
      <c r="J74" t="str">
        <f>INDEX(products!$A$1:$G$49,MATCH(orders!$D74,products!$A$1:$A$49,0),MATCH(orders!J$1,products!$A$1:$G$1,0))</f>
        <v>Ara</v>
      </c>
      <c r="K74" t="str">
        <f t="shared" si="2"/>
        <v>Arabica</v>
      </c>
      <c r="L74" t="str">
        <f>INDEX(products!$A$1:$G$49,MATCH(orders!$D74,products!$A$1:$A$49,0),MATCH(orders!L$1,products!$A$1:$G$1,0))</f>
        <v>M</v>
      </c>
      <c r="M74" t="str">
        <f t="shared" si="3"/>
        <v>Medium</v>
      </c>
      <c r="N74" s="4">
        <f>INDEX(products!$A$1:$G$49,MATCH(orders!$D74,products!$A$1:$A$49,0),MATCH(orders!N$1,products!$A$1:$G$1,0))</f>
        <v>2.5</v>
      </c>
      <c r="O74" s="5">
        <f>INDEX(products!$A$1:$G$49,MATCH(orders!$D74,products!$A$1:$A$49,0),MATCH(orders!O$1,products!$A$1:$G$1,0))</f>
        <v>25.874999999999996</v>
      </c>
      <c r="P74" s="5">
        <f>E74*O74</f>
        <v>77.624999999999986</v>
      </c>
    </row>
    <row r="75" spans="1:16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INDEX(customers!$A$1:$I$1001,MATCH(orders!$C75,customers!$A$1:$A$1001,0),MATCH(orders!F$1,customers!$A$1:$I$1,0))</f>
        <v>Alikee Carryer</v>
      </c>
      <c r="G75" s="2" t="str">
        <f>INDEX(customers!$A$1:$I$1001,MATCH(orders!$C75,customers!$A$1:$A$1001,0),MATCH(orders!G$1,customers!$A$1:$I$1,0))</f>
        <v>Yes</v>
      </c>
      <c r="H75" s="2" t="str">
        <f>INDEX(customers!$A$1:$I$1001,MATCH(orders!$C75,customers!$A$1:$A$1001,0),MATCH(orders!H$1,customers!$A$1:$I$1,0))</f>
        <v>Charlotte</v>
      </c>
      <c r="I75" s="2" t="str">
        <f>INDEX(customers!$A$1:$I$1001,MATCH(orders!$C75,customers!$A$1:$A$1001,0),MATCH(orders!I$1,customers!$A$1:$I$1,0))</f>
        <v>United States</v>
      </c>
      <c r="J75" t="str">
        <f>INDEX(products!$A$1:$G$49,MATCH(orders!$D75,products!$A$1:$A$49,0),MATCH(orders!J$1,products!$A$1:$G$1,0))</f>
        <v>Lib</v>
      </c>
      <c r="K75" t="str">
        <f t="shared" si="2"/>
        <v>Liberica</v>
      </c>
      <c r="L75" t="str">
        <f>INDEX(products!$A$1:$G$49,MATCH(orders!$D75,products!$A$1:$A$49,0),MATCH(orders!L$1,products!$A$1:$G$1,0))</f>
        <v>M</v>
      </c>
      <c r="M75" t="str">
        <f t="shared" si="3"/>
        <v>Medium</v>
      </c>
      <c r="N75" s="4">
        <f>INDEX(products!$A$1:$G$49,MATCH(orders!$D75,products!$A$1:$A$49,0),MATCH(orders!N$1,products!$A$1:$G$1,0))</f>
        <v>0.2</v>
      </c>
      <c r="O75" s="5">
        <f>INDEX(products!$A$1:$G$49,MATCH(orders!$D75,products!$A$1:$A$49,0),MATCH(orders!O$1,products!$A$1:$G$1,0))</f>
        <v>4.3650000000000002</v>
      </c>
      <c r="P75" s="5">
        <f>E75*O75</f>
        <v>21.825000000000003</v>
      </c>
    </row>
    <row r="76" spans="1:16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INDEX(customers!$A$1:$I$1001,MATCH(orders!$C76,customers!$A$1:$A$1001,0),MATCH(orders!F$1,customers!$A$1:$I$1,0))</f>
        <v>Jennifer Rangall</v>
      </c>
      <c r="G76" s="2" t="str">
        <f>INDEX(customers!$A$1:$I$1001,MATCH(orders!$C76,customers!$A$1:$A$1001,0),MATCH(orders!G$1,customers!$A$1:$I$1,0))</f>
        <v>Yes</v>
      </c>
      <c r="H76" s="2" t="str">
        <f>INDEX(customers!$A$1:$I$1001,MATCH(orders!$C76,customers!$A$1:$A$1001,0),MATCH(orders!H$1,customers!$A$1:$I$1,0))</f>
        <v>Springfield</v>
      </c>
      <c r="I76" s="2" t="str">
        <f>INDEX(customers!$A$1:$I$1001,MATCH(orders!$C76,customers!$A$1:$A$1001,0),MATCH(orders!I$1,customers!$A$1:$I$1,0))</f>
        <v>United States</v>
      </c>
      <c r="J76" t="str">
        <f>INDEX(products!$A$1:$G$49,MATCH(orders!$D76,products!$A$1:$A$49,0),MATCH(orders!J$1,products!$A$1:$G$1,0))</f>
        <v>Exc</v>
      </c>
      <c r="K76" t="str">
        <f t="shared" si="2"/>
        <v>Excelsa</v>
      </c>
      <c r="L76" t="str">
        <f>INDEX(products!$A$1:$G$49,MATCH(orders!$D76,products!$A$1:$A$49,0),MATCH(orders!L$1,products!$A$1:$G$1,0))</f>
        <v>L</v>
      </c>
      <c r="M76" t="str">
        <f t="shared" si="3"/>
        <v>Light</v>
      </c>
      <c r="N76" s="4">
        <f>INDEX(products!$A$1:$G$49,MATCH(orders!$D76,products!$A$1:$A$49,0),MATCH(orders!N$1,products!$A$1:$G$1,0))</f>
        <v>0.5</v>
      </c>
      <c r="O76" s="5">
        <f>INDEX(products!$A$1:$G$49,MATCH(orders!$D76,products!$A$1:$A$49,0),MATCH(orders!O$1,products!$A$1:$G$1,0))</f>
        <v>8.91</v>
      </c>
      <c r="P76" s="5">
        <f>E76*O76</f>
        <v>17.82</v>
      </c>
    </row>
    <row r="77" spans="1:16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INDEX(customers!$A$1:$I$1001,MATCH(orders!$C77,customers!$A$1:$A$1001,0),MATCH(orders!F$1,customers!$A$1:$I$1,0))</f>
        <v>Kipper Boorn</v>
      </c>
      <c r="G77" s="2" t="str">
        <f>INDEX(customers!$A$1:$I$1001,MATCH(orders!$C77,customers!$A$1:$A$1001,0),MATCH(orders!G$1,customers!$A$1:$I$1,0))</f>
        <v>Yes</v>
      </c>
      <c r="H77" s="2" t="str">
        <f>INDEX(customers!$A$1:$I$1001,MATCH(orders!$C77,customers!$A$1:$A$1001,0),MATCH(orders!H$1,customers!$A$1:$I$1,0))</f>
        <v>Listowel</v>
      </c>
      <c r="I77" s="2" t="str">
        <f>INDEX(customers!$A$1:$I$1001,MATCH(orders!$C77,customers!$A$1:$A$1001,0),MATCH(orders!I$1,customers!$A$1:$I$1,0))</f>
        <v>Ireland</v>
      </c>
      <c r="J77" t="str">
        <f>INDEX(products!$A$1:$G$49,MATCH(orders!$D77,products!$A$1:$A$49,0),MATCH(orders!J$1,products!$A$1:$G$1,0))</f>
        <v>Rob</v>
      </c>
      <c r="K77" t="str">
        <f t="shared" si="2"/>
        <v>Robusta</v>
      </c>
      <c r="L77" t="str">
        <f>INDEX(products!$A$1:$G$49,MATCH(orders!$D77,products!$A$1:$A$49,0),MATCH(orders!L$1,products!$A$1:$G$1,0))</f>
        <v>D</v>
      </c>
      <c r="M77" t="str">
        <f t="shared" si="3"/>
        <v>Dark</v>
      </c>
      <c r="N77" s="4">
        <f>INDEX(products!$A$1:$G$49,MATCH(orders!$D77,products!$A$1:$A$49,0),MATCH(orders!N$1,products!$A$1:$G$1,0))</f>
        <v>1</v>
      </c>
      <c r="O77" s="5">
        <f>INDEX(products!$A$1:$G$49,MATCH(orders!$D77,products!$A$1:$A$49,0),MATCH(orders!O$1,products!$A$1:$G$1,0))</f>
        <v>8.9499999999999993</v>
      </c>
      <c r="P77" s="5">
        <f>E77*O77</f>
        <v>53.699999999999996</v>
      </c>
    </row>
    <row r="78" spans="1:16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INDEX(customers!$A$1:$I$1001,MATCH(orders!$C78,customers!$A$1:$A$1001,0),MATCH(orders!F$1,customers!$A$1:$I$1,0))</f>
        <v>Melania Beadle</v>
      </c>
      <c r="G78" s="2" t="str">
        <f>INDEX(customers!$A$1:$I$1001,MATCH(orders!$C78,customers!$A$1:$A$1001,0),MATCH(orders!G$1,customers!$A$1:$I$1,0))</f>
        <v>Yes</v>
      </c>
      <c r="H78" s="2" t="str">
        <f>INDEX(customers!$A$1:$I$1001,MATCH(orders!$C78,customers!$A$1:$A$1001,0),MATCH(orders!H$1,customers!$A$1:$I$1,0))</f>
        <v>Moycullen</v>
      </c>
      <c r="I78" s="2" t="str">
        <f>INDEX(customers!$A$1:$I$1001,MATCH(orders!$C78,customers!$A$1:$A$1001,0),MATCH(orders!I$1,customers!$A$1:$I$1,0))</f>
        <v>Ireland</v>
      </c>
      <c r="J78" t="str">
        <f>INDEX(products!$A$1:$G$49,MATCH(orders!$D78,products!$A$1:$A$49,0),MATCH(orders!J$1,products!$A$1:$G$1,0))</f>
        <v>Rob</v>
      </c>
      <c r="K78" t="str">
        <f t="shared" si="2"/>
        <v>Robusta</v>
      </c>
      <c r="L78" t="str">
        <f>INDEX(products!$A$1:$G$49,MATCH(orders!$D78,products!$A$1:$A$49,0),MATCH(orders!L$1,products!$A$1:$G$1,0))</f>
        <v>L</v>
      </c>
      <c r="M78" t="str">
        <f t="shared" si="3"/>
        <v>Light</v>
      </c>
      <c r="N78" s="4">
        <f>INDEX(products!$A$1:$G$49,MATCH(orders!$D78,products!$A$1:$A$49,0),MATCH(orders!N$1,products!$A$1:$G$1,0))</f>
        <v>0.2</v>
      </c>
      <c r="O78" s="5">
        <f>INDEX(products!$A$1:$G$49,MATCH(orders!$D78,products!$A$1:$A$49,0),MATCH(orders!O$1,products!$A$1:$G$1,0))</f>
        <v>3.5849999999999995</v>
      </c>
      <c r="P78" s="5">
        <f>E78*O78</f>
        <v>3.5849999999999995</v>
      </c>
    </row>
    <row r="79" spans="1:16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INDEX(customers!$A$1:$I$1001,MATCH(orders!$C79,customers!$A$1:$A$1001,0),MATCH(orders!F$1,customers!$A$1:$I$1,0))</f>
        <v>Colene Elgey</v>
      </c>
      <c r="G79" s="2" t="str">
        <f>INDEX(customers!$A$1:$I$1001,MATCH(orders!$C79,customers!$A$1:$A$1001,0),MATCH(orders!G$1,customers!$A$1:$I$1,0))</f>
        <v>No</v>
      </c>
      <c r="H79" s="2" t="str">
        <f>INDEX(customers!$A$1:$I$1001,MATCH(orders!$C79,customers!$A$1:$A$1001,0),MATCH(orders!H$1,customers!$A$1:$I$1,0))</f>
        <v>Midland</v>
      </c>
      <c r="I79" s="2" t="str">
        <f>INDEX(customers!$A$1:$I$1001,MATCH(orders!$C79,customers!$A$1:$A$1001,0),MATCH(orders!I$1,customers!$A$1:$I$1,0))</f>
        <v>United States</v>
      </c>
      <c r="J79" t="str">
        <f>INDEX(products!$A$1:$G$49,MATCH(orders!$D79,products!$A$1:$A$49,0),MATCH(orders!J$1,products!$A$1:$G$1,0))</f>
        <v>Exc</v>
      </c>
      <c r="K79" t="str">
        <f t="shared" si="2"/>
        <v>Excelsa</v>
      </c>
      <c r="L79" t="str">
        <f>INDEX(products!$A$1:$G$49,MATCH(orders!$D79,products!$A$1:$A$49,0),MATCH(orders!L$1,products!$A$1:$G$1,0))</f>
        <v>D</v>
      </c>
      <c r="M79" t="str">
        <f t="shared" si="3"/>
        <v>Dark</v>
      </c>
      <c r="N79" s="4">
        <f>INDEX(products!$A$1:$G$49,MATCH(orders!$D79,products!$A$1:$A$49,0),MATCH(orders!N$1,products!$A$1:$G$1,0))</f>
        <v>0.2</v>
      </c>
      <c r="O79" s="5">
        <f>INDEX(products!$A$1:$G$49,MATCH(orders!$D79,products!$A$1:$A$49,0),MATCH(orders!O$1,products!$A$1:$G$1,0))</f>
        <v>3.645</v>
      </c>
      <c r="P79" s="5">
        <f>E79*O79</f>
        <v>7.29</v>
      </c>
    </row>
    <row r="80" spans="1:16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INDEX(customers!$A$1:$I$1001,MATCH(orders!$C80,customers!$A$1:$A$1001,0),MATCH(orders!F$1,customers!$A$1:$I$1,0))</f>
        <v>Lothaire Mizzi</v>
      </c>
      <c r="G80" s="2" t="str">
        <f>INDEX(customers!$A$1:$I$1001,MATCH(orders!$C80,customers!$A$1:$A$1001,0),MATCH(orders!G$1,customers!$A$1:$I$1,0))</f>
        <v>Yes</v>
      </c>
      <c r="H80" s="2" t="str">
        <f>INDEX(customers!$A$1:$I$1001,MATCH(orders!$C80,customers!$A$1:$A$1001,0),MATCH(orders!H$1,customers!$A$1:$I$1,0))</f>
        <v>Dallas</v>
      </c>
      <c r="I80" s="2" t="str">
        <f>INDEX(customers!$A$1:$I$1001,MATCH(orders!$C80,customers!$A$1:$A$1001,0),MATCH(orders!I$1,customers!$A$1:$I$1,0))</f>
        <v>United States</v>
      </c>
      <c r="J80" t="str">
        <f>INDEX(products!$A$1:$G$49,MATCH(orders!$D80,products!$A$1:$A$49,0),MATCH(orders!J$1,products!$A$1:$G$1,0))</f>
        <v>Ara</v>
      </c>
      <c r="K80" t="str">
        <f t="shared" si="2"/>
        <v>Arabica</v>
      </c>
      <c r="L80" t="str">
        <f>INDEX(products!$A$1:$G$49,MATCH(orders!$D80,products!$A$1:$A$49,0),MATCH(orders!L$1,products!$A$1:$G$1,0))</f>
        <v>M</v>
      </c>
      <c r="M80" t="str">
        <f t="shared" si="3"/>
        <v>Medium</v>
      </c>
      <c r="N80" s="4">
        <f>INDEX(products!$A$1:$G$49,MATCH(orders!$D80,products!$A$1:$A$49,0),MATCH(orders!N$1,products!$A$1:$G$1,0))</f>
        <v>0.5</v>
      </c>
      <c r="O80" s="5">
        <f>INDEX(products!$A$1:$G$49,MATCH(orders!$D80,products!$A$1:$A$49,0),MATCH(orders!O$1,products!$A$1:$G$1,0))</f>
        <v>6.75</v>
      </c>
      <c r="P80" s="5">
        <f>E80*O80</f>
        <v>40.5</v>
      </c>
    </row>
    <row r="81" spans="1:16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INDEX(customers!$A$1:$I$1001,MATCH(orders!$C81,customers!$A$1:$A$1001,0),MATCH(orders!F$1,customers!$A$1:$I$1,0))</f>
        <v>Cletis Giacomazzo</v>
      </c>
      <c r="G81" s="2" t="str">
        <f>INDEX(customers!$A$1:$I$1001,MATCH(orders!$C81,customers!$A$1:$A$1001,0),MATCH(orders!G$1,customers!$A$1:$I$1,0))</f>
        <v>No</v>
      </c>
      <c r="H81" s="2" t="str">
        <f>INDEX(customers!$A$1:$I$1001,MATCH(orders!$C81,customers!$A$1:$A$1001,0),MATCH(orders!H$1,customers!$A$1:$I$1,0))</f>
        <v>Dulles</v>
      </c>
      <c r="I81" s="2" t="str">
        <f>INDEX(customers!$A$1:$I$1001,MATCH(orders!$C81,customers!$A$1:$A$1001,0),MATCH(orders!I$1,customers!$A$1:$I$1,0))</f>
        <v>United States</v>
      </c>
      <c r="J81" t="str">
        <f>INDEX(products!$A$1:$G$49,MATCH(orders!$D81,products!$A$1:$A$49,0),MATCH(orders!J$1,products!$A$1:$G$1,0))</f>
        <v>Rob</v>
      </c>
      <c r="K81" t="str">
        <f t="shared" si="2"/>
        <v>Robusta</v>
      </c>
      <c r="L81" t="str">
        <f>INDEX(products!$A$1:$G$49,MATCH(orders!$D81,products!$A$1:$A$49,0),MATCH(orders!L$1,products!$A$1:$G$1,0))</f>
        <v>L</v>
      </c>
      <c r="M81" t="str">
        <f t="shared" si="3"/>
        <v>Light</v>
      </c>
      <c r="N81" s="4">
        <f>INDEX(products!$A$1:$G$49,MATCH(orders!$D81,products!$A$1:$A$49,0),MATCH(orders!N$1,products!$A$1:$G$1,0))</f>
        <v>1</v>
      </c>
      <c r="O81" s="5">
        <f>INDEX(products!$A$1:$G$49,MATCH(orders!$D81,products!$A$1:$A$49,0),MATCH(orders!O$1,products!$A$1:$G$1,0))</f>
        <v>11.95</v>
      </c>
      <c r="P81" s="5">
        <f>E81*O81</f>
        <v>47.8</v>
      </c>
    </row>
    <row r="82" spans="1:16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INDEX(customers!$A$1:$I$1001,MATCH(orders!$C82,customers!$A$1:$A$1001,0),MATCH(orders!F$1,customers!$A$1:$I$1,0))</f>
        <v>Ami Arnow</v>
      </c>
      <c r="G82" s="2" t="str">
        <f>INDEX(customers!$A$1:$I$1001,MATCH(orders!$C82,customers!$A$1:$A$1001,0),MATCH(orders!G$1,customers!$A$1:$I$1,0))</f>
        <v>Yes</v>
      </c>
      <c r="H82" s="2" t="str">
        <f>INDEX(customers!$A$1:$I$1001,MATCH(orders!$C82,customers!$A$1:$A$1001,0),MATCH(orders!H$1,customers!$A$1:$I$1,0))</f>
        <v>Oakland</v>
      </c>
      <c r="I82" s="2" t="str">
        <f>INDEX(customers!$A$1:$I$1001,MATCH(orders!$C82,customers!$A$1:$A$1001,0),MATCH(orders!I$1,customers!$A$1:$I$1,0))</f>
        <v>United States</v>
      </c>
      <c r="J82" t="str">
        <f>INDEX(products!$A$1:$G$49,MATCH(orders!$D82,products!$A$1:$A$49,0),MATCH(orders!J$1,products!$A$1:$G$1,0))</f>
        <v>Ara</v>
      </c>
      <c r="K82" t="str">
        <f t="shared" si="2"/>
        <v>Arabica</v>
      </c>
      <c r="L82" t="str">
        <f>INDEX(products!$A$1:$G$49,MATCH(orders!$D82,products!$A$1:$A$49,0),MATCH(orders!L$1,products!$A$1:$G$1,0))</f>
        <v>L</v>
      </c>
      <c r="M82" t="str">
        <f t="shared" si="3"/>
        <v>Light</v>
      </c>
      <c r="N82" s="4">
        <f>INDEX(products!$A$1:$G$49,MATCH(orders!$D82,products!$A$1:$A$49,0),MATCH(orders!N$1,products!$A$1:$G$1,0))</f>
        <v>0.5</v>
      </c>
      <c r="O82" s="5">
        <f>INDEX(products!$A$1:$G$49,MATCH(orders!$D82,products!$A$1:$A$49,0),MATCH(orders!O$1,products!$A$1:$G$1,0))</f>
        <v>7.77</v>
      </c>
      <c r="P82" s="5">
        <f>E82*O82</f>
        <v>38.849999999999994</v>
      </c>
    </row>
    <row r="83" spans="1:16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INDEX(customers!$A$1:$I$1001,MATCH(orders!$C83,customers!$A$1:$A$1001,0),MATCH(orders!F$1,customers!$A$1:$I$1,0))</f>
        <v>Sheppard Yann</v>
      </c>
      <c r="G83" s="2" t="str">
        <f>INDEX(customers!$A$1:$I$1001,MATCH(orders!$C83,customers!$A$1:$A$1001,0),MATCH(orders!G$1,customers!$A$1:$I$1,0))</f>
        <v>Yes</v>
      </c>
      <c r="H83" s="2" t="str">
        <f>INDEX(customers!$A$1:$I$1001,MATCH(orders!$C83,customers!$A$1:$A$1001,0),MATCH(orders!H$1,customers!$A$1:$I$1,0))</f>
        <v>Colorado Springs</v>
      </c>
      <c r="I83" s="2" t="str">
        <f>INDEX(customers!$A$1:$I$1001,MATCH(orders!$C83,customers!$A$1:$A$1001,0),MATCH(orders!I$1,customers!$A$1:$I$1,0))</f>
        <v>United States</v>
      </c>
      <c r="J83" t="str">
        <f>INDEX(products!$A$1:$G$49,MATCH(orders!$D83,products!$A$1:$A$49,0),MATCH(orders!J$1,products!$A$1:$G$1,0))</f>
        <v>Lib</v>
      </c>
      <c r="K83" t="str">
        <f t="shared" si="2"/>
        <v>Liberica</v>
      </c>
      <c r="L83" t="str">
        <f>INDEX(products!$A$1:$G$49,MATCH(orders!$D83,products!$A$1:$A$49,0),MATCH(orders!L$1,products!$A$1:$G$1,0))</f>
        <v>L</v>
      </c>
      <c r="M83" t="str">
        <f t="shared" si="3"/>
        <v>Light</v>
      </c>
      <c r="N83" s="4">
        <f>INDEX(products!$A$1:$G$49,MATCH(orders!$D83,products!$A$1:$A$49,0),MATCH(orders!N$1,products!$A$1:$G$1,0))</f>
        <v>2.5</v>
      </c>
      <c r="O83" s="5">
        <f>INDEX(products!$A$1:$G$49,MATCH(orders!$D83,products!$A$1:$A$49,0),MATCH(orders!O$1,products!$A$1:$G$1,0))</f>
        <v>36.454999999999998</v>
      </c>
      <c r="P83" s="5">
        <f>E83*O83</f>
        <v>109.36499999999999</v>
      </c>
    </row>
    <row r="84" spans="1:16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INDEX(customers!$A$1:$I$1001,MATCH(orders!$C84,customers!$A$1:$A$1001,0),MATCH(orders!F$1,customers!$A$1:$I$1,0))</f>
        <v>Bunny Naulls</v>
      </c>
      <c r="G84" s="2" t="str">
        <f>INDEX(customers!$A$1:$I$1001,MATCH(orders!$C84,customers!$A$1:$A$1001,0),MATCH(orders!G$1,customers!$A$1:$I$1,0))</f>
        <v>Yes</v>
      </c>
      <c r="H84" s="2" t="str">
        <f>INDEX(customers!$A$1:$I$1001,MATCH(orders!$C84,customers!$A$1:$A$1001,0),MATCH(orders!H$1,customers!$A$1:$I$1,0))</f>
        <v>Adare</v>
      </c>
      <c r="I84" s="2" t="str">
        <f>INDEX(customers!$A$1:$I$1001,MATCH(orders!$C84,customers!$A$1:$A$1001,0),MATCH(orders!I$1,customers!$A$1:$I$1,0))</f>
        <v>Ireland</v>
      </c>
      <c r="J84" t="str">
        <f>INDEX(products!$A$1:$G$49,MATCH(orders!$D84,products!$A$1:$A$49,0),MATCH(orders!J$1,products!$A$1:$G$1,0))</f>
        <v>Lib</v>
      </c>
      <c r="K84" t="str">
        <f t="shared" si="2"/>
        <v>Liberica</v>
      </c>
      <c r="L84" t="str">
        <f>INDEX(products!$A$1:$G$49,MATCH(orders!$D84,products!$A$1:$A$49,0),MATCH(orders!L$1,products!$A$1:$G$1,0))</f>
        <v>M</v>
      </c>
      <c r="M84" t="str">
        <f t="shared" si="3"/>
        <v>Medium</v>
      </c>
      <c r="N84" s="4">
        <f>INDEX(products!$A$1:$G$49,MATCH(orders!$D84,products!$A$1:$A$49,0),MATCH(orders!N$1,products!$A$1:$G$1,0))</f>
        <v>2.5</v>
      </c>
      <c r="O84" s="5">
        <f>INDEX(products!$A$1:$G$49,MATCH(orders!$D84,products!$A$1:$A$49,0),MATCH(orders!O$1,products!$A$1:$G$1,0))</f>
        <v>33.464999999999996</v>
      </c>
      <c r="P84" s="5">
        <f>E84*O84</f>
        <v>100.39499999999998</v>
      </c>
    </row>
    <row r="85" spans="1:16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INDEX(customers!$A$1:$I$1001,MATCH(orders!$C85,customers!$A$1:$A$1001,0),MATCH(orders!F$1,customers!$A$1:$I$1,0))</f>
        <v>Hally Lorait</v>
      </c>
      <c r="G85" s="2" t="str">
        <f>INDEX(customers!$A$1:$I$1001,MATCH(orders!$C85,customers!$A$1:$A$1001,0),MATCH(orders!G$1,customers!$A$1:$I$1,0))</f>
        <v>Yes</v>
      </c>
      <c r="H85" s="2" t="str">
        <f>INDEX(customers!$A$1:$I$1001,MATCH(orders!$C85,customers!$A$1:$A$1001,0),MATCH(orders!H$1,customers!$A$1:$I$1,0))</f>
        <v>Buffalo</v>
      </c>
      <c r="I85" s="2" t="str">
        <f>INDEX(customers!$A$1:$I$1001,MATCH(orders!$C85,customers!$A$1:$A$1001,0),MATCH(orders!I$1,customers!$A$1:$I$1,0))</f>
        <v>United States</v>
      </c>
      <c r="J85" t="str">
        <f>INDEX(products!$A$1:$G$49,MATCH(orders!$D85,products!$A$1:$A$49,0),MATCH(orders!J$1,products!$A$1:$G$1,0))</f>
        <v>Rob</v>
      </c>
      <c r="K85" t="str">
        <f t="shared" si="2"/>
        <v>Robusta</v>
      </c>
      <c r="L85" t="str">
        <f>INDEX(products!$A$1:$G$49,MATCH(orders!$D85,products!$A$1:$A$49,0),MATCH(orders!L$1,products!$A$1:$G$1,0))</f>
        <v>D</v>
      </c>
      <c r="M85" t="str">
        <f t="shared" si="3"/>
        <v>Dark</v>
      </c>
      <c r="N85" s="4">
        <f>INDEX(products!$A$1:$G$49,MATCH(orders!$D85,products!$A$1:$A$49,0),MATCH(orders!N$1,products!$A$1:$G$1,0))</f>
        <v>2.5</v>
      </c>
      <c r="O85" s="5">
        <f>INDEX(products!$A$1:$G$49,MATCH(orders!$D85,products!$A$1:$A$49,0),MATCH(orders!O$1,products!$A$1:$G$1,0))</f>
        <v>20.584999999999997</v>
      </c>
      <c r="P85" s="5">
        <f>E85*O85</f>
        <v>82.339999999999989</v>
      </c>
    </row>
    <row r="86" spans="1:16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INDEX(customers!$A$1:$I$1001,MATCH(orders!$C86,customers!$A$1:$A$1001,0),MATCH(orders!F$1,customers!$A$1:$I$1,0))</f>
        <v>Zaccaria Sherewood</v>
      </c>
      <c r="G86" s="2" t="str">
        <f>INDEX(customers!$A$1:$I$1001,MATCH(orders!$C86,customers!$A$1:$A$1001,0),MATCH(orders!G$1,customers!$A$1:$I$1,0))</f>
        <v>No</v>
      </c>
      <c r="H86" s="2" t="str">
        <f>INDEX(customers!$A$1:$I$1001,MATCH(orders!$C86,customers!$A$1:$A$1001,0),MATCH(orders!H$1,customers!$A$1:$I$1,0))</f>
        <v>Fresno</v>
      </c>
      <c r="I86" s="2" t="str">
        <f>INDEX(customers!$A$1:$I$1001,MATCH(orders!$C86,customers!$A$1:$A$1001,0),MATCH(orders!I$1,customers!$A$1:$I$1,0))</f>
        <v>United States</v>
      </c>
      <c r="J86" t="str">
        <f>INDEX(products!$A$1:$G$49,MATCH(orders!$D86,products!$A$1:$A$49,0),MATCH(orders!J$1,products!$A$1:$G$1,0))</f>
        <v>Lib</v>
      </c>
      <c r="K86" t="str">
        <f t="shared" si="2"/>
        <v>Liberica</v>
      </c>
      <c r="L86" t="str">
        <f>INDEX(products!$A$1:$G$49,MATCH(orders!$D86,products!$A$1:$A$49,0),MATCH(orders!L$1,products!$A$1:$G$1,0))</f>
        <v>L</v>
      </c>
      <c r="M86" t="str">
        <f t="shared" si="3"/>
        <v>Light</v>
      </c>
      <c r="N86" s="4">
        <f>INDEX(products!$A$1:$G$49,MATCH(orders!$D86,products!$A$1:$A$49,0),MATCH(orders!N$1,products!$A$1:$G$1,0))</f>
        <v>0.5</v>
      </c>
      <c r="O86" s="5">
        <f>INDEX(products!$A$1:$G$49,MATCH(orders!$D86,products!$A$1:$A$49,0),MATCH(orders!O$1,products!$A$1:$G$1,0))</f>
        <v>9.51</v>
      </c>
      <c r="P86" s="5">
        <f>E86*O86</f>
        <v>9.51</v>
      </c>
    </row>
    <row r="87" spans="1:16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INDEX(customers!$A$1:$I$1001,MATCH(orders!$C87,customers!$A$1:$A$1001,0),MATCH(orders!F$1,customers!$A$1:$I$1,0))</f>
        <v>Jeffrey Dufaire</v>
      </c>
      <c r="G87" s="2" t="str">
        <f>INDEX(customers!$A$1:$I$1001,MATCH(orders!$C87,customers!$A$1:$A$1001,0),MATCH(orders!G$1,customers!$A$1:$I$1,0))</f>
        <v>No</v>
      </c>
      <c r="H87" s="2" t="str">
        <f>INDEX(customers!$A$1:$I$1001,MATCH(orders!$C87,customers!$A$1:$A$1001,0),MATCH(orders!H$1,customers!$A$1:$I$1,0))</f>
        <v>Fort Worth</v>
      </c>
      <c r="I87" s="2" t="str">
        <f>INDEX(customers!$A$1:$I$1001,MATCH(orders!$C87,customers!$A$1:$A$1001,0),MATCH(orders!I$1,customers!$A$1:$I$1,0))</f>
        <v>United States</v>
      </c>
      <c r="J87" t="str">
        <f>INDEX(products!$A$1:$G$49,MATCH(orders!$D87,products!$A$1:$A$49,0),MATCH(orders!J$1,products!$A$1:$G$1,0))</f>
        <v>Ara</v>
      </c>
      <c r="K87" t="str">
        <f t="shared" si="2"/>
        <v>Arabica</v>
      </c>
      <c r="L87" t="str">
        <f>INDEX(products!$A$1:$G$49,MATCH(orders!$D87,products!$A$1:$A$49,0),MATCH(orders!L$1,products!$A$1:$G$1,0))</f>
        <v>L</v>
      </c>
      <c r="M87" t="str">
        <f t="shared" si="3"/>
        <v>Light</v>
      </c>
      <c r="N87" s="4">
        <f>INDEX(products!$A$1:$G$49,MATCH(orders!$D87,products!$A$1:$A$49,0),MATCH(orders!N$1,products!$A$1:$G$1,0))</f>
        <v>2.5</v>
      </c>
      <c r="O87" s="5">
        <f>INDEX(products!$A$1:$G$49,MATCH(orders!$D87,products!$A$1:$A$49,0),MATCH(orders!O$1,products!$A$1:$G$1,0))</f>
        <v>29.784999999999997</v>
      </c>
      <c r="P87" s="5">
        <f>E87*O87</f>
        <v>89.35499999999999</v>
      </c>
    </row>
    <row r="88" spans="1:16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INDEX(customers!$A$1:$I$1001,MATCH(orders!$C88,customers!$A$1:$A$1001,0),MATCH(orders!F$1,customers!$A$1:$I$1,0))</f>
        <v>Jeffrey Dufaire</v>
      </c>
      <c r="G88" s="2" t="str">
        <f>INDEX(customers!$A$1:$I$1001,MATCH(orders!$C88,customers!$A$1:$A$1001,0),MATCH(orders!G$1,customers!$A$1:$I$1,0))</f>
        <v>No</v>
      </c>
      <c r="H88" s="2" t="str">
        <f>INDEX(customers!$A$1:$I$1001,MATCH(orders!$C88,customers!$A$1:$A$1001,0),MATCH(orders!H$1,customers!$A$1:$I$1,0))</f>
        <v>Fort Worth</v>
      </c>
      <c r="I88" s="2" t="str">
        <f>INDEX(customers!$A$1:$I$1001,MATCH(orders!$C88,customers!$A$1:$A$1001,0),MATCH(orders!I$1,customers!$A$1:$I$1,0))</f>
        <v>United States</v>
      </c>
      <c r="J88" t="str">
        <f>INDEX(products!$A$1:$G$49,MATCH(orders!$D88,products!$A$1:$A$49,0),MATCH(orders!J$1,products!$A$1:$G$1,0))</f>
        <v>Ara</v>
      </c>
      <c r="K88" t="str">
        <f t="shared" si="2"/>
        <v>Arabica</v>
      </c>
      <c r="L88" t="str">
        <f>INDEX(products!$A$1:$G$49,MATCH(orders!$D88,products!$A$1:$A$49,0),MATCH(orders!L$1,products!$A$1:$G$1,0))</f>
        <v>D</v>
      </c>
      <c r="M88" t="str">
        <f t="shared" si="3"/>
        <v>Dark</v>
      </c>
      <c r="N88" s="4">
        <f>INDEX(products!$A$1:$G$49,MATCH(orders!$D88,products!$A$1:$A$49,0),MATCH(orders!N$1,products!$A$1:$G$1,0))</f>
        <v>0.2</v>
      </c>
      <c r="O88" s="5">
        <f>INDEX(products!$A$1:$G$49,MATCH(orders!$D88,products!$A$1:$A$49,0),MATCH(orders!O$1,products!$A$1:$G$1,0))</f>
        <v>2.9849999999999999</v>
      </c>
      <c r="P88" s="5">
        <f>E88*O88</f>
        <v>11.94</v>
      </c>
    </row>
    <row r="89" spans="1:16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INDEX(customers!$A$1:$I$1001,MATCH(orders!$C89,customers!$A$1:$A$1001,0),MATCH(orders!F$1,customers!$A$1:$I$1,0))</f>
        <v>Beitris Keaveney</v>
      </c>
      <c r="G89" s="2" t="str">
        <f>INDEX(customers!$A$1:$I$1001,MATCH(orders!$C89,customers!$A$1:$A$1001,0),MATCH(orders!G$1,customers!$A$1:$I$1,0))</f>
        <v>No</v>
      </c>
      <c r="H89" s="2" t="str">
        <f>INDEX(customers!$A$1:$I$1001,MATCH(orders!$C89,customers!$A$1:$A$1001,0),MATCH(orders!H$1,customers!$A$1:$I$1,0))</f>
        <v>Beaumont</v>
      </c>
      <c r="I89" s="2" t="str">
        <f>INDEX(customers!$A$1:$I$1001,MATCH(orders!$C89,customers!$A$1:$A$1001,0),MATCH(orders!I$1,customers!$A$1:$I$1,0))</f>
        <v>United States</v>
      </c>
      <c r="J89" t="str">
        <f>INDEX(products!$A$1:$G$49,MATCH(orders!$D89,products!$A$1:$A$49,0),MATCH(orders!J$1,products!$A$1:$G$1,0))</f>
        <v>Ara</v>
      </c>
      <c r="K89" t="str">
        <f t="shared" si="2"/>
        <v>Arabica</v>
      </c>
      <c r="L89" t="str">
        <f>INDEX(products!$A$1:$G$49,MATCH(orders!$D89,products!$A$1:$A$49,0),MATCH(orders!L$1,products!$A$1:$G$1,0))</f>
        <v>M</v>
      </c>
      <c r="M89" t="str">
        <f t="shared" si="3"/>
        <v>Medium</v>
      </c>
      <c r="N89" s="4">
        <f>INDEX(products!$A$1:$G$49,MATCH(orders!$D89,products!$A$1:$A$49,0),MATCH(orders!N$1,products!$A$1:$G$1,0))</f>
        <v>1</v>
      </c>
      <c r="O89" s="5">
        <f>INDEX(products!$A$1:$G$49,MATCH(orders!$D89,products!$A$1:$A$49,0),MATCH(orders!O$1,products!$A$1:$G$1,0))</f>
        <v>11.25</v>
      </c>
      <c r="P89" s="5">
        <f>E89*O89</f>
        <v>33.75</v>
      </c>
    </row>
    <row r="90" spans="1:16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INDEX(customers!$A$1:$I$1001,MATCH(orders!$C90,customers!$A$1:$A$1001,0),MATCH(orders!F$1,customers!$A$1:$I$1,0))</f>
        <v>Elna Grise</v>
      </c>
      <c r="G90" s="2" t="str">
        <f>INDEX(customers!$A$1:$I$1001,MATCH(orders!$C90,customers!$A$1:$A$1001,0),MATCH(orders!G$1,customers!$A$1:$I$1,0))</f>
        <v>No</v>
      </c>
      <c r="H90" s="2" t="str">
        <f>INDEX(customers!$A$1:$I$1001,MATCH(orders!$C90,customers!$A$1:$A$1001,0),MATCH(orders!H$1,customers!$A$1:$I$1,0))</f>
        <v>Reno</v>
      </c>
      <c r="I90" s="2" t="str">
        <f>INDEX(customers!$A$1:$I$1001,MATCH(orders!$C90,customers!$A$1:$A$1001,0),MATCH(orders!I$1,customers!$A$1:$I$1,0))</f>
        <v>United States</v>
      </c>
      <c r="J90" t="str">
        <f>INDEX(products!$A$1:$G$49,MATCH(orders!$D90,products!$A$1:$A$49,0),MATCH(orders!J$1,products!$A$1:$G$1,0))</f>
        <v>Rob</v>
      </c>
      <c r="K90" t="str">
        <f t="shared" si="2"/>
        <v>Robusta</v>
      </c>
      <c r="L90" t="str">
        <f>INDEX(products!$A$1:$G$49,MATCH(orders!$D90,products!$A$1:$A$49,0),MATCH(orders!L$1,products!$A$1:$G$1,0))</f>
        <v>L</v>
      </c>
      <c r="M90" t="str">
        <f t="shared" si="3"/>
        <v>Light</v>
      </c>
      <c r="N90" s="4">
        <f>INDEX(products!$A$1:$G$49,MATCH(orders!$D90,products!$A$1:$A$49,0),MATCH(orders!N$1,products!$A$1:$G$1,0))</f>
        <v>1</v>
      </c>
      <c r="O90" s="5">
        <f>INDEX(products!$A$1:$G$49,MATCH(orders!$D90,products!$A$1:$A$49,0),MATCH(orders!O$1,products!$A$1:$G$1,0))</f>
        <v>11.95</v>
      </c>
      <c r="P90" s="5">
        <f>E90*O90</f>
        <v>35.849999999999994</v>
      </c>
    </row>
    <row r="91" spans="1:16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INDEX(customers!$A$1:$I$1001,MATCH(orders!$C91,customers!$A$1:$A$1001,0),MATCH(orders!F$1,customers!$A$1:$I$1,0))</f>
        <v>Torie Gottelier</v>
      </c>
      <c r="G91" s="2" t="str">
        <f>INDEX(customers!$A$1:$I$1001,MATCH(orders!$C91,customers!$A$1:$A$1001,0),MATCH(orders!G$1,customers!$A$1:$I$1,0))</f>
        <v>No</v>
      </c>
      <c r="H91" s="2" t="str">
        <f>INDEX(customers!$A$1:$I$1001,MATCH(orders!$C91,customers!$A$1:$A$1001,0),MATCH(orders!H$1,customers!$A$1:$I$1,0))</f>
        <v>Kansas City</v>
      </c>
      <c r="I91" s="2" t="str">
        <f>INDEX(customers!$A$1:$I$1001,MATCH(orders!$C91,customers!$A$1:$A$1001,0),MATCH(orders!I$1,customers!$A$1:$I$1,0))</f>
        <v>United States</v>
      </c>
      <c r="J91" t="str">
        <f>INDEX(products!$A$1:$G$49,MATCH(orders!$D91,products!$A$1:$A$49,0),MATCH(orders!J$1,products!$A$1:$G$1,0))</f>
        <v>Ara</v>
      </c>
      <c r="K91" t="str">
        <f t="shared" si="2"/>
        <v>Arabica</v>
      </c>
      <c r="L91" t="str">
        <f>INDEX(products!$A$1:$G$49,MATCH(orders!$D91,products!$A$1:$A$49,0),MATCH(orders!L$1,products!$A$1:$G$1,0))</f>
        <v>L</v>
      </c>
      <c r="M91" t="str">
        <f t="shared" si="3"/>
        <v>Light</v>
      </c>
      <c r="N91" s="4">
        <f>INDEX(products!$A$1:$G$49,MATCH(orders!$D91,products!$A$1:$A$49,0),MATCH(orders!N$1,products!$A$1:$G$1,0))</f>
        <v>1</v>
      </c>
      <c r="O91" s="5">
        <f>INDEX(products!$A$1:$G$49,MATCH(orders!$D91,products!$A$1:$A$49,0),MATCH(orders!O$1,products!$A$1:$G$1,0))</f>
        <v>12.95</v>
      </c>
      <c r="P91" s="5">
        <f>E91*O91</f>
        <v>77.699999999999989</v>
      </c>
    </row>
    <row r="92" spans="1:16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INDEX(customers!$A$1:$I$1001,MATCH(orders!$C92,customers!$A$1:$A$1001,0),MATCH(orders!F$1,customers!$A$1:$I$1,0))</f>
        <v>Loydie Langlais</v>
      </c>
      <c r="G92" s="2" t="str">
        <f>INDEX(customers!$A$1:$I$1001,MATCH(orders!$C92,customers!$A$1:$A$1001,0),MATCH(orders!G$1,customers!$A$1:$I$1,0))</f>
        <v>Yes</v>
      </c>
      <c r="H92" s="2" t="str">
        <f>INDEX(customers!$A$1:$I$1001,MATCH(orders!$C92,customers!$A$1:$A$1001,0),MATCH(orders!H$1,customers!$A$1:$I$1,0))</f>
        <v>Crumlin</v>
      </c>
      <c r="I92" s="2" t="str">
        <f>INDEX(customers!$A$1:$I$1001,MATCH(orders!$C92,customers!$A$1:$A$1001,0),MATCH(orders!I$1,customers!$A$1:$I$1,0))</f>
        <v>Ireland</v>
      </c>
      <c r="J92" t="str">
        <f>INDEX(products!$A$1:$G$49,MATCH(orders!$D92,products!$A$1:$A$49,0),MATCH(orders!J$1,products!$A$1:$G$1,0))</f>
        <v>Ara</v>
      </c>
      <c r="K92" t="str">
        <f t="shared" si="2"/>
        <v>Arabica</v>
      </c>
      <c r="L92" t="str">
        <f>INDEX(products!$A$1:$G$49,MATCH(orders!$D92,products!$A$1:$A$49,0),MATCH(orders!L$1,products!$A$1:$G$1,0))</f>
        <v>L</v>
      </c>
      <c r="M92" t="str">
        <f t="shared" si="3"/>
        <v>Light</v>
      </c>
      <c r="N92" s="4">
        <f>INDEX(products!$A$1:$G$49,MATCH(orders!$D92,products!$A$1:$A$49,0),MATCH(orders!N$1,products!$A$1:$G$1,0))</f>
        <v>1</v>
      </c>
      <c r="O92" s="5">
        <f>INDEX(products!$A$1:$G$49,MATCH(orders!$D92,products!$A$1:$A$49,0),MATCH(orders!O$1,products!$A$1:$G$1,0))</f>
        <v>12.95</v>
      </c>
      <c r="P92" s="5">
        <f>E92*O92</f>
        <v>51.8</v>
      </c>
    </row>
    <row r="93" spans="1:16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INDEX(customers!$A$1:$I$1001,MATCH(orders!$C93,customers!$A$1:$A$1001,0),MATCH(orders!F$1,customers!$A$1:$I$1,0))</f>
        <v>Adham Greenhead</v>
      </c>
      <c r="G93" s="2" t="str">
        <f>INDEX(customers!$A$1:$I$1001,MATCH(orders!$C93,customers!$A$1:$A$1001,0),MATCH(orders!G$1,customers!$A$1:$I$1,0))</f>
        <v>No</v>
      </c>
      <c r="H93" s="2" t="str">
        <f>INDEX(customers!$A$1:$I$1001,MATCH(orders!$C93,customers!$A$1:$A$1001,0),MATCH(orders!H$1,customers!$A$1:$I$1,0))</f>
        <v>Corona</v>
      </c>
      <c r="I93" s="2" t="str">
        <f>INDEX(customers!$A$1:$I$1001,MATCH(orders!$C93,customers!$A$1:$A$1001,0),MATCH(orders!I$1,customers!$A$1:$I$1,0))</f>
        <v>United States</v>
      </c>
      <c r="J93" t="str">
        <f>INDEX(products!$A$1:$G$49,MATCH(orders!$D93,products!$A$1:$A$49,0),MATCH(orders!J$1,products!$A$1:$G$1,0))</f>
        <v>Ara</v>
      </c>
      <c r="K93" t="str">
        <f t="shared" si="2"/>
        <v>Arabica</v>
      </c>
      <c r="L93" t="str">
        <f>INDEX(products!$A$1:$G$49,MATCH(orders!$D93,products!$A$1:$A$49,0),MATCH(orders!L$1,products!$A$1:$G$1,0))</f>
        <v>M</v>
      </c>
      <c r="M93" t="str">
        <f t="shared" si="3"/>
        <v>Medium</v>
      </c>
      <c r="N93" s="4">
        <f>INDEX(products!$A$1:$G$49,MATCH(orders!$D93,products!$A$1:$A$49,0),MATCH(orders!N$1,products!$A$1:$G$1,0))</f>
        <v>2.5</v>
      </c>
      <c r="O93" s="5">
        <f>INDEX(products!$A$1:$G$49,MATCH(orders!$D93,products!$A$1:$A$49,0),MATCH(orders!O$1,products!$A$1:$G$1,0))</f>
        <v>25.874999999999996</v>
      </c>
      <c r="P93" s="5">
        <f>E93*O93</f>
        <v>103.49999999999999</v>
      </c>
    </row>
    <row r="94" spans="1:16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INDEX(customers!$A$1:$I$1001,MATCH(orders!$C94,customers!$A$1:$A$1001,0),MATCH(orders!F$1,customers!$A$1:$I$1,0))</f>
        <v>Hamish MacSherry</v>
      </c>
      <c r="G94" s="2" t="str">
        <f>INDEX(customers!$A$1:$I$1001,MATCH(orders!$C94,customers!$A$1:$A$1001,0),MATCH(orders!G$1,customers!$A$1:$I$1,0))</f>
        <v>Yes</v>
      </c>
      <c r="H94" s="2" t="str">
        <f>INDEX(customers!$A$1:$I$1001,MATCH(orders!$C94,customers!$A$1:$A$1001,0),MATCH(orders!H$1,customers!$A$1:$I$1,0))</f>
        <v>Austin</v>
      </c>
      <c r="I94" s="2" t="str">
        <f>INDEX(customers!$A$1:$I$1001,MATCH(orders!$C94,customers!$A$1:$A$1001,0),MATCH(orders!I$1,customers!$A$1:$I$1,0))</f>
        <v>United States</v>
      </c>
      <c r="J94" t="str">
        <f>INDEX(products!$A$1:$G$49,MATCH(orders!$D94,products!$A$1:$A$49,0),MATCH(orders!J$1,products!$A$1:$G$1,0))</f>
        <v>Exc</v>
      </c>
      <c r="K94" t="str">
        <f t="shared" si="2"/>
        <v>Excelsa</v>
      </c>
      <c r="L94" t="str">
        <f>INDEX(products!$A$1:$G$49,MATCH(orders!$D94,products!$A$1:$A$49,0),MATCH(orders!L$1,products!$A$1:$G$1,0))</f>
        <v>L</v>
      </c>
      <c r="M94" t="str">
        <f t="shared" si="3"/>
        <v>Light</v>
      </c>
      <c r="N94" s="4">
        <f>INDEX(products!$A$1:$G$49,MATCH(orders!$D94,products!$A$1:$A$49,0),MATCH(orders!N$1,products!$A$1:$G$1,0))</f>
        <v>1</v>
      </c>
      <c r="O94" s="5">
        <f>INDEX(products!$A$1:$G$49,MATCH(orders!$D94,products!$A$1:$A$49,0),MATCH(orders!O$1,products!$A$1:$G$1,0))</f>
        <v>14.85</v>
      </c>
      <c r="P94" s="5">
        <f>E94*O94</f>
        <v>44.55</v>
      </c>
    </row>
    <row r="95" spans="1:16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INDEX(customers!$A$1:$I$1001,MATCH(orders!$C95,customers!$A$1:$A$1001,0),MATCH(orders!F$1,customers!$A$1:$I$1,0))</f>
        <v>Else Langcaster</v>
      </c>
      <c r="G95" s="2" t="str">
        <f>INDEX(customers!$A$1:$I$1001,MATCH(orders!$C95,customers!$A$1:$A$1001,0),MATCH(orders!G$1,customers!$A$1:$I$1,0))</f>
        <v>Yes</v>
      </c>
      <c r="H95" s="2" t="str">
        <f>INDEX(customers!$A$1:$I$1001,MATCH(orders!$C95,customers!$A$1:$A$1001,0),MATCH(orders!H$1,customers!$A$1:$I$1,0))</f>
        <v>Normanton</v>
      </c>
      <c r="I95" s="2" t="str">
        <f>INDEX(customers!$A$1:$I$1001,MATCH(orders!$C95,customers!$A$1:$A$1001,0),MATCH(orders!I$1,customers!$A$1:$I$1,0))</f>
        <v>United Kingdom</v>
      </c>
      <c r="J95" t="str">
        <f>INDEX(products!$A$1:$G$49,MATCH(orders!$D95,products!$A$1:$A$49,0),MATCH(orders!J$1,products!$A$1:$G$1,0))</f>
        <v>Exc</v>
      </c>
      <c r="K95" t="str">
        <f t="shared" si="2"/>
        <v>Excelsa</v>
      </c>
      <c r="L95" t="str">
        <f>INDEX(products!$A$1:$G$49,MATCH(orders!$D95,products!$A$1:$A$49,0),MATCH(orders!L$1,products!$A$1:$G$1,0))</f>
        <v>L</v>
      </c>
      <c r="M95" t="str">
        <f t="shared" si="3"/>
        <v>Light</v>
      </c>
      <c r="N95" s="4">
        <f>INDEX(products!$A$1:$G$49,MATCH(orders!$D95,products!$A$1:$A$49,0),MATCH(orders!N$1,products!$A$1:$G$1,0))</f>
        <v>0.5</v>
      </c>
      <c r="O95" s="5">
        <f>INDEX(products!$A$1:$G$49,MATCH(orders!$D95,products!$A$1:$A$49,0),MATCH(orders!O$1,products!$A$1:$G$1,0))</f>
        <v>8.91</v>
      </c>
      <c r="P95" s="5">
        <f>E95*O95</f>
        <v>35.64</v>
      </c>
    </row>
    <row r="96" spans="1:16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INDEX(customers!$A$1:$I$1001,MATCH(orders!$C96,customers!$A$1:$A$1001,0),MATCH(orders!F$1,customers!$A$1:$I$1,0))</f>
        <v>Rudy Farquharson</v>
      </c>
      <c r="G96" s="2" t="str">
        <f>INDEX(customers!$A$1:$I$1001,MATCH(orders!$C96,customers!$A$1:$A$1001,0),MATCH(orders!G$1,customers!$A$1:$I$1,0))</f>
        <v>Yes</v>
      </c>
      <c r="H96" s="2" t="str">
        <f>INDEX(customers!$A$1:$I$1001,MATCH(orders!$C96,customers!$A$1:$A$1001,0),MATCH(orders!H$1,customers!$A$1:$I$1,0))</f>
        <v>Charlesland</v>
      </c>
      <c r="I96" s="2" t="str">
        <f>INDEX(customers!$A$1:$I$1001,MATCH(orders!$C96,customers!$A$1:$A$1001,0),MATCH(orders!I$1,customers!$A$1:$I$1,0))</f>
        <v>Ireland</v>
      </c>
      <c r="J96" t="str">
        <f>INDEX(products!$A$1:$G$49,MATCH(orders!$D96,products!$A$1:$A$49,0),MATCH(orders!J$1,products!$A$1:$G$1,0))</f>
        <v>Ara</v>
      </c>
      <c r="K96" t="str">
        <f t="shared" si="2"/>
        <v>Arabica</v>
      </c>
      <c r="L96" t="str">
        <f>INDEX(products!$A$1:$G$49,MATCH(orders!$D96,products!$A$1:$A$49,0),MATCH(orders!L$1,products!$A$1:$G$1,0))</f>
        <v>D</v>
      </c>
      <c r="M96" t="str">
        <f t="shared" si="3"/>
        <v>Dark</v>
      </c>
      <c r="N96" s="4">
        <f>INDEX(products!$A$1:$G$49,MATCH(orders!$D96,products!$A$1:$A$49,0),MATCH(orders!N$1,products!$A$1:$G$1,0))</f>
        <v>0.2</v>
      </c>
      <c r="O96" s="5">
        <f>INDEX(products!$A$1:$G$49,MATCH(orders!$D96,products!$A$1:$A$49,0),MATCH(orders!O$1,products!$A$1:$G$1,0))</f>
        <v>2.9849999999999999</v>
      </c>
      <c r="P96" s="5">
        <f>E96*O96</f>
        <v>17.91</v>
      </c>
    </row>
    <row r="97" spans="1:16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INDEX(customers!$A$1:$I$1001,MATCH(orders!$C97,customers!$A$1:$A$1001,0),MATCH(orders!F$1,customers!$A$1:$I$1,0))</f>
        <v>Norene Magauran</v>
      </c>
      <c r="G97" s="2" t="str">
        <f>INDEX(customers!$A$1:$I$1001,MATCH(orders!$C97,customers!$A$1:$A$1001,0),MATCH(orders!G$1,customers!$A$1:$I$1,0))</f>
        <v>No</v>
      </c>
      <c r="H97" s="2" t="str">
        <f>INDEX(customers!$A$1:$I$1001,MATCH(orders!$C97,customers!$A$1:$A$1001,0),MATCH(orders!H$1,customers!$A$1:$I$1,0))</f>
        <v>Fresno</v>
      </c>
      <c r="I97" s="2" t="str">
        <f>INDEX(customers!$A$1:$I$1001,MATCH(orders!$C97,customers!$A$1:$A$1001,0),MATCH(orders!I$1,customers!$A$1:$I$1,0))</f>
        <v>United States</v>
      </c>
      <c r="J97" t="str">
        <f>INDEX(products!$A$1:$G$49,MATCH(orders!$D97,products!$A$1:$A$49,0),MATCH(orders!J$1,products!$A$1:$G$1,0))</f>
        <v>Ara</v>
      </c>
      <c r="K97" t="str">
        <f t="shared" si="2"/>
        <v>Arabica</v>
      </c>
      <c r="L97" t="str">
        <f>INDEX(products!$A$1:$G$49,MATCH(orders!$D97,products!$A$1:$A$49,0),MATCH(orders!L$1,products!$A$1:$G$1,0))</f>
        <v>M</v>
      </c>
      <c r="M97" t="str">
        <f t="shared" si="3"/>
        <v>Medium</v>
      </c>
      <c r="N97" s="4">
        <f>INDEX(products!$A$1:$G$49,MATCH(orders!$D97,products!$A$1:$A$49,0),MATCH(orders!N$1,products!$A$1:$G$1,0))</f>
        <v>2.5</v>
      </c>
      <c r="O97" s="5">
        <f>INDEX(products!$A$1:$G$49,MATCH(orders!$D97,products!$A$1:$A$49,0),MATCH(orders!O$1,products!$A$1:$G$1,0))</f>
        <v>25.874999999999996</v>
      </c>
      <c r="P97" s="5">
        <f>E97*O97</f>
        <v>155.24999999999997</v>
      </c>
    </row>
    <row r="98" spans="1:16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INDEX(customers!$A$1:$I$1001,MATCH(orders!$C98,customers!$A$1:$A$1001,0),MATCH(orders!F$1,customers!$A$1:$I$1,0))</f>
        <v>Vicki Kirdsch</v>
      </c>
      <c r="G98" s="2" t="str">
        <f>INDEX(customers!$A$1:$I$1001,MATCH(orders!$C98,customers!$A$1:$A$1001,0),MATCH(orders!G$1,customers!$A$1:$I$1,0))</f>
        <v>No</v>
      </c>
      <c r="H98" s="2" t="str">
        <f>INDEX(customers!$A$1:$I$1001,MATCH(orders!$C98,customers!$A$1:$A$1001,0),MATCH(orders!H$1,customers!$A$1:$I$1,0))</f>
        <v>Saint Louis</v>
      </c>
      <c r="I98" s="2" t="str">
        <f>INDEX(customers!$A$1:$I$1001,MATCH(orders!$C98,customers!$A$1:$A$1001,0),MATCH(orders!I$1,customers!$A$1:$I$1,0))</f>
        <v>United States</v>
      </c>
      <c r="J98" t="str">
        <f>INDEX(products!$A$1:$G$49,MATCH(orders!$D98,products!$A$1:$A$49,0),MATCH(orders!J$1,products!$A$1:$G$1,0))</f>
        <v>Ara</v>
      </c>
      <c r="K98" t="str">
        <f t="shared" si="2"/>
        <v>Arabica</v>
      </c>
      <c r="L98" t="str">
        <f>INDEX(products!$A$1:$G$49,MATCH(orders!$D98,products!$A$1:$A$49,0),MATCH(orders!L$1,products!$A$1:$G$1,0))</f>
        <v>D</v>
      </c>
      <c r="M98" t="str">
        <f t="shared" si="3"/>
        <v>Dark</v>
      </c>
      <c r="N98" s="4">
        <f>INDEX(products!$A$1:$G$49,MATCH(orders!$D98,products!$A$1:$A$49,0),MATCH(orders!N$1,products!$A$1:$G$1,0))</f>
        <v>0.2</v>
      </c>
      <c r="O98" s="5">
        <f>INDEX(products!$A$1:$G$49,MATCH(orders!$D98,products!$A$1:$A$49,0),MATCH(orders!O$1,products!$A$1:$G$1,0))</f>
        <v>2.9849999999999999</v>
      </c>
      <c r="P98" s="5">
        <f>E98*O98</f>
        <v>5.97</v>
      </c>
    </row>
    <row r="99" spans="1:16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INDEX(customers!$A$1:$I$1001,MATCH(orders!$C99,customers!$A$1:$A$1001,0),MATCH(orders!F$1,customers!$A$1:$I$1,0))</f>
        <v>Ilysa Whapple</v>
      </c>
      <c r="G99" s="2" t="str">
        <f>INDEX(customers!$A$1:$I$1001,MATCH(orders!$C99,customers!$A$1:$A$1001,0),MATCH(orders!G$1,customers!$A$1:$I$1,0))</f>
        <v>No</v>
      </c>
      <c r="H99" s="2" t="str">
        <f>INDEX(customers!$A$1:$I$1001,MATCH(orders!$C99,customers!$A$1:$A$1001,0),MATCH(orders!H$1,customers!$A$1:$I$1,0))</f>
        <v>Fresno</v>
      </c>
      <c r="I99" s="2" t="str">
        <f>INDEX(customers!$A$1:$I$1001,MATCH(orders!$C99,customers!$A$1:$A$1001,0),MATCH(orders!I$1,customers!$A$1:$I$1,0))</f>
        <v>United States</v>
      </c>
      <c r="J99" t="str">
        <f>INDEX(products!$A$1:$G$49,MATCH(orders!$D99,products!$A$1:$A$49,0),MATCH(orders!J$1,products!$A$1:$G$1,0))</f>
        <v>Ara</v>
      </c>
      <c r="K99" t="str">
        <f t="shared" si="2"/>
        <v>Arabica</v>
      </c>
      <c r="L99" t="str">
        <f>INDEX(products!$A$1:$G$49,MATCH(orders!$D99,products!$A$1:$A$49,0),MATCH(orders!L$1,products!$A$1:$G$1,0))</f>
        <v>M</v>
      </c>
      <c r="M99" t="str">
        <f t="shared" si="3"/>
        <v>Medium</v>
      </c>
      <c r="N99" s="4">
        <f>INDEX(products!$A$1:$G$49,MATCH(orders!$D99,products!$A$1:$A$49,0),MATCH(orders!N$1,products!$A$1:$G$1,0))</f>
        <v>0.5</v>
      </c>
      <c r="O99" s="5">
        <f>INDEX(products!$A$1:$G$49,MATCH(orders!$D99,products!$A$1:$A$49,0),MATCH(orders!O$1,products!$A$1:$G$1,0))</f>
        <v>6.75</v>
      </c>
      <c r="P99" s="5">
        <f>E99*O99</f>
        <v>13.5</v>
      </c>
    </row>
    <row r="100" spans="1:16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INDEX(customers!$A$1:$I$1001,MATCH(orders!$C100,customers!$A$1:$A$1001,0),MATCH(orders!F$1,customers!$A$1:$I$1,0))</f>
        <v>Ruy Cancellieri</v>
      </c>
      <c r="G100" s="2" t="str">
        <f>INDEX(customers!$A$1:$I$1001,MATCH(orders!$C100,customers!$A$1:$A$1001,0),MATCH(orders!G$1,customers!$A$1:$I$1,0))</f>
        <v>No</v>
      </c>
      <c r="H100" s="2" t="str">
        <f>INDEX(customers!$A$1:$I$1001,MATCH(orders!$C100,customers!$A$1:$A$1001,0),MATCH(orders!H$1,customers!$A$1:$I$1,0))</f>
        <v>Confey</v>
      </c>
      <c r="I100" s="2" t="str">
        <f>INDEX(customers!$A$1:$I$1001,MATCH(orders!$C100,customers!$A$1:$A$1001,0),MATCH(orders!I$1,customers!$A$1:$I$1,0))</f>
        <v>Ireland</v>
      </c>
      <c r="J100" t="str">
        <f>INDEX(products!$A$1:$G$49,MATCH(orders!$D100,products!$A$1:$A$49,0),MATCH(orders!J$1,products!$A$1:$G$1,0))</f>
        <v>Ara</v>
      </c>
      <c r="K100" t="str">
        <f t="shared" si="2"/>
        <v>Arabica</v>
      </c>
      <c r="L100" t="str">
        <f>INDEX(products!$A$1:$G$49,MATCH(orders!$D100,products!$A$1:$A$49,0),MATCH(orders!L$1,products!$A$1:$G$1,0))</f>
        <v>D</v>
      </c>
      <c r="M100" t="str">
        <f t="shared" si="3"/>
        <v>Dark</v>
      </c>
      <c r="N100" s="4">
        <f>INDEX(products!$A$1:$G$49,MATCH(orders!$D100,products!$A$1:$A$49,0),MATCH(orders!N$1,products!$A$1:$G$1,0))</f>
        <v>0.2</v>
      </c>
      <c r="O100" s="5">
        <f>INDEX(products!$A$1:$G$49,MATCH(orders!$D100,products!$A$1:$A$49,0),MATCH(orders!O$1,products!$A$1:$G$1,0))</f>
        <v>2.9849999999999999</v>
      </c>
      <c r="P100" s="5">
        <f>E100*O100</f>
        <v>2.9849999999999999</v>
      </c>
    </row>
    <row r="101" spans="1:16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INDEX(customers!$A$1:$I$1001,MATCH(orders!$C101,customers!$A$1:$A$1001,0),MATCH(orders!F$1,customers!$A$1:$I$1,0))</f>
        <v>Aube Follett</v>
      </c>
      <c r="G101" s="2" t="str">
        <f>INDEX(customers!$A$1:$I$1001,MATCH(orders!$C101,customers!$A$1:$A$1001,0),MATCH(orders!G$1,customers!$A$1:$I$1,0))</f>
        <v>Yes</v>
      </c>
      <c r="H101" s="2" t="str">
        <f>INDEX(customers!$A$1:$I$1001,MATCH(orders!$C101,customers!$A$1:$A$1001,0),MATCH(orders!H$1,customers!$A$1:$I$1,0))</f>
        <v>Columbus</v>
      </c>
      <c r="I101" s="2" t="str">
        <f>INDEX(customers!$A$1:$I$1001,MATCH(orders!$C101,customers!$A$1:$A$1001,0),MATCH(orders!I$1,customers!$A$1:$I$1,0))</f>
        <v>United States</v>
      </c>
      <c r="J101" t="str">
        <f>INDEX(products!$A$1:$G$49,MATCH(orders!$D101,products!$A$1:$A$49,0),MATCH(orders!J$1,products!$A$1:$G$1,0))</f>
        <v>Lib</v>
      </c>
      <c r="K101" t="str">
        <f t="shared" si="2"/>
        <v>Liberica</v>
      </c>
      <c r="L101" t="str">
        <f>INDEX(products!$A$1:$G$49,MATCH(orders!$D101,products!$A$1:$A$49,0),MATCH(orders!L$1,products!$A$1:$G$1,0))</f>
        <v>M</v>
      </c>
      <c r="M101" t="str">
        <f t="shared" si="3"/>
        <v>Medium</v>
      </c>
      <c r="N101" s="4">
        <f>INDEX(products!$A$1:$G$49,MATCH(orders!$D101,products!$A$1:$A$49,0),MATCH(orders!N$1,products!$A$1:$G$1,0))</f>
        <v>0.2</v>
      </c>
      <c r="O101" s="5">
        <f>INDEX(products!$A$1:$G$49,MATCH(orders!$D101,products!$A$1:$A$49,0),MATCH(orders!O$1,products!$A$1:$G$1,0))</f>
        <v>4.3650000000000002</v>
      </c>
      <c r="P101" s="5">
        <f>E101*O101</f>
        <v>13.095000000000001</v>
      </c>
    </row>
    <row r="102" spans="1:16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INDEX(customers!$A$1:$I$1001,MATCH(orders!$C102,customers!$A$1:$A$1001,0),MATCH(orders!F$1,customers!$A$1:$I$1,0))</f>
        <v>Rudiger Di Bartolomeo</v>
      </c>
      <c r="G102" s="2" t="str">
        <f>INDEX(customers!$A$1:$I$1001,MATCH(orders!$C102,customers!$A$1:$A$1001,0),MATCH(orders!G$1,customers!$A$1:$I$1,0))</f>
        <v>Yes</v>
      </c>
      <c r="H102" s="2" t="str">
        <f>INDEX(customers!$A$1:$I$1001,MATCH(orders!$C102,customers!$A$1:$A$1001,0),MATCH(orders!H$1,customers!$A$1:$I$1,0))</f>
        <v>Stockton</v>
      </c>
      <c r="I102" s="2" t="str">
        <f>INDEX(customers!$A$1:$I$1001,MATCH(orders!$C102,customers!$A$1:$A$1001,0),MATCH(orders!I$1,customers!$A$1:$I$1,0))</f>
        <v>United States</v>
      </c>
      <c r="J102" t="str">
        <f>INDEX(products!$A$1:$G$49,MATCH(orders!$D102,products!$A$1:$A$49,0),MATCH(orders!J$1,products!$A$1:$G$1,0))</f>
        <v>Ara</v>
      </c>
      <c r="K102" t="str">
        <f t="shared" si="2"/>
        <v>Arabica</v>
      </c>
      <c r="L102" t="str">
        <f>INDEX(products!$A$1:$G$49,MATCH(orders!$D102,products!$A$1:$A$49,0),MATCH(orders!L$1,products!$A$1:$G$1,0))</f>
        <v>L</v>
      </c>
      <c r="M102" t="str">
        <f t="shared" si="3"/>
        <v>Light</v>
      </c>
      <c r="N102" s="4">
        <f>INDEX(products!$A$1:$G$49,MATCH(orders!$D102,products!$A$1:$A$49,0),MATCH(orders!N$1,products!$A$1:$G$1,0))</f>
        <v>0.2</v>
      </c>
      <c r="O102" s="5">
        <f>INDEX(products!$A$1:$G$49,MATCH(orders!$D102,products!$A$1:$A$49,0),MATCH(orders!O$1,products!$A$1:$G$1,0))</f>
        <v>3.8849999999999998</v>
      </c>
      <c r="P102" s="5">
        <f>E102*O102</f>
        <v>7.77</v>
      </c>
    </row>
    <row r="103" spans="1:16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INDEX(customers!$A$1:$I$1001,MATCH(orders!$C103,customers!$A$1:$A$1001,0),MATCH(orders!F$1,customers!$A$1:$I$1,0))</f>
        <v>Nickey Youles</v>
      </c>
      <c r="G103" s="2" t="str">
        <f>INDEX(customers!$A$1:$I$1001,MATCH(orders!$C103,customers!$A$1:$A$1001,0),MATCH(orders!G$1,customers!$A$1:$I$1,0))</f>
        <v>Yes</v>
      </c>
      <c r="H103" s="2" t="str">
        <f>INDEX(customers!$A$1:$I$1001,MATCH(orders!$C103,customers!$A$1:$A$1001,0),MATCH(orders!H$1,customers!$A$1:$I$1,0))</f>
        <v>Edgeworthstown</v>
      </c>
      <c r="I103" s="2" t="str">
        <f>INDEX(customers!$A$1:$I$1001,MATCH(orders!$C103,customers!$A$1:$A$1001,0),MATCH(orders!I$1,customers!$A$1:$I$1,0))</f>
        <v>Ireland</v>
      </c>
      <c r="J103" t="str">
        <f>INDEX(products!$A$1:$G$49,MATCH(orders!$D103,products!$A$1:$A$49,0),MATCH(orders!J$1,products!$A$1:$G$1,0))</f>
        <v>Lib</v>
      </c>
      <c r="K103" t="str">
        <f t="shared" si="2"/>
        <v>Liberica</v>
      </c>
      <c r="L103" t="str">
        <f>INDEX(products!$A$1:$G$49,MATCH(orders!$D103,products!$A$1:$A$49,0),MATCH(orders!L$1,products!$A$1:$G$1,0))</f>
        <v>D</v>
      </c>
      <c r="M103" t="str">
        <f t="shared" si="3"/>
        <v>Dark</v>
      </c>
      <c r="N103" s="4">
        <f>INDEX(products!$A$1:$G$49,MATCH(orders!$D103,products!$A$1:$A$49,0),MATCH(orders!N$1,products!$A$1:$G$1,0))</f>
        <v>2.5</v>
      </c>
      <c r="O103" s="5">
        <f>INDEX(products!$A$1:$G$49,MATCH(orders!$D103,products!$A$1:$A$49,0),MATCH(orders!O$1,products!$A$1:$G$1,0))</f>
        <v>29.784999999999997</v>
      </c>
      <c r="P103" s="5">
        <f>E103*O103</f>
        <v>148.92499999999998</v>
      </c>
    </row>
    <row r="104" spans="1:16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INDEX(customers!$A$1:$I$1001,MATCH(orders!$C104,customers!$A$1:$A$1001,0),MATCH(orders!F$1,customers!$A$1:$I$1,0))</f>
        <v>Dyanna Aizikovitz</v>
      </c>
      <c r="G104" s="2" t="str">
        <f>INDEX(customers!$A$1:$I$1001,MATCH(orders!$C104,customers!$A$1:$A$1001,0),MATCH(orders!G$1,customers!$A$1:$I$1,0))</f>
        <v>Yes</v>
      </c>
      <c r="H104" s="2" t="str">
        <f>INDEX(customers!$A$1:$I$1001,MATCH(orders!$C104,customers!$A$1:$A$1001,0),MATCH(orders!H$1,customers!$A$1:$I$1,0))</f>
        <v>Leixlip</v>
      </c>
      <c r="I104" s="2" t="str">
        <f>INDEX(customers!$A$1:$I$1001,MATCH(orders!$C104,customers!$A$1:$A$1001,0),MATCH(orders!I$1,customers!$A$1:$I$1,0))</f>
        <v>Ireland</v>
      </c>
      <c r="J104" t="str">
        <f>INDEX(products!$A$1:$G$49,MATCH(orders!$D104,products!$A$1:$A$49,0),MATCH(orders!J$1,products!$A$1:$G$1,0))</f>
        <v>Lib</v>
      </c>
      <c r="K104" t="str">
        <f t="shared" si="2"/>
        <v>Liberica</v>
      </c>
      <c r="L104" t="str">
        <f>INDEX(products!$A$1:$G$49,MATCH(orders!$D104,products!$A$1:$A$49,0),MATCH(orders!L$1,products!$A$1:$G$1,0))</f>
        <v>D</v>
      </c>
      <c r="M104" t="str">
        <f t="shared" si="3"/>
        <v>Dark</v>
      </c>
      <c r="N104" s="4">
        <f>INDEX(products!$A$1:$G$49,MATCH(orders!$D104,products!$A$1:$A$49,0),MATCH(orders!N$1,products!$A$1:$G$1,0))</f>
        <v>1</v>
      </c>
      <c r="O104" s="5">
        <f>INDEX(products!$A$1:$G$49,MATCH(orders!$D104,products!$A$1:$A$49,0),MATCH(orders!O$1,products!$A$1:$G$1,0))</f>
        <v>12.95</v>
      </c>
      <c r="P104" s="5">
        <f>E104*O104</f>
        <v>38.849999999999994</v>
      </c>
    </row>
    <row r="105" spans="1:16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INDEX(customers!$A$1:$I$1001,MATCH(orders!$C105,customers!$A$1:$A$1001,0),MATCH(orders!F$1,customers!$A$1:$I$1,0))</f>
        <v>Bram Revel</v>
      </c>
      <c r="G105" s="2" t="str">
        <f>INDEX(customers!$A$1:$I$1001,MATCH(orders!$C105,customers!$A$1:$A$1001,0),MATCH(orders!G$1,customers!$A$1:$I$1,0))</f>
        <v>No</v>
      </c>
      <c r="H105" s="2" t="str">
        <f>INDEX(customers!$A$1:$I$1001,MATCH(orders!$C105,customers!$A$1:$A$1001,0),MATCH(orders!H$1,customers!$A$1:$I$1,0))</f>
        <v>Rochester</v>
      </c>
      <c r="I105" s="2" t="str">
        <f>INDEX(customers!$A$1:$I$1001,MATCH(orders!$C105,customers!$A$1:$A$1001,0),MATCH(orders!I$1,customers!$A$1:$I$1,0))</f>
        <v>United States</v>
      </c>
      <c r="J105" t="str">
        <f>INDEX(products!$A$1:$G$49,MATCH(orders!$D105,products!$A$1:$A$49,0),MATCH(orders!J$1,products!$A$1:$G$1,0))</f>
        <v>Rob</v>
      </c>
      <c r="K105" t="str">
        <f t="shared" si="2"/>
        <v>Robusta</v>
      </c>
      <c r="L105" t="str">
        <f>INDEX(products!$A$1:$G$49,MATCH(orders!$D105,products!$A$1:$A$49,0),MATCH(orders!L$1,products!$A$1:$G$1,0))</f>
        <v>M</v>
      </c>
      <c r="M105" t="str">
        <f t="shared" si="3"/>
        <v>Medium</v>
      </c>
      <c r="N105" s="4">
        <f>INDEX(products!$A$1:$G$49,MATCH(orders!$D105,products!$A$1:$A$49,0),MATCH(orders!N$1,products!$A$1:$G$1,0))</f>
        <v>0.2</v>
      </c>
      <c r="O105" s="5">
        <f>INDEX(products!$A$1:$G$49,MATCH(orders!$D105,products!$A$1:$A$49,0),MATCH(orders!O$1,products!$A$1:$G$1,0))</f>
        <v>2.9849999999999999</v>
      </c>
      <c r="P105" s="5">
        <f>E105*O105</f>
        <v>11.94</v>
      </c>
    </row>
    <row r="106" spans="1:16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INDEX(customers!$A$1:$I$1001,MATCH(orders!$C106,customers!$A$1:$A$1001,0),MATCH(orders!F$1,customers!$A$1:$I$1,0))</f>
        <v>Emiline Priddis</v>
      </c>
      <c r="G106" s="2" t="str">
        <f>INDEX(customers!$A$1:$I$1001,MATCH(orders!$C106,customers!$A$1:$A$1001,0),MATCH(orders!G$1,customers!$A$1:$I$1,0))</f>
        <v>No</v>
      </c>
      <c r="H106" s="2" t="str">
        <f>INDEX(customers!$A$1:$I$1001,MATCH(orders!$C106,customers!$A$1:$A$1001,0),MATCH(orders!H$1,customers!$A$1:$I$1,0))</f>
        <v>Tuscaloosa</v>
      </c>
      <c r="I106" s="2" t="str">
        <f>INDEX(customers!$A$1:$I$1001,MATCH(orders!$C106,customers!$A$1:$A$1001,0),MATCH(orders!I$1,customers!$A$1:$I$1,0))</f>
        <v>United States</v>
      </c>
      <c r="J106" t="str">
        <f>INDEX(products!$A$1:$G$49,MATCH(orders!$D106,products!$A$1:$A$49,0),MATCH(orders!J$1,products!$A$1:$G$1,0))</f>
        <v>Lib</v>
      </c>
      <c r="K106" t="str">
        <f t="shared" si="2"/>
        <v>Liberica</v>
      </c>
      <c r="L106" t="str">
        <f>INDEX(products!$A$1:$G$49,MATCH(orders!$D106,products!$A$1:$A$49,0),MATCH(orders!L$1,products!$A$1:$G$1,0))</f>
        <v>M</v>
      </c>
      <c r="M106" t="str">
        <f t="shared" si="3"/>
        <v>Medium</v>
      </c>
      <c r="N106" s="4">
        <f>INDEX(products!$A$1:$G$49,MATCH(orders!$D106,products!$A$1:$A$49,0),MATCH(orders!N$1,products!$A$1:$G$1,0))</f>
        <v>1</v>
      </c>
      <c r="O106" s="5">
        <f>INDEX(products!$A$1:$G$49,MATCH(orders!$D106,products!$A$1:$A$49,0),MATCH(orders!O$1,products!$A$1:$G$1,0))</f>
        <v>14.55</v>
      </c>
      <c r="P106" s="5">
        <f>E106*O106</f>
        <v>87.300000000000011</v>
      </c>
    </row>
    <row r="107" spans="1:16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INDEX(customers!$A$1:$I$1001,MATCH(orders!$C107,customers!$A$1:$A$1001,0),MATCH(orders!F$1,customers!$A$1:$I$1,0))</f>
        <v>Queenie Veel</v>
      </c>
      <c r="G107" s="2" t="str">
        <f>INDEX(customers!$A$1:$I$1001,MATCH(orders!$C107,customers!$A$1:$A$1001,0),MATCH(orders!G$1,customers!$A$1:$I$1,0))</f>
        <v>Yes</v>
      </c>
      <c r="H107" s="2" t="str">
        <f>INDEX(customers!$A$1:$I$1001,MATCH(orders!$C107,customers!$A$1:$A$1001,0),MATCH(orders!H$1,customers!$A$1:$I$1,0))</f>
        <v>Houston</v>
      </c>
      <c r="I107" s="2" t="str">
        <f>INDEX(customers!$A$1:$I$1001,MATCH(orders!$C107,customers!$A$1:$A$1001,0),MATCH(orders!I$1,customers!$A$1:$I$1,0))</f>
        <v>United States</v>
      </c>
      <c r="J107" t="str">
        <f>INDEX(products!$A$1:$G$49,MATCH(orders!$D107,products!$A$1:$A$49,0),MATCH(orders!J$1,products!$A$1:$G$1,0))</f>
        <v>Ara</v>
      </c>
      <c r="K107" t="str">
        <f t="shared" si="2"/>
        <v>Arabica</v>
      </c>
      <c r="L107" t="str">
        <f>INDEX(products!$A$1:$G$49,MATCH(orders!$D107,products!$A$1:$A$49,0),MATCH(orders!L$1,products!$A$1:$G$1,0))</f>
        <v>M</v>
      </c>
      <c r="M107" t="str">
        <f t="shared" si="3"/>
        <v>Medium</v>
      </c>
      <c r="N107" s="4">
        <f>INDEX(products!$A$1:$G$49,MATCH(orders!$D107,products!$A$1:$A$49,0),MATCH(orders!N$1,products!$A$1:$G$1,0))</f>
        <v>0.5</v>
      </c>
      <c r="O107" s="5">
        <f>INDEX(products!$A$1:$G$49,MATCH(orders!$D107,products!$A$1:$A$49,0),MATCH(orders!O$1,products!$A$1:$G$1,0))</f>
        <v>6.75</v>
      </c>
      <c r="P107" s="5">
        <f>E107*O107</f>
        <v>40.5</v>
      </c>
    </row>
    <row r="108" spans="1:16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INDEX(customers!$A$1:$I$1001,MATCH(orders!$C108,customers!$A$1:$A$1001,0),MATCH(orders!F$1,customers!$A$1:$I$1,0))</f>
        <v>Lind Conyers</v>
      </c>
      <c r="G108" s="2" t="str">
        <f>INDEX(customers!$A$1:$I$1001,MATCH(orders!$C108,customers!$A$1:$A$1001,0),MATCH(orders!G$1,customers!$A$1:$I$1,0))</f>
        <v>No</v>
      </c>
      <c r="H108" s="2" t="str">
        <f>INDEX(customers!$A$1:$I$1001,MATCH(orders!$C108,customers!$A$1:$A$1001,0),MATCH(orders!H$1,customers!$A$1:$I$1,0))</f>
        <v>El Paso</v>
      </c>
      <c r="I108" s="2" t="str">
        <f>INDEX(customers!$A$1:$I$1001,MATCH(orders!$C108,customers!$A$1:$A$1001,0),MATCH(orders!I$1,customers!$A$1:$I$1,0))</f>
        <v>United States</v>
      </c>
      <c r="J108" t="str">
        <f>INDEX(products!$A$1:$G$49,MATCH(orders!$D108,products!$A$1:$A$49,0),MATCH(orders!J$1,products!$A$1:$G$1,0))</f>
        <v>Exc</v>
      </c>
      <c r="K108" t="str">
        <f t="shared" si="2"/>
        <v>Excelsa</v>
      </c>
      <c r="L108" t="str">
        <f>INDEX(products!$A$1:$G$49,MATCH(orders!$D108,products!$A$1:$A$49,0),MATCH(orders!L$1,products!$A$1:$G$1,0))</f>
        <v>D</v>
      </c>
      <c r="M108" t="str">
        <f t="shared" si="3"/>
        <v>Dark</v>
      </c>
      <c r="N108" s="4">
        <f>INDEX(products!$A$1:$G$49,MATCH(orders!$D108,products!$A$1:$A$49,0),MATCH(orders!N$1,products!$A$1:$G$1,0))</f>
        <v>1</v>
      </c>
      <c r="O108" s="5">
        <f>INDEX(products!$A$1:$G$49,MATCH(orders!$D108,products!$A$1:$A$49,0),MATCH(orders!O$1,products!$A$1:$G$1,0))</f>
        <v>12.15</v>
      </c>
      <c r="P108" s="5">
        <f>E108*O108</f>
        <v>24.3</v>
      </c>
    </row>
    <row r="109" spans="1:16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INDEX(customers!$A$1:$I$1001,MATCH(orders!$C109,customers!$A$1:$A$1001,0),MATCH(orders!F$1,customers!$A$1:$I$1,0))</f>
        <v>Pen Wye</v>
      </c>
      <c r="G109" s="2" t="str">
        <f>INDEX(customers!$A$1:$I$1001,MATCH(orders!$C109,customers!$A$1:$A$1001,0),MATCH(orders!G$1,customers!$A$1:$I$1,0))</f>
        <v>Yes</v>
      </c>
      <c r="H109" s="2" t="str">
        <f>INDEX(customers!$A$1:$I$1001,MATCH(orders!$C109,customers!$A$1:$A$1001,0),MATCH(orders!H$1,customers!$A$1:$I$1,0))</f>
        <v>Colorado Springs</v>
      </c>
      <c r="I109" s="2" t="str">
        <f>INDEX(customers!$A$1:$I$1001,MATCH(orders!$C109,customers!$A$1:$A$1001,0),MATCH(orders!I$1,customers!$A$1:$I$1,0))</f>
        <v>United States</v>
      </c>
      <c r="J109" t="str">
        <f>INDEX(products!$A$1:$G$49,MATCH(orders!$D109,products!$A$1:$A$49,0),MATCH(orders!J$1,products!$A$1:$G$1,0))</f>
        <v>Rob</v>
      </c>
      <c r="K109" t="str">
        <f t="shared" si="2"/>
        <v>Robusta</v>
      </c>
      <c r="L109" t="str">
        <f>INDEX(products!$A$1:$G$49,MATCH(orders!$D109,products!$A$1:$A$49,0),MATCH(orders!L$1,products!$A$1:$G$1,0))</f>
        <v>M</v>
      </c>
      <c r="M109" t="str">
        <f t="shared" si="3"/>
        <v>Medium</v>
      </c>
      <c r="N109" s="4">
        <f>INDEX(products!$A$1:$G$49,MATCH(orders!$D109,products!$A$1:$A$49,0),MATCH(orders!N$1,products!$A$1:$G$1,0))</f>
        <v>0.5</v>
      </c>
      <c r="O109" s="5">
        <f>INDEX(products!$A$1:$G$49,MATCH(orders!$D109,products!$A$1:$A$49,0),MATCH(orders!O$1,products!$A$1:$G$1,0))</f>
        <v>5.97</v>
      </c>
      <c r="P109" s="5">
        <f>E109*O109</f>
        <v>17.91</v>
      </c>
    </row>
    <row r="110" spans="1:16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INDEX(customers!$A$1:$I$1001,MATCH(orders!$C110,customers!$A$1:$A$1001,0),MATCH(orders!F$1,customers!$A$1:$I$1,0))</f>
        <v>Isahella Hagland</v>
      </c>
      <c r="G110" s="2" t="str">
        <f>INDEX(customers!$A$1:$I$1001,MATCH(orders!$C110,customers!$A$1:$A$1001,0),MATCH(orders!G$1,customers!$A$1:$I$1,0))</f>
        <v>No</v>
      </c>
      <c r="H110" s="2" t="str">
        <f>INDEX(customers!$A$1:$I$1001,MATCH(orders!$C110,customers!$A$1:$A$1001,0),MATCH(orders!H$1,customers!$A$1:$I$1,0))</f>
        <v>Fort Wayne</v>
      </c>
      <c r="I110" s="2" t="str">
        <f>INDEX(customers!$A$1:$I$1001,MATCH(orders!$C110,customers!$A$1:$A$1001,0),MATCH(orders!I$1,customers!$A$1:$I$1,0))</f>
        <v>United States</v>
      </c>
      <c r="J110" t="str">
        <f>INDEX(products!$A$1:$G$49,MATCH(orders!$D110,products!$A$1:$A$49,0),MATCH(orders!J$1,products!$A$1:$G$1,0))</f>
        <v>Ara</v>
      </c>
      <c r="K110" t="str">
        <f t="shared" si="2"/>
        <v>Arabica</v>
      </c>
      <c r="L110" t="str">
        <f>INDEX(products!$A$1:$G$49,MATCH(orders!$D110,products!$A$1:$A$49,0),MATCH(orders!L$1,products!$A$1:$G$1,0))</f>
        <v>M</v>
      </c>
      <c r="M110" t="str">
        <f t="shared" si="3"/>
        <v>Medium</v>
      </c>
      <c r="N110" s="4">
        <f>INDEX(products!$A$1:$G$49,MATCH(orders!$D110,products!$A$1:$A$49,0),MATCH(orders!N$1,products!$A$1:$G$1,0))</f>
        <v>0.5</v>
      </c>
      <c r="O110" s="5">
        <f>INDEX(products!$A$1:$G$49,MATCH(orders!$D110,products!$A$1:$A$49,0),MATCH(orders!O$1,products!$A$1:$G$1,0))</f>
        <v>6.75</v>
      </c>
      <c r="P110" s="5">
        <f>E110*O110</f>
        <v>27</v>
      </c>
    </row>
    <row r="111" spans="1:16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INDEX(customers!$A$1:$I$1001,MATCH(orders!$C111,customers!$A$1:$A$1001,0),MATCH(orders!F$1,customers!$A$1:$I$1,0))</f>
        <v>Terry Sheryn</v>
      </c>
      <c r="G111" s="2" t="str">
        <f>INDEX(customers!$A$1:$I$1001,MATCH(orders!$C111,customers!$A$1:$A$1001,0),MATCH(orders!G$1,customers!$A$1:$I$1,0))</f>
        <v>Yes</v>
      </c>
      <c r="H111" s="2" t="str">
        <f>INDEX(customers!$A$1:$I$1001,MATCH(orders!$C111,customers!$A$1:$A$1001,0),MATCH(orders!H$1,customers!$A$1:$I$1,0))</f>
        <v>Port Washington</v>
      </c>
      <c r="I111" s="2" t="str">
        <f>INDEX(customers!$A$1:$I$1001,MATCH(orders!$C111,customers!$A$1:$A$1001,0),MATCH(orders!I$1,customers!$A$1:$I$1,0))</f>
        <v>United States</v>
      </c>
      <c r="J111" t="str">
        <f>INDEX(products!$A$1:$G$49,MATCH(orders!$D111,products!$A$1:$A$49,0),MATCH(orders!J$1,products!$A$1:$G$1,0))</f>
        <v>Lib</v>
      </c>
      <c r="K111" t="str">
        <f t="shared" si="2"/>
        <v>Liberica</v>
      </c>
      <c r="L111" t="str">
        <f>INDEX(products!$A$1:$G$49,MATCH(orders!$D111,products!$A$1:$A$49,0),MATCH(orders!L$1,products!$A$1:$G$1,0))</f>
        <v>D</v>
      </c>
      <c r="M111" t="str">
        <f t="shared" si="3"/>
        <v>Dark</v>
      </c>
      <c r="N111" s="4">
        <f>INDEX(products!$A$1:$G$49,MATCH(orders!$D111,products!$A$1:$A$49,0),MATCH(orders!N$1,products!$A$1:$G$1,0))</f>
        <v>0.5</v>
      </c>
      <c r="O111" s="5">
        <f>INDEX(products!$A$1:$G$49,MATCH(orders!$D111,products!$A$1:$A$49,0),MATCH(orders!O$1,products!$A$1:$G$1,0))</f>
        <v>7.77</v>
      </c>
      <c r="P111" s="5">
        <f>E111*O111</f>
        <v>7.77</v>
      </c>
    </row>
    <row r="112" spans="1:16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INDEX(customers!$A$1:$I$1001,MATCH(orders!$C112,customers!$A$1:$A$1001,0),MATCH(orders!F$1,customers!$A$1:$I$1,0))</f>
        <v>Marie-jeanne Redgrave</v>
      </c>
      <c r="G112" s="2" t="str">
        <f>INDEX(customers!$A$1:$I$1001,MATCH(orders!$C112,customers!$A$1:$A$1001,0),MATCH(orders!G$1,customers!$A$1:$I$1,0))</f>
        <v>Yes</v>
      </c>
      <c r="H112" s="2" t="str">
        <f>INDEX(customers!$A$1:$I$1001,MATCH(orders!$C112,customers!$A$1:$A$1001,0),MATCH(orders!H$1,customers!$A$1:$I$1,0))</f>
        <v>Springfield</v>
      </c>
      <c r="I112" s="2" t="str">
        <f>INDEX(customers!$A$1:$I$1001,MATCH(orders!$C112,customers!$A$1:$A$1001,0),MATCH(orders!I$1,customers!$A$1:$I$1,0))</f>
        <v>United States</v>
      </c>
      <c r="J112" t="str">
        <f>INDEX(products!$A$1:$G$49,MATCH(orders!$D112,products!$A$1:$A$49,0),MATCH(orders!J$1,products!$A$1:$G$1,0))</f>
        <v>Exc</v>
      </c>
      <c r="K112" t="str">
        <f t="shared" si="2"/>
        <v>Excelsa</v>
      </c>
      <c r="L112" t="str">
        <f>INDEX(products!$A$1:$G$49,MATCH(orders!$D112,products!$A$1:$A$49,0),MATCH(orders!L$1,products!$A$1:$G$1,0))</f>
        <v>L</v>
      </c>
      <c r="M112" t="str">
        <f t="shared" si="3"/>
        <v>Light</v>
      </c>
      <c r="N112" s="4">
        <f>INDEX(products!$A$1:$G$49,MATCH(orders!$D112,products!$A$1:$A$49,0),MATCH(orders!N$1,products!$A$1:$G$1,0))</f>
        <v>0.2</v>
      </c>
      <c r="O112" s="5">
        <f>INDEX(products!$A$1:$G$49,MATCH(orders!$D112,products!$A$1:$A$49,0),MATCH(orders!O$1,products!$A$1:$G$1,0))</f>
        <v>4.4550000000000001</v>
      </c>
      <c r="P112" s="5">
        <f>E112*O112</f>
        <v>13.365</v>
      </c>
    </row>
    <row r="113" spans="1:16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INDEX(customers!$A$1:$I$1001,MATCH(orders!$C113,customers!$A$1:$A$1001,0),MATCH(orders!F$1,customers!$A$1:$I$1,0))</f>
        <v>Betty Fominov</v>
      </c>
      <c r="G113" s="2" t="str">
        <f>INDEX(customers!$A$1:$I$1001,MATCH(orders!$C113,customers!$A$1:$A$1001,0),MATCH(orders!G$1,customers!$A$1:$I$1,0))</f>
        <v>No</v>
      </c>
      <c r="H113" s="2" t="str">
        <f>INDEX(customers!$A$1:$I$1001,MATCH(orders!$C113,customers!$A$1:$A$1001,0),MATCH(orders!H$1,customers!$A$1:$I$1,0))</f>
        <v>Pensacola</v>
      </c>
      <c r="I113" s="2" t="str">
        <f>INDEX(customers!$A$1:$I$1001,MATCH(orders!$C113,customers!$A$1:$A$1001,0),MATCH(orders!I$1,customers!$A$1:$I$1,0))</f>
        <v>United States</v>
      </c>
      <c r="J113" t="str">
        <f>INDEX(products!$A$1:$G$49,MATCH(orders!$D113,products!$A$1:$A$49,0),MATCH(orders!J$1,products!$A$1:$G$1,0))</f>
        <v>Rob</v>
      </c>
      <c r="K113" t="str">
        <f t="shared" si="2"/>
        <v>Robusta</v>
      </c>
      <c r="L113" t="str">
        <f>INDEX(products!$A$1:$G$49,MATCH(orders!$D113,products!$A$1:$A$49,0),MATCH(orders!L$1,products!$A$1:$G$1,0))</f>
        <v>D</v>
      </c>
      <c r="M113" t="str">
        <f t="shared" si="3"/>
        <v>Dark</v>
      </c>
      <c r="N113" s="4">
        <f>INDEX(products!$A$1:$G$49,MATCH(orders!$D113,products!$A$1:$A$49,0),MATCH(orders!N$1,products!$A$1:$G$1,0))</f>
        <v>0.5</v>
      </c>
      <c r="O113" s="5">
        <f>INDEX(products!$A$1:$G$49,MATCH(orders!$D113,products!$A$1:$A$49,0),MATCH(orders!O$1,products!$A$1:$G$1,0))</f>
        <v>5.3699999999999992</v>
      </c>
      <c r="P113" s="5">
        <f>E113*O113</f>
        <v>26.849999999999994</v>
      </c>
    </row>
    <row r="114" spans="1:16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INDEX(customers!$A$1:$I$1001,MATCH(orders!$C114,customers!$A$1:$A$1001,0),MATCH(orders!F$1,customers!$A$1:$I$1,0))</f>
        <v>Shawnee Critchlow</v>
      </c>
      <c r="G114" s="2" t="str">
        <f>INDEX(customers!$A$1:$I$1001,MATCH(orders!$C114,customers!$A$1:$A$1001,0),MATCH(orders!G$1,customers!$A$1:$I$1,0))</f>
        <v>No</v>
      </c>
      <c r="H114" s="2" t="str">
        <f>INDEX(customers!$A$1:$I$1001,MATCH(orders!$C114,customers!$A$1:$A$1001,0),MATCH(orders!H$1,customers!$A$1:$I$1,0))</f>
        <v>Richmond</v>
      </c>
      <c r="I114" s="2" t="str">
        <f>INDEX(customers!$A$1:$I$1001,MATCH(orders!$C114,customers!$A$1:$A$1001,0),MATCH(orders!I$1,customers!$A$1:$I$1,0))</f>
        <v>United States</v>
      </c>
      <c r="J114" t="str">
        <f>INDEX(products!$A$1:$G$49,MATCH(orders!$D114,products!$A$1:$A$49,0),MATCH(orders!J$1,products!$A$1:$G$1,0))</f>
        <v>Ara</v>
      </c>
      <c r="K114" t="str">
        <f t="shared" si="2"/>
        <v>Arabica</v>
      </c>
      <c r="L114" t="str">
        <f>INDEX(products!$A$1:$G$49,MATCH(orders!$D114,products!$A$1:$A$49,0),MATCH(orders!L$1,products!$A$1:$G$1,0))</f>
        <v>M</v>
      </c>
      <c r="M114" t="str">
        <f t="shared" si="3"/>
        <v>Medium</v>
      </c>
      <c r="N114" s="4">
        <f>INDEX(products!$A$1:$G$49,MATCH(orders!$D114,products!$A$1:$A$49,0),MATCH(orders!N$1,products!$A$1:$G$1,0))</f>
        <v>1</v>
      </c>
      <c r="O114" s="5">
        <f>INDEX(products!$A$1:$G$49,MATCH(orders!$D114,products!$A$1:$A$49,0),MATCH(orders!O$1,products!$A$1:$G$1,0))</f>
        <v>11.25</v>
      </c>
      <c r="P114" s="5">
        <f>E114*O114</f>
        <v>11.25</v>
      </c>
    </row>
    <row r="115" spans="1:16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INDEX(customers!$A$1:$I$1001,MATCH(orders!$C115,customers!$A$1:$A$1001,0),MATCH(orders!F$1,customers!$A$1:$I$1,0))</f>
        <v>Merrel Steptow</v>
      </c>
      <c r="G115" s="2" t="str">
        <f>INDEX(customers!$A$1:$I$1001,MATCH(orders!$C115,customers!$A$1:$A$1001,0),MATCH(orders!G$1,customers!$A$1:$I$1,0))</f>
        <v>No</v>
      </c>
      <c r="H115" s="2" t="str">
        <f>INDEX(customers!$A$1:$I$1001,MATCH(orders!$C115,customers!$A$1:$A$1001,0),MATCH(orders!H$1,customers!$A$1:$I$1,0))</f>
        <v>Cherryville</v>
      </c>
      <c r="I115" s="2" t="str">
        <f>INDEX(customers!$A$1:$I$1001,MATCH(orders!$C115,customers!$A$1:$A$1001,0),MATCH(orders!I$1,customers!$A$1:$I$1,0))</f>
        <v>Ireland</v>
      </c>
      <c r="J115" t="str">
        <f>INDEX(products!$A$1:$G$49,MATCH(orders!$D115,products!$A$1:$A$49,0),MATCH(orders!J$1,products!$A$1:$G$1,0))</f>
        <v>Lib</v>
      </c>
      <c r="K115" t="str">
        <f t="shared" si="2"/>
        <v>Liberica</v>
      </c>
      <c r="L115" t="str">
        <f>INDEX(products!$A$1:$G$49,MATCH(orders!$D115,products!$A$1:$A$49,0),MATCH(orders!L$1,products!$A$1:$G$1,0))</f>
        <v>M</v>
      </c>
      <c r="M115" t="str">
        <f t="shared" si="3"/>
        <v>Medium</v>
      </c>
      <c r="N115" s="4">
        <f>INDEX(products!$A$1:$G$49,MATCH(orders!$D115,products!$A$1:$A$49,0),MATCH(orders!N$1,products!$A$1:$G$1,0))</f>
        <v>1</v>
      </c>
      <c r="O115" s="5">
        <f>INDEX(products!$A$1:$G$49,MATCH(orders!$D115,products!$A$1:$A$49,0),MATCH(orders!O$1,products!$A$1:$G$1,0))</f>
        <v>14.55</v>
      </c>
      <c r="P115" s="5">
        <f>E115*O115</f>
        <v>14.55</v>
      </c>
    </row>
    <row r="116" spans="1:16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INDEX(customers!$A$1:$I$1001,MATCH(orders!$C116,customers!$A$1:$A$1001,0),MATCH(orders!F$1,customers!$A$1:$I$1,0))</f>
        <v>Carmina Hubbuck</v>
      </c>
      <c r="G116" s="2" t="str">
        <f>INDEX(customers!$A$1:$I$1001,MATCH(orders!$C116,customers!$A$1:$A$1001,0),MATCH(orders!G$1,customers!$A$1:$I$1,0))</f>
        <v>No</v>
      </c>
      <c r="H116" s="2" t="str">
        <f>INDEX(customers!$A$1:$I$1001,MATCH(orders!$C116,customers!$A$1:$A$1001,0),MATCH(orders!H$1,customers!$A$1:$I$1,0))</f>
        <v>Huntington</v>
      </c>
      <c r="I116" s="2" t="str">
        <f>INDEX(customers!$A$1:$I$1001,MATCH(orders!$C116,customers!$A$1:$A$1001,0),MATCH(orders!I$1,customers!$A$1:$I$1,0))</f>
        <v>United States</v>
      </c>
      <c r="J116" t="str">
        <f>INDEX(products!$A$1:$G$49,MATCH(orders!$D116,products!$A$1:$A$49,0),MATCH(orders!J$1,products!$A$1:$G$1,0))</f>
        <v>Rob</v>
      </c>
      <c r="K116" t="str">
        <f t="shared" si="2"/>
        <v>Robusta</v>
      </c>
      <c r="L116" t="str">
        <f>INDEX(products!$A$1:$G$49,MATCH(orders!$D116,products!$A$1:$A$49,0),MATCH(orders!L$1,products!$A$1:$G$1,0))</f>
        <v>L</v>
      </c>
      <c r="M116" t="str">
        <f t="shared" si="3"/>
        <v>Light</v>
      </c>
      <c r="N116" s="4">
        <f>INDEX(products!$A$1:$G$49,MATCH(orders!$D116,products!$A$1:$A$49,0),MATCH(orders!N$1,products!$A$1:$G$1,0))</f>
        <v>0.2</v>
      </c>
      <c r="O116" s="5">
        <f>INDEX(products!$A$1:$G$49,MATCH(orders!$D116,products!$A$1:$A$49,0),MATCH(orders!O$1,products!$A$1:$G$1,0))</f>
        <v>3.5849999999999995</v>
      </c>
      <c r="P116" s="5">
        <f>E116*O116</f>
        <v>14.339999999999998</v>
      </c>
    </row>
    <row r="117" spans="1:16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INDEX(customers!$A$1:$I$1001,MATCH(orders!$C117,customers!$A$1:$A$1001,0),MATCH(orders!F$1,customers!$A$1:$I$1,0))</f>
        <v>Ingeberg Mulliner</v>
      </c>
      <c r="G117" s="2" t="str">
        <f>INDEX(customers!$A$1:$I$1001,MATCH(orders!$C117,customers!$A$1:$A$1001,0),MATCH(orders!G$1,customers!$A$1:$I$1,0))</f>
        <v>No</v>
      </c>
      <c r="H117" s="2" t="str">
        <f>INDEX(customers!$A$1:$I$1001,MATCH(orders!$C117,customers!$A$1:$A$1001,0),MATCH(orders!H$1,customers!$A$1:$I$1,0))</f>
        <v>Birmingham</v>
      </c>
      <c r="I117" s="2" t="str">
        <f>INDEX(customers!$A$1:$I$1001,MATCH(orders!$C117,customers!$A$1:$A$1001,0),MATCH(orders!I$1,customers!$A$1:$I$1,0))</f>
        <v>United Kingdom</v>
      </c>
      <c r="J117" t="str">
        <f>INDEX(products!$A$1:$G$49,MATCH(orders!$D117,products!$A$1:$A$49,0),MATCH(orders!J$1,products!$A$1:$G$1,0))</f>
        <v>Lib</v>
      </c>
      <c r="K117" t="str">
        <f t="shared" si="2"/>
        <v>Liberica</v>
      </c>
      <c r="L117" t="str">
        <f>INDEX(products!$A$1:$G$49,MATCH(orders!$D117,products!$A$1:$A$49,0),MATCH(orders!L$1,products!$A$1:$G$1,0))</f>
        <v>L</v>
      </c>
      <c r="M117" t="str">
        <f t="shared" si="3"/>
        <v>Light</v>
      </c>
      <c r="N117" s="4">
        <f>INDEX(products!$A$1:$G$49,MATCH(orders!$D117,products!$A$1:$A$49,0),MATCH(orders!N$1,products!$A$1:$G$1,0))</f>
        <v>1</v>
      </c>
      <c r="O117" s="5">
        <f>INDEX(products!$A$1:$G$49,MATCH(orders!$D117,products!$A$1:$A$49,0),MATCH(orders!O$1,products!$A$1:$G$1,0))</f>
        <v>15.85</v>
      </c>
      <c r="P117" s="5">
        <f>E117*O117</f>
        <v>15.85</v>
      </c>
    </row>
    <row r="118" spans="1:16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INDEX(customers!$A$1:$I$1001,MATCH(orders!$C118,customers!$A$1:$A$1001,0),MATCH(orders!F$1,customers!$A$1:$I$1,0))</f>
        <v>Geneva Standley</v>
      </c>
      <c r="G118" s="2" t="str">
        <f>INDEX(customers!$A$1:$I$1001,MATCH(orders!$C118,customers!$A$1:$A$1001,0),MATCH(orders!G$1,customers!$A$1:$I$1,0))</f>
        <v>Yes</v>
      </c>
      <c r="H118" s="2" t="str">
        <f>INDEX(customers!$A$1:$I$1001,MATCH(orders!$C118,customers!$A$1:$A$1001,0),MATCH(orders!H$1,customers!$A$1:$I$1,0))</f>
        <v>Killorglin</v>
      </c>
      <c r="I118" s="2" t="str">
        <f>INDEX(customers!$A$1:$I$1001,MATCH(orders!$C118,customers!$A$1:$A$1001,0),MATCH(orders!I$1,customers!$A$1:$I$1,0))</f>
        <v>Ireland</v>
      </c>
      <c r="J118" t="str">
        <f>INDEX(products!$A$1:$G$49,MATCH(orders!$D118,products!$A$1:$A$49,0),MATCH(orders!J$1,products!$A$1:$G$1,0))</f>
        <v>Lib</v>
      </c>
      <c r="K118" t="str">
        <f t="shared" si="2"/>
        <v>Liberica</v>
      </c>
      <c r="L118" t="str">
        <f>INDEX(products!$A$1:$G$49,MATCH(orders!$D118,products!$A$1:$A$49,0),MATCH(orders!L$1,products!$A$1:$G$1,0))</f>
        <v>L</v>
      </c>
      <c r="M118" t="str">
        <f t="shared" si="3"/>
        <v>Light</v>
      </c>
      <c r="N118" s="4">
        <f>INDEX(products!$A$1:$G$49,MATCH(orders!$D118,products!$A$1:$A$49,0),MATCH(orders!N$1,products!$A$1:$G$1,0))</f>
        <v>0.2</v>
      </c>
      <c r="O118" s="5">
        <f>INDEX(products!$A$1:$G$49,MATCH(orders!$D118,products!$A$1:$A$49,0),MATCH(orders!O$1,products!$A$1:$G$1,0))</f>
        <v>4.7549999999999999</v>
      </c>
      <c r="P118" s="5">
        <f>E118*O118</f>
        <v>19.02</v>
      </c>
    </row>
    <row r="119" spans="1:16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INDEX(customers!$A$1:$I$1001,MATCH(orders!$C119,customers!$A$1:$A$1001,0),MATCH(orders!F$1,customers!$A$1:$I$1,0))</f>
        <v>Brook Drage</v>
      </c>
      <c r="G119" s="2" t="str">
        <f>INDEX(customers!$A$1:$I$1001,MATCH(orders!$C119,customers!$A$1:$A$1001,0),MATCH(orders!G$1,customers!$A$1:$I$1,0))</f>
        <v>No</v>
      </c>
      <c r="H119" s="2" t="str">
        <f>INDEX(customers!$A$1:$I$1001,MATCH(orders!$C119,customers!$A$1:$A$1001,0),MATCH(orders!H$1,customers!$A$1:$I$1,0))</f>
        <v>Dayton</v>
      </c>
      <c r="I119" s="2" t="str">
        <f>INDEX(customers!$A$1:$I$1001,MATCH(orders!$C119,customers!$A$1:$A$1001,0),MATCH(orders!I$1,customers!$A$1:$I$1,0))</f>
        <v>United States</v>
      </c>
      <c r="J119" t="str">
        <f>INDEX(products!$A$1:$G$49,MATCH(orders!$D119,products!$A$1:$A$49,0),MATCH(orders!J$1,products!$A$1:$G$1,0))</f>
        <v>Lib</v>
      </c>
      <c r="K119" t="str">
        <f t="shared" si="2"/>
        <v>Liberica</v>
      </c>
      <c r="L119" t="str">
        <f>INDEX(products!$A$1:$G$49,MATCH(orders!$D119,products!$A$1:$A$49,0),MATCH(orders!L$1,products!$A$1:$G$1,0))</f>
        <v>L</v>
      </c>
      <c r="M119" t="str">
        <f t="shared" si="3"/>
        <v>Light</v>
      </c>
      <c r="N119" s="4">
        <f>INDEX(products!$A$1:$G$49,MATCH(orders!$D119,products!$A$1:$A$49,0),MATCH(orders!N$1,products!$A$1:$G$1,0))</f>
        <v>0.5</v>
      </c>
      <c r="O119" s="5">
        <f>INDEX(products!$A$1:$G$49,MATCH(orders!$D119,products!$A$1:$A$49,0),MATCH(orders!O$1,products!$A$1:$G$1,0))</f>
        <v>9.51</v>
      </c>
      <c r="P119" s="5">
        <f>E119*O119</f>
        <v>38.04</v>
      </c>
    </row>
    <row r="120" spans="1:16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INDEX(customers!$A$1:$I$1001,MATCH(orders!$C120,customers!$A$1:$A$1001,0),MATCH(orders!F$1,customers!$A$1:$I$1,0))</f>
        <v>Muffin Yallop</v>
      </c>
      <c r="G120" s="2" t="str">
        <f>INDEX(customers!$A$1:$I$1001,MATCH(orders!$C120,customers!$A$1:$A$1001,0),MATCH(orders!G$1,customers!$A$1:$I$1,0))</f>
        <v>Yes</v>
      </c>
      <c r="H120" s="2" t="str">
        <f>INDEX(customers!$A$1:$I$1001,MATCH(orders!$C120,customers!$A$1:$A$1001,0),MATCH(orders!H$1,customers!$A$1:$I$1,0))</f>
        <v>Anchorage</v>
      </c>
      <c r="I120" s="2" t="str">
        <f>INDEX(customers!$A$1:$I$1001,MATCH(orders!$C120,customers!$A$1:$A$1001,0),MATCH(orders!I$1,customers!$A$1:$I$1,0))</f>
        <v>United States</v>
      </c>
      <c r="J120" t="str">
        <f>INDEX(products!$A$1:$G$49,MATCH(orders!$D120,products!$A$1:$A$49,0),MATCH(orders!J$1,products!$A$1:$G$1,0))</f>
        <v>Exc</v>
      </c>
      <c r="K120" t="str">
        <f t="shared" si="2"/>
        <v>Excelsa</v>
      </c>
      <c r="L120" t="str">
        <f>INDEX(products!$A$1:$G$49,MATCH(orders!$D120,products!$A$1:$A$49,0),MATCH(orders!L$1,products!$A$1:$G$1,0))</f>
        <v>D</v>
      </c>
      <c r="M120" t="str">
        <f t="shared" si="3"/>
        <v>Dark</v>
      </c>
      <c r="N120" s="4">
        <f>INDEX(products!$A$1:$G$49,MATCH(orders!$D120,products!$A$1:$A$49,0),MATCH(orders!N$1,products!$A$1:$G$1,0))</f>
        <v>0.5</v>
      </c>
      <c r="O120" s="5">
        <f>INDEX(products!$A$1:$G$49,MATCH(orders!$D120,products!$A$1:$A$49,0),MATCH(orders!O$1,products!$A$1:$G$1,0))</f>
        <v>7.29</v>
      </c>
      <c r="P120" s="5">
        <f>E120*O120</f>
        <v>21.87</v>
      </c>
    </row>
    <row r="121" spans="1:16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INDEX(customers!$A$1:$I$1001,MATCH(orders!$C121,customers!$A$1:$A$1001,0),MATCH(orders!F$1,customers!$A$1:$I$1,0))</f>
        <v>Cordi Switsur</v>
      </c>
      <c r="G121" s="2" t="str">
        <f>INDEX(customers!$A$1:$I$1001,MATCH(orders!$C121,customers!$A$1:$A$1001,0),MATCH(orders!G$1,customers!$A$1:$I$1,0))</f>
        <v>No</v>
      </c>
      <c r="H121" s="2" t="str">
        <f>INDEX(customers!$A$1:$I$1001,MATCH(orders!$C121,customers!$A$1:$A$1001,0),MATCH(orders!H$1,customers!$A$1:$I$1,0))</f>
        <v>Nashville</v>
      </c>
      <c r="I121" s="2" t="str">
        <f>INDEX(customers!$A$1:$I$1001,MATCH(orders!$C121,customers!$A$1:$A$1001,0),MATCH(orders!I$1,customers!$A$1:$I$1,0))</f>
        <v>United States</v>
      </c>
      <c r="J121" t="str">
        <f>INDEX(products!$A$1:$G$49,MATCH(orders!$D121,products!$A$1:$A$49,0),MATCH(orders!J$1,products!$A$1:$G$1,0))</f>
        <v>Exc</v>
      </c>
      <c r="K121" t="str">
        <f t="shared" si="2"/>
        <v>Excelsa</v>
      </c>
      <c r="L121" t="str">
        <f>INDEX(products!$A$1:$G$49,MATCH(orders!$D121,products!$A$1:$A$49,0),MATCH(orders!L$1,products!$A$1:$G$1,0))</f>
        <v>M</v>
      </c>
      <c r="M121" t="str">
        <f t="shared" si="3"/>
        <v>Medium</v>
      </c>
      <c r="N121" s="4">
        <f>INDEX(products!$A$1:$G$49,MATCH(orders!$D121,products!$A$1:$A$49,0),MATCH(orders!N$1,products!$A$1:$G$1,0))</f>
        <v>0.2</v>
      </c>
      <c r="O121" s="5">
        <f>INDEX(products!$A$1:$G$49,MATCH(orders!$D121,products!$A$1:$A$49,0),MATCH(orders!O$1,products!$A$1:$G$1,0))</f>
        <v>4.125</v>
      </c>
      <c r="P121" s="5">
        <f>E121*O121</f>
        <v>4.125</v>
      </c>
    </row>
    <row r="122" spans="1:16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INDEX(customers!$A$1:$I$1001,MATCH(orders!$C122,customers!$A$1:$A$1001,0),MATCH(orders!F$1,customers!$A$1:$I$1,0))</f>
        <v>Cordi Switsur</v>
      </c>
      <c r="G122" s="2" t="str">
        <f>INDEX(customers!$A$1:$I$1001,MATCH(orders!$C122,customers!$A$1:$A$1001,0),MATCH(orders!G$1,customers!$A$1:$I$1,0))</f>
        <v>No</v>
      </c>
      <c r="H122" s="2" t="str">
        <f>INDEX(customers!$A$1:$I$1001,MATCH(orders!$C122,customers!$A$1:$A$1001,0),MATCH(orders!H$1,customers!$A$1:$I$1,0))</f>
        <v>Nashville</v>
      </c>
      <c r="I122" s="2" t="str">
        <f>INDEX(customers!$A$1:$I$1001,MATCH(orders!$C122,customers!$A$1:$A$1001,0),MATCH(orders!I$1,customers!$A$1:$I$1,0))</f>
        <v>United States</v>
      </c>
      <c r="J122" t="str">
        <f>INDEX(products!$A$1:$G$49,MATCH(orders!$D122,products!$A$1:$A$49,0),MATCH(orders!J$1,products!$A$1:$G$1,0))</f>
        <v>Ara</v>
      </c>
      <c r="K122" t="str">
        <f t="shared" si="2"/>
        <v>Arabica</v>
      </c>
      <c r="L122" t="str">
        <f>INDEX(products!$A$1:$G$49,MATCH(orders!$D122,products!$A$1:$A$49,0),MATCH(orders!L$1,products!$A$1:$G$1,0))</f>
        <v>L</v>
      </c>
      <c r="M122" t="str">
        <f t="shared" si="3"/>
        <v>Light</v>
      </c>
      <c r="N122" s="4">
        <f>INDEX(products!$A$1:$G$49,MATCH(orders!$D122,products!$A$1:$A$49,0),MATCH(orders!N$1,products!$A$1:$G$1,0))</f>
        <v>0.2</v>
      </c>
      <c r="O122" s="5">
        <f>INDEX(products!$A$1:$G$49,MATCH(orders!$D122,products!$A$1:$A$49,0),MATCH(orders!O$1,products!$A$1:$G$1,0))</f>
        <v>3.8849999999999998</v>
      </c>
      <c r="P122" s="5">
        <f>E122*O122</f>
        <v>3.8849999999999998</v>
      </c>
    </row>
    <row r="123" spans="1:16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INDEX(customers!$A$1:$I$1001,MATCH(orders!$C123,customers!$A$1:$A$1001,0),MATCH(orders!F$1,customers!$A$1:$I$1,0))</f>
        <v>Cordi Switsur</v>
      </c>
      <c r="G123" s="2" t="str">
        <f>INDEX(customers!$A$1:$I$1001,MATCH(orders!$C123,customers!$A$1:$A$1001,0),MATCH(orders!G$1,customers!$A$1:$I$1,0))</f>
        <v>No</v>
      </c>
      <c r="H123" s="2" t="str">
        <f>INDEX(customers!$A$1:$I$1001,MATCH(orders!$C123,customers!$A$1:$A$1001,0),MATCH(orders!H$1,customers!$A$1:$I$1,0))</f>
        <v>Nashville</v>
      </c>
      <c r="I123" s="2" t="str">
        <f>INDEX(customers!$A$1:$I$1001,MATCH(orders!$C123,customers!$A$1:$A$1001,0),MATCH(orders!I$1,customers!$A$1:$I$1,0))</f>
        <v>United States</v>
      </c>
      <c r="J123" t="str">
        <f>INDEX(products!$A$1:$G$49,MATCH(orders!$D123,products!$A$1:$A$49,0),MATCH(orders!J$1,products!$A$1:$G$1,0))</f>
        <v>Exc</v>
      </c>
      <c r="K123" t="str">
        <f t="shared" si="2"/>
        <v>Excelsa</v>
      </c>
      <c r="L123" t="str">
        <f>INDEX(products!$A$1:$G$49,MATCH(orders!$D123,products!$A$1:$A$49,0),MATCH(orders!L$1,products!$A$1:$G$1,0))</f>
        <v>M</v>
      </c>
      <c r="M123" t="str">
        <f t="shared" si="3"/>
        <v>Medium</v>
      </c>
      <c r="N123" s="4">
        <f>INDEX(products!$A$1:$G$49,MATCH(orders!$D123,products!$A$1:$A$49,0),MATCH(orders!N$1,products!$A$1:$G$1,0))</f>
        <v>1</v>
      </c>
      <c r="O123" s="5">
        <f>INDEX(products!$A$1:$G$49,MATCH(orders!$D123,products!$A$1:$A$49,0),MATCH(orders!O$1,products!$A$1:$G$1,0))</f>
        <v>13.75</v>
      </c>
      <c r="P123" s="5">
        <f>E123*O123</f>
        <v>68.75</v>
      </c>
    </row>
    <row r="124" spans="1:16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INDEX(customers!$A$1:$I$1001,MATCH(orders!$C124,customers!$A$1:$A$1001,0),MATCH(orders!F$1,customers!$A$1:$I$1,0))</f>
        <v>Mahala Ludwell</v>
      </c>
      <c r="G124" s="2" t="str">
        <f>INDEX(customers!$A$1:$I$1001,MATCH(orders!$C124,customers!$A$1:$A$1001,0),MATCH(orders!G$1,customers!$A$1:$I$1,0))</f>
        <v>Yes</v>
      </c>
      <c r="H124" s="2" t="str">
        <f>INDEX(customers!$A$1:$I$1001,MATCH(orders!$C124,customers!$A$1:$A$1001,0),MATCH(orders!H$1,customers!$A$1:$I$1,0))</f>
        <v>Denver</v>
      </c>
      <c r="I124" s="2" t="str">
        <f>INDEX(customers!$A$1:$I$1001,MATCH(orders!$C124,customers!$A$1:$A$1001,0),MATCH(orders!I$1,customers!$A$1:$I$1,0))</f>
        <v>United States</v>
      </c>
      <c r="J124" t="str">
        <f>INDEX(products!$A$1:$G$49,MATCH(orders!$D124,products!$A$1:$A$49,0),MATCH(orders!J$1,products!$A$1:$G$1,0))</f>
        <v>Ara</v>
      </c>
      <c r="K124" t="str">
        <f t="shared" si="2"/>
        <v>Arabica</v>
      </c>
      <c r="L124" t="str">
        <f>INDEX(products!$A$1:$G$49,MATCH(orders!$D124,products!$A$1:$A$49,0),MATCH(orders!L$1,products!$A$1:$G$1,0))</f>
        <v>D</v>
      </c>
      <c r="M124" t="str">
        <f t="shared" si="3"/>
        <v>Dark</v>
      </c>
      <c r="N124" s="4">
        <f>INDEX(products!$A$1:$G$49,MATCH(orders!$D124,products!$A$1:$A$49,0),MATCH(orders!N$1,products!$A$1:$G$1,0))</f>
        <v>0.5</v>
      </c>
      <c r="O124" s="5">
        <f>INDEX(products!$A$1:$G$49,MATCH(orders!$D124,products!$A$1:$A$49,0),MATCH(orders!O$1,products!$A$1:$G$1,0))</f>
        <v>5.97</v>
      </c>
      <c r="P124" s="5">
        <f>E124*O124</f>
        <v>23.88</v>
      </c>
    </row>
    <row r="125" spans="1:16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INDEX(customers!$A$1:$I$1001,MATCH(orders!$C125,customers!$A$1:$A$1001,0),MATCH(orders!F$1,customers!$A$1:$I$1,0))</f>
        <v>Doll Beauchamp</v>
      </c>
      <c r="G125" s="2" t="str">
        <f>INDEX(customers!$A$1:$I$1001,MATCH(orders!$C125,customers!$A$1:$A$1001,0),MATCH(orders!G$1,customers!$A$1:$I$1,0))</f>
        <v>No</v>
      </c>
      <c r="H125" s="2" t="str">
        <f>INDEX(customers!$A$1:$I$1001,MATCH(orders!$C125,customers!$A$1:$A$1001,0),MATCH(orders!H$1,customers!$A$1:$I$1,0))</f>
        <v>Stamford</v>
      </c>
      <c r="I125" s="2" t="str">
        <f>INDEX(customers!$A$1:$I$1001,MATCH(orders!$C125,customers!$A$1:$A$1001,0),MATCH(orders!I$1,customers!$A$1:$I$1,0))</f>
        <v>United States</v>
      </c>
      <c r="J125" t="str">
        <f>INDEX(products!$A$1:$G$49,MATCH(orders!$D125,products!$A$1:$A$49,0),MATCH(orders!J$1,products!$A$1:$G$1,0))</f>
        <v>Lib</v>
      </c>
      <c r="K125" t="str">
        <f t="shared" si="2"/>
        <v>Liberica</v>
      </c>
      <c r="L125" t="str">
        <f>INDEX(products!$A$1:$G$49,MATCH(orders!$D125,products!$A$1:$A$49,0),MATCH(orders!L$1,products!$A$1:$G$1,0))</f>
        <v>L</v>
      </c>
      <c r="M125" t="str">
        <f t="shared" si="3"/>
        <v>Light</v>
      </c>
      <c r="N125" s="4">
        <f>INDEX(products!$A$1:$G$49,MATCH(orders!$D125,products!$A$1:$A$49,0),MATCH(orders!N$1,products!$A$1:$G$1,0))</f>
        <v>2.5</v>
      </c>
      <c r="O125" s="5">
        <f>INDEX(products!$A$1:$G$49,MATCH(orders!$D125,products!$A$1:$A$49,0),MATCH(orders!O$1,products!$A$1:$G$1,0))</f>
        <v>36.454999999999998</v>
      </c>
      <c r="P125" s="5">
        <f>E125*O125</f>
        <v>145.82</v>
      </c>
    </row>
    <row r="126" spans="1:16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INDEX(customers!$A$1:$I$1001,MATCH(orders!$C126,customers!$A$1:$A$1001,0),MATCH(orders!F$1,customers!$A$1:$I$1,0))</f>
        <v>Stanford Rodliff</v>
      </c>
      <c r="G126" s="2" t="str">
        <f>INDEX(customers!$A$1:$I$1001,MATCH(orders!$C126,customers!$A$1:$A$1001,0),MATCH(orders!G$1,customers!$A$1:$I$1,0))</f>
        <v>Yes</v>
      </c>
      <c r="H126" s="2" t="str">
        <f>INDEX(customers!$A$1:$I$1001,MATCH(orders!$C126,customers!$A$1:$A$1001,0),MATCH(orders!H$1,customers!$A$1:$I$1,0))</f>
        <v>Newport News</v>
      </c>
      <c r="I126" s="2" t="str">
        <f>INDEX(customers!$A$1:$I$1001,MATCH(orders!$C126,customers!$A$1:$A$1001,0),MATCH(orders!I$1,customers!$A$1:$I$1,0))</f>
        <v>United States</v>
      </c>
      <c r="J126" t="str">
        <f>INDEX(products!$A$1:$G$49,MATCH(orders!$D126,products!$A$1:$A$49,0),MATCH(orders!J$1,products!$A$1:$G$1,0))</f>
        <v>Lib</v>
      </c>
      <c r="K126" t="str">
        <f t="shared" si="2"/>
        <v>Liberica</v>
      </c>
      <c r="L126" t="str">
        <f>INDEX(products!$A$1:$G$49,MATCH(orders!$D126,products!$A$1:$A$49,0),MATCH(orders!L$1,products!$A$1:$G$1,0))</f>
        <v>M</v>
      </c>
      <c r="M126" t="str">
        <f t="shared" si="3"/>
        <v>Medium</v>
      </c>
      <c r="N126" s="4">
        <f>INDEX(products!$A$1:$G$49,MATCH(orders!$D126,products!$A$1:$A$49,0),MATCH(orders!N$1,products!$A$1:$G$1,0))</f>
        <v>0.2</v>
      </c>
      <c r="O126" s="5">
        <f>INDEX(products!$A$1:$G$49,MATCH(orders!$D126,products!$A$1:$A$49,0),MATCH(orders!O$1,products!$A$1:$G$1,0))</f>
        <v>4.3650000000000002</v>
      </c>
      <c r="P126" s="5">
        <f>E126*O126</f>
        <v>21.825000000000003</v>
      </c>
    </row>
    <row r="127" spans="1:16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INDEX(customers!$A$1:$I$1001,MATCH(orders!$C127,customers!$A$1:$A$1001,0),MATCH(orders!F$1,customers!$A$1:$I$1,0))</f>
        <v>Stevana Woodham</v>
      </c>
      <c r="G127" s="2" t="str">
        <f>INDEX(customers!$A$1:$I$1001,MATCH(orders!$C127,customers!$A$1:$A$1001,0),MATCH(orders!G$1,customers!$A$1:$I$1,0))</f>
        <v>Yes</v>
      </c>
      <c r="H127" s="2" t="str">
        <f>INDEX(customers!$A$1:$I$1001,MATCH(orders!$C127,customers!$A$1:$A$1001,0),MATCH(orders!H$1,customers!$A$1:$I$1,0))</f>
        <v>Drumcondra</v>
      </c>
      <c r="I127" s="2" t="str">
        <f>INDEX(customers!$A$1:$I$1001,MATCH(orders!$C127,customers!$A$1:$A$1001,0),MATCH(orders!I$1,customers!$A$1:$I$1,0))</f>
        <v>Ireland</v>
      </c>
      <c r="J127" t="str">
        <f>INDEX(products!$A$1:$G$49,MATCH(orders!$D127,products!$A$1:$A$49,0),MATCH(orders!J$1,products!$A$1:$G$1,0))</f>
        <v>Lib</v>
      </c>
      <c r="K127" t="str">
        <f t="shared" si="2"/>
        <v>Liberica</v>
      </c>
      <c r="L127" t="str">
        <f>INDEX(products!$A$1:$G$49,MATCH(orders!$D127,products!$A$1:$A$49,0),MATCH(orders!L$1,products!$A$1:$G$1,0))</f>
        <v>M</v>
      </c>
      <c r="M127" t="str">
        <f t="shared" si="3"/>
        <v>Medium</v>
      </c>
      <c r="N127" s="4">
        <f>INDEX(products!$A$1:$G$49,MATCH(orders!$D127,products!$A$1:$A$49,0),MATCH(orders!N$1,products!$A$1:$G$1,0))</f>
        <v>0.5</v>
      </c>
      <c r="O127" s="5">
        <f>INDEX(products!$A$1:$G$49,MATCH(orders!$D127,products!$A$1:$A$49,0),MATCH(orders!O$1,products!$A$1:$G$1,0))</f>
        <v>8.73</v>
      </c>
      <c r="P127" s="5">
        <f>E127*O127</f>
        <v>26.19</v>
      </c>
    </row>
    <row r="128" spans="1:16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INDEX(customers!$A$1:$I$1001,MATCH(orders!$C128,customers!$A$1:$A$1001,0),MATCH(orders!F$1,customers!$A$1:$I$1,0))</f>
        <v>Hewet Synnot</v>
      </c>
      <c r="G128" s="2" t="str">
        <f>INDEX(customers!$A$1:$I$1001,MATCH(orders!$C128,customers!$A$1:$A$1001,0),MATCH(orders!G$1,customers!$A$1:$I$1,0))</f>
        <v>No</v>
      </c>
      <c r="H128" s="2" t="str">
        <f>INDEX(customers!$A$1:$I$1001,MATCH(orders!$C128,customers!$A$1:$A$1001,0),MATCH(orders!H$1,customers!$A$1:$I$1,0))</f>
        <v>Anchorage</v>
      </c>
      <c r="I128" s="2" t="str">
        <f>INDEX(customers!$A$1:$I$1001,MATCH(orders!$C128,customers!$A$1:$A$1001,0),MATCH(orders!I$1,customers!$A$1:$I$1,0))</f>
        <v>United States</v>
      </c>
      <c r="J128" t="str">
        <f>INDEX(products!$A$1:$G$49,MATCH(orders!$D128,products!$A$1:$A$49,0),MATCH(orders!J$1,products!$A$1:$G$1,0))</f>
        <v>Ara</v>
      </c>
      <c r="K128" t="str">
        <f t="shared" si="2"/>
        <v>Arabica</v>
      </c>
      <c r="L128" t="str">
        <f>INDEX(products!$A$1:$G$49,MATCH(orders!$D128,products!$A$1:$A$49,0),MATCH(orders!L$1,products!$A$1:$G$1,0))</f>
        <v>M</v>
      </c>
      <c r="M128" t="str">
        <f t="shared" si="3"/>
        <v>Medium</v>
      </c>
      <c r="N128" s="4">
        <f>INDEX(products!$A$1:$G$49,MATCH(orders!$D128,products!$A$1:$A$49,0),MATCH(orders!N$1,products!$A$1:$G$1,0))</f>
        <v>1</v>
      </c>
      <c r="O128" s="5">
        <f>INDEX(products!$A$1:$G$49,MATCH(orders!$D128,products!$A$1:$A$49,0),MATCH(orders!O$1,products!$A$1:$G$1,0))</f>
        <v>11.25</v>
      </c>
      <c r="P128" s="5">
        <f>E128*O128</f>
        <v>11.25</v>
      </c>
    </row>
    <row r="129" spans="1:16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INDEX(customers!$A$1:$I$1001,MATCH(orders!$C129,customers!$A$1:$A$1001,0),MATCH(orders!F$1,customers!$A$1:$I$1,0))</f>
        <v>Raleigh Lepere</v>
      </c>
      <c r="G129" s="2" t="str">
        <f>INDEX(customers!$A$1:$I$1001,MATCH(orders!$C129,customers!$A$1:$A$1001,0),MATCH(orders!G$1,customers!$A$1:$I$1,0))</f>
        <v>No</v>
      </c>
      <c r="H129" s="2" t="str">
        <f>INDEX(customers!$A$1:$I$1001,MATCH(orders!$C129,customers!$A$1:$A$1001,0),MATCH(orders!H$1,customers!$A$1:$I$1,0))</f>
        <v>Beaumont</v>
      </c>
      <c r="I129" s="2" t="str">
        <f>INDEX(customers!$A$1:$I$1001,MATCH(orders!$C129,customers!$A$1:$A$1001,0),MATCH(orders!I$1,customers!$A$1:$I$1,0))</f>
        <v>Ireland</v>
      </c>
      <c r="J129" t="str">
        <f>INDEX(products!$A$1:$G$49,MATCH(orders!$D129,products!$A$1:$A$49,0),MATCH(orders!J$1,products!$A$1:$G$1,0))</f>
        <v>Lib</v>
      </c>
      <c r="K129" t="str">
        <f t="shared" si="2"/>
        <v>Liberica</v>
      </c>
      <c r="L129" t="str">
        <f>INDEX(products!$A$1:$G$49,MATCH(orders!$D129,products!$A$1:$A$49,0),MATCH(orders!L$1,products!$A$1:$G$1,0))</f>
        <v>D</v>
      </c>
      <c r="M129" t="str">
        <f t="shared" si="3"/>
        <v>Dark</v>
      </c>
      <c r="N129" s="4">
        <f>INDEX(products!$A$1:$G$49,MATCH(orders!$D129,products!$A$1:$A$49,0),MATCH(orders!N$1,products!$A$1:$G$1,0))</f>
        <v>1</v>
      </c>
      <c r="O129" s="5">
        <f>INDEX(products!$A$1:$G$49,MATCH(orders!$D129,products!$A$1:$A$49,0),MATCH(orders!O$1,products!$A$1:$G$1,0))</f>
        <v>12.95</v>
      </c>
      <c r="P129" s="5">
        <f>E129*O129</f>
        <v>77.699999999999989</v>
      </c>
    </row>
    <row r="130" spans="1:16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INDEX(customers!$A$1:$I$1001,MATCH(orders!$C130,customers!$A$1:$A$1001,0),MATCH(orders!F$1,customers!$A$1:$I$1,0))</f>
        <v>Timofei Woofinden</v>
      </c>
      <c r="G130" s="2" t="str">
        <f>INDEX(customers!$A$1:$I$1001,MATCH(orders!$C130,customers!$A$1:$A$1001,0),MATCH(orders!G$1,customers!$A$1:$I$1,0))</f>
        <v>No</v>
      </c>
      <c r="H130" s="2" t="str">
        <f>INDEX(customers!$A$1:$I$1001,MATCH(orders!$C130,customers!$A$1:$A$1001,0),MATCH(orders!H$1,customers!$A$1:$I$1,0))</f>
        <v>Fargo</v>
      </c>
      <c r="I130" s="2" t="str">
        <f>INDEX(customers!$A$1:$I$1001,MATCH(orders!$C130,customers!$A$1:$A$1001,0),MATCH(orders!I$1,customers!$A$1:$I$1,0))</f>
        <v>United States</v>
      </c>
      <c r="J130" t="str">
        <f>INDEX(products!$A$1:$G$49,MATCH(orders!$D130,products!$A$1:$A$49,0),MATCH(orders!J$1,products!$A$1:$G$1,0))</f>
        <v>Ara</v>
      </c>
      <c r="K130" t="str">
        <f t="shared" si="2"/>
        <v>Arabica</v>
      </c>
      <c r="L130" t="str">
        <f>INDEX(products!$A$1:$G$49,MATCH(orders!$D130,products!$A$1:$A$49,0),MATCH(orders!L$1,products!$A$1:$G$1,0))</f>
        <v>M</v>
      </c>
      <c r="M130" t="str">
        <f t="shared" si="3"/>
        <v>Medium</v>
      </c>
      <c r="N130" s="4">
        <f>INDEX(products!$A$1:$G$49,MATCH(orders!$D130,products!$A$1:$A$49,0),MATCH(orders!N$1,products!$A$1:$G$1,0))</f>
        <v>0.5</v>
      </c>
      <c r="O130" s="5">
        <f>INDEX(products!$A$1:$G$49,MATCH(orders!$D130,products!$A$1:$A$49,0),MATCH(orders!O$1,products!$A$1:$G$1,0))</f>
        <v>6.75</v>
      </c>
      <c r="P130" s="5">
        <f>E130*O130</f>
        <v>6.75</v>
      </c>
    </row>
    <row r="131" spans="1:16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INDEX(customers!$A$1:$I$1001,MATCH(orders!$C131,customers!$A$1:$A$1001,0),MATCH(orders!F$1,customers!$A$1:$I$1,0))</f>
        <v>Evelina Dacca</v>
      </c>
      <c r="G131" s="2" t="str">
        <f>INDEX(customers!$A$1:$I$1001,MATCH(orders!$C131,customers!$A$1:$A$1001,0),MATCH(orders!G$1,customers!$A$1:$I$1,0))</f>
        <v>Yes</v>
      </c>
      <c r="H131" s="2" t="str">
        <f>INDEX(customers!$A$1:$I$1001,MATCH(orders!$C131,customers!$A$1:$A$1001,0),MATCH(orders!H$1,customers!$A$1:$I$1,0))</f>
        <v>Evansville</v>
      </c>
      <c r="I131" s="2" t="str">
        <f>INDEX(customers!$A$1:$I$1001,MATCH(orders!$C131,customers!$A$1:$A$1001,0),MATCH(orders!I$1,customers!$A$1:$I$1,0))</f>
        <v>United States</v>
      </c>
      <c r="J131" t="str">
        <f>INDEX(products!$A$1:$G$49,MATCH(orders!$D131,products!$A$1:$A$49,0),MATCH(orders!J$1,products!$A$1:$G$1,0))</f>
        <v>Exc</v>
      </c>
      <c r="K131" t="str">
        <f t="shared" ref="K131:K194" si="4">IF(J131="Rob","Robusta",IF(J131="Exc","Excelsa",IF(J131="Ara","Arabica",IF(J131="Lib","Liberica"," "))))</f>
        <v>Excelsa</v>
      </c>
      <c r="L131" t="str">
        <f>INDEX(products!$A$1:$G$49,MATCH(orders!$D131,products!$A$1:$A$49,0),MATCH(orders!L$1,products!$A$1:$G$1,0))</f>
        <v>D</v>
      </c>
      <c r="M131" t="str">
        <f t="shared" ref="M131:M194" si="5">IF(L131="M","Medium",IF(L131="L","Light",IF(L131="D","Dark"," ")))</f>
        <v>Dark</v>
      </c>
      <c r="N131" s="4">
        <f>INDEX(products!$A$1:$G$49,MATCH(orders!$D131,products!$A$1:$A$49,0),MATCH(orders!N$1,products!$A$1:$G$1,0))</f>
        <v>1</v>
      </c>
      <c r="O131" s="5">
        <f>INDEX(products!$A$1:$G$49,MATCH(orders!$D131,products!$A$1:$A$49,0),MATCH(orders!O$1,products!$A$1:$G$1,0))</f>
        <v>12.15</v>
      </c>
      <c r="P131" s="5">
        <f>E131*O131</f>
        <v>12.15</v>
      </c>
    </row>
    <row r="132" spans="1:16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INDEX(customers!$A$1:$I$1001,MATCH(orders!$C132,customers!$A$1:$A$1001,0),MATCH(orders!F$1,customers!$A$1:$I$1,0))</f>
        <v>Bidget Tremellier</v>
      </c>
      <c r="G132" s="2" t="str">
        <f>INDEX(customers!$A$1:$I$1001,MATCH(orders!$C132,customers!$A$1:$A$1001,0),MATCH(orders!G$1,customers!$A$1:$I$1,0))</f>
        <v>Yes</v>
      </c>
      <c r="H132" s="2" t="str">
        <f>INDEX(customers!$A$1:$I$1001,MATCH(orders!$C132,customers!$A$1:$A$1001,0),MATCH(orders!H$1,customers!$A$1:$I$1,0))</f>
        <v>Cherryville</v>
      </c>
      <c r="I132" s="2" t="str">
        <f>INDEX(customers!$A$1:$I$1001,MATCH(orders!$C132,customers!$A$1:$A$1001,0),MATCH(orders!I$1,customers!$A$1:$I$1,0))</f>
        <v>Ireland</v>
      </c>
      <c r="J132" t="str">
        <f>INDEX(products!$A$1:$G$49,MATCH(orders!$D132,products!$A$1:$A$49,0),MATCH(orders!J$1,products!$A$1:$G$1,0))</f>
        <v>Ara</v>
      </c>
      <c r="K132" t="str">
        <f t="shared" si="4"/>
        <v>Arabica</v>
      </c>
      <c r="L132" t="str">
        <f>INDEX(products!$A$1:$G$49,MATCH(orders!$D132,products!$A$1:$A$49,0),MATCH(orders!L$1,products!$A$1:$G$1,0))</f>
        <v>L</v>
      </c>
      <c r="M132" t="str">
        <f t="shared" si="5"/>
        <v>Light</v>
      </c>
      <c r="N132" s="4">
        <f>INDEX(products!$A$1:$G$49,MATCH(orders!$D132,products!$A$1:$A$49,0),MATCH(orders!N$1,products!$A$1:$G$1,0))</f>
        <v>2.5</v>
      </c>
      <c r="O132" s="5">
        <f>INDEX(products!$A$1:$G$49,MATCH(orders!$D132,products!$A$1:$A$49,0),MATCH(orders!O$1,products!$A$1:$G$1,0))</f>
        <v>29.784999999999997</v>
      </c>
      <c r="P132" s="5">
        <f>E132*O132</f>
        <v>148.92499999999998</v>
      </c>
    </row>
    <row r="133" spans="1:16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INDEX(customers!$A$1:$I$1001,MATCH(orders!$C133,customers!$A$1:$A$1001,0),MATCH(orders!F$1,customers!$A$1:$I$1,0))</f>
        <v>Bobinette Hindsberg</v>
      </c>
      <c r="G133" s="2" t="str">
        <f>INDEX(customers!$A$1:$I$1001,MATCH(orders!$C133,customers!$A$1:$A$1001,0),MATCH(orders!G$1,customers!$A$1:$I$1,0))</f>
        <v>Yes</v>
      </c>
      <c r="H133" s="2" t="str">
        <f>INDEX(customers!$A$1:$I$1001,MATCH(orders!$C133,customers!$A$1:$A$1001,0),MATCH(orders!H$1,customers!$A$1:$I$1,0))</f>
        <v>Charlotte</v>
      </c>
      <c r="I133" s="2" t="str">
        <f>INDEX(customers!$A$1:$I$1001,MATCH(orders!$C133,customers!$A$1:$A$1001,0),MATCH(orders!I$1,customers!$A$1:$I$1,0))</f>
        <v>United States</v>
      </c>
      <c r="J133" t="str">
        <f>INDEX(products!$A$1:$G$49,MATCH(orders!$D133,products!$A$1:$A$49,0),MATCH(orders!J$1,products!$A$1:$G$1,0))</f>
        <v>Exc</v>
      </c>
      <c r="K133" t="str">
        <f t="shared" si="4"/>
        <v>Excelsa</v>
      </c>
      <c r="L133" t="str">
        <f>INDEX(products!$A$1:$G$49,MATCH(orders!$D133,products!$A$1:$A$49,0),MATCH(orders!L$1,products!$A$1:$G$1,0))</f>
        <v>D</v>
      </c>
      <c r="M133" t="str">
        <f t="shared" si="5"/>
        <v>Dark</v>
      </c>
      <c r="N133" s="4">
        <f>INDEX(products!$A$1:$G$49,MATCH(orders!$D133,products!$A$1:$A$49,0),MATCH(orders!N$1,products!$A$1:$G$1,0))</f>
        <v>0.5</v>
      </c>
      <c r="O133" s="5">
        <f>INDEX(products!$A$1:$G$49,MATCH(orders!$D133,products!$A$1:$A$49,0),MATCH(orders!O$1,products!$A$1:$G$1,0))</f>
        <v>7.29</v>
      </c>
      <c r="P133" s="5">
        <f>E133*O133</f>
        <v>14.58</v>
      </c>
    </row>
    <row r="134" spans="1:16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INDEX(customers!$A$1:$I$1001,MATCH(orders!$C134,customers!$A$1:$A$1001,0),MATCH(orders!F$1,customers!$A$1:$I$1,0))</f>
        <v>Osbert Robins</v>
      </c>
      <c r="G134" s="2" t="str">
        <f>INDEX(customers!$A$1:$I$1001,MATCH(orders!$C134,customers!$A$1:$A$1001,0),MATCH(orders!G$1,customers!$A$1:$I$1,0))</f>
        <v>Yes</v>
      </c>
      <c r="H134" s="2" t="str">
        <f>INDEX(customers!$A$1:$I$1001,MATCH(orders!$C134,customers!$A$1:$A$1001,0),MATCH(orders!H$1,customers!$A$1:$I$1,0))</f>
        <v>Huntsville</v>
      </c>
      <c r="I134" s="2" t="str">
        <f>INDEX(customers!$A$1:$I$1001,MATCH(orders!$C134,customers!$A$1:$A$1001,0),MATCH(orders!I$1,customers!$A$1:$I$1,0))</f>
        <v>United States</v>
      </c>
      <c r="J134" t="str">
        <f>INDEX(products!$A$1:$G$49,MATCH(orders!$D134,products!$A$1:$A$49,0),MATCH(orders!J$1,products!$A$1:$G$1,0))</f>
        <v>Ara</v>
      </c>
      <c r="K134" t="str">
        <f t="shared" si="4"/>
        <v>Arabica</v>
      </c>
      <c r="L134" t="str">
        <f>INDEX(products!$A$1:$G$49,MATCH(orders!$D134,products!$A$1:$A$49,0),MATCH(orders!L$1,products!$A$1:$G$1,0))</f>
        <v>L</v>
      </c>
      <c r="M134" t="str">
        <f t="shared" si="5"/>
        <v>Light</v>
      </c>
      <c r="N134" s="4">
        <f>INDEX(products!$A$1:$G$49,MATCH(orders!$D134,products!$A$1:$A$49,0),MATCH(orders!N$1,products!$A$1:$G$1,0))</f>
        <v>2.5</v>
      </c>
      <c r="O134" s="5">
        <f>INDEX(products!$A$1:$G$49,MATCH(orders!$D134,products!$A$1:$A$49,0),MATCH(orders!O$1,products!$A$1:$G$1,0))</f>
        <v>29.784999999999997</v>
      </c>
      <c r="P134" s="5">
        <f>E134*O134</f>
        <v>148.92499999999998</v>
      </c>
    </row>
    <row r="135" spans="1:16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INDEX(customers!$A$1:$I$1001,MATCH(orders!$C135,customers!$A$1:$A$1001,0),MATCH(orders!F$1,customers!$A$1:$I$1,0))</f>
        <v>Othello Syseland</v>
      </c>
      <c r="G135" s="2" t="str">
        <f>INDEX(customers!$A$1:$I$1001,MATCH(orders!$C135,customers!$A$1:$A$1001,0),MATCH(orders!G$1,customers!$A$1:$I$1,0))</f>
        <v>No</v>
      </c>
      <c r="H135" s="2" t="str">
        <f>INDEX(customers!$A$1:$I$1001,MATCH(orders!$C135,customers!$A$1:$A$1001,0),MATCH(orders!H$1,customers!$A$1:$I$1,0))</f>
        <v>Santa Ana</v>
      </c>
      <c r="I135" s="2" t="str">
        <f>INDEX(customers!$A$1:$I$1001,MATCH(orders!$C135,customers!$A$1:$A$1001,0),MATCH(orders!I$1,customers!$A$1:$I$1,0))</f>
        <v>United States</v>
      </c>
      <c r="J135" t="str">
        <f>INDEX(products!$A$1:$G$49,MATCH(orders!$D135,products!$A$1:$A$49,0),MATCH(orders!J$1,products!$A$1:$G$1,0))</f>
        <v>Lib</v>
      </c>
      <c r="K135" t="str">
        <f t="shared" si="4"/>
        <v>Liberica</v>
      </c>
      <c r="L135" t="str">
        <f>INDEX(products!$A$1:$G$49,MATCH(orders!$D135,products!$A$1:$A$49,0),MATCH(orders!L$1,products!$A$1:$G$1,0))</f>
        <v>D</v>
      </c>
      <c r="M135" t="str">
        <f t="shared" si="5"/>
        <v>Dark</v>
      </c>
      <c r="N135" s="4">
        <f>INDEX(products!$A$1:$G$49,MATCH(orders!$D135,products!$A$1:$A$49,0),MATCH(orders!N$1,products!$A$1:$G$1,0))</f>
        <v>1</v>
      </c>
      <c r="O135" s="5">
        <f>INDEX(products!$A$1:$G$49,MATCH(orders!$D135,products!$A$1:$A$49,0),MATCH(orders!O$1,products!$A$1:$G$1,0))</f>
        <v>12.95</v>
      </c>
      <c r="P135" s="5">
        <f>E135*O135</f>
        <v>12.95</v>
      </c>
    </row>
    <row r="136" spans="1:16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INDEX(customers!$A$1:$I$1001,MATCH(orders!$C136,customers!$A$1:$A$1001,0),MATCH(orders!F$1,customers!$A$1:$I$1,0))</f>
        <v>Ewell Hanby</v>
      </c>
      <c r="G136" s="2" t="str">
        <f>INDEX(customers!$A$1:$I$1001,MATCH(orders!$C136,customers!$A$1:$A$1001,0),MATCH(orders!G$1,customers!$A$1:$I$1,0))</f>
        <v>Yes</v>
      </c>
      <c r="H136" s="2" t="str">
        <f>INDEX(customers!$A$1:$I$1001,MATCH(orders!$C136,customers!$A$1:$A$1001,0),MATCH(orders!H$1,customers!$A$1:$I$1,0))</f>
        <v>Washington</v>
      </c>
      <c r="I136" s="2" t="str">
        <f>INDEX(customers!$A$1:$I$1001,MATCH(orders!$C136,customers!$A$1:$A$1001,0),MATCH(orders!I$1,customers!$A$1:$I$1,0))</f>
        <v>United States</v>
      </c>
      <c r="J136" t="str">
        <f>INDEX(products!$A$1:$G$49,MATCH(orders!$D136,products!$A$1:$A$49,0),MATCH(orders!J$1,products!$A$1:$G$1,0))</f>
        <v>Exc</v>
      </c>
      <c r="K136" t="str">
        <f t="shared" si="4"/>
        <v>Excelsa</v>
      </c>
      <c r="L136" t="str">
        <f>INDEX(products!$A$1:$G$49,MATCH(orders!$D136,products!$A$1:$A$49,0),MATCH(orders!L$1,products!$A$1:$G$1,0))</f>
        <v>M</v>
      </c>
      <c r="M136" t="str">
        <f t="shared" si="5"/>
        <v>Medium</v>
      </c>
      <c r="N136" s="4">
        <f>INDEX(products!$A$1:$G$49,MATCH(orders!$D136,products!$A$1:$A$49,0),MATCH(orders!N$1,products!$A$1:$G$1,0))</f>
        <v>2.5</v>
      </c>
      <c r="O136" s="5">
        <f>INDEX(products!$A$1:$G$49,MATCH(orders!$D136,products!$A$1:$A$49,0),MATCH(orders!O$1,products!$A$1:$G$1,0))</f>
        <v>31.624999999999996</v>
      </c>
      <c r="P136" s="5">
        <f>E136*O136</f>
        <v>94.874999999999986</v>
      </c>
    </row>
    <row r="137" spans="1:16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INDEX(customers!$A$1:$I$1001,MATCH(orders!$C137,customers!$A$1:$A$1001,0),MATCH(orders!F$1,customers!$A$1:$I$1,0))</f>
        <v>Blancha McAmish</v>
      </c>
      <c r="G137" s="2" t="str">
        <f>INDEX(customers!$A$1:$I$1001,MATCH(orders!$C137,customers!$A$1:$A$1001,0),MATCH(orders!G$1,customers!$A$1:$I$1,0))</f>
        <v>Yes</v>
      </c>
      <c r="H137" s="2" t="str">
        <f>INDEX(customers!$A$1:$I$1001,MATCH(orders!$C137,customers!$A$1:$A$1001,0),MATCH(orders!H$1,customers!$A$1:$I$1,0))</f>
        <v>Oklahoma City</v>
      </c>
      <c r="I137" s="2" t="str">
        <f>INDEX(customers!$A$1:$I$1001,MATCH(orders!$C137,customers!$A$1:$A$1001,0),MATCH(orders!I$1,customers!$A$1:$I$1,0))</f>
        <v>United States</v>
      </c>
      <c r="J137" t="str">
        <f>INDEX(products!$A$1:$G$49,MATCH(orders!$D137,products!$A$1:$A$49,0),MATCH(orders!J$1,products!$A$1:$G$1,0))</f>
        <v>Ara</v>
      </c>
      <c r="K137" t="str">
        <f t="shared" si="4"/>
        <v>Arabica</v>
      </c>
      <c r="L137" t="str">
        <f>INDEX(products!$A$1:$G$49,MATCH(orders!$D137,products!$A$1:$A$49,0),MATCH(orders!L$1,products!$A$1:$G$1,0))</f>
        <v>L</v>
      </c>
      <c r="M137" t="str">
        <f t="shared" si="5"/>
        <v>Light</v>
      </c>
      <c r="N137" s="4">
        <f>INDEX(products!$A$1:$G$49,MATCH(orders!$D137,products!$A$1:$A$49,0),MATCH(orders!N$1,products!$A$1:$G$1,0))</f>
        <v>0.5</v>
      </c>
      <c r="O137" s="5">
        <f>INDEX(products!$A$1:$G$49,MATCH(orders!$D137,products!$A$1:$A$49,0),MATCH(orders!O$1,products!$A$1:$G$1,0))</f>
        <v>7.77</v>
      </c>
      <c r="P137" s="5">
        <f>E137*O137</f>
        <v>38.849999999999994</v>
      </c>
    </row>
    <row r="138" spans="1:16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INDEX(customers!$A$1:$I$1001,MATCH(orders!$C138,customers!$A$1:$A$1001,0),MATCH(orders!F$1,customers!$A$1:$I$1,0))</f>
        <v>Lowell Keenleyside</v>
      </c>
      <c r="G138" s="2" t="str">
        <f>INDEX(customers!$A$1:$I$1001,MATCH(orders!$C138,customers!$A$1:$A$1001,0),MATCH(orders!G$1,customers!$A$1:$I$1,0))</f>
        <v>No</v>
      </c>
      <c r="H138" s="2" t="str">
        <f>INDEX(customers!$A$1:$I$1001,MATCH(orders!$C138,customers!$A$1:$A$1001,0),MATCH(orders!H$1,customers!$A$1:$I$1,0))</f>
        <v>Saint Louis</v>
      </c>
      <c r="I138" s="2" t="str">
        <f>INDEX(customers!$A$1:$I$1001,MATCH(orders!$C138,customers!$A$1:$A$1001,0),MATCH(orders!I$1,customers!$A$1:$I$1,0))</f>
        <v>United States</v>
      </c>
      <c r="J138" t="str">
        <f>INDEX(products!$A$1:$G$49,MATCH(orders!$D138,products!$A$1:$A$49,0),MATCH(orders!J$1,products!$A$1:$G$1,0))</f>
        <v>Ara</v>
      </c>
      <c r="K138" t="str">
        <f t="shared" si="4"/>
        <v>Arabica</v>
      </c>
      <c r="L138" t="str">
        <f>INDEX(products!$A$1:$G$49,MATCH(orders!$D138,products!$A$1:$A$49,0),MATCH(orders!L$1,products!$A$1:$G$1,0))</f>
        <v>D</v>
      </c>
      <c r="M138" t="str">
        <f t="shared" si="5"/>
        <v>Dark</v>
      </c>
      <c r="N138" s="4">
        <f>INDEX(products!$A$1:$G$49,MATCH(orders!$D138,products!$A$1:$A$49,0),MATCH(orders!N$1,products!$A$1:$G$1,0))</f>
        <v>0.2</v>
      </c>
      <c r="O138" s="5">
        <f>INDEX(products!$A$1:$G$49,MATCH(orders!$D138,products!$A$1:$A$49,0),MATCH(orders!O$1,products!$A$1:$G$1,0))</f>
        <v>2.9849999999999999</v>
      </c>
      <c r="P138" s="5">
        <f>E138*O138</f>
        <v>11.94</v>
      </c>
    </row>
    <row r="139" spans="1:16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INDEX(customers!$A$1:$I$1001,MATCH(orders!$C139,customers!$A$1:$A$1001,0),MATCH(orders!F$1,customers!$A$1:$I$1,0))</f>
        <v>Elonore Joliffe</v>
      </c>
      <c r="G139" s="2" t="str">
        <f>INDEX(customers!$A$1:$I$1001,MATCH(orders!$C139,customers!$A$1:$A$1001,0),MATCH(orders!G$1,customers!$A$1:$I$1,0))</f>
        <v>No</v>
      </c>
      <c r="H139" s="2" t="str">
        <f>INDEX(customers!$A$1:$I$1001,MATCH(orders!$C139,customers!$A$1:$A$1001,0),MATCH(orders!H$1,customers!$A$1:$I$1,0))</f>
        <v>Bailieborough</v>
      </c>
      <c r="I139" s="2" t="str">
        <f>INDEX(customers!$A$1:$I$1001,MATCH(orders!$C139,customers!$A$1:$A$1001,0),MATCH(orders!I$1,customers!$A$1:$I$1,0))</f>
        <v>Ireland</v>
      </c>
      <c r="J139" t="str">
        <f>INDEX(products!$A$1:$G$49,MATCH(orders!$D139,products!$A$1:$A$49,0),MATCH(orders!J$1,products!$A$1:$G$1,0))</f>
        <v>Exc</v>
      </c>
      <c r="K139" t="str">
        <f t="shared" si="4"/>
        <v>Excelsa</v>
      </c>
      <c r="L139" t="str">
        <f>INDEX(products!$A$1:$G$49,MATCH(orders!$D139,products!$A$1:$A$49,0),MATCH(orders!L$1,products!$A$1:$G$1,0))</f>
        <v>L</v>
      </c>
      <c r="M139" t="str">
        <f t="shared" si="5"/>
        <v>Light</v>
      </c>
      <c r="N139" s="4">
        <f>INDEX(products!$A$1:$G$49,MATCH(orders!$D139,products!$A$1:$A$49,0),MATCH(orders!N$1,products!$A$1:$G$1,0))</f>
        <v>2.5</v>
      </c>
      <c r="O139" s="5">
        <f>INDEX(products!$A$1:$G$49,MATCH(orders!$D139,products!$A$1:$A$49,0),MATCH(orders!O$1,products!$A$1:$G$1,0))</f>
        <v>34.154999999999994</v>
      </c>
      <c r="P139" s="5">
        <f>E139*O139</f>
        <v>102.46499999999997</v>
      </c>
    </row>
    <row r="140" spans="1:16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INDEX(customers!$A$1:$I$1001,MATCH(orders!$C140,customers!$A$1:$A$1001,0),MATCH(orders!F$1,customers!$A$1:$I$1,0))</f>
        <v>Abraham Coleman</v>
      </c>
      <c r="G140" s="2" t="str">
        <f>INDEX(customers!$A$1:$I$1001,MATCH(orders!$C140,customers!$A$1:$A$1001,0),MATCH(orders!G$1,customers!$A$1:$I$1,0))</f>
        <v>No</v>
      </c>
      <c r="H140" s="2" t="str">
        <f>INDEX(customers!$A$1:$I$1001,MATCH(orders!$C140,customers!$A$1:$A$1001,0),MATCH(orders!H$1,customers!$A$1:$I$1,0))</f>
        <v>Honolulu</v>
      </c>
      <c r="I140" s="2" t="str">
        <f>INDEX(customers!$A$1:$I$1001,MATCH(orders!$C140,customers!$A$1:$A$1001,0),MATCH(orders!I$1,customers!$A$1:$I$1,0))</f>
        <v>United States</v>
      </c>
      <c r="J140" t="str">
        <f>INDEX(products!$A$1:$G$49,MATCH(orders!$D140,products!$A$1:$A$49,0),MATCH(orders!J$1,products!$A$1:$G$1,0))</f>
        <v>Exc</v>
      </c>
      <c r="K140" t="str">
        <f t="shared" si="4"/>
        <v>Excelsa</v>
      </c>
      <c r="L140" t="str">
        <f>INDEX(products!$A$1:$G$49,MATCH(orders!$D140,products!$A$1:$A$49,0),MATCH(orders!L$1,products!$A$1:$G$1,0))</f>
        <v>D</v>
      </c>
      <c r="M140" t="str">
        <f t="shared" si="5"/>
        <v>Dark</v>
      </c>
      <c r="N140" s="4">
        <f>INDEX(products!$A$1:$G$49,MATCH(orders!$D140,products!$A$1:$A$49,0),MATCH(orders!N$1,products!$A$1:$G$1,0))</f>
        <v>1</v>
      </c>
      <c r="O140" s="5">
        <f>INDEX(products!$A$1:$G$49,MATCH(orders!$D140,products!$A$1:$A$49,0),MATCH(orders!O$1,products!$A$1:$G$1,0))</f>
        <v>12.15</v>
      </c>
      <c r="P140" s="5">
        <f>E140*O140</f>
        <v>48.6</v>
      </c>
    </row>
    <row r="141" spans="1:16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INDEX(customers!$A$1:$I$1001,MATCH(orders!$C141,customers!$A$1:$A$1001,0),MATCH(orders!F$1,customers!$A$1:$I$1,0))</f>
        <v>Rivy Farington</v>
      </c>
      <c r="G141" s="2" t="str">
        <f>INDEX(customers!$A$1:$I$1001,MATCH(orders!$C141,customers!$A$1:$A$1001,0),MATCH(orders!G$1,customers!$A$1:$I$1,0))</f>
        <v>Yes</v>
      </c>
      <c r="H141" s="2" t="str">
        <f>INDEX(customers!$A$1:$I$1001,MATCH(orders!$C141,customers!$A$1:$A$1001,0),MATCH(orders!H$1,customers!$A$1:$I$1,0))</f>
        <v>Corona</v>
      </c>
      <c r="I141" s="2" t="str">
        <f>INDEX(customers!$A$1:$I$1001,MATCH(orders!$C141,customers!$A$1:$A$1001,0),MATCH(orders!I$1,customers!$A$1:$I$1,0))</f>
        <v>United States</v>
      </c>
      <c r="J141" t="str">
        <f>INDEX(products!$A$1:$G$49,MATCH(orders!$D141,products!$A$1:$A$49,0),MATCH(orders!J$1,products!$A$1:$G$1,0))</f>
        <v>Lib</v>
      </c>
      <c r="K141" t="str">
        <f t="shared" si="4"/>
        <v>Liberica</v>
      </c>
      <c r="L141" t="str">
        <f>INDEX(products!$A$1:$G$49,MATCH(orders!$D141,products!$A$1:$A$49,0),MATCH(orders!L$1,products!$A$1:$G$1,0))</f>
        <v>D</v>
      </c>
      <c r="M141" t="str">
        <f t="shared" si="5"/>
        <v>Dark</v>
      </c>
      <c r="N141" s="4">
        <f>INDEX(products!$A$1:$G$49,MATCH(orders!$D141,products!$A$1:$A$49,0),MATCH(orders!N$1,products!$A$1:$G$1,0))</f>
        <v>1</v>
      </c>
      <c r="O141" s="5">
        <f>INDEX(products!$A$1:$G$49,MATCH(orders!$D141,products!$A$1:$A$49,0),MATCH(orders!O$1,products!$A$1:$G$1,0))</f>
        <v>12.95</v>
      </c>
      <c r="P141" s="5">
        <f>E141*O141</f>
        <v>77.699999999999989</v>
      </c>
    </row>
    <row r="142" spans="1:16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INDEX(customers!$A$1:$I$1001,MATCH(orders!$C142,customers!$A$1:$A$1001,0),MATCH(orders!F$1,customers!$A$1:$I$1,0))</f>
        <v>Vallie Kundt</v>
      </c>
      <c r="G142" s="2" t="str">
        <f>INDEX(customers!$A$1:$I$1001,MATCH(orders!$C142,customers!$A$1:$A$1001,0),MATCH(orders!G$1,customers!$A$1:$I$1,0))</f>
        <v>Yes</v>
      </c>
      <c r="H142" s="2" t="str">
        <f>INDEX(customers!$A$1:$I$1001,MATCH(orders!$C142,customers!$A$1:$A$1001,0),MATCH(orders!H$1,customers!$A$1:$I$1,0))</f>
        <v>Ballivor</v>
      </c>
      <c r="I142" s="2" t="str">
        <f>INDEX(customers!$A$1:$I$1001,MATCH(orders!$C142,customers!$A$1:$A$1001,0),MATCH(orders!I$1,customers!$A$1:$I$1,0))</f>
        <v>Ireland</v>
      </c>
      <c r="J142" t="str">
        <f>INDEX(products!$A$1:$G$49,MATCH(orders!$D142,products!$A$1:$A$49,0),MATCH(orders!J$1,products!$A$1:$G$1,0))</f>
        <v>Lib</v>
      </c>
      <c r="K142" t="str">
        <f t="shared" si="4"/>
        <v>Liberica</v>
      </c>
      <c r="L142" t="str">
        <f>INDEX(products!$A$1:$G$49,MATCH(orders!$D142,products!$A$1:$A$49,0),MATCH(orders!L$1,products!$A$1:$G$1,0))</f>
        <v>D</v>
      </c>
      <c r="M142" t="str">
        <f t="shared" si="5"/>
        <v>Dark</v>
      </c>
      <c r="N142" s="4">
        <f>INDEX(products!$A$1:$G$49,MATCH(orders!$D142,products!$A$1:$A$49,0),MATCH(orders!N$1,products!$A$1:$G$1,0))</f>
        <v>2.5</v>
      </c>
      <c r="O142" s="5">
        <f>INDEX(products!$A$1:$G$49,MATCH(orders!$D142,products!$A$1:$A$49,0),MATCH(orders!O$1,products!$A$1:$G$1,0))</f>
        <v>29.784999999999997</v>
      </c>
      <c r="P142" s="5">
        <f>E142*O142</f>
        <v>29.784999999999997</v>
      </c>
    </row>
    <row r="143" spans="1:16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INDEX(customers!$A$1:$I$1001,MATCH(orders!$C143,customers!$A$1:$A$1001,0),MATCH(orders!F$1,customers!$A$1:$I$1,0))</f>
        <v>Boyd Bett</v>
      </c>
      <c r="G143" s="2" t="str">
        <f>INDEX(customers!$A$1:$I$1001,MATCH(orders!$C143,customers!$A$1:$A$1001,0),MATCH(orders!G$1,customers!$A$1:$I$1,0))</f>
        <v>Yes</v>
      </c>
      <c r="H143" s="2" t="str">
        <f>INDEX(customers!$A$1:$I$1001,MATCH(orders!$C143,customers!$A$1:$A$1001,0),MATCH(orders!H$1,customers!$A$1:$I$1,0))</f>
        <v>Washington</v>
      </c>
      <c r="I143" s="2" t="str">
        <f>INDEX(customers!$A$1:$I$1001,MATCH(orders!$C143,customers!$A$1:$A$1001,0),MATCH(orders!I$1,customers!$A$1:$I$1,0))</f>
        <v>United States</v>
      </c>
      <c r="J143" t="str">
        <f>INDEX(products!$A$1:$G$49,MATCH(orders!$D143,products!$A$1:$A$49,0),MATCH(orders!J$1,products!$A$1:$G$1,0))</f>
        <v>Ara</v>
      </c>
      <c r="K143" t="str">
        <f t="shared" si="4"/>
        <v>Arabica</v>
      </c>
      <c r="L143" t="str">
        <f>INDEX(products!$A$1:$G$49,MATCH(orders!$D143,products!$A$1:$A$49,0),MATCH(orders!L$1,products!$A$1:$G$1,0))</f>
        <v>L</v>
      </c>
      <c r="M143" t="str">
        <f t="shared" si="5"/>
        <v>Light</v>
      </c>
      <c r="N143" s="4">
        <f>INDEX(products!$A$1:$G$49,MATCH(orders!$D143,products!$A$1:$A$49,0),MATCH(orders!N$1,products!$A$1:$G$1,0))</f>
        <v>0.2</v>
      </c>
      <c r="O143" s="5">
        <f>INDEX(products!$A$1:$G$49,MATCH(orders!$D143,products!$A$1:$A$49,0),MATCH(orders!O$1,products!$A$1:$G$1,0))</f>
        <v>3.8849999999999998</v>
      </c>
      <c r="P143" s="5">
        <f>E143*O143</f>
        <v>15.54</v>
      </c>
    </row>
    <row r="144" spans="1:16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INDEX(customers!$A$1:$I$1001,MATCH(orders!$C144,customers!$A$1:$A$1001,0),MATCH(orders!F$1,customers!$A$1:$I$1,0))</f>
        <v>Julio Armytage</v>
      </c>
      <c r="G144" s="2" t="str">
        <f>INDEX(customers!$A$1:$I$1001,MATCH(orders!$C144,customers!$A$1:$A$1001,0),MATCH(orders!G$1,customers!$A$1:$I$1,0))</f>
        <v>Yes</v>
      </c>
      <c r="H144" s="2" t="str">
        <f>INDEX(customers!$A$1:$I$1001,MATCH(orders!$C144,customers!$A$1:$A$1001,0),MATCH(orders!H$1,customers!$A$1:$I$1,0))</f>
        <v>Portumna</v>
      </c>
      <c r="I144" s="2" t="str">
        <f>INDEX(customers!$A$1:$I$1001,MATCH(orders!$C144,customers!$A$1:$A$1001,0),MATCH(orders!I$1,customers!$A$1:$I$1,0))</f>
        <v>Ireland</v>
      </c>
      <c r="J144" t="str">
        <f>INDEX(products!$A$1:$G$49,MATCH(orders!$D144,products!$A$1:$A$49,0),MATCH(orders!J$1,products!$A$1:$G$1,0))</f>
        <v>Exc</v>
      </c>
      <c r="K144" t="str">
        <f t="shared" si="4"/>
        <v>Excelsa</v>
      </c>
      <c r="L144" t="str">
        <f>INDEX(products!$A$1:$G$49,MATCH(orders!$D144,products!$A$1:$A$49,0),MATCH(orders!L$1,products!$A$1:$G$1,0))</f>
        <v>L</v>
      </c>
      <c r="M144" t="str">
        <f t="shared" si="5"/>
        <v>Light</v>
      </c>
      <c r="N144" s="4">
        <f>INDEX(products!$A$1:$G$49,MATCH(orders!$D144,products!$A$1:$A$49,0),MATCH(orders!N$1,products!$A$1:$G$1,0))</f>
        <v>2.5</v>
      </c>
      <c r="O144" s="5">
        <f>INDEX(products!$A$1:$G$49,MATCH(orders!$D144,products!$A$1:$A$49,0),MATCH(orders!O$1,products!$A$1:$G$1,0))</f>
        <v>34.154999999999994</v>
      </c>
      <c r="P144" s="5">
        <f>E144*O144</f>
        <v>136.61999999999998</v>
      </c>
    </row>
    <row r="145" spans="1:16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INDEX(customers!$A$1:$I$1001,MATCH(orders!$C145,customers!$A$1:$A$1001,0),MATCH(orders!F$1,customers!$A$1:$I$1,0))</f>
        <v>Deana Staite</v>
      </c>
      <c r="G145" s="2" t="str">
        <f>INDEX(customers!$A$1:$I$1001,MATCH(orders!$C145,customers!$A$1:$A$1001,0),MATCH(orders!G$1,customers!$A$1:$I$1,0))</f>
        <v>No</v>
      </c>
      <c r="H145" s="2" t="str">
        <f>INDEX(customers!$A$1:$I$1001,MATCH(orders!$C145,customers!$A$1:$A$1001,0),MATCH(orders!H$1,customers!$A$1:$I$1,0))</f>
        <v>Houston</v>
      </c>
      <c r="I145" s="2" t="str">
        <f>INDEX(customers!$A$1:$I$1001,MATCH(orders!$C145,customers!$A$1:$A$1001,0),MATCH(orders!I$1,customers!$A$1:$I$1,0))</f>
        <v>United States</v>
      </c>
      <c r="J145" t="str">
        <f>INDEX(products!$A$1:$G$49,MATCH(orders!$D145,products!$A$1:$A$49,0),MATCH(orders!J$1,products!$A$1:$G$1,0))</f>
        <v>Lib</v>
      </c>
      <c r="K145" t="str">
        <f t="shared" si="4"/>
        <v>Liberica</v>
      </c>
      <c r="L145" t="str">
        <f>INDEX(products!$A$1:$G$49,MATCH(orders!$D145,products!$A$1:$A$49,0),MATCH(orders!L$1,products!$A$1:$G$1,0))</f>
        <v>M</v>
      </c>
      <c r="M145" t="str">
        <f t="shared" si="5"/>
        <v>Medium</v>
      </c>
      <c r="N145" s="4">
        <f>INDEX(products!$A$1:$G$49,MATCH(orders!$D145,products!$A$1:$A$49,0),MATCH(orders!N$1,products!$A$1:$G$1,0))</f>
        <v>0.5</v>
      </c>
      <c r="O145" s="5">
        <f>INDEX(products!$A$1:$G$49,MATCH(orders!$D145,products!$A$1:$A$49,0),MATCH(orders!O$1,products!$A$1:$G$1,0))</f>
        <v>8.73</v>
      </c>
      <c r="P145" s="5">
        <f>E145*O145</f>
        <v>17.46</v>
      </c>
    </row>
    <row r="146" spans="1:16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INDEX(customers!$A$1:$I$1001,MATCH(orders!$C146,customers!$A$1:$A$1001,0),MATCH(orders!F$1,customers!$A$1:$I$1,0))</f>
        <v>Winn Keyse</v>
      </c>
      <c r="G146" s="2" t="str">
        <f>INDEX(customers!$A$1:$I$1001,MATCH(orders!$C146,customers!$A$1:$A$1001,0),MATCH(orders!G$1,customers!$A$1:$I$1,0))</f>
        <v>Yes</v>
      </c>
      <c r="H146" s="2" t="str">
        <f>INDEX(customers!$A$1:$I$1001,MATCH(orders!$C146,customers!$A$1:$A$1001,0),MATCH(orders!H$1,customers!$A$1:$I$1,0))</f>
        <v>Orange</v>
      </c>
      <c r="I146" s="2" t="str">
        <f>INDEX(customers!$A$1:$I$1001,MATCH(orders!$C146,customers!$A$1:$A$1001,0),MATCH(orders!I$1,customers!$A$1:$I$1,0))</f>
        <v>United States</v>
      </c>
      <c r="J146" t="str">
        <f>INDEX(products!$A$1:$G$49,MATCH(orders!$D146,products!$A$1:$A$49,0),MATCH(orders!J$1,products!$A$1:$G$1,0))</f>
        <v>Exc</v>
      </c>
      <c r="K146" t="str">
        <f t="shared" si="4"/>
        <v>Excelsa</v>
      </c>
      <c r="L146" t="str">
        <f>INDEX(products!$A$1:$G$49,MATCH(orders!$D146,products!$A$1:$A$49,0),MATCH(orders!L$1,products!$A$1:$G$1,0))</f>
        <v>L</v>
      </c>
      <c r="M146" t="str">
        <f t="shared" si="5"/>
        <v>Light</v>
      </c>
      <c r="N146" s="4">
        <f>INDEX(products!$A$1:$G$49,MATCH(orders!$D146,products!$A$1:$A$49,0),MATCH(orders!N$1,products!$A$1:$G$1,0))</f>
        <v>2.5</v>
      </c>
      <c r="O146" s="5">
        <f>INDEX(products!$A$1:$G$49,MATCH(orders!$D146,products!$A$1:$A$49,0),MATCH(orders!O$1,products!$A$1:$G$1,0))</f>
        <v>34.154999999999994</v>
      </c>
      <c r="P146" s="5">
        <f>E146*O146</f>
        <v>68.309999999999988</v>
      </c>
    </row>
    <row r="147" spans="1:16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INDEX(customers!$A$1:$I$1001,MATCH(orders!$C147,customers!$A$1:$A$1001,0),MATCH(orders!F$1,customers!$A$1:$I$1,0))</f>
        <v>Osmund Clausen-Thue</v>
      </c>
      <c r="G147" s="2" t="str">
        <f>INDEX(customers!$A$1:$I$1001,MATCH(orders!$C147,customers!$A$1:$A$1001,0),MATCH(orders!G$1,customers!$A$1:$I$1,0))</f>
        <v>No</v>
      </c>
      <c r="H147" s="2" t="str">
        <f>INDEX(customers!$A$1:$I$1001,MATCH(orders!$C147,customers!$A$1:$A$1001,0),MATCH(orders!H$1,customers!$A$1:$I$1,0))</f>
        <v>El Paso</v>
      </c>
      <c r="I147" s="2" t="str">
        <f>INDEX(customers!$A$1:$I$1001,MATCH(orders!$C147,customers!$A$1:$A$1001,0),MATCH(orders!I$1,customers!$A$1:$I$1,0))</f>
        <v>United States</v>
      </c>
      <c r="J147" t="str">
        <f>INDEX(products!$A$1:$G$49,MATCH(orders!$D147,products!$A$1:$A$49,0),MATCH(orders!J$1,products!$A$1:$G$1,0))</f>
        <v>Lib</v>
      </c>
      <c r="K147" t="str">
        <f t="shared" si="4"/>
        <v>Liberica</v>
      </c>
      <c r="L147" t="str">
        <f>INDEX(products!$A$1:$G$49,MATCH(orders!$D147,products!$A$1:$A$49,0),MATCH(orders!L$1,products!$A$1:$G$1,0))</f>
        <v>M</v>
      </c>
      <c r="M147" t="str">
        <f t="shared" si="5"/>
        <v>Medium</v>
      </c>
      <c r="N147" s="4">
        <f>INDEX(products!$A$1:$G$49,MATCH(orders!$D147,products!$A$1:$A$49,0),MATCH(orders!N$1,products!$A$1:$G$1,0))</f>
        <v>0.2</v>
      </c>
      <c r="O147" s="5">
        <f>INDEX(products!$A$1:$G$49,MATCH(orders!$D147,products!$A$1:$A$49,0),MATCH(orders!O$1,products!$A$1:$G$1,0))</f>
        <v>4.3650000000000002</v>
      </c>
      <c r="P147" s="5">
        <f>E147*O147</f>
        <v>17.46</v>
      </c>
    </row>
    <row r="148" spans="1:16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INDEX(customers!$A$1:$I$1001,MATCH(orders!$C148,customers!$A$1:$A$1001,0),MATCH(orders!F$1,customers!$A$1:$I$1,0))</f>
        <v>Leonore Francisco</v>
      </c>
      <c r="G148" s="2" t="str">
        <f>INDEX(customers!$A$1:$I$1001,MATCH(orders!$C148,customers!$A$1:$A$1001,0),MATCH(orders!G$1,customers!$A$1:$I$1,0))</f>
        <v>No</v>
      </c>
      <c r="H148" s="2" t="str">
        <f>INDEX(customers!$A$1:$I$1001,MATCH(orders!$C148,customers!$A$1:$A$1001,0),MATCH(orders!H$1,customers!$A$1:$I$1,0))</f>
        <v>Carson City</v>
      </c>
      <c r="I148" s="2" t="str">
        <f>INDEX(customers!$A$1:$I$1001,MATCH(orders!$C148,customers!$A$1:$A$1001,0),MATCH(orders!I$1,customers!$A$1:$I$1,0))</f>
        <v>United States</v>
      </c>
      <c r="J148" t="str">
        <f>INDEX(products!$A$1:$G$49,MATCH(orders!$D148,products!$A$1:$A$49,0),MATCH(orders!J$1,products!$A$1:$G$1,0))</f>
        <v>Lib</v>
      </c>
      <c r="K148" t="str">
        <f t="shared" si="4"/>
        <v>Liberica</v>
      </c>
      <c r="L148" t="str">
        <f>INDEX(products!$A$1:$G$49,MATCH(orders!$D148,products!$A$1:$A$49,0),MATCH(orders!L$1,products!$A$1:$G$1,0))</f>
        <v>M</v>
      </c>
      <c r="M148" t="str">
        <f t="shared" si="5"/>
        <v>Medium</v>
      </c>
      <c r="N148" s="4">
        <f>INDEX(products!$A$1:$G$49,MATCH(orders!$D148,products!$A$1:$A$49,0),MATCH(orders!N$1,products!$A$1:$G$1,0))</f>
        <v>1</v>
      </c>
      <c r="O148" s="5">
        <f>INDEX(products!$A$1:$G$49,MATCH(orders!$D148,products!$A$1:$A$49,0),MATCH(orders!O$1,products!$A$1:$G$1,0))</f>
        <v>14.55</v>
      </c>
      <c r="P148" s="5">
        <f>E148*O148</f>
        <v>43.650000000000006</v>
      </c>
    </row>
    <row r="149" spans="1:16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INDEX(customers!$A$1:$I$1001,MATCH(orders!$C149,customers!$A$1:$A$1001,0),MATCH(orders!F$1,customers!$A$1:$I$1,0))</f>
        <v>Leonore Francisco</v>
      </c>
      <c r="G149" s="2" t="str">
        <f>INDEX(customers!$A$1:$I$1001,MATCH(orders!$C149,customers!$A$1:$A$1001,0),MATCH(orders!G$1,customers!$A$1:$I$1,0))</f>
        <v>No</v>
      </c>
      <c r="H149" s="2" t="str">
        <f>INDEX(customers!$A$1:$I$1001,MATCH(orders!$C149,customers!$A$1:$A$1001,0),MATCH(orders!H$1,customers!$A$1:$I$1,0))</f>
        <v>Carson City</v>
      </c>
      <c r="I149" s="2" t="str">
        <f>INDEX(customers!$A$1:$I$1001,MATCH(orders!$C149,customers!$A$1:$A$1001,0),MATCH(orders!I$1,customers!$A$1:$I$1,0))</f>
        <v>United States</v>
      </c>
      <c r="J149" t="str">
        <f>INDEX(products!$A$1:$G$49,MATCH(orders!$D149,products!$A$1:$A$49,0),MATCH(orders!J$1,products!$A$1:$G$1,0))</f>
        <v>Exc</v>
      </c>
      <c r="K149" t="str">
        <f t="shared" si="4"/>
        <v>Excelsa</v>
      </c>
      <c r="L149" t="str">
        <f>INDEX(products!$A$1:$G$49,MATCH(orders!$D149,products!$A$1:$A$49,0),MATCH(orders!L$1,products!$A$1:$G$1,0))</f>
        <v>M</v>
      </c>
      <c r="M149" t="str">
        <f t="shared" si="5"/>
        <v>Medium</v>
      </c>
      <c r="N149" s="4">
        <f>INDEX(products!$A$1:$G$49,MATCH(orders!$D149,products!$A$1:$A$49,0),MATCH(orders!N$1,products!$A$1:$G$1,0))</f>
        <v>1</v>
      </c>
      <c r="O149" s="5">
        <f>INDEX(products!$A$1:$G$49,MATCH(orders!$D149,products!$A$1:$A$49,0),MATCH(orders!O$1,products!$A$1:$G$1,0))</f>
        <v>13.75</v>
      </c>
      <c r="P149" s="5">
        <f>E149*O149</f>
        <v>27.5</v>
      </c>
    </row>
    <row r="150" spans="1:16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INDEX(customers!$A$1:$I$1001,MATCH(orders!$C150,customers!$A$1:$A$1001,0),MATCH(orders!F$1,customers!$A$1:$I$1,0))</f>
        <v>Giacobo Skingle</v>
      </c>
      <c r="G150" s="2" t="str">
        <f>INDEX(customers!$A$1:$I$1001,MATCH(orders!$C150,customers!$A$1:$A$1001,0),MATCH(orders!G$1,customers!$A$1:$I$1,0))</f>
        <v>Yes</v>
      </c>
      <c r="H150" s="2" t="str">
        <f>INDEX(customers!$A$1:$I$1001,MATCH(orders!$C150,customers!$A$1:$A$1001,0),MATCH(orders!H$1,customers!$A$1:$I$1,0))</f>
        <v>Provo</v>
      </c>
      <c r="I150" s="2" t="str">
        <f>INDEX(customers!$A$1:$I$1001,MATCH(orders!$C150,customers!$A$1:$A$1001,0),MATCH(orders!I$1,customers!$A$1:$I$1,0))</f>
        <v>United States</v>
      </c>
      <c r="J150" t="str">
        <f>INDEX(products!$A$1:$G$49,MATCH(orders!$D150,products!$A$1:$A$49,0),MATCH(orders!J$1,products!$A$1:$G$1,0))</f>
        <v>Exc</v>
      </c>
      <c r="K150" t="str">
        <f t="shared" si="4"/>
        <v>Excelsa</v>
      </c>
      <c r="L150" t="str">
        <f>INDEX(products!$A$1:$G$49,MATCH(orders!$D150,products!$A$1:$A$49,0),MATCH(orders!L$1,products!$A$1:$G$1,0))</f>
        <v>D</v>
      </c>
      <c r="M150" t="str">
        <f t="shared" si="5"/>
        <v>Dark</v>
      </c>
      <c r="N150" s="4">
        <f>INDEX(products!$A$1:$G$49,MATCH(orders!$D150,products!$A$1:$A$49,0),MATCH(orders!N$1,products!$A$1:$G$1,0))</f>
        <v>0.2</v>
      </c>
      <c r="O150" s="5">
        <f>INDEX(products!$A$1:$G$49,MATCH(orders!$D150,products!$A$1:$A$49,0),MATCH(orders!O$1,products!$A$1:$G$1,0))</f>
        <v>3.645</v>
      </c>
      <c r="P150" s="5">
        <f>E150*O150</f>
        <v>18.225000000000001</v>
      </c>
    </row>
    <row r="151" spans="1:16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INDEX(customers!$A$1:$I$1001,MATCH(orders!$C151,customers!$A$1:$A$1001,0),MATCH(orders!F$1,customers!$A$1:$I$1,0))</f>
        <v>Gerard Pirdy</v>
      </c>
      <c r="G151" s="2" t="str">
        <f>INDEX(customers!$A$1:$I$1001,MATCH(orders!$C151,customers!$A$1:$A$1001,0),MATCH(orders!G$1,customers!$A$1:$I$1,0))</f>
        <v>Yes</v>
      </c>
      <c r="H151" s="2" t="str">
        <f>INDEX(customers!$A$1:$I$1001,MATCH(orders!$C151,customers!$A$1:$A$1001,0),MATCH(orders!H$1,customers!$A$1:$I$1,0))</f>
        <v>Boca Raton</v>
      </c>
      <c r="I151" s="2" t="str">
        <f>INDEX(customers!$A$1:$I$1001,MATCH(orders!$C151,customers!$A$1:$A$1001,0),MATCH(orders!I$1,customers!$A$1:$I$1,0))</f>
        <v>United States</v>
      </c>
      <c r="J151" t="str">
        <f>INDEX(products!$A$1:$G$49,MATCH(orders!$D151,products!$A$1:$A$49,0),MATCH(orders!J$1,products!$A$1:$G$1,0))</f>
        <v>Ara</v>
      </c>
      <c r="K151" t="str">
        <f t="shared" si="4"/>
        <v>Arabica</v>
      </c>
      <c r="L151" t="str">
        <f>INDEX(products!$A$1:$G$49,MATCH(orders!$D151,products!$A$1:$A$49,0),MATCH(orders!L$1,products!$A$1:$G$1,0))</f>
        <v>M</v>
      </c>
      <c r="M151" t="str">
        <f t="shared" si="5"/>
        <v>Medium</v>
      </c>
      <c r="N151" s="4">
        <f>INDEX(products!$A$1:$G$49,MATCH(orders!$D151,products!$A$1:$A$49,0),MATCH(orders!N$1,products!$A$1:$G$1,0))</f>
        <v>2.5</v>
      </c>
      <c r="O151" s="5">
        <f>INDEX(products!$A$1:$G$49,MATCH(orders!$D151,products!$A$1:$A$49,0),MATCH(orders!O$1,products!$A$1:$G$1,0))</f>
        <v>25.874999999999996</v>
      </c>
      <c r="P151" s="5">
        <f>E151*O151</f>
        <v>51.749999999999993</v>
      </c>
    </row>
    <row r="152" spans="1:16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INDEX(customers!$A$1:$I$1001,MATCH(orders!$C152,customers!$A$1:$A$1001,0),MATCH(orders!F$1,customers!$A$1:$I$1,0))</f>
        <v>Jacinthe Balsillie</v>
      </c>
      <c r="G152" s="2" t="str">
        <f>INDEX(customers!$A$1:$I$1001,MATCH(orders!$C152,customers!$A$1:$A$1001,0),MATCH(orders!G$1,customers!$A$1:$I$1,0))</f>
        <v>Yes</v>
      </c>
      <c r="H152" s="2" t="str">
        <f>INDEX(customers!$A$1:$I$1001,MATCH(orders!$C152,customers!$A$1:$A$1001,0),MATCH(orders!H$1,customers!$A$1:$I$1,0))</f>
        <v>Roanoke</v>
      </c>
      <c r="I152" s="2" t="str">
        <f>INDEX(customers!$A$1:$I$1001,MATCH(orders!$C152,customers!$A$1:$A$1001,0),MATCH(orders!I$1,customers!$A$1:$I$1,0))</f>
        <v>United States</v>
      </c>
      <c r="J152" t="str">
        <f>INDEX(products!$A$1:$G$49,MATCH(orders!$D152,products!$A$1:$A$49,0),MATCH(orders!J$1,products!$A$1:$G$1,0))</f>
        <v>Lib</v>
      </c>
      <c r="K152" t="str">
        <f t="shared" si="4"/>
        <v>Liberica</v>
      </c>
      <c r="L152" t="str">
        <f>INDEX(products!$A$1:$G$49,MATCH(orders!$D152,products!$A$1:$A$49,0),MATCH(orders!L$1,products!$A$1:$G$1,0))</f>
        <v>D</v>
      </c>
      <c r="M152" t="str">
        <f t="shared" si="5"/>
        <v>Dark</v>
      </c>
      <c r="N152" s="4">
        <f>INDEX(products!$A$1:$G$49,MATCH(orders!$D152,products!$A$1:$A$49,0),MATCH(orders!N$1,products!$A$1:$G$1,0))</f>
        <v>1</v>
      </c>
      <c r="O152" s="5">
        <f>INDEX(products!$A$1:$G$49,MATCH(orders!$D152,products!$A$1:$A$49,0),MATCH(orders!O$1,products!$A$1:$G$1,0))</f>
        <v>12.95</v>
      </c>
      <c r="P152" s="5">
        <f>E152*O152</f>
        <v>12.95</v>
      </c>
    </row>
    <row r="153" spans="1:16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INDEX(customers!$A$1:$I$1001,MATCH(orders!$C153,customers!$A$1:$A$1001,0),MATCH(orders!F$1,customers!$A$1:$I$1,0))</f>
        <v>Quinton Fouracres</v>
      </c>
      <c r="G153" s="2" t="str">
        <f>INDEX(customers!$A$1:$I$1001,MATCH(orders!$C153,customers!$A$1:$A$1001,0),MATCH(orders!G$1,customers!$A$1:$I$1,0))</f>
        <v>Yes</v>
      </c>
      <c r="H153" s="2" t="str">
        <f>INDEX(customers!$A$1:$I$1001,MATCH(orders!$C153,customers!$A$1:$A$1001,0),MATCH(orders!H$1,customers!$A$1:$I$1,0))</f>
        <v>Des Moines</v>
      </c>
      <c r="I153" s="2" t="str">
        <f>INDEX(customers!$A$1:$I$1001,MATCH(orders!$C153,customers!$A$1:$A$1001,0),MATCH(orders!I$1,customers!$A$1:$I$1,0))</f>
        <v>United States</v>
      </c>
      <c r="J153" t="str">
        <f>INDEX(products!$A$1:$G$49,MATCH(orders!$D153,products!$A$1:$A$49,0),MATCH(orders!J$1,products!$A$1:$G$1,0))</f>
        <v>Ara</v>
      </c>
      <c r="K153" t="str">
        <f t="shared" si="4"/>
        <v>Arabica</v>
      </c>
      <c r="L153" t="str">
        <f>INDEX(products!$A$1:$G$49,MATCH(orders!$D153,products!$A$1:$A$49,0),MATCH(orders!L$1,products!$A$1:$G$1,0))</f>
        <v>M</v>
      </c>
      <c r="M153" t="str">
        <f t="shared" si="5"/>
        <v>Medium</v>
      </c>
      <c r="N153" s="4">
        <f>INDEX(products!$A$1:$G$49,MATCH(orders!$D153,products!$A$1:$A$49,0),MATCH(orders!N$1,products!$A$1:$G$1,0))</f>
        <v>1</v>
      </c>
      <c r="O153" s="5">
        <f>INDEX(products!$A$1:$G$49,MATCH(orders!$D153,products!$A$1:$A$49,0),MATCH(orders!O$1,products!$A$1:$G$1,0))</f>
        <v>11.25</v>
      </c>
      <c r="P153" s="5">
        <f>E153*O153</f>
        <v>33.75</v>
      </c>
    </row>
    <row r="154" spans="1:16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INDEX(customers!$A$1:$I$1001,MATCH(orders!$C154,customers!$A$1:$A$1001,0),MATCH(orders!F$1,customers!$A$1:$I$1,0))</f>
        <v>Bettina Leffek</v>
      </c>
      <c r="G154" s="2" t="str">
        <f>INDEX(customers!$A$1:$I$1001,MATCH(orders!$C154,customers!$A$1:$A$1001,0),MATCH(orders!G$1,customers!$A$1:$I$1,0))</f>
        <v>Yes</v>
      </c>
      <c r="H154" s="2" t="str">
        <f>INDEX(customers!$A$1:$I$1001,MATCH(orders!$C154,customers!$A$1:$A$1001,0),MATCH(orders!H$1,customers!$A$1:$I$1,0))</f>
        <v>Honolulu</v>
      </c>
      <c r="I154" s="2" t="str">
        <f>INDEX(customers!$A$1:$I$1001,MATCH(orders!$C154,customers!$A$1:$A$1001,0),MATCH(orders!I$1,customers!$A$1:$I$1,0))</f>
        <v>United States</v>
      </c>
      <c r="J154" t="str">
        <f>INDEX(products!$A$1:$G$49,MATCH(orders!$D154,products!$A$1:$A$49,0),MATCH(orders!J$1,products!$A$1:$G$1,0))</f>
        <v>Rob</v>
      </c>
      <c r="K154" t="str">
        <f t="shared" si="4"/>
        <v>Robusta</v>
      </c>
      <c r="L154" t="str">
        <f>INDEX(products!$A$1:$G$49,MATCH(orders!$D154,products!$A$1:$A$49,0),MATCH(orders!L$1,products!$A$1:$G$1,0))</f>
        <v>M</v>
      </c>
      <c r="M154" t="str">
        <f t="shared" si="5"/>
        <v>Medium</v>
      </c>
      <c r="N154" s="4">
        <f>INDEX(products!$A$1:$G$49,MATCH(orders!$D154,products!$A$1:$A$49,0),MATCH(orders!N$1,products!$A$1:$G$1,0))</f>
        <v>2.5</v>
      </c>
      <c r="O154" s="5">
        <f>INDEX(products!$A$1:$G$49,MATCH(orders!$D154,products!$A$1:$A$49,0),MATCH(orders!O$1,products!$A$1:$G$1,0))</f>
        <v>22.884999999999998</v>
      </c>
      <c r="P154" s="5">
        <f>E154*O154</f>
        <v>68.655000000000001</v>
      </c>
    </row>
    <row r="155" spans="1:16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INDEX(customers!$A$1:$I$1001,MATCH(orders!$C155,customers!$A$1:$A$1001,0),MATCH(orders!F$1,customers!$A$1:$I$1,0))</f>
        <v>Hetti Penson</v>
      </c>
      <c r="G155" s="2" t="str">
        <f>INDEX(customers!$A$1:$I$1001,MATCH(orders!$C155,customers!$A$1:$A$1001,0),MATCH(orders!G$1,customers!$A$1:$I$1,0))</f>
        <v>No</v>
      </c>
      <c r="H155" s="2" t="str">
        <f>INDEX(customers!$A$1:$I$1001,MATCH(orders!$C155,customers!$A$1:$A$1001,0),MATCH(orders!H$1,customers!$A$1:$I$1,0))</f>
        <v>Fort Lauderdale</v>
      </c>
      <c r="I155" s="2" t="str">
        <f>INDEX(customers!$A$1:$I$1001,MATCH(orders!$C155,customers!$A$1:$A$1001,0),MATCH(orders!I$1,customers!$A$1:$I$1,0))</f>
        <v>United States</v>
      </c>
      <c r="J155" t="str">
        <f>INDEX(products!$A$1:$G$49,MATCH(orders!$D155,products!$A$1:$A$49,0),MATCH(orders!J$1,products!$A$1:$G$1,0))</f>
        <v>Rob</v>
      </c>
      <c r="K155" t="str">
        <f t="shared" si="4"/>
        <v>Robusta</v>
      </c>
      <c r="L155" t="str">
        <f>INDEX(products!$A$1:$G$49,MATCH(orders!$D155,products!$A$1:$A$49,0),MATCH(orders!L$1,products!$A$1:$G$1,0))</f>
        <v>D</v>
      </c>
      <c r="M155" t="str">
        <f t="shared" si="5"/>
        <v>Dark</v>
      </c>
      <c r="N155" s="4">
        <f>INDEX(products!$A$1:$G$49,MATCH(orders!$D155,products!$A$1:$A$49,0),MATCH(orders!N$1,products!$A$1:$G$1,0))</f>
        <v>0.2</v>
      </c>
      <c r="O155" s="5">
        <f>INDEX(products!$A$1:$G$49,MATCH(orders!$D155,products!$A$1:$A$49,0),MATCH(orders!O$1,products!$A$1:$G$1,0))</f>
        <v>2.6849999999999996</v>
      </c>
      <c r="P155" s="5">
        <f>E155*O155</f>
        <v>2.6849999999999996</v>
      </c>
    </row>
    <row r="156" spans="1:16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INDEX(customers!$A$1:$I$1001,MATCH(orders!$C156,customers!$A$1:$A$1001,0),MATCH(orders!F$1,customers!$A$1:$I$1,0))</f>
        <v>Jocko Pray</v>
      </c>
      <c r="G156" s="2" t="str">
        <f>INDEX(customers!$A$1:$I$1001,MATCH(orders!$C156,customers!$A$1:$A$1001,0),MATCH(orders!G$1,customers!$A$1:$I$1,0))</f>
        <v>No</v>
      </c>
      <c r="H156" s="2" t="str">
        <f>INDEX(customers!$A$1:$I$1001,MATCH(orders!$C156,customers!$A$1:$A$1001,0),MATCH(orders!H$1,customers!$A$1:$I$1,0))</f>
        <v>Philadelphia</v>
      </c>
      <c r="I156" s="2" t="str">
        <f>INDEX(customers!$A$1:$I$1001,MATCH(orders!$C156,customers!$A$1:$A$1001,0),MATCH(orders!I$1,customers!$A$1:$I$1,0))</f>
        <v>United States</v>
      </c>
      <c r="J156" t="str">
        <f>INDEX(products!$A$1:$G$49,MATCH(orders!$D156,products!$A$1:$A$49,0),MATCH(orders!J$1,products!$A$1:$G$1,0))</f>
        <v>Ara</v>
      </c>
      <c r="K156" t="str">
        <f t="shared" si="4"/>
        <v>Arabica</v>
      </c>
      <c r="L156" t="str">
        <f>INDEX(products!$A$1:$G$49,MATCH(orders!$D156,products!$A$1:$A$49,0),MATCH(orders!L$1,products!$A$1:$G$1,0))</f>
        <v>D</v>
      </c>
      <c r="M156" t="str">
        <f t="shared" si="5"/>
        <v>Dark</v>
      </c>
      <c r="N156" s="4">
        <f>INDEX(products!$A$1:$G$49,MATCH(orders!$D156,products!$A$1:$A$49,0),MATCH(orders!N$1,products!$A$1:$G$1,0))</f>
        <v>2.5</v>
      </c>
      <c r="O156" s="5">
        <f>INDEX(products!$A$1:$G$49,MATCH(orders!$D156,products!$A$1:$A$49,0),MATCH(orders!O$1,products!$A$1:$G$1,0))</f>
        <v>22.884999999999998</v>
      </c>
      <c r="P156" s="5">
        <f>E156*O156</f>
        <v>114.42499999999998</v>
      </c>
    </row>
    <row r="157" spans="1:16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INDEX(customers!$A$1:$I$1001,MATCH(orders!$C157,customers!$A$1:$A$1001,0),MATCH(orders!F$1,customers!$A$1:$I$1,0))</f>
        <v>Grete Holborn</v>
      </c>
      <c r="G157" s="2" t="str">
        <f>INDEX(customers!$A$1:$I$1001,MATCH(orders!$C157,customers!$A$1:$A$1001,0),MATCH(orders!G$1,customers!$A$1:$I$1,0))</f>
        <v>Yes</v>
      </c>
      <c r="H157" s="2" t="str">
        <f>INDEX(customers!$A$1:$I$1001,MATCH(orders!$C157,customers!$A$1:$A$1001,0),MATCH(orders!H$1,customers!$A$1:$I$1,0))</f>
        <v>Norwalk</v>
      </c>
      <c r="I157" s="2" t="str">
        <f>INDEX(customers!$A$1:$I$1001,MATCH(orders!$C157,customers!$A$1:$A$1001,0),MATCH(orders!I$1,customers!$A$1:$I$1,0))</f>
        <v>United States</v>
      </c>
      <c r="J157" t="str">
        <f>INDEX(products!$A$1:$G$49,MATCH(orders!$D157,products!$A$1:$A$49,0),MATCH(orders!J$1,products!$A$1:$G$1,0))</f>
        <v>Ara</v>
      </c>
      <c r="K157" t="str">
        <f t="shared" si="4"/>
        <v>Arabica</v>
      </c>
      <c r="L157" t="str">
        <f>INDEX(products!$A$1:$G$49,MATCH(orders!$D157,products!$A$1:$A$49,0),MATCH(orders!L$1,products!$A$1:$G$1,0))</f>
        <v>M</v>
      </c>
      <c r="M157" t="str">
        <f t="shared" si="5"/>
        <v>Medium</v>
      </c>
      <c r="N157" s="4">
        <f>INDEX(products!$A$1:$G$49,MATCH(orders!$D157,products!$A$1:$A$49,0),MATCH(orders!N$1,products!$A$1:$G$1,0))</f>
        <v>2.5</v>
      </c>
      <c r="O157" s="5">
        <f>INDEX(products!$A$1:$G$49,MATCH(orders!$D157,products!$A$1:$A$49,0),MATCH(orders!O$1,products!$A$1:$G$1,0))</f>
        <v>25.874999999999996</v>
      </c>
      <c r="P157" s="5">
        <f>E157*O157</f>
        <v>155.24999999999997</v>
      </c>
    </row>
    <row r="158" spans="1:16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INDEX(customers!$A$1:$I$1001,MATCH(orders!$C158,customers!$A$1:$A$1001,0),MATCH(orders!F$1,customers!$A$1:$I$1,0))</f>
        <v>Fielding Keinrat</v>
      </c>
      <c r="G158" s="2" t="str">
        <f>INDEX(customers!$A$1:$I$1001,MATCH(orders!$C158,customers!$A$1:$A$1001,0),MATCH(orders!G$1,customers!$A$1:$I$1,0))</f>
        <v>Yes</v>
      </c>
      <c r="H158" s="2" t="str">
        <f>INDEX(customers!$A$1:$I$1001,MATCH(orders!$C158,customers!$A$1:$A$1001,0),MATCH(orders!H$1,customers!$A$1:$I$1,0))</f>
        <v>Arlington</v>
      </c>
      <c r="I158" s="2" t="str">
        <f>INDEX(customers!$A$1:$I$1001,MATCH(orders!$C158,customers!$A$1:$A$1001,0),MATCH(orders!I$1,customers!$A$1:$I$1,0))</f>
        <v>United States</v>
      </c>
      <c r="J158" t="str">
        <f>INDEX(products!$A$1:$G$49,MATCH(orders!$D158,products!$A$1:$A$49,0),MATCH(orders!J$1,products!$A$1:$G$1,0))</f>
        <v>Ara</v>
      </c>
      <c r="K158" t="str">
        <f t="shared" si="4"/>
        <v>Arabica</v>
      </c>
      <c r="L158" t="str">
        <f>INDEX(products!$A$1:$G$49,MATCH(orders!$D158,products!$A$1:$A$49,0),MATCH(orders!L$1,products!$A$1:$G$1,0))</f>
        <v>M</v>
      </c>
      <c r="M158" t="str">
        <f t="shared" si="5"/>
        <v>Medium</v>
      </c>
      <c r="N158" s="4">
        <f>INDEX(products!$A$1:$G$49,MATCH(orders!$D158,products!$A$1:$A$49,0),MATCH(orders!N$1,products!$A$1:$G$1,0))</f>
        <v>2.5</v>
      </c>
      <c r="O158" s="5">
        <f>INDEX(products!$A$1:$G$49,MATCH(orders!$D158,products!$A$1:$A$49,0),MATCH(orders!O$1,products!$A$1:$G$1,0))</f>
        <v>25.874999999999996</v>
      </c>
      <c r="P158" s="5">
        <f>E158*O158</f>
        <v>77.624999999999986</v>
      </c>
    </row>
    <row r="159" spans="1:16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INDEX(customers!$A$1:$I$1001,MATCH(orders!$C159,customers!$A$1:$A$1001,0),MATCH(orders!F$1,customers!$A$1:$I$1,0))</f>
        <v>Paulo Yea</v>
      </c>
      <c r="G159" s="2" t="str">
        <f>INDEX(customers!$A$1:$I$1001,MATCH(orders!$C159,customers!$A$1:$A$1001,0),MATCH(orders!G$1,customers!$A$1:$I$1,0))</f>
        <v>No</v>
      </c>
      <c r="H159" s="2" t="str">
        <f>INDEX(customers!$A$1:$I$1001,MATCH(orders!$C159,customers!$A$1:$A$1001,0),MATCH(orders!H$1,customers!$A$1:$I$1,0))</f>
        <v>Ashford</v>
      </c>
      <c r="I159" s="2" t="str">
        <f>INDEX(customers!$A$1:$I$1001,MATCH(orders!$C159,customers!$A$1:$A$1001,0),MATCH(orders!I$1,customers!$A$1:$I$1,0))</f>
        <v>Ireland</v>
      </c>
      <c r="J159" t="str">
        <f>INDEX(products!$A$1:$G$49,MATCH(orders!$D159,products!$A$1:$A$49,0),MATCH(orders!J$1,products!$A$1:$G$1,0))</f>
        <v>Rob</v>
      </c>
      <c r="K159" t="str">
        <f t="shared" si="4"/>
        <v>Robusta</v>
      </c>
      <c r="L159" t="str">
        <f>INDEX(products!$A$1:$G$49,MATCH(orders!$D159,products!$A$1:$A$49,0),MATCH(orders!L$1,products!$A$1:$G$1,0))</f>
        <v>D</v>
      </c>
      <c r="M159" t="str">
        <f t="shared" si="5"/>
        <v>Dark</v>
      </c>
      <c r="N159" s="4">
        <f>INDEX(products!$A$1:$G$49,MATCH(orders!$D159,products!$A$1:$A$49,0),MATCH(orders!N$1,products!$A$1:$G$1,0))</f>
        <v>2.5</v>
      </c>
      <c r="O159" s="5">
        <f>INDEX(products!$A$1:$G$49,MATCH(orders!$D159,products!$A$1:$A$49,0),MATCH(orders!O$1,products!$A$1:$G$1,0))</f>
        <v>20.584999999999997</v>
      </c>
      <c r="P159" s="5">
        <f>E159*O159</f>
        <v>61.754999999999995</v>
      </c>
    </row>
    <row r="160" spans="1:16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INDEX(customers!$A$1:$I$1001,MATCH(orders!$C160,customers!$A$1:$A$1001,0),MATCH(orders!F$1,customers!$A$1:$I$1,0))</f>
        <v>Say Risborough</v>
      </c>
      <c r="G160" s="2" t="str">
        <f>INDEX(customers!$A$1:$I$1001,MATCH(orders!$C160,customers!$A$1:$A$1001,0),MATCH(orders!G$1,customers!$A$1:$I$1,0))</f>
        <v>Yes</v>
      </c>
      <c r="H160" s="2" t="str">
        <f>INDEX(customers!$A$1:$I$1001,MATCH(orders!$C160,customers!$A$1:$A$1001,0),MATCH(orders!H$1,customers!$A$1:$I$1,0))</f>
        <v>Chattanooga</v>
      </c>
      <c r="I160" s="2" t="str">
        <f>INDEX(customers!$A$1:$I$1001,MATCH(orders!$C160,customers!$A$1:$A$1001,0),MATCH(orders!I$1,customers!$A$1:$I$1,0))</f>
        <v>United States</v>
      </c>
      <c r="J160" t="str">
        <f>INDEX(products!$A$1:$G$49,MATCH(orders!$D160,products!$A$1:$A$49,0),MATCH(orders!J$1,products!$A$1:$G$1,0))</f>
        <v>Rob</v>
      </c>
      <c r="K160" t="str">
        <f t="shared" si="4"/>
        <v>Robusta</v>
      </c>
      <c r="L160" t="str">
        <f>INDEX(products!$A$1:$G$49,MATCH(orders!$D160,products!$A$1:$A$49,0),MATCH(orders!L$1,products!$A$1:$G$1,0))</f>
        <v>D</v>
      </c>
      <c r="M160" t="str">
        <f t="shared" si="5"/>
        <v>Dark</v>
      </c>
      <c r="N160" s="4">
        <f>INDEX(products!$A$1:$G$49,MATCH(orders!$D160,products!$A$1:$A$49,0),MATCH(orders!N$1,products!$A$1:$G$1,0))</f>
        <v>2.5</v>
      </c>
      <c r="O160" s="5">
        <f>INDEX(products!$A$1:$G$49,MATCH(orders!$D160,products!$A$1:$A$49,0),MATCH(orders!O$1,products!$A$1:$G$1,0))</f>
        <v>20.584999999999997</v>
      </c>
      <c r="P160" s="5">
        <f>E160*O160</f>
        <v>123.50999999999999</v>
      </c>
    </row>
    <row r="161" spans="1:16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INDEX(customers!$A$1:$I$1001,MATCH(orders!$C161,customers!$A$1:$A$1001,0),MATCH(orders!F$1,customers!$A$1:$I$1,0))</f>
        <v>Alexa Sizey</v>
      </c>
      <c r="G161" s="2" t="str">
        <f>INDEX(customers!$A$1:$I$1001,MATCH(orders!$C161,customers!$A$1:$A$1001,0),MATCH(orders!G$1,customers!$A$1:$I$1,0))</f>
        <v>No</v>
      </c>
      <c r="H161" s="2" t="str">
        <f>INDEX(customers!$A$1:$I$1001,MATCH(orders!$C161,customers!$A$1:$A$1001,0),MATCH(orders!H$1,customers!$A$1:$I$1,0))</f>
        <v>Portland</v>
      </c>
      <c r="I161" s="2" t="str">
        <f>INDEX(customers!$A$1:$I$1001,MATCH(orders!$C161,customers!$A$1:$A$1001,0),MATCH(orders!I$1,customers!$A$1:$I$1,0))</f>
        <v>United States</v>
      </c>
      <c r="J161" t="str">
        <f>INDEX(products!$A$1:$G$49,MATCH(orders!$D161,products!$A$1:$A$49,0),MATCH(orders!J$1,products!$A$1:$G$1,0))</f>
        <v>Lib</v>
      </c>
      <c r="K161" t="str">
        <f t="shared" si="4"/>
        <v>Liberica</v>
      </c>
      <c r="L161" t="str">
        <f>INDEX(products!$A$1:$G$49,MATCH(orders!$D161,products!$A$1:$A$49,0),MATCH(orders!L$1,products!$A$1:$G$1,0))</f>
        <v>L</v>
      </c>
      <c r="M161" t="str">
        <f t="shared" si="5"/>
        <v>Light</v>
      </c>
      <c r="N161" s="4">
        <f>INDEX(products!$A$1:$G$49,MATCH(orders!$D161,products!$A$1:$A$49,0),MATCH(orders!N$1,products!$A$1:$G$1,0))</f>
        <v>2.5</v>
      </c>
      <c r="O161" s="5">
        <f>INDEX(products!$A$1:$G$49,MATCH(orders!$D161,products!$A$1:$A$49,0),MATCH(orders!O$1,products!$A$1:$G$1,0))</f>
        <v>36.454999999999998</v>
      </c>
      <c r="P161" s="5">
        <f>E161*O161</f>
        <v>218.73</v>
      </c>
    </row>
    <row r="162" spans="1:16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INDEX(customers!$A$1:$I$1001,MATCH(orders!$C162,customers!$A$1:$A$1001,0),MATCH(orders!F$1,customers!$A$1:$I$1,0))</f>
        <v>Kari Swede</v>
      </c>
      <c r="G162" s="2" t="str">
        <f>INDEX(customers!$A$1:$I$1001,MATCH(orders!$C162,customers!$A$1:$A$1001,0),MATCH(orders!G$1,customers!$A$1:$I$1,0))</f>
        <v>No</v>
      </c>
      <c r="H162" s="2" t="str">
        <f>INDEX(customers!$A$1:$I$1001,MATCH(orders!$C162,customers!$A$1:$A$1001,0),MATCH(orders!H$1,customers!$A$1:$I$1,0))</f>
        <v>Oklahoma City</v>
      </c>
      <c r="I162" s="2" t="str">
        <f>INDEX(customers!$A$1:$I$1001,MATCH(orders!$C162,customers!$A$1:$A$1001,0),MATCH(orders!I$1,customers!$A$1:$I$1,0))</f>
        <v>United States</v>
      </c>
      <c r="J162" t="str">
        <f>INDEX(products!$A$1:$G$49,MATCH(orders!$D162,products!$A$1:$A$49,0),MATCH(orders!J$1,products!$A$1:$G$1,0))</f>
        <v>Exc</v>
      </c>
      <c r="K162" t="str">
        <f t="shared" si="4"/>
        <v>Excelsa</v>
      </c>
      <c r="L162" t="str">
        <f>INDEX(products!$A$1:$G$49,MATCH(orders!$D162,products!$A$1:$A$49,0),MATCH(orders!L$1,products!$A$1:$G$1,0))</f>
        <v>M</v>
      </c>
      <c r="M162" t="str">
        <f t="shared" si="5"/>
        <v>Medium</v>
      </c>
      <c r="N162" s="4">
        <f>INDEX(products!$A$1:$G$49,MATCH(orders!$D162,products!$A$1:$A$49,0),MATCH(orders!N$1,products!$A$1:$G$1,0))</f>
        <v>0.5</v>
      </c>
      <c r="O162" s="5">
        <f>INDEX(products!$A$1:$G$49,MATCH(orders!$D162,products!$A$1:$A$49,0),MATCH(orders!O$1,products!$A$1:$G$1,0))</f>
        <v>8.25</v>
      </c>
      <c r="P162" s="5">
        <f>E162*O162</f>
        <v>33</v>
      </c>
    </row>
    <row r="163" spans="1:16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INDEX(customers!$A$1:$I$1001,MATCH(orders!$C163,customers!$A$1:$A$1001,0),MATCH(orders!F$1,customers!$A$1:$I$1,0))</f>
        <v>Leontine Rubrow</v>
      </c>
      <c r="G163" s="2" t="str">
        <f>INDEX(customers!$A$1:$I$1001,MATCH(orders!$C163,customers!$A$1:$A$1001,0),MATCH(orders!G$1,customers!$A$1:$I$1,0))</f>
        <v>No</v>
      </c>
      <c r="H163" s="2" t="str">
        <f>INDEX(customers!$A$1:$I$1001,MATCH(orders!$C163,customers!$A$1:$A$1001,0),MATCH(orders!H$1,customers!$A$1:$I$1,0))</f>
        <v>Washington</v>
      </c>
      <c r="I163" s="2" t="str">
        <f>INDEX(customers!$A$1:$I$1001,MATCH(orders!$C163,customers!$A$1:$A$1001,0),MATCH(orders!I$1,customers!$A$1:$I$1,0))</f>
        <v>United States</v>
      </c>
      <c r="J163" t="str">
        <f>INDEX(products!$A$1:$G$49,MATCH(orders!$D163,products!$A$1:$A$49,0),MATCH(orders!J$1,products!$A$1:$G$1,0))</f>
        <v>Ara</v>
      </c>
      <c r="K163" t="str">
        <f t="shared" si="4"/>
        <v>Arabica</v>
      </c>
      <c r="L163" t="str">
        <f>INDEX(products!$A$1:$G$49,MATCH(orders!$D163,products!$A$1:$A$49,0),MATCH(orders!L$1,products!$A$1:$G$1,0))</f>
        <v>L</v>
      </c>
      <c r="M163" t="str">
        <f t="shared" si="5"/>
        <v>Light</v>
      </c>
      <c r="N163" s="4">
        <f>INDEX(products!$A$1:$G$49,MATCH(orders!$D163,products!$A$1:$A$49,0),MATCH(orders!N$1,products!$A$1:$G$1,0))</f>
        <v>0.5</v>
      </c>
      <c r="O163" s="5">
        <f>INDEX(products!$A$1:$G$49,MATCH(orders!$D163,products!$A$1:$A$49,0),MATCH(orders!O$1,products!$A$1:$G$1,0))</f>
        <v>7.77</v>
      </c>
      <c r="P163" s="5">
        <f>E163*O163</f>
        <v>23.31</v>
      </c>
    </row>
    <row r="164" spans="1:16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INDEX(customers!$A$1:$I$1001,MATCH(orders!$C164,customers!$A$1:$A$1001,0),MATCH(orders!F$1,customers!$A$1:$I$1,0))</f>
        <v>Dottie Tift</v>
      </c>
      <c r="G164" s="2" t="str">
        <f>INDEX(customers!$A$1:$I$1001,MATCH(orders!$C164,customers!$A$1:$A$1001,0),MATCH(orders!G$1,customers!$A$1:$I$1,0))</f>
        <v>Yes</v>
      </c>
      <c r="H164" s="2" t="str">
        <f>INDEX(customers!$A$1:$I$1001,MATCH(orders!$C164,customers!$A$1:$A$1001,0),MATCH(orders!H$1,customers!$A$1:$I$1,0))</f>
        <v>Greensboro</v>
      </c>
      <c r="I164" s="2" t="str">
        <f>INDEX(customers!$A$1:$I$1001,MATCH(orders!$C164,customers!$A$1:$A$1001,0),MATCH(orders!I$1,customers!$A$1:$I$1,0))</f>
        <v>United States</v>
      </c>
      <c r="J164" t="str">
        <f>INDEX(products!$A$1:$G$49,MATCH(orders!$D164,products!$A$1:$A$49,0),MATCH(orders!J$1,products!$A$1:$G$1,0))</f>
        <v>Exc</v>
      </c>
      <c r="K164" t="str">
        <f t="shared" si="4"/>
        <v>Excelsa</v>
      </c>
      <c r="L164" t="str">
        <f>INDEX(products!$A$1:$G$49,MATCH(orders!$D164,products!$A$1:$A$49,0),MATCH(orders!L$1,products!$A$1:$G$1,0))</f>
        <v>D</v>
      </c>
      <c r="M164" t="str">
        <f t="shared" si="5"/>
        <v>Dark</v>
      </c>
      <c r="N164" s="4">
        <f>INDEX(products!$A$1:$G$49,MATCH(orders!$D164,products!$A$1:$A$49,0),MATCH(orders!N$1,products!$A$1:$G$1,0))</f>
        <v>0.5</v>
      </c>
      <c r="O164" s="5">
        <f>INDEX(products!$A$1:$G$49,MATCH(orders!$D164,products!$A$1:$A$49,0),MATCH(orders!O$1,products!$A$1:$G$1,0))</f>
        <v>7.29</v>
      </c>
      <c r="P164" s="5">
        <f>E164*O164</f>
        <v>21.87</v>
      </c>
    </row>
    <row r="165" spans="1:16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INDEX(customers!$A$1:$I$1001,MATCH(orders!$C165,customers!$A$1:$A$1001,0),MATCH(orders!F$1,customers!$A$1:$I$1,0))</f>
        <v>Gerardo Schonfeld</v>
      </c>
      <c r="G165" s="2" t="str">
        <f>INDEX(customers!$A$1:$I$1001,MATCH(orders!$C165,customers!$A$1:$A$1001,0),MATCH(orders!G$1,customers!$A$1:$I$1,0))</f>
        <v>No</v>
      </c>
      <c r="H165" s="2" t="str">
        <f>INDEX(customers!$A$1:$I$1001,MATCH(orders!$C165,customers!$A$1:$A$1001,0),MATCH(orders!H$1,customers!$A$1:$I$1,0))</f>
        <v>Alexandria</v>
      </c>
      <c r="I165" s="2" t="str">
        <f>INDEX(customers!$A$1:$I$1001,MATCH(orders!$C165,customers!$A$1:$A$1001,0),MATCH(orders!I$1,customers!$A$1:$I$1,0))</f>
        <v>United States</v>
      </c>
      <c r="J165" t="str">
        <f>INDEX(products!$A$1:$G$49,MATCH(orders!$D165,products!$A$1:$A$49,0),MATCH(orders!J$1,products!$A$1:$G$1,0))</f>
        <v>Rob</v>
      </c>
      <c r="K165" t="str">
        <f t="shared" si="4"/>
        <v>Robusta</v>
      </c>
      <c r="L165" t="str">
        <f>INDEX(products!$A$1:$G$49,MATCH(orders!$D165,products!$A$1:$A$49,0),MATCH(orders!L$1,products!$A$1:$G$1,0))</f>
        <v>D</v>
      </c>
      <c r="M165" t="str">
        <f t="shared" si="5"/>
        <v>Dark</v>
      </c>
      <c r="N165" s="4">
        <f>INDEX(products!$A$1:$G$49,MATCH(orders!$D165,products!$A$1:$A$49,0),MATCH(orders!N$1,products!$A$1:$G$1,0))</f>
        <v>0.2</v>
      </c>
      <c r="O165" s="5">
        <f>INDEX(products!$A$1:$G$49,MATCH(orders!$D165,products!$A$1:$A$49,0),MATCH(orders!O$1,products!$A$1:$G$1,0))</f>
        <v>2.6849999999999996</v>
      </c>
      <c r="P165" s="5">
        <f>E165*O165</f>
        <v>16.11</v>
      </c>
    </row>
    <row r="166" spans="1:16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INDEX(customers!$A$1:$I$1001,MATCH(orders!$C166,customers!$A$1:$A$1001,0),MATCH(orders!F$1,customers!$A$1:$I$1,0))</f>
        <v>Claiborne Feye</v>
      </c>
      <c r="G166" s="2" t="str">
        <f>INDEX(customers!$A$1:$I$1001,MATCH(orders!$C166,customers!$A$1:$A$1001,0),MATCH(orders!G$1,customers!$A$1:$I$1,0))</f>
        <v>No</v>
      </c>
      <c r="H166" s="2" t="str">
        <f>INDEX(customers!$A$1:$I$1001,MATCH(orders!$C166,customers!$A$1:$A$1001,0),MATCH(orders!H$1,customers!$A$1:$I$1,0))</f>
        <v>Castlebridge</v>
      </c>
      <c r="I166" s="2" t="str">
        <f>INDEX(customers!$A$1:$I$1001,MATCH(orders!$C166,customers!$A$1:$A$1001,0),MATCH(orders!I$1,customers!$A$1:$I$1,0))</f>
        <v>Ireland</v>
      </c>
      <c r="J166" t="str">
        <f>INDEX(products!$A$1:$G$49,MATCH(orders!$D166,products!$A$1:$A$49,0),MATCH(orders!J$1,products!$A$1:$G$1,0))</f>
        <v>Exc</v>
      </c>
      <c r="K166" t="str">
        <f t="shared" si="4"/>
        <v>Excelsa</v>
      </c>
      <c r="L166" t="str">
        <f>INDEX(products!$A$1:$G$49,MATCH(orders!$D166,products!$A$1:$A$49,0),MATCH(orders!L$1,products!$A$1:$G$1,0))</f>
        <v>D</v>
      </c>
      <c r="M166" t="str">
        <f t="shared" si="5"/>
        <v>Dark</v>
      </c>
      <c r="N166" s="4">
        <f>INDEX(products!$A$1:$G$49,MATCH(orders!$D166,products!$A$1:$A$49,0),MATCH(orders!N$1,products!$A$1:$G$1,0))</f>
        <v>0.5</v>
      </c>
      <c r="O166" s="5">
        <f>INDEX(products!$A$1:$G$49,MATCH(orders!$D166,products!$A$1:$A$49,0),MATCH(orders!O$1,products!$A$1:$G$1,0))</f>
        <v>7.29</v>
      </c>
      <c r="P166" s="5">
        <f>E166*O166</f>
        <v>29.16</v>
      </c>
    </row>
    <row r="167" spans="1:16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INDEX(customers!$A$1:$I$1001,MATCH(orders!$C167,customers!$A$1:$A$1001,0),MATCH(orders!F$1,customers!$A$1:$I$1,0))</f>
        <v>Mina Elstone</v>
      </c>
      <c r="G167" s="2" t="str">
        <f>INDEX(customers!$A$1:$I$1001,MATCH(orders!$C167,customers!$A$1:$A$1001,0),MATCH(orders!G$1,customers!$A$1:$I$1,0))</f>
        <v>Yes</v>
      </c>
      <c r="H167" s="2" t="str">
        <f>INDEX(customers!$A$1:$I$1001,MATCH(orders!$C167,customers!$A$1:$A$1001,0),MATCH(orders!H$1,customers!$A$1:$I$1,0))</f>
        <v>Racine</v>
      </c>
      <c r="I167" s="2" t="str">
        <f>INDEX(customers!$A$1:$I$1001,MATCH(orders!$C167,customers!$A$1:$A$1001,0),MATCH(orders!I$1,customers!$A$1:$I$1,0))</f>
        <v>United States</v>
      </c>
      <c r="J167" t="str">
        <f>INDEX(products!$A$1:$G$49,MATCH(orders!$D167,products!$A$1:$A$49,0),MATCH(orders!J$1,products!$A$1:$G$1,0))</f>
        <v>Rob</v>
      </c>
      <c r="K167" t="str">
        <f t="shared" si="4"/>
        <v>Robusta</v>
      </c>
      <c r="L167" t="str">
        <f>INDEX(products!$A$1:$G$49,MATCH(orders!$D167,products!$A$1:$A$49,0),MATCH(orders!L$1,products!$A$1:$G$1,0))</f>
        <v>D</v>
      </c>
      <c r="M167" t="str">
        <f t="shared" si="5"/>
        <v>Dark</v>
      </c>
      <c r="N167" s="4">
        <f>INDEX(products!$A$1:$G$49,MATCH(orders!$D167,products!$A$1:$A$49,0),MATCH(orders!N$1,products!$A$1:$G$1,0))</f>
        <v>1</v>
      </c>
      <c r="O167" s="5">
        <f>INDEX(products!$A$1:$G$49,MATCH(orders!$D167,products!$A$1:$A$49,0),MATCH(orders!O$1,products!$A$1:$G$1,0))</f>
        <v>8.9499999999999993</v>
      </c>
      <c r="P167" s="5">
        <f>E167*O167</f>
        <v>53.699999999999996</v>
      </c>
    </row>
    <row r="168" spans="1:16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INDEX(customers!$A$1:$I$1001,MATCH(orders!$C168,customers!$A$1:$A$1001,0),MATCH(orders!F$1,customers!$A$1:$I$1,0))</f>
        <v>Sherman Mewrcik</v>
      </c>
      <c r="G168" s="2" t="str">
        <f>INDEX(customers!$A$1:$I$1001,MATCH(orders!$C168,customers!$A$1:$A$1001,0),MATCH(orders!G$1,customers!$A$1:$I$1,0))</f>
        <v>Yes</v>
      </c>
      <c r="H168" s="2" t="str">
        <f>INDEX(customers!$A$1:$I$1001,MATCH(orders!$C168,customers!$A$1:$A$1001,0),MATCH(orders!H$1,customers!$A$1:$I$1,0))</f>
        <v>Clearwater</v>
      </c>
      <c r="I168" s="2" t="str">
        <f>INDEX(customers!$A$1:$I$1001,MATCH(orders!$C168,customers!$A$1:$A$1001,0),MATCH(orders!I$1,customers!$A$1:$I$1,0))</f>
        <v>United States</v>
      </c>
      <c r="J168" t="str">
        <f>INDEX(products!$A$1:$G$49,MATCH(orders!$D168,products!$A$1:$A$49,0),MATCH(orders!J$1,products!$A$1:$G$1,0))</f>
        <v>Rob</v>
      </c>
      <c r="K168" t="str">
        <f t="shared" si="4"/>
        <v>Robusta</v>
      </c>
      <c r="L168" t="str">
        <f>INDEX(products!$A$1:$G$49,MATCH(orders!$D168,products!$A$1:$A$49,0),MATCH(orders!L$1,products!$A$1:$G$1,0))</f>
        <v>D</v>
      </c>
      <c r="M168" t="str">
        <f t="shared" si="5"/>
        <v>Dark</v>
      </c>
      <c r="N168" s="4">
        <f>INDEX(products!$A$1:$G$49,MATCH(orders!$D168,products!$A$1:$A$49,0),MATCH(orders!N$1,products!$A$1:$G$1,0))</f>
        <v>0.5</v>
      </c>
      <c r="O168" s="5">
        <f>INDEX(products!$A$1:$G$49,MATCH(orders!$D168,products!$A$1:$A$49,0),MATCH(orders!O$1,products!$A$1:$G$1,0))</f>
        <v>5.3699999999999992</v>
      </c>
      <c r="P168" s="5">
        <f>E168*O168</f>
        <v>26.849999999999994</v>
      </c>
    </row>
    <row r="169" spans="1:16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INDEX(customers!$A$1:$I$1001,MATCH(orders!$C169,customers!$A$1:$A$1001,0),MATCH(orders!F$1,customers!$A$1:$I$1,0))</f>
        <v>Tamarah Fero</v>
      </c>
      <c r="G169" s="2" t="str">
        <f>INDEX(customers!$A$1:$I$1001,MATCH(orders!$C169,customers!$A$1:$A$1001,0),MATCH(orders!G$1,customers!$A$1:$I$1,0))</f>
        <v>Yes</v>
      </c>
      <c r="H169" s="2" t="str">
        <f>INDEX(customers!$A$1:$I$1001,MATCH(orders!$C169,customers!$A$1:$A$1001,0),MATCH(orders!H$1,customers!$A$1:$I$1,0))</f>
        <v>Racine</v>
      </c>
      <c r="I169" s="2" t="str">
        <f>INDEX(customers!$A$1:$I$1001,MATCH(orders!$C169,customers!$A$1:$A$1001,0),MATCH(orders!I$1,customers!$A$1:$I$1,0))</f>
        <v>United States</v>
      </c>
      <c r="J169" t="str">
        <f>INDEX(products!$A$1:$G$49,MATCH(orders!$D169,products!$A$1:$A$49,0),MATCH(orders!J$1,products!$A$1:$G$1,0))</f>
        <v>Exc</v>
      </c>
      <c r="K169" t="str">
        <f t="shared" si="4"/>
        <v>Excelsa</v>
      </c>
      <c r="L169" t="str">
        <f>INDEX(products!$A$1:$G$49,MATCH(orders!$D169,products!$A$1:$A$49,0),MATCH(orders!L$1,products!$A$1:$G$1,0))</f>
        <v>M</v>
      </c>
      <c r="M169" t="str">
        <f t="shared" si="5"/>
        <v>Medium</v>
      </c>
      <c r="N169" s="4">
        <f>INDEX(products!$A$1:$G$49,MATCH(orders!$D169,products!$A$1:$A$49,0),MATCH(orders!N$1,products!$A$1:$G$1,0))</f>
        <v>0.5</v>
      </c>
      <c r="O169" s="5">
        <f>INDEX(products!$A$1:$G$49,MATCH(orders!$D169,products!$A$1:$A$49,0),MATCH(orders!O$1,products!$A$1:$G$1,0))</f>
        <v>8.25</v>
      </c>
      <c r="P169" s="5">
        <f>E169*O169</f>
        <v>41.25</v>
      </c>
    </row>
    <row r="170" spans="1:16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INDEX(customers!$A$1:$I$1001,MATCH(orders!$C170,customers!$A$1:$A$1001,0),MATCH(orders!F$1,customers!$A$1:$I$1,0))</f>
        <v>Stanislaus Valsler</v>
      </c>
      <c r="G170" s="2" t="str">
        <f>INDEX(customers!$A$1:$I$1001,MATCH(orders!$C170,customers!$A$1:$A$1001,0),MATCH(orders!G$1,customers!$A$1:$I$1,0))</f>
        <v>No</v>
      </c>
      <c r="H170" s="2" t="str">
        <f>INDEX(customers!$A$1:$I$1001,MATCH(orders!$C170,customers!$A$1:$A$1001,0),MATCH(orders!H$1,customers!$A$1:$I$1,0))</f>
        <v>Castlebridge</v>
      </c>
      <c r="I170" s="2" t="str">
        <f>INDEX(customers!$A$1:$I$1001,MATCH(orders!$C170,customers!$A$1:$A$1001,0),MATCH(orders!I$1,customers!$A$1:$I$1,0))</f>
        <v>Ireland</v>
      </c>
      <c r="J170" t="str">
        <f>INDEX(products!$A$1:$G$49,MATCH(orders!$D170,products!$A$1:$A$49,0),MATCH(orders!J$1,products!$A$1:$G$1,0))</f>
        <v>Ara</v>
      </c>
      <c r="K170" t="str">
        <f t="shared" si="4"/>
        <v>Arabica</v>
      </c>
      <c r="L170" t="str">
        <f>INDEX(products!$A$1:$G$49,MATCH(orders!$D170,products!$A$1:$A$49,0),MATCH(orders!L$1,products!$A$1:$G$1,0))</f>
        <v>M</v>
      </c>
      <c r="M170" t="str">
        <f t="shared" si="5"/>
        <v>Medium</v>
      </c>
      <c r="N170" s="4">
        <f>INDEX(products!$A$1:$G$49,MATCH(orders!$D170,products!$A$1:$A$49,0),MATCH(orders!N$1,products!$A$1:$G$1,0))</f>
        <v>0.5</v>
      </c>
      <c r="O170" s="5">
        <f>INDEX(products!$A$1:$G$49,MATCH(orders!$D170,products!$A$1:$A$49,0),MATCH(orders!O$1,products!$A$1:$G$1,0))</f>
        <v>6.75</v>
      </c>
      <c r="P170" s="5">
        <f>E170*O170</f>
        <v>40.5</v>
      </c>
    </row>
    <row r="171" spans="1:16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INDEX(customers!$A$1:$I$1001,MATCH(orders!$C171,customers!$A$1:$A$1001,0),MATCH(orders!F$1,customers!$A$1:$I$1,0))</f>
        <v>Felita Dauney</v>
      </c>
      <c r="G171" s="2" t="str">
        <f>INDEX(customers!$A$1:$I$1001,MATCH(orders!$C171,customers!$A$1:$A$1001,0),MATCH(orders!G$1,customers!$A$1:$I$1,0))</f>
        <v>No</v>
      </c>
      <c r="H171" s="2" t="str">
        <f>INDEX(customers!$A$1:$I$1001,MATCH(orders!$C171,customers!$A$1:$A$1001,0),MATCH(orders!H$1,customers!$A$1:$I$1,0))</f>
        <v>Castlebellingham</v>
      </c>
      <c r="I171" s="2" t="str">
        <f>INDEX(customers!$A$1:$I$1001,MATCH(orders!$C171,customers!$A$1:$A$1001,0),MATCH(orders!I$1,customers!$A$1:$I$1,0))</f>
        <v>Ireland</v>
      </c>
      <c r="J171" t="str">
        <f>INDEX(products!$A$1:$G$49,MATCH(orders!$D171,products!$A$1:$A$49,0),MATCH(orders!J$1,products!$A$1:$G$1,0))</f>
        <v>Rob</v>
      </c>
      <c r="K171" t="str">
        <f t="shared" si="4"/>
        <v>Robusta</v>
      </c>
      <c r="L171" t="str">
        <f>INDEX(products!$A$1:$G$49,MATCH(orders!$D171,products!$A$1:$A$49,0),MATCH(orders!L$1,products!$A$1:$G$1,0))</f>
        <v>D</v>
      </c>
      <c r="M171" t="str">
        <f t="shared" si="5"/>
        <v>Dark</v>
      </c>
      <c r="N171" s="4">
        <f>INDEX(products!$A$1:$G$49,MATCH(orders!$D171,products!$A$1:$A$49,0),MATCH(orders!N$1,products!$A$1:$G$1,0))</f>
        <v>1</v>
      </c>
      <c r="O171" s="5">
        <f>INDEX(products!$A$1:$G$49,MATCH(orders!$D171,products!$A$1:$A$49,0),MATCH(orders!O$1,products!$A$1:$G$1,0))</f>
        <v>8.9499999999999993</v>
      </c>
      <c r="P171" s="5">
        <f>E171*O171</f>
        <v>17.899999999999999</v>
      </c>
    </row>
    <row r="172" spans="1:16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INDEX(customers!$A$1:$I$1001,MATCH(orders!$C172,customers!$A$1:$A$1001,0),MATCH(orders!F$1,customers!$A$1:$I$1,0))</f>
        <v>Serena Earley</v>
      </c>
      <c r="G172" s="2" t="str">
        <f>INDEX(customers!$A$1:$I$1001,MATCH(orders!$C172,customers!$A$1:$A$1001,0),MATCH(orders!G$1,customers!$A$1:$I$1,0))</f>
        <v>No</v>
      </c>
      <c r="H172" s="2" t="str">
        <f>INDEX(customers!$A$1:$I$1001,MATCH(orders!$C172,customers!$A$1:$A$1001,0),MATCH(orders!H$1,customers!$A$1:$I$1,0))</f>
        <v>Craigavon</v>
      </c>
      <c r="I172" s="2" t="str">
        <f>INDEX(customers!$A$1:$I$1001,MATCH(orders!$C172,customers!$A$1:$A$1001,0),MATCH(orders!I$1,customers!$A$1:$I$1,0))</f>
        <v>United Kingdom</v>
      </c>
      <c r="J172" t="str">
        <f>INDEX(products!$A$1:$G$49,MATCH(orders!$D172,products!$A$1:$A$49,0),MATCH(orders!J$1,products!$A$1:$G$1,0))</f>
        <v>Exc</v>
      </c>
      <c r="K172" t="str">
        <f t="shared" si="4"/>
        <v>Excelsa</v>
      </c>
      <c r="L172" t="str">
        <f>INDEX(products!$A$1:$G$49,MATCH(orders!$D172,products!$A$1:$A$49,0),MATCH(orders!L$1,products!$A$1:$G$1,0))</f>
        <v>L</v>
      </c>
      <c r="M172" t="str">
        <f t="shared" si="5"/>
        <v>Light</v>
      </c>
      <c r="N172" s="4">
        <f>INDEX(products!$A$1:$G$49,MATCH(orders!$D172,products!$A$1:$A$49,0),MATCH(orders!N$1,products!$A$1:$G$1,0))</f>
        <v>2.5</v>
      </c>
      <c r="O172" s="5">
        <f>INDEX(products!$A$1:$G$49,MATCH(orders!$D172,products!$A$1:$A$49,0),MATCH(orders!O$1,products!$A$1:$G$1,0))</f>
        <v>34.154999999999994</v>
      </c>
      <c r="P172" s="5">
        <f>E172*O172</f>
        <v>68.309999999999988</v>
      </c>
    </row>
    <row r="173" spans="1:16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INDEX(customers!$A$1:$I$1001,MATCH(orders!$C173,customers!$A$1:$A$1001,0),MATCH(orders!F$1,customers!$A$1:$I$1,0))</f>
        <v>Minny Chamberlayne</v>
      </c>
      <c r="G173" s="2" t="str">
        <f>INDEX(customers!$A$1:$I$1001,MATCH(orders!$C173,customers!$A$1:$A$1001,0),MATCH(orders!G$1,customers!$A$1:$I$1,0))</f>
        <v>Yes</v>
      </c>
      <c r="H173" s="2" t="str">
        <f>INDEX(customers!$A$1:$I$1001,MATCH(orders!$C173,customers!$A$1:$A$1001,0),MATCH(orders!H$1,customers!$A$1:$I$1,0))</f>
        <v>Tampa</v>
      </c>
      <c r="I173" s="2" t="str">
        <f>INDEX(customers!$A$1:$I$1001,MATCH(orders!$C173,customers!$A$1:$A$1001,0),MATCH(orders!I$1,customers!$A$1:$I$1,0))</f>
        <v>United States</v>
      </c>
      <c r="J173" t="str">
        <f>INDEX(products!$A$1:$G$49,MATCH(orders!$D173,products!$A$1:$A$49,0),MATCH(orders!J$1,products!$A$1:$G$1,0))</f>
        <v>Exc</v>
      </c>
      <c r="K173" t="str">
        <f t="shared" si="4"/>
        <v>Excelsa</v>
      </c>
      <c r="L173" t="str">
        <f>INDEX(products!$A$1:$G$49,MATCH(orders!$D173,products!$A$1:$A$49,0),MATCH(orders!L$1,products!$A$1:$G$1,0))</f>
        <v>M</v>
      </c>
      <c r="M173" t="str">
        <f t="shared" si="5"/>
        <v>Medium</v>
      </c>
      <c r="N173" s="4">
        <f>INDEX(products!$A$1:$G$49,MATCH(orders!$D173,products!$A$1:$A$49,0),MATCH(orders!N$1,products!$A$1:$G$1,0))</f>
        <v>2.5</v>
      </c>
      <c r="O173" s="5">
        <f>INDEX(products!$A$1:$G$49,MATCH(orders!$D173,products!$A$1:$A$49,0),MATCH(orders!O$1,products!$A$1:$G$1,0))</f>
        <v>31.624999999999996</v>
      </c>
      <c r="P173" s="5">
        <f>E173*O173</f>
        <v>63.249999999999993</v>
      </c>
    </row>
    <row r="174" spans="1:16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INDEX(customers!$A$1:$I$1001,MATCH(orders!$C174,customers!$A$1:$A$1001,0),MATCH(orders!F$1,customers!$A$1:$I$1,0))</f>
        <v>Bartholemy Flaherty</v>
      </c>
      <c r="G174" s="2" t="str">
        <f>INDEX(customers!$A$1:$I$1001,MATCH(orders!$C174,customers!$A$1:$A$1001,0),MATCH(orders!G$1,customers!$A$1:$I$1,0))</f>
        <v>No</v>
      </c>
      <c r="H174" s="2" t="str">
        <f>INDEX(customers!$A$1:$I$1001,MATCH(orders!$C174,customers!$A$1:$A$1001,0),MATCH(orders!H$1,customers!$A$1:$I$1,0))</f>
        <v>Eadestown</v>
      </c>
      <c r="I174" s="2" t="str">
        <f>INDEX(customers!$A$1:$I$1001,MATCH(orders!$C174,customers!$A$1:$A$1001,0),MATCH(orders!I$1,customers!$A$1:$I$1,0))</f>
        <v>Ireland</v>
      </c>
      <c r="J174" t="str">
        <f>INDEX(products!$A$1:$G$49,MATCH(orders!$D174,products!$A$1:$A$49,0),MATCH(orders!J$1,products!$A$1:$G$1,0))</f>
        <v>Exc</v>
      </c>
      <c r="K174" t="str">
        <f t="shared" si="4"/>
        <v>Excelsa</v>
      </c>
      <c r="L174" t="str">
        <f>INDEX(products!$A$1:$G$49,MATCH(orders!$D174,products!$A$1:$A$49,0),MATCH(orders!L$1,products!$A$1:$G$1,0))</f>
        <v>D</v>
      </c>
      <c r="M174" t="str">
        <f t="shared" si="5"/>
        <v>Dark</v>
      </c>
      <c r="N174" s="4">
        <f>INDEX(products!$A$1:$G$49,MATCH(orders!$D174,products!$A$1:$A$49,0),MATCH(orders!N$1,products!$A$1:$G$1,0))</f>
        <v>0.5</v>
      </c>
      <c r="O174" s="5">
        <f>INDEX(products!$A$1:$G$49,MATCH(orders!$D174,products!$A$1:$A$49,0),MATCH(orders!O$1,products!$A$1:$G$1,0))</f>
        <v>7.29</v>
      </c>
      <c r="P174" s="5">
        <f>E174*O174</f>
        <v>21.87</v>
      </c>
    </row>
    <row r="175" spans="1:16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INDEX(customers!$A$1:$I$1001,MATCH(orders!$C175,customers!$A$1:$A$1001,0),MATCH(orders!F$1,customers!$A$1:$I$1,0))</f>
        <v>Oran Colbeck</v>
      </c>
      <c r="G175" s="2" t="str">
        <f>INDEX(customers!$A$1:$I$1001,MATCH(orders!$C175,customers!$A$1:$A$1001,0),MATCH(orders!G$1,customers!$A$1:$I$1,0))</f>
        <v>No</v>
      </c>
      <c r="H175" s="2" t="str">
        <f>INDEX(customers!$A$1:$I$1001,MATCH(orders!$C175,customers!$A$1:$A$1001,0),MATCH(orders!H$1,customers!$A$1:$I$1,0))</f>
        <v>Montgomery</v>
      </c>
      <c r="I175" s="2" t="str">
        <f>INDEX(customers!$A$1:$I$1001,MATCH(orders!$C175,customers!$A$1:$A$1001,0),MATCH(orders!I$1,customers!$A$1:$I$1,0))</f>
        <v>United States</v>
      </c>
      <c r="J175" t="str">
        <f>INDEX(products!$A$1:$G$49,MATCH(orders!$D175,products!$A$1:$A$49,0),MATCH(orders!J$1,products!$A$1:$G$1,0))</f>
        <v>Rob</v>
      </c>
      <c r="K175" t="str">
        <f t="shared" si="4"/>
        <v>Robusta</v>
      </c>
      <c r="L175" t="str">
        <f>INDEX(products!$A$1:$G$49,MATCH(orders!$D175,products!$A$1:$A$49,0),MATCH(orders!L$1,products!$A$1:$G$1,0))</f>
        <v>M</v>
      </c>
      <c r="M175" t="str">
        <f t="shared" si="5"/>
        <v>Medium</v>
      </c>
      <c r="N175" s="4">
        <f>INDEX(products!$A$1:$G$49,MATCH(orders!$D175,products!$A$1:$A$49,0),MATCH(orders!N$1,products!$A$1:$G$1,0))</f>
        <v>2.5</v>
      </c>
      <c r="O175" s="5">
        <f>INDEX(products!$A$1:$G$49,MATCH(orders!$D175,products!$A$1:$A$49,0),MATCH(orders!O$1,products!$A$1:$G$1,0))</f>
        <v>22.884999999999998</v>
      </c>
      <c r="P175" s="5">
        <f>E175*O175</f>
        <v>91.539999999999992</v>
      </c>
    </row>
    <row r="176" spans="1:16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INDEX(customers!$A$1:$I$1001,MATCH(orders!$C176,customers!$A$1:$A$1001,0),MATCH(orders!F$1,customers!$A$1:$I$1,0))</f>
        <v>Elysee Sketch</v>
      </c>
      <c r="G176" s="2" t="str">
        <f>INDEX(customers!$A$1:$I$1001,MATCH(orders!$C176,customers!$A$1:$A$1001,0),MATCH(orders!G$1,customers!$A$1:$I$1,0))</f>
        <v>Yes</v>
      </c>
      <c r="H176" s="2" t="str">
        <f>INDEX(customers!$A$1:$I$1001,MATCH(orders!$C176,customers!$A$1:$A$1001,0),MATCH(orders!H$1,customers!$A$1:$I$1,0))</f>
        <v>Sparks</v>
      </c>
      <c r="I176" s="2" t="str">
        <f>INDEX(customers!$A$1:$I$1001,MATCH(orders!$C176,customers!$A$1:$A$1001,0),MATCH(orders!I$1,customers!$A$1:$I$1,0))</f>
        <v>United States</v>
      </c>
      <c r="J176" t="str">
        <f>INDEX(products!$A$1:$G$49,MATCH(orders!$D176,products!$A$1:$A$49,0),MATCH(orders!J$1,products!$A$1:$G$1,0))</f>
        <v>Exc</v>
      </c>
      <c r="K176" t="str">
        <f t="shared" si="4"/>
        <v>Excelsa</v>
      </c>
      <c r="L176" t="str">
        <f>INDEX(products!$A$1:$G$49,MATCH(orders!$D176,products!$A$1:$A$49,0),MATCH(orders!L$1,products!$A$1:$G$1,0))</f>
        <v>L</v>
      </c>
      <c r="M176" t="str">
        <f t="shared" si="5"/>
        <v>Light</v>
      </c>
      <c r="N176" s="4">
        <f>INDEX(products!$A$1:$G$49,MATCH(orders!$D176,products!$A$1:$A$49,0),MATCH(orders!N$1,products!$A$1:$G$1,0))</f>
        <v>2.5</v>
      </c>
      <c r="O176" s="5">
        <f>INDEX(products!$A$1:$G$49,MATCH(orders!$D176,products!$A$1:$A$49,0),MATCH(orders!O$1,products!$A$1:$G$1,0))</f>
        <v>34.154999999999994</v>
      </c>
      <c r="P176" s="5">
        <f>E176*O176</f>
        <v>204.92999999999995</v>
      </c>
    </row>
    <row r="177" spans="1:16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INDEX(customers!$A$1:$I$1001,MATCH(orders!$C177,customers!$A$1:$A$1001,0),MATCH(orders!F$1,customers!$A$1:$I$1,0))</f>
        <v>Ethelda Hobbing</v>
      </c>
      <c r="G177" s="2" t="str">
        <f>INDEX(customers!$A$1:$I$1001,MATCH(orders!$C177,customers!$A$1:$A$1001,0),MATCH(orders!G$1,customers!$A$1:$I$1,0))</f>
        <v>Yes</v>
      </c>
      <c r="H177" s="2" t="str">
        <f>INDEX(customers!$A$1:$I$1001,MATCH(orders!$C177,customers!$A$1:$A$1001,0),MATCH(orders!H$1,customers!$A$1:$I$1,0))</f>
        <v>Macon</v>
      </c>
      <c r="I177" s="2" t="str">
        <f>INDEX(customers!$A$1:$I$1001,MATCH(orders!$C177,customers!$A$1:$A$1001,0),MATCH(orders!I$1,customers!$A$1:$I$1,0))</f>
        <v>United States</v>
      </c>
      <c r="J177" t="str">
        <f>INDEX(products!$A$1:$G$49,MATCH(orders!$D177,products!$A$1:$A$49,0),MATCH(orders!J$1,products!$A$1:$G$1,0))</f>
        <v>Exc</v>
      </c>
      <c r="K177" t="str">
        <f t="shared" si="4"/>
        <v>Excelsa</v>
      </c>
      <c r="L177" t="str">
        <f>INDEX(products!$A$1:$G$49,MATCH(orders!$D177,products!$A$1:$A$49,0),MATCH(orders!L$1,products!$A$1:$G$1,0))</f>
        <v>M</v>
      </c>
      <c r="M177" t="str">
        <f t="shared" si="5"/>
        <v>Medium</v>
      </c>
      <c r="N177" s="4">
        <f>INDEX(products!$A$1:$G$49,MATCH(orders!$D177,products!$A$1:$A$49,0),MATCH(orders!N$1,products!$A$1:$G$1,0))</f>
        <v>2.5</v>
      </c>
      <c r="O177" s="5">
        <f>INDEX(products!$A$1:$G$49,MATCH(orders!$D177,products!$A$1:$A$49,0),MATCH(orders!O$1,products!$A$1:$G$1,0))</f>
        <v>31.624999999999996</v>
      </c>
      <c r="P177" s="5">
        <f>E177*O177</f>
        <v>63.249999999999993</v>
      </c>
    </row>
    <row r="178" spans="1:16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INDEX(customers!$A$1:$I$1001,MATCH(orders!$C178,customers!$A$1:$A$1001,0),MATCH(orders!F$1,customers!$A$1:$I$1,0))</f>
        <v>Odille Thynne</v>
      </c>
      <c r="G178" s="2" t="str">
        <f>INDEX(customers!$A$1:$I$1001,MATCH(orders!$C178,customers!$A$1:$A$1001,0),MATCH(orders!G$1,customers!$A$1:$I$1,0))</f>
        <v>Yes</v>
      </c>
      <c r="H178" s="2" t="str">
        <f>INDEX(customers!$A$1:$I$1001,MATCH(orders!$C178,customers!$A$1:$A$1001,0),MATCH(orders!H$1,customers!$A$1:$I$1,0))</f>
        <v>Whittier</v>
      </c>
      <c r="I178" s="2" t="str">
        <f>INDEX(customers!$A$1:$I$1001,MATCH(orders!$C178,customers!$A$1:$A$1001,0),MATCH(orders!I$1,customers!$A$1:$I$1,0))</f>
        <v>United States</v>
      </c>
      <c r="J178" t="str">
        <f>INDEX(products!$A$1:$G$49,MATCH(orders!$D178,products!$A$1:$A$49,0),MATCH(orders!J$1,products!$A$1:$G$1,0))</f>
        <v>Exc</v>
      </c>
      <c r="K178" t="str">
        <f t="shared" si="4"/>
        <v>Excelsa</v>
      </c>
      <c r="L178" t="str">
        <f>INDEX(products!$A$1:$G$49,MATCH(orders!$D178,products!$A$1:$A$49,0),MATCH(orders!L$1,products!$A$1:$G$1,0))</f>
        <v>L</v>
      </c>
      <c r="M178" t="str">
        <f t="shared" si="5"/>
        <v>Light</v>
      </c>
      <c r="N178" s="4">
        <f>INDEX(products!$A$1:$G$49,MATCH(orders!$D178,products!$A$1:$A$49,0),MATCH(orders!N$1,products!$A$1:$G$1,0))</f>
        <v>2.5</v>
      </c>
      <c r="O178" s="5">
        <f>INDEX(products!$A$1:$G$49,MATCH(orders!$D178,products!$A$1:$A$49,0),MATCH(orders!O$1,products!$A$1:$G$1,0))</f>
        <v>34.154999999999994</v>
      </c>
      <c r="P178" s="5">
        <f>E178*O178</f>
        <v>34.154999999999994</v>
      </c>
    </row>
    <row r="179" spans="1:16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INDEX(customers!$A$1:$I$1001,MATCH(orders!$C179,customers!$A$1:$A$1001,0),MATCH(orders!F$1,customers!$A$1:$I$1,0))</f>
        <v>Emlynne Heining</v>
      </c>
      <c r="G179" s="2" t="str">
        <f>INDEX(customers!$A$1:$I$1001,MATCH(orders!$C179,customers!$A$1:$A$1001,0),MATCH(orders!G$1,customers!$A$1:$I$1,0))</f>
        <v>Yes</v>
      </c>
      <c r="H179" s="2" t="str">
        <f>INDEX(customers!$A$1:$I$1001,MATCH(orders!$C179,customers!$A$1:$A$1001,0),MATCH(orders!H$1,customers!$A$1:$I$1,0))</f>
        <v>Johnson City</v>
      </c>
      <c r="I179" s="2" t="str">
        <f>INDEX(customers!$A$1:$I$1001,MATCH(orders!$C179,customers!$A$1:$A$1001,0),MATCH(orders!I$1,customers!$A$1:$I$1,0))</f>
        <v>United States</v>
      </c>
      <c r="J179" t="str">
        <f>INDEX(products!$A$1:$G$49,MATCH(orders!$D179,products!$A$1:$A$49,0),MATCH(orders!J$1,products!$A$1:$G$1,0))</f>
        <v>Rob</v>
      </c>
      <c r="K179" t="str">
        <f t="shared" si="4"/>
        <v>Robusta</v>
      </c>
      <c r="L179" t="str">
        <f>INDEX(products!$A$1:$G$49,MATCH(orders!$D179,products!$A$1:$A$49,0),MATCH(orders!L$1,products!$A$1:$G$1,0))</f>
        <v>L</v>
      </c>
      <c r="M179" t="str">
        <f t="shared" si="5"/>
        <v>Light</v>
      </c>
      <c r="N179" s="4">
        <f>INDEX(products!$A$1:$G$49,MATCH(orders!$D179,products!$A$1:$A$49,0),MATCH(orders!N$1,products!$A$1:$G$1,0))</f>
        <v>2.5</v>
      </c>
      <c r="O179" s="5">
        <f>INDEX(products!$A$1:$G$49,MATCH(orders!$D179,products!$A$1:$A$49,0),MATCH(orders!O$1,products!$A$1:$G$1,0))</f>
        <v>27.484999999999996</v>
      </c>
      <c r="P179" s="5">
        <f>E179*O179</f>
        <v>109.93999999999998</v>
      </c>
    </row>
    <row r="180" spans="1:16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INDEX(customers!$A$1:$I$1001,MATCH(orders!$C180,customers!$A$1:$A$1001,0),MATCH(orders!F$1,customers!$A$1:$I$1,0))</f>
        <v>Katerina Melloi</v>
      </c>
      <c r="G180" s="2" t="str">
        <f>INDEX(customers!$A$1:$I$1001,MATCH(orders!$C180,customers!$A$1:$A$1001,0),MATCH(orders!G$1,customers!$A$1:$I$1,0))</f>
        <v>No</v>
      </c>
      <c r="H180" s="2" t="str">
        <f>INDEX(customers!$A$1:$I$1001,MATCH(orders!$C180,customers!$A$1:$A$1001,0),MATCH(orders!H$1,customers!$A$1:$I$1,0))</f>
        <v>Rochester</v>
      </c>
      <c r="I180" s="2" t="str">
        <f>INDEX(customers!$A$1:$I$1001,MATCH(orders!$C180,customers!$A$1:$A$1001,0),MATCH(orders!I$1,customers!$A$1:$I$1,0))</f>
        <v>United States</v>
      </c>
      <c r="J180" t="str">
        <f>INDEX(products!$A$1:$G$49,MATCH(orders!$D180,products!$A$1:$A$49,0),MATCH(orders!J$1,products!$A$1:$G$1,0))</f>
        <v>Ara</v>
      </c>
      <c r="K180" t="str">
        <f t="shared" si="4"/>
        <v>Arabica</v>
      </c>
      <c r="L180" t="str">
        <f>INDEX(products!$A$1:$G$49,MATCH(orders!$D180,products!$A$1:$A$49,0),MATCH(orders!L$1,products!$A$1:$G$1,0))</f>
        <v>L</v>
      </c>
      <c r="M180" t="str">
        <f t="shared" si="5"/>
        <v>Light</v>
      </c>
      <c r="N180" s="4">
        <f>INDEX(products!$A$1:$G$49,MATCH(orders!$D180,products!$A$1:$A$49,0),MATCH(orders!N$1,products!$A$1:$G$1,0))</f>
        <v>1</v>
      </c>
      <c r="O180" s="5">
        <f>INDEX(products!$A$1:$G$49,MATCH(orders!$D180,products!$A$1:$A$49,0),MATCH(orders!O$1,products!$A$1:$G$1,0))</f>
        <v>12.95</v>
      </c>
      <c r="P180" s="5">
        <f>E180*O180</f>
        <v>25.9</v>
      </c>
    </row>
    <row r="181" spans="1:16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INDEX(customers!$A$1:$I$1001,MATCH(orders!$C181,customers!$A$1:$A$1001,0),MATCH(orders!F$1,customers!$A$1:$I$1,0))</f>
        <v>Tiffany Scardafield</v>
      </c>
      <c r="G181" s="2" t="str">
        <f>INDEX(customers!$A$1:$I$1001,MATCH(orders!$C181,customers!$A$1:$A$1001,0),MATCH(orders!G$1,customers!$A$1:$I$1,0))</f>
        <v>No</v>
      </c>
      <c r="H181" s="2" t="str">
        <f>INDEX(customers!$A$1:$I$1001,MATCH(orders!$C181,customers!$A$1:$A$1001,0),MATCH(orders!H$1,customers!$A$1:$I$1,0))</f>
        <v>Portarlington</v>
      </c>
      <c r="I181" s="2" t="str">
        <f>INDEX(customers!$A$1:$I$1001,MATCH(orders!$C181,customers!$A$1:$A$1001,0),MATCH(orders!I$1,customers!$A$1:$I$1,0))</f>
        <v>Ireland</v>
      </c>
      <c r="J181" t="str">
        <f>INDEX(products!$A$1:$G$49,MATCH(orders!$D181,products!$A$1:$A$49,0),MATCH(orders!J$1,products!$A$1:$G$1,0))</f>
        <v>Ara</v>
      </c>
      <c r="K181" t="str">
        <f t="shared" si="4"/>
        <v>Arabica</v>
      </c>
      <c r="L181" t="str">
        <f>INDEX(products!$A$1:$G$49,MATCH(orders!$D181,products!$A$1:$A$49,0),MATCH(orders!L$1,products!$A$1:$G$1,0))</f>
        <v>D</v>
      </c>
      <c r="M181" t="str">
        <f t="shared" si="5"/>
        <v>Dark</v>
      </c>
      <c r="N181" s="4">
        <f>INDEX(products!$A$1:$G$49,MATCH(orders!$D181,products!$A$1:$A$49,0),MATCH(orders!N$1,products!$A$1:$G$1,0))</f>
        <v>0.2</v>
      </c>
      <c r="O181" s="5">
        <f>INDEX(products!$A$1:$G$49,MATCH(orders!$D181,products!$A$1:$A$49,0),MATCH(orders!O$1,products!$A$1:$G$1,0))</f>
        <v>2.9849999999999999</v>
      </c>
      <c r="P181" s="5">
        <f>E181*O181</f>
        <v>2.9849999999999999</v>
      </c>
    </row>
    <row r="182" spans="1:16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INDEX(customers!$A$1:$I$1001,MATCH(orders!$C182,customers!$A$1:$A$1001,0),MATCH(orders!F$1,customers!$A$1:$I$1,0))</f>
        <v>Abrahan Mussen</v>
      </c>
      <c r="G182" s="2" t="str">
        <f>INDEX(customers!$A$1:$I$1001,MATCH(orders!$C182,customers!$A$1:$A$1001,0),MATCH(orders!G$1,customers!$A$1:$I$1,0))</f>
        <v>No</v>
      </c>
      <c r="H182" s="2" t="str">
        <f>INDEX(customers!$A$1:$I$1001,MATCH(orders!$C182,customers!$A$1:$A$1001,0),MATCH(orders!H$1,customers!$A$1:$I$1,0))</f>
        <v>Brooklyn</v>
      </c>
      <c r="I182" s="2" t="str">
        <f>INDEX(customers!$A$1:$I$1001,MATCH(orders!$C182,customers!$A$1:$A$1001,0),MATCH(orders!I$1,customers!$A$1:$I$1,0))</f>
        <v>United States</v>
      </c>
      <c r="J182" t="str">
        <f>INDEX(products!$A$1:$G$49,MATCH(orders!$D182,products!$A$1:$A$49,0),MATCH(orders!J$1,products!$A$1:$G$1,0))</f>
        <v>Exc</v>
      </c>
      <c r="K182" t="str">
        <f t="shared" si="4"/>
        <v>Excelsa</v>
      </c>
      <c r="L182" t="str">
        <f>INDEX(products!$A$1:$G$49,MATCH(orders!$D182,products!$A$1:$A$49,0),MATCH(orders!L$1,products!$A$1:$G$1,0))</f>
        <v>L</v>
      </c>
      <c r="M182" t="str">
        <f t="shared" si="5"/>
        <v>Light</v>
      </c>
      <c r="N182" s="4">
        <f>INDEX(products!$A$1:$G$49,MATCH(orders!$D182,products!$A$1:$A$49,0),MATCH(orders!N$1,products!$A$1:$G$1,0))</f>
        <v>0.2</v>
      </c>
      <c r="O182" s="5">
        <f>INDEX(products!$A$1:$G$49,MATCH(orders!$D182,products!$A$1:$A$49,0),MATCH(orders!O$1,products!$A$1:$G$1,0))</f>
        <v>4.4550000000000001</v>
      </c>
      <c r="P182" s="5">
        <f>E182*O182</f>
        <v>22.274999999999999</v>
      </c>
    </row>
    <row r="183" spans="1:16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INDEX(customers!$A$1:$I$1001,MATCH(orders!$C183,customers!$A$1:$A$1001,0),MATCH(orders!F$1,customers!$A$1:$I$1,0))</f>
        <v>Abrahan Mussen</v>
      </c>
      <c r="G183" s="2" t="str">
        <f>INDEX(customers!$A$1:$I$1001,MATCH(orders!$C183,customers!$A$1:$A$1001,0),MATCH(orders!G$1,customers!$A$1:$I$1,0))</f>
        <v>No</v>
      </c>
      <c r="H183" s="2" t="str">
        <f>INDEX(customers!$A$1:$I$1001,MATCH(orders!$C183,customers!$A$1:$A$1001,0),MATCH(orders!H$1,customers!$A$1:$I$1,0))</f>
        <v>Brooklyn</v>
      </c>
      <c r="I183" s="2" t="str">
        <f>INDEX(customers!$A$1:$I$1001,MATCH(orders!$C183,customers!$A$1:$A$1001,0),MATCH(orders!I$1,customers!$A$1:$I$1,0))</f>
        <v>United States</v>
      </c>
      <c r="J183" t="str">
        <f>INDEX(products!$A$1:$G$49,MATCH(orders!$D183,products!$A$1:$A$49,0),MATCH(orders!J$1,products!$A$1:$G$1,0))</f>
        <v>Ara</v>
      </c>
      <c r="K183" t="str">
        <f t="shared" si="4"/>
        <v>Arabica</v>
      </c>
      <c r="L183" t="str">
        <f>INDEX(products!$A$1:$G$49,MATCH(orders!$D183,products!$A$1:$A$49,0),MATCH(orders!L$1,products!$A$1:$G$1,0))</f>
        <v>D</v>
      </c>
      <c r="M183" t="str">
        <f t="shared" si="5"/>
        <v>Dark</v>
      </c>
      <c r="N183" s="4">
        <f>INDEX(products!$A$1:$G$49,MATCH(orders!$D183,products!$A$1:$A$49,0),MATCH(orders!N$1,products!$A$1:$G$1,0))</f>
        <v>0.5</v>
      </c>
      <c r="O183" s="5">
        <f>INDEX(products!$A$1:$G$49,MATCH(orders!$D183,products!$A$1:$A$49,0),MATCH(orders!O$1,products!$A$1:$G$1,0))</f>
        <v>5.97</v>
      </c>
      <c r="P183" s="5">
        <f>E183*O183</f>
        <v>29.849999999999998</v>
      </c>
    </row>
    <row r="184" spans="1:16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INDEX(customers!$A$1:$I$1001,MATCH(orders!$C184,customers!$A$1:$A$1001,0),MATCH(orders!F$1,customers!$A$1:$I$1,0))</f>
        <v>Anny Mundford</v>
      </c>
      <c r="G184" s="2" t="str">
        <f>INDEX(customers!$A$1:$I$1001,MATCH(orders!$C184,customers!$A$1:$A$1001,0),MATCH(orders!G$1,customers!$A$1:$I$1,0))</f>
        <v>No</v>
      </c>
      <c r="H184" s="2" t="str">
        <f>INDEX(customers!$A$1:$I$1001,MATCH(orders!$C184,customers!$A$1:$A$1001,0),MATCH(orders!H$1,customers!$A$1:$I$1,0))</f>
        <v>Charlottesville</v>
      </c>
      <c r="I184" s="2" t="str">
        <f>INDEX(customers!$A$1:$I$1001,MATCH(orders!$C184,customers!$A$1:$A$1001,0),MATCH(orders!I$1,customers!$A$1:$I$1,0))</f>
        <v>United States</v>
      </c>
      <c r="J184" t="str">
        <f>INDEX(products!$A$1:$G$49,MATCH(orders!$D184,products!$A$1:$A$49,0),MATCH(orders!J$1,products!$A$1:$G$1,0))</f>
        <v>Rob</v>
      </c>
      <c r="K184" t="str">
        <f t="shared" si="4"/>
        <v>Robusta</v>
      </c>
      <c r="L184" t="str">
        <f>INDEX(products!$A$1:$G$49,MATCH(orders!$D184,products!$A$1:$A$49,0),MATCH(orders!L$1,products!$A$1:$G$1,0))</f>
        <v>D</v>
      </c>
      <c r="M184" t="str">
        <f t="shared" si="5"/>
        <v>Dark</v>
      </c>
      <c r="N184" s="4">
        <f>INDEX(products!$A$1:$G$49,MATCH(orders!$D184,products!$A$1:$A$49,0),MATCH(orders!N$1,products!$A$1:$G$1,0))</f>
        <v>0.5</v>
      </c>
      <c r="O184" s="5">
        <f>INDEX(products!$A$1:$G$49,MATCH(orders!$D184,products!$A$1:$A$49,0),MATCH(orders!O$1,products!$A$1:$G$1,0))</f>
        <v>5.3699999999999992</v>
      </c>
      <c r="P184" s="5">
        <f>E184*O184</f>
        <v>32.22</v>
      </c>
    </row>
    <row r="185" spans="1:16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INDEX(customers!$A$1:$I$1001,MATCH(orders!$C185,customers!$A$1:$A$1001,0),MATCH(orders!F$1,customers!$A$1:$I$1,0))</f>
        <v>Tory Walas</v>
      </c>
      <c r="G185" s="2" t="str">
        <f>INDEX(customers!$A$1:$I$1001,MATCH(orders!$C185,customers!$A$1:$A$1001,0),MATCH(orders!G$1,customers!$A$1:$I$1,0))</f>
        <v>No</v>
      </c>
      <c r="H185" s="2" t="str">
        <f>INDEX(customers!$A$1:$I$1001,MATCH(orders!$C185,customers!$A$1:$A$1001,0),MATCH(orders!H$1,customers!$A$1:$I$1,0))</f>
        <v>Garland</v>
      </c>
      <c r="I185" s="2" t="str">
        <f>INDEX(customers!$A$1:$I$1001,MATCH(orders!$C185,customers!$A$1:$A$1001,0),MATCH(orders!I$1,customers!$A$1:$I$1,0))</f>
        <v>United States</v>
      </c>
      <c r="J185" t="str">
        <f>INDEX(products!$A$1:$G$49,MATCH(orders!$D185,products!$A$1:$A$49,0),MATCH(orders!J$1,products!$A$1:$G$1,0))</f>
        <v>Exc</v>
      </c>
      <c r="K185" t="str">
        <f t="shared" si="4"/>
        <v>Excelsa</v>
      </c>
      <c r="L185" t="str">
        <f>INDEX(products!$A$1:$G$49,MATCH(orders!$D185,products!$A$1:$A$49,0),MATCH(orders!L$1,products!$A$1:$G$1,0))</f>
        <v>M</v>
      </c>
      <c r="M185" t="str">
        <f t="shared" si="5"/>
        <v>Medium</v>
      </c>
      <c r="N185" s="4">
        <f>INDEX(products!$A$1:$G$49,MATCH(orders!$D185,products!$A$1:$A$49,0),MATCH(orders!N$1,products!$A$1:$G$1,0))</f>
        <v>0.2</v>
      </c>
      <c r="O185" s="5">
        <f>INDEX(products!$A$1:$G$49,MATCH(orders!$D185,products!$A$1:$A$49,0),MATCH(orders!O$1,products!$A$1:$G$1,0))</f>
        <v>4.125</v>
      </c>
      <c r="P185" s="5">
        <f>E185*O185</f>
        <v>8.25</v>
      </c>
    </row>
    <row r="186" spans="1:16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INDEX(customers!$A$1:$I$1001,MATCH(orders!$C186,customers!$A$1:$A$1001,0),MATCH(orders!F$1,customers!$A$1:$I$1,0))</f>
        <v>Isa Blazewicz</v>
      </c>
      <c r="G186" s="2" t="str">
        <f>INDEX(customers!$A$1:$I$1001,MATCH(orders!$C186,customers!$A$1:$A$1001,0),MATCH(orders!G$1,customers!$A$1:$I$1,0))</f>
        <v>No</v>
      </c>
      <c r="H186" s="2" t="str">
        <f>INDEX(customers!$A$1:$I$1001,MATCH(orders!$C186,customers!$A$1:$A$1001,0),MATCH(orders!H$1,customers!$A$1:$I$1,0))</f>
        <v>Minneapolis</v>
      </c>
      <c r="I186" s="2" t="str">
        <f>INDEX(customers!$A$1:$I$1001,MATCH(orders!$C186,customers!$A$1:$A$1001,0),MATCH(orders!I$1,customers!$A$1:$I$1,0))</f>
        <v>United States</v>
      </c>
      <c r="J186" t="str">
        <f>INDEX(products!$A$1:$G$49,MATCH(orders!$D186,products!$A$1:$A$49,0),MATCH(orders!J$1,products!$A$1:$G$1,0))</f>
        <v>Ara</v>
      </c>
      <c r="K186" t="str">
        <f t="shared" si="4"/>
        <v>Arabica</v>
      </c>
      <c r="L186" t="str">
        <f>INDEX(products!$A$1:$G$49,MATCH(orders!$D186,products!$A$1:$A$49,0),MATCH(orders!L$1,products!$A$1:$G$1,0))</f>
        <v>L</v>
      </c>
      <c r="M186" t="str">
        <f t="shared" si="5"/>
        <v>Light</v>
      </c>
      <c r="N186" s="4">
        <f>INDEX(products!$A$1:$G$49,MATCH(orders!$D186,products!$A$1:$A$49,0),MATCH(orders!N$1,products!$A$1:$G$1,0))</f>
        <v>0.5</v>
      </c>
      <c r="O186" s="5">
        <f>INDEX(products!$A$1:$G$49,MATCH(orders!$D186,products!$A$1:$A$49,0),MATCH(orders!O$1,products!$A$1:$G$1,0))</f>
        <v>7.77</v>
      </c>
      <c r="P186" s="5">
        <f>E186*O186</f>
        <v>31.08</v>
      </c>
    </row>
    <row r="187" spans="1:16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INDEX(customers!$A$1:$I$1001,MATCH(orders!$C187,customers!$A$1:$A$1001,0),MATCH(orders!F$1,customers!$A$1:$I$1,0))</f>
        <v>Angie Rizzetti</v>
      </c>
      <c r="G187" s="2" t="str">
        <f>INDEX(customers!$A$1:$I$1001,MATCH(orders!$C187,customers!$A$1:$A$1001,0),MATCH(orders!G$1,customers!$A$1:$I$1,0))</f>
        <v>Yes</v>
      </c>
      <c r="H187" s="2" t="str">
        <f>INDEX(customers!$A$1:$I$1001,MATCH(orders!$C187,customers!$A$1:$A$1001,0),MATCH(orders!H$1,customers!$A$1:$I$1,0))</f>
        <v>Lansing</v>
      </c>
      <c r="I187" s="2" t="str">
        <f>INDEX(customers!$A$1:$I$1001,MATCH(orders!$C187,customers!$A$1:$A$1001,0),MATCH(orders!I$1,customers!$A$1:$I$1,0))</f>
        <v>United States</v>
      </c>
      <c r="J187" t="str">
        <f>INDEX(products!$A$1:$G$49,MATCH(orders!$D187,products!$A$1:$A$49,0),MATCH(orders!J$1,products!$A$1:$G$1,0))</f>
        <v>Exc</v>
      </c>
      <c r="K187" t="str">
        <f t="shared" si="4"/>
        <v>Excelsa</v>
      </c>
      <c r="L187" t="str">
        <f>INDEX(products!$A$1:$G$49,MATCH(orders!$D187,products!$A$1:$A$49,0),MATCH(orders!L$1,products!$A$1:$G$1,0))</f>
        <v>D</v>
      </c>
      <c r="M187" t="str">
        <f t="shared" si="5"/>
        <v>Dark</v>
      </c>
      <c r="N187" s="4">
        <f>INDEX(products!$A$1:$G$49,MATCH(orders!$D187,products!$A$1:$A$49,0),MATCH(orders!N$1,products!$A$1:$G$1,0))</f>
        <v>0.5</v>
      </c>
      <c r="O187" s="5">
        <f>INDEX(products!$A$1:$G$49,MATCH(orders!$D187,products!$A$1:$A$49,0),MATCH(orders!O$1,products!$A$1:$G$1,0))</f>
        <v>7.29</v>
      </c>
      <c r="P187" s="5">
        <f>E187*O187</f>
        <v>36.450000000000003</v>
      </c>
    </row>
    <row r="188" spans="1:16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INDEX(customers!$A$1:$I$1001,MATCH(orders!$C188,customers!$A$1:$A$1001,0),MATCH(orders!F$1,customers!$A$1:$I$1,0))</f>
        <v>Mord Meriet</v>
      </c>
      <c r="G188" s="2" t="str">
        <f>INDEX(customers!$A$1:$I$1001,MATCH(orders!$C188,customers!$A$1:$A$1001,0),MATCH(orders!G$1,customers!$A$1:$I$1,0))</f>
        <v>No</v>
      </c>
      <c r="H188" s="2" t="str">
        <f>INDEX(customers!$A$1:$I$1001,MATCH(orders!$C188,customers!$A$1:$A$1001,0),MATCH(orders!H$1,customers!$A$1:$I$1,0))</f>
        <v>Grand Forks</v>
      </c>
      <c r="I188" s="2" t="str">
        <f>INDEX(customers!$A$1:$I$1001,MATCH(orders!$C188,customers!$A$1:$A$1001,0),MATCH(orders!I$1,customers!$A$1:$I$1,0))</f>
        <v>United States</v>
      </c>
      <c r="J188" t="str">
        <f>INDEX(products!$A$1:$G$49,MATCH(orders!$D188,products!$A$1:$A$49,0),MATCH(orders!J$1,products!$A$1:$G$1,0))</f>
        <v>Rob</v>
      </c>
      <c r="K188" t="str">
        <f t="shared" si="4"/>
        <v>Robusta</v>
      </c>
      <c r="L188" t="str">
        <f>INDEX(products!$A$1:$G$49,MATCH(orders!$D188,products!$A$1:$A$49,0),MATCH(orders!L$1,products!$A$1:$G$1,0))</f>
        <v>M</v>
      </c>
      <c r="M188" t="str">
        <f t="shared" si="5"/>
        <v>Medium</v>
      </c>
      <c r="N188" s="4">
        <f>INDEX(products!$A$1:$G$49,MATCH(orders!$D188,products!$A$1:$A$49,0),MATCH(orders!N$1,products!$A$1:$G$1,0))</f>
        <v>2.5</v>
      </c>
      <c r="O188" s="5">
        <f>INDEX(products!$A$1:$G$49,MATCH(orders!$D188,products!$A$1:$A$49,0),MATCH(orders!O$1,products!$A$1:$G$1,0))</f>
        <v>22.884999999999998</v>
      </c>
      <c r="P188" s="5">
        <f>E188*O188</f>
        <v>68.655000000000001</v>
      </c>
    </row>
    <row r="189" spans="1:16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INDEX(customers!$A$1:$I$1001,MATCH(orders!$C189,customers!$A$1:$A$1001,0),MATCH(orders!F$1,customers!$A$1:$I$1,0))</f>
        <v>Lawrence Pratt</v>
      </c>
      <c r="G189" s="2" t="str">
        <f>INDEX(customers!$A$1:$I$1001,MATCH(orders!$C189,customers!$A$1:$A$1001,0),MATCH(orders!G$1,customers!$A$1:$I$1,0))</f>
        <v>Yes</v>
      </c>
      <c r="H189" s="2" t="str">
        <f>INDEX(customers!$A$1:$I$1001,MATCH(orders!$C189,customers!$A$1:$A$1001,0),MATCH(orders!H$1,customers!$A$1:$I$1,0))</f>
        <v>Anchorage</v>
      </c>
      <c r="I189" s="2" t="str">
        <f>INDEX(customers!$A$1:$I$1001,MATCH(orders!$C189,customers!$A$1:$A$1001,0),MATCH(orders!I$1,customers!$A$1:$I$1,0))</f>
        <v>United States</v>
      </c>
      <c r="J189" t="str">
        <f>INDEX(products!$A$1:$G$49,MATCH(orders!$D189,products!$A$1:$A$49,0),MATCH(orders!J$1,products!$A$1:$G$1,0))</f>
        <v>Lib</v>
      </c>
      <c r="K189" t="str">
        <f t="shared" si="4"/>
        <v>Liberica</v>
      </c>
      <c r="L189" t="str">
        <f>INDEX(products!$A$1:$G$49,MATCH(orders!$D189,products!$A$1:$A$49,0),MATCH(orders!L$1,products!$A$1:$G$1,0))</f>
        <v>M</v>
      </c>
      <c r="M189" t="str">
        <f t="shared" si="5"/>
        <v>Medium</v>
      </c>
      <c r="N189" s="4">
        <f>INDEX(products!$A$1:$G$49,MATCH(orders!$D189,products!$A$1:$A$49,0),MATCH(orders!N$1,products!$A$1:$G$1,0))</f>
        <v>0.5</v>
      </c>
      <c r="O189" s="5">
        <f>INDEX(products!$A$1:$G$49,MATCH(orders!$D189,products!$A$1:$A$49,0),MATCH(orders!O$1,products!$A$1:$G$1,0))</f>
        <v>8.73</v>
      </c>
      <c r="P189" s="5">
        <f>E189*O189</f>
        <v>43.650000000000006</v>
      </c>
    </row>
    <row r="190" spans="1:16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INDEX(customers!$A$1:$I$1001,MATCH(orders!$C190,customers!$A$1:$A$1001,0),MATCH(orders!F$1,customers!$A$1:$I$1,0))</f>
        <v>Astrix Kitchingham</v>
      </c>
      <c r="G190" s="2" t="str">
        <f>INDEX(customers!$A$1:$I$1001,MATCH(orders!$C190,customers!$A$1:$A$1001,0),MATCH(orders!G$1,customers!$A$1:$I$1,0))</f>
        <v>Yes</v>
      </c>
      <c r="H190" s="2" t="str">
        <f>INDEX(customers!$A$1:$I$1001,MATCH(orders!$C190,customers!$A$1:$A$1001,0),MATCH(orders!H$1,customers!$A$1:$I$1,0))</f>
        <v>Oklahoma City</v>
      </c>
      <c r="I190" s="2" t="str">
        <f>INDEX(customers!$A$1:$I$1001,MATCH(orders!$C190,customers!$A$1:$A$1001,0),MATCH(orders!I$1,customers!$A$1:$I$1,0))</f>
        <v>United States</v>
      </c>
      <c r="J190" t="str">
        <f>INDEX(products!$A$1:$G$49,MATCH(orders!$D190,products!$A$1:$A$49,0),MATCH(orders!J$1,products!$A$1:$G$1,0))</f>
        <v>Exc</v>
      </c>
      <c r="K190" t="str">
        <f t="shared" si="4"/>
        <v>Excelsa</v>
      </c>
      <c r="L190" t="str">
        <f>INDEX(products!$A$1:$G$49,MATCH(orders!$D190,products!$A$1:$A$49,0),MATCH(orders!L$1,products!$A$1:$G$1,0))</f>
        <v>L</v>
      </c>
      <c r="M190" t="str">
        <f t="shared" si="5"/>
        <v>Light</v>
      </c>
      <c r="N190" s="4">
        <f>INDEX(products!$A$1:$G$49,MATCH(orders!$D190,products!$A$1:$A$49,0),MATCH(orders!N$1,products!$A$1:$G$1,0))</f>
        <v>0.2</v>
      </c>
      <c r="O190" s="5">
        <f>INDEX(products!$A$1:$G$49,MATCH(orders!$D190,products!$A$1:$A$49,0),MATCH(orders!O$1,products!$A$1:$G$1,0))</f>
        <v>4.4550000000000001</v>
      </c>
      <c r="P190" s="5">
        <f>E190*O190</f>
        <v>4.4550000000000001</v>
      </c>
    </row>
    <row r="191" spans="1:16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INDEX(customers!$A$1:$I$1001,MATCH(orders!$C191,customers!$A$1:$A$1001,0),MATCH(orders!F$1,customers!$A$1:$I$1,0))</f>
        <v>Burnard Bartholin</v>
      </c>
      <c r="G191" s="2" t="str">
        <f>INDEX(customers!$A$1:$I$1001,MATCH(orders!$C191,customers!$A$1:$A$1001,0),MATCH(orders!G$1,customers!$A$1:$I$1,0))</f>
        <v>Yes</v>
      </c>
      <c r="H191" s="2" t="str">
        <f>INDEX(customers!$A$1:$I$1001,MATCH(orders!$C191,customers!$A$1:$A$1001,0),MATCH(orders!H$1,customers!$A$1:$I$1,0))</f>
        <v>Tulsa</v>
      </c>
      <c r="I191" s="2" t="str">
        <f>INDEX(customers!$A$1:$I$1001,MATCH(orders!$C191,customers!$A$1:$A$1001,0),MATCH(orders!I$1,customers!$A$1:$I$1,0))</f>
        <v>United States</v>
      </c>
      <c r="J191" t="str">
        <f>INDEX(products!$A$1:$G$49,MATCH(orders!$D191,products!$A$1:$A$49,0),MATCH(orders!J$1,products!$A$1:$G$1,0))</f>
        <v>Lib</v>
      </c>
      <c r="K191" t="str">
        <f t="shared" si="4"/>
        <v>Liberica</v>
      </c>
      <c r="L191" t="str">
        <f>INDEX(products!$A$1:$G$49,MATCH(orders!$D191,products!$A$1:$A$49,0),MATCH(orders!L$1,products!$A$1:$G$1,0))</f>
        <v>M</v>
      </c>
      <c r="M191" t="str">
        <f t="shared" si="5"/>
        <v>Medium</v>
      </c>
      <c r="N191" s="4">
        <f>INDEX(products!$A$1:$G$49,MATCH(orders!$D191,products!$A$1:$A$49,0),MATCH(orders!N$1,products!$A$1:$G$1,0))</f>
        <v>1</v>
      </c>
      <c r="O191" s="5">
        <f>INDEX(products!$A$1:$G$49,MATCH(orders!$D191,products!$A$1:$A$49,0),MATCH(orders!O$1,products!$A$1:$G$1,0))</f>
        <v>14.55</v>
      </c>
      <c r="P191" s="5">
        <f>E191*O191</f>
        <v>43.650000000000006</v>
      </c>
    </row>
    <row r="192" spans="1:16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INDEX(customers!$A$1:$I$1001,MATCH(orders!$C192,customers!$A$1:$A$1001,0),MATCH(orders!F$1,customers!$A$1:$I$1,0))</f>
        <v>Madelene Prinn</v>
      </c>
      <c r="G192" s="2" t="str">
        <f>INDEX(customers!$A$1:$I$1001,MATCH(orders!$C192,customers!$A$1:$A$1001,0),MATCH(orders!G$1,customers!$A$1:$I$1,0))</f>
        <v>Yes</v>
      </c>
      <c r="H192" s="2" t="str">
        <f>INDEX(customers!$A$1:$I$1001,MATCH(orders!$C192,customers!$A$1:$A$1001,0),MATCH(orders!H$1,customers!$A$1:$I$1,0))</f>
        <v>Detroit</v>
      </c>
      <c r="I192" s="2" t="str">
        <f>INDEX(customers!$A$1:$I$1001,MATCH(orders!$C192,customers!$A$1:$A$1001,0),MATCH(orders!I$1,customers!$A$1:$I$1,0))</f>
        <v>United States</v>
      </c>
      <c r="J192" t="str">
        <f>INDEX(products!$A$1:$G$49,MATCH(orders!$D192,products!$A$1:$A$49,0),MATCH(orders!J$1,products!$A$1:$G$1,0))</f>
        <v>Lib</v>
      </c>
      <c r="K192" t="str">
        <f t="shared" si="4"/>
        <v>Liberica</v>
      </c>
      <c r="L192" t="str">
        <f>INDEX(products!$A$1:$G$49,MATCH(orders!$D192,products!$A$1:$A$49,0),MATCH(orders!L$1,products!$A$1:$G$1,0))</f>
        <v>M</v>
      </c>
      <c r="M192" t="str">
        <f t="shared" si="5"/>
        <v>Medium</v>
      </c>
      <c r="N192" s="4">
        <f>INDEX(products!$A$1:$G$49,MATCH(orders!$D192,products!$A$1:$A$49,0),MATCH(orders!N$1,products!$A$1:$G$1,0))</f>
        <v>2.5</v>
      </c>
      <c r="O192" s="5">
        <f>INDEX(products!$A$1:$G$49,MATCH(orders!$D192,products!$A$1:$A$49,0),MATCH(orders!O$1,products!$A$1:$G$1,0))</f>
        <v>33.464999999999996</v>
      </c>
      <c r="P192" s="5">
        <f>E192*O192</f>
        <v>33.464999999999996</v>
      </c>
    </row>
    <row r="193" spans="1:16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INDEX(customers!$A$1:$I$1001,MATCH(orders!$C193,customers!$A$1:$A$1001,0),MATCH(orders!F$1,customers!$A$1:$I$1,0))</f>
        <v>Alisun Baudino</v>
      </c>
      <c r="G193" s="2" t="str">
        <f>INDEX(customers!$A$1:$I$1001,MATCH(orders!$C193,customers!$A$1:$A$1001,0),MATCH(orders!G$1,customers!$A$1:$I$1,0))</f>
        <v>Yes</v>
      </c>
      <c r="H193" s="2" t="str">
        <f>INDEX(customers!$A$1:$I$1001,MATCH(orders!$C193,customers!$A$1:$A$1001,0),MATCH(orders!H$1,customers!$A$1:$I$1,0))</f>
        <v>Washington</v>
      </c>
      <c r="I193" s="2" t="str">
        <f>INDEX(customers!$A$1:$I$1001,MATCH(orders!$C193,customers!$A$1:$A$1001,0),MATCH(orders!I$1,customers!$A$1:$I$1,0))</f>
        <v>United States</v>
      </c>
      <c r="J193" t="str">
        <f>INDEX(products!$A$1:$G$49,MATCH(orders!$D193,products!$A$1:$A$49,0),MATCH(orders!J$1,products!$A$1:$G$1,0))</f>
        <v>Lib</v>
      </c>
      <c r="K193" t="str">
        <f t="shared" si="4"/>
        <v>Liberica</v>
      </c>
      <c r="L193" t="str">
        <f>INDEX(products!$A$1:$G$49,MATCH(orders!$D193,products!$A$1:$A$49,0),MATCH(orders!L$1,products!$A$1:$G$1,0))</f>
        <v>D</v>
      </c>
      <c r="M193" t="str">
        <f t="shared" si="5"/>
        <v>Dark</v>
      </c>
      <c r="N193" s="4">
        <f>INDEX(products!$A$1:$G$49,MATCH(orders!$D193,products!$A$1:$A$49,0),MATCH(orders!N$1,products!$A$1:$G$1,0))</f>
        <v>0.2</v>
      </c>
      <c r="O193" s="5">
        <f>INDEX(products!$A$1:$G$49,MATCH(orders!$D193,products!$A$1:$A$49,0),MATCH(orders!O$1,products!$A$1:$G$1,0))</f>
        <v>3.8849999999999998</v>
      </c>
      <c r="P193" s="5">
        <f>E193*O193</f>
        <v>19.424999999999997</v>
      </c>
    </row>
    <row r="194" spans="1:16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INDEX(customers!$A$1:$I$1001,MATCH(orders!$C194,customers!$A$1:$A$1001,0),MATCH(orders!F$1,customers!$A$1:$I$1,0))</f>
        <v>Philipa Petrushanko</v>
      </c>
      <c r="G194" s="2" t="str">
        <f>INDEX(customers!$A$1:$I$1001,MATCH(orders!$C194,customers!$A$1:$A$1001,0),MATCH(orders!G$1,customers!$A$1:$I$1,0))</f>
        <v>Yes</v>
      </c>
      <c r="H194" s="2" t="str">
        <f>INDEX(customers!$A$1:$I$1001,MATCH(orders!$C194,customers!$A$1:$A$1001,0),MATCH(orders!H$1,customers!$A$1:$I$1,0))</f>
        <v>Nenagh</v>
      </c>
      <c r="I194" s="2" t="str">
        <f>INDEX(customers!$A$1:$I$1001,MATCH(orders!$C194,customers!$A$1:$A$1001,0),MATCH(orders!I$1,customers!$A$1:$I$1,0))</f>
        <v>Ireland</v>
      </c>
      <c r="J194" t="str">
        <f>INDEX(products!$A$1:$G$49,MATCH(orders!$D194,products!$A$1:$A$49,0),MATCH(orders!J$1,products!$A$1:$G$1,0))</f>
        <v>Exc</v>
      </c>
      <c r="K194" t="str">
        <f t="shared" si="4"/>
        <v>Excelsa</v>
      </c>
      <c r="L194" t="str">
        <f>INDEX(products!$A$1:$G$49,MATCH(orders!$D194,products!$A$1:$A$49,0),MATCH(orders!L$1,products!$A$1:$G$1,0))</f>
        <v>D</v>
      </c>
      <c r="M194" t="str">
        <f t="shared" si="5"/>
        <v>Dark</v>
      </c>
      <c r="N194" s="4">
        <f>INDEX(products!$A$1:$G$49,MATCH(orders!$D194,products!$A$1:$A$49,0),MATCH(orders!N$1,products!$A$1:$G$1,0))</f>
        <v>1</v>
      </c>
      <c r="O194" s="5">
        <f>INDEX(products!$A$1:$G$49,MATCH(orders!$D194,products!$A$1:$A$49,0),MATCH(orders!O$1,products!$A$1:$G$1,0))</f>
        <v>12.15</v>
      </c>
      <c r="P194" s="5">
        <f>E194*O194</f>
        <v>72.900000000000006</v>
      </c>
    </row>
    <row r="195" spans="1:16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INDEX(customers!$A$1:$I$1001,MATCH(orders!$C195,customers!$A$1:$A$1001,0),MATCH(orders!F$1,customers!$A$1:$I$1,0))</f>
        <v>Kimberli Mustchin</v>
      </c>
      <c r="G195" s="2" t="str">
        <f>INDEX(customers!$A$1:$I$1001,MATCH(orders!$C195,customers!$A$1:$A$1001,0),MATCH(orders!G$1,customers!$A$1:$I$1,0))</f>
        <v>No</v>
      </c>
      <c r="H195" s="2" t="str">
        <f>INDEX(customers!$A$1:$I$1001,MATCH(orders!$C195,customers!$A$1:$A$1001,0),MATCH(orders!H$1,customers!$A$1:$I$1,0))</f>
        <v>Mesa</v>
      </c>
      <c r="I195" s="2" t="str">
        <f>INDEX(customers!$A$1:$I$1001,MATCH(orders!$C195,customers!$A$1:$A$1001,0),MATCH(orders!I$1,customers!$A$1:$I$1,0))</f>
        <v>United States</v>
      </c>
      <c r="J195" t="str">
        <f>INDEX(products!$A$1:$G$49,MATCH(orders!$D195,products!$A$1:$A$49,0),MATCH(orders!J$1,products!$A$1:$G$1,0))</f>
        <v>Exc</v>
      </c>
      <c r="K195" t="str">
        <f t="shared" ref="K195:K258" si="6">IF(J195="Rob","Robusta",IF(J195="Exc","Excelsa",IF(J195="Ara","Arabica",IF(J195="Lib","Liberica"," "))))</f>
        <v>Excelsa</v>
      </c>
      <c r="L195" t="str">
        <f>INDEX(products!$A$1:$G$49,MATCH(orders!$D195,products!$A$1:$A$49,0),MATCH(orders!L$1,products!$A$1:$G$1,0))</f>
        <v>L</v>
      </c>
      <c r="M195" t="str">
        <f t="shared" ref="M195:M258" si="7">IF(L195="M","Medium",IF(L195="L","Light",IF(L195="D","Dark"," ")))</f>
        <v>Light</v>
      </c>
      <c r="N195" s="4">
        <f>INDEX(products!$A$1:$G$49,MATCH(orders!$D195,products!$A$1:$A$49,0),MATCH(orders!N$1,products!$A$1:$G$1,0))</f>
        <v>1</v>
      </c>
      <c r="O195" s="5">
        <f>INDEX(products!$A$1:$G$49,MATCH(orders!$D195,products!$A$1:$A$49,0),MATCH(orders!O$1,products!$A$1:$G$1,0))</f>
        <v>14.85</v>
      </c>
      <c r="P195" s="5">
        <f>E195*O195</f>
        <v>44.55</v>
      </c>
    </row>
    <row r="196" spans="1:16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INDEX(customers!$A$1:$I$1001,MATCH(orders!$C196,customers!$A$1:$A$1001,0),MATCH(orders!F$1,customers!$A$1:$I$1,0))</f>
        <v>Emlynne Laird</v>
      </c>
      <c r="G196" s="2" t="str">
        <f>INDEX(customers!$A$1:$I$1001,MATCH(orders!$C196,customers!$A$1:$A$1001,0),MATCH(orders!G$1,customers!$A$1:$I$1,0))</f>
        <v>No</v>
      </c>
      <c r="H196" s="2" t="str">
        <f>INDEX(customers!$A$1:$I$1001,MATCH(orders!$C196,customers!$A$1:$A$1001,0),MATCH(orders!H$1,customers!$A$1:$I$1,0))</f>
        <v>Warren</v>
      </c>
      <c r="I196" s="2" t="str">
        <f>INDEX(customers!$A$1:$I$1001,MATCH(orders!$C196,customers!$A$1:$A$1001,0),MATCH(orders!I$1,customers!$A$1:$I$1,0))</f>
        <v>United States</v>
      </c>
      <c r="J196" t="str">
        <f>INDEX(products!$A$1:$G$49,MATCH(orders!$D196,products!$A$1:$A$49,0),MATCH(orders!J$1,products!$A$1:$G$1,0))</f>
        <v>Exc</v>
      </c>
      <c r="K196" t="str">
        <f t="shared" si="6"/>
        <v>Excelsa</v>
      </c>
      <c r="L196" t="str">
        <f>INDEX(products!$A$1:$G$49,MATCH(orders!$D196,products!$A$1:$A$49,0),MATCH(orders!L$1,products!$A$1:$G$1,0))</f>
        <v>D</v>
      </c>
      <c r="M196" t="str">
        <f t="shared" si="7"/>
        <v>Dark</v>
      </c>
      <c r="N196" s="4">
        <f>INDEX(products!$A$1:$G$49,MATCH(orders!$D196,products!$A$1:$A$49,0),MATCH(orders!N$1,products!$A$1:$G$1,0))</f>
        <v>0.5</v>
      </c>
      <c r="O196" s="5">
        <f>INDEX(products!$A$1:$G$49,MATCH(orders!$D196,products!$A$1:$A$49,0),MATCH(orders!O$1,products!$A$1:$G$1,0))</f>
        <v>7.29</v>
      </c>
      <c r="P196" s="5">
        <f>E196*O196</f>
        <v>36.450000000000003</v>
      </c>
    </row>
    <row r="197" spans="1:16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INDEX(customers!$A$1:$I$1001,MATCH(orders!$C197,customers!$A$1:$A$1001,0),MATCH(orders!F$1,customers!$A$1:$I$1,0))</f>
        <v>Marlena Howsden</v>
      </c>
      <c r="G197" s="2" t="str">
        <f>INDEX(customers!$A$1:$I$1001,MATCH(orders!$C197,customers!$A$1:$A$1001,0),MATCH(orders!G$1,customers!$A$1:$I$1,0))</f>
        <v>No</v>
      </c>
      <c r="H197" s="2" t="str">
        <f>INDEX(customers!$A$1:$I$1001,MATCH(orders!$C197,customers!$A$1:$A$1001,0),MATCH(orders!H$1,customers!$A$1:$I$1,0))</f>
        <v>Memphis</v>
      </c>
      <c r="I197" s="2" t="str">
        <f>INDEX(customers!$A$1:$I$1001,MATCH(orders!$C197,customers!$A$1:$A$1001,0),MATCH(orders!I$1,customers!$A$1:$I$1,0))</f>
        <v>United States</v>
      </c>
      <c r="J197" t="str">
        <f>INDEX(products!$A$1:$G$49,MATCH(orders!$D197,products!$A$1:$A$49,0),MATCH(orders!J$1,products!$A$1:$G$1,0))</f>
        <v>Ara</v>
      </c>
      <c r="K197" t="str">
        <f t="shared" si="6"/>
        <v>Arabica</v>
      </c>
      <c r="L197" t="str">
        <f>INDEX(products!$A$1:$G$49,MATCH(orders!$D197,products!$A$1:$A$49,0),MATCH(orders!L$1,products!$A$1:$G$1,0))</f>
        <v>L</v>
      </c>
      <c r="M197" t="str">
        <f t="shared" si="7"/>
        <v>Light</v>
      </c>
      <c r="N197" s="4">
        <f>INDEX(products!$A$1:$G$49,MATCH(orders!$D197,products!$A$1:$A$49,0),MATCH(orders!N$1,products!$A$1:$G$1,0))</f>
        <v>1</v>
      </c>
      <c r="O197" s="5">
        <f>INDEX(products!$A$1:$G$49,MATCH(orders!$D197,products!$A$1:$A$49,0),MATCH(orders!O$1,products!$A$1:$G$1,0))</f>
        <v>12.95</v>
      </c>
      <c r="P197" s="5">
        <f>E197*O197</f>
        <v>38.849999999999994</v>
      </c>
    </row>
    <row r="198" spans="1:16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INDEX(customers!$A$1:$I$1001,MATCH(orders!$C198,customers!$A$1:$A$1001,0),MATCH(orders!F$1,customers!$A$1:$I$1,0))</f>
        <v>Nealson Cuttler</v>
      </c>
      <c r="G198" s="2" t="str">
        <f>INDEX(customers!$A$1:$I$1001,MATCH(orders!$C198,customers!$A$1:$A$1001,0),MATCH(orders!G$1,customers!$A$1:$I$1,0))</f>
        <v>No</v>
      </c>
      <c r="H198" s="2" t="str">
        <f>INDEX(customers!$A$1:$I$1001,MATCH(orders!$C198,customers!$A$1:$A$1001,0),MATCH(orders!H$1,customers!$A$1:$I$1,0))</f>
        <v>Washington</v>
      </c>
      <c r="I198" s="2" t="str">
        <f>INDEX(customers!$A$1:$I$1001,MATCH(orders!$C198,customers!$A$1:$A$1001,0),MATCH(orders!I$1,customers!$A$1:$I$1,0))</f>
        <v>United States</v>
      </c>
      <c r="J198" t="str">
        <f>INDEX(products!$A$1:$G$49,MATCH(orders!$D198,products!$A$1:$A$49,0),MATCH(orders!J$1,products!$A$1:$G$1,0))</f>
        <v>Exc</v>
      </c>
      <c r="K198" t="str">
        <f t="shared" si="6"/>
        <v>Excelsa</v>
      </c>
      <c r="L198" t="str">
        <f>INDEX(products!$A$1:$G$49,MATCH(orders!$D198,products!$A$1:$A$49,0),MATCH(orders!L$1,products!$A$1:$G$1,0))</f>
        <v>L</v>
      </c>
      <c r="M198" t="str">
        <f t="shared" si="7"/>
        <v>Light</v>
      </c>
      <c r="N198" s="4">
        <f>INDEX(products!$A$1:$G$49,MATCH(orders!$D198,products!$A$1:$A$49,0),MATCH(orders!N$1,products!$A$1:$G$1,0))</f>
        <v>0.5</v>
      </c>
      <c r="O198" s="5">
        <f>INDEX(products!$A$1:$G$49,MATCH(orders!$D198,products!$A$1:$A$49,0),MATCH(orders!O$1,products!$A$1:$G$1,0))</f>
        <v>8.91</v>
      </c>
      <c r="P198" s="5">
        <f>E198*O198</f>
        <v>53.46</v>
      </c>
    </row>
    <row r="199" spans="1:16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INDEX(customers!$A$1:$I$1001,MATCH(orders!$C199,customers!$A$1:$A$1001,0),MATCH(orders!F$1,customers!$A$1:$I$1,0))</f>
        <v>Nealson Cuttler</v>
      </c>
      <c r="G199" s="2" t="str">
        <f>INDEX(customers!$A$1:$I$1001,MATCH(orders!$C199,customers!$A$1:$A$1001,0),MATCH(orders!G$1,customers!$A$1:$I$1,0))</f>
        <v>No</v>
      </c>
      <c r="H199" s="2" t="str">
        <f>INDEX(customers!$A$1:$I$1001,MATCH(orders!$C199,customers!$A$1:$A$1001,0),MATCH(orders!H$1,customers!$A$1:$I$1,0))</f>
        <v>Washington</v>
      </c>
      <c r="I199" s="2" t="str">
        <f>INDEX(customers!$A$1:$I$1001,MATCH(orders!$C199,customers!$A$1:$A$1001,0),MATCH(orders!I$1,customers!$A$1:$I$1,0))</f>
        <v>United States</v>
      </c>
      <c r="J199" t="str">
        <f>INDEX(products!$A$1:$G$49,MATCH(orders!$D199,products!$A$1:$A$49,0),MATCH(orders!J$1,products!$A$1:$G$1,0))</f>
        <v>Lib</v>
      </c>
      <c r="K199" t="str">
        <f t="shared" si="6"/>
        <v>Liberica</v>
      </c>
      <c r="L199" t="str">
        <f>INDEX(products!$A$1:$G$49,MATCH(orders!$D199,products!$A$1:$A$49,0),MATCH(orders!L$1,products!$A$1:$G$1,0))</f>
        <v>D</v>
      </c>
      <c r="M199" t="str">
        <f t="shared" si="7"/>
        <v>Dark</v>
      </c>
      <c r="N199" s="4">
        <f>INDEX(products!$A$1:$G$49,MATCH(orders!$D199,products!$A$1:$A$49,0),MATCH(orders!N$1,products!$A$1:$G$1,0))</f>
        <v>2.5</v>
      </c>
      <c r="O199" s="5">
        <f>INDEX(products!$A$1:$G$49,MATCH(orders!$D199,products!$A$1:$A$49,0),MATCH(orders!O$1,products!$A$1:$G$1,0))</f>
        <v>29.784999999999997</v>
      </c>
      <c r="P199" s="5">
        <f>E199*O199</f>
        <v>59.569999999999993</v>
      </c>
    </row>
    <row r="200" spans="1:16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INDEX(customers!$A$1:$I$1001,MATCH(orders!$C200,customers!$A$1:$A$1001,0),MATCH(orders!F$1,customers!$A$1:$I$1,0))</f>
        <v>Nealson Cuttler</v>
      </c>
      <c r="G200" s="2" t="str">
        <f>INDEX(customers!$A$1:$I$1001,MATCH(orders!$C200,customers!$A$1:$A$1001,0),MATCH(orders!G$1,customers!$A$1:$I$1,0))</f>
        <v>No</v>
      </c>
      <c r="H200" s="2" t="str">
        <f>INDEX(customers!$A$1:$I$1001,MATCH(orders!$C200,customers!$A$1:$A$1001,0),MATCH(orders!H$1,customers!$A$1:$I$1,0))</f>
        <v>Washington</v>
      </c>
      <c r="I200" s="2" t="str">
        <f>INDEX(customers!$A$1:$I$1001,MATCH(orders!$C200,customers!$A$1:$A$1001,0),MATCH(orders!I$1,customers!$A$1:$I$1,0))</f>
        <v>United States</v>
      </c>
      <c r="J200" t="str">
        <f>INDEX(products!$A$1:$G$49,MATCH(orders!$D200,products!$A$1:$A$49,0),MATCH(orders!J$1,products!$A$1:$G$1,0))</f>
        <v>Lib</v>
      </c>
      <c r="K200" t="str">
        <f t="shared" si="6"/>
        <v>Liberica</v>
      </c>
      <c r="L200" t="str">
        <f>INDEX(products!$A$1:$G$49,MATCH(orders!$D200,products!$A$1:$A$49,0),MATCH(orders!L$1,products!$A$1:$G$1,0))</f>
        <v>D</v>
      </c>
      <c r="M200" t="str">
        <f t="shared" si="7"/>
        <v>Dark</v>
      </c>
      <c r="N200" s="4">
        <f>INDEX(products!$A$1:$G$49,MATCH(orders!$D200,products!$A$1:$A$49,0),MATCH(orders!N$1,products!$A$1:$G$1,0))</f>
        <v>2.5</v>
      </c>
      <c r="O200" s="5">
        <f>INDEX(products!$A$1:$G$49,MATCH(orders!$D200,products!$A$1:$A$49,0),MATCH(orders!O$1,products!$A$1:$G$1,0))</f>
        <v>29.784999999999997</v>
      </c>
      <c r="P200" s="5">
        <f>E200*O200</f>
        <v>89.35499999999999</v>
      </c>
    </row>
    <row r="201" spans="1:16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INDEX(customers!$A$1:$I$1001,MATCH(orders!$C201,customers!$A$1:$A$1001,0),MATCH(orders!F$1,customers!$A$1:$I$1,0))</f>
        <v>Nealson Cuttler</v>
      </c>
      <c r="G201" s="2" t="str">
        <f>INDEX(customers!$A$1:$I$1001,MATCH(orders!$C201,customers!$A$1:$A$1001,0),MATCH(orders!G$1,customers!$A$1:$I$1,0))</f>
        <v>No</v>
      </c>
      <c r="H201" s="2" t="str">
        <f>INDEX(customers!$A$1:$I$1001,MATCH(orders!$C201,customers!$A$1:$A$1001,0),MATCH(orders!H$1,customers!$A$1:$I$1,0))</f>
        <v>Washington</v>
      </c>
      <c r="I201" s="2" t="str">
        <f>INDEX(customers!$A$1:$I$1001,MATCH(orders!$C201,customers!$A$1:$A$1001,0),MATCH(orders!I$1,customers!$A$1:$I$1,0))</f>
        <v>United States</v>
      </c>
      <c r="J201" t="str">
        <f>INDEX(products!$A$1:$G$49,MATCH(orders!$D201,products!$A$1:$A$49,0),MATCH(orders!J$1,products!$A$1:$G$1,0))</f>
        <v>Lib</v>
      </c>
      <c r="K201" t="str">
        <f t="shared" si="6"/>
        <v>Liberica</v>
      </c>
      <c r="L201" t="str">
        <f>INDEX(products!$A$1:$G$49,MATCH(orders!$D201,products!$A$1:$A$49,0),MATCH(orders!L$1,products!$A$1:$G$1,0))</f>
        <v>L</v>
      </c>
      <c r="M201" t="str">
        <f t="shared" si="7"/>
        <v>Light</v>
      </c>
      <c r="N201" s="4">
        <f>INDEX(products!$A$1:$G$49,MATCH(orders!$D201,products!$A$1:$A$49,0),MATCH(orders!N$1,products!$A$1:$G$1,0))</f>
        <v>0.5</v>
      </c>
      <c r="O201" s="5">
        <f>INDEX(products!$A$1:$G$49,MATCH(orders!$D201,products!$A$1:$A$49,0),MATCH(orders!O$1,products!$A$1:$G$1,0))</f>
        <v>9.51</v>
      </c>
      <c r="P201" s="5">
        <f>E201*O201</f>
        <v>38.04</v>
      </c>
    </row>
    <row r="202" spans="1:16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INDEX(customers!$A$1:$I$1001,MATCH(orders!$C202,customers!$A$1:$A$1001,0),MATCH(orders!F$1,customers!$A$1:$I$1,0))</f>
        <v>Nealson Cuttler</v>
      </c>
      <c r="G202" s="2" t="str">
        <f>INDEX(customers!$A$1:$I$1001,MATCH(orders!$C202,customers!$A$1:$A$1001,0),MATCH(orders!G$1,customers!$A$1:$I$1,0))</f>
        <v>No</v>
      </c>
      <c r="H202" s="2" t="str">
        <f>INDEX(customers!$A$1:$I$1001,MATCH(orders!$C202,customers!$A$1:$A$1001,0),MATCH(orders!H$1,customers!$A$1:$I$1,0))</f>
        <v>Washington</v>
      </c>
      <c r="I202" s="2" t="str">
        <f>INDEX(customers!$A$1:$I$1001,MATCH(orders!$C202,customers!$A$1:$A$1001,0),MATCH(orders!I$1,customers!$A$1:$I$1,0))</f>
        <v>United States</v>
      </c>
      <c r="J202" t="str">
        <f>INDEX(products!$A$1:$G$49,MATCH(orders!$D202,products!$A$1:$A$49,0),MATCH(orders!J$1,products!$A$1:$G$1,0))</f>
        <v>Exc</v>
      </c>
      <c r="K202" t="str">
        <f t="shared" si="6"/>
        <v>Excelsa</v>
      </c>
      <c r="L202" t="str">
        <f>INDEX(products!$A$1:$G$49,MATCH(orders!$D202,products!$A$1:$A$49,0),MATCH(orders!L$1,products!$A$1:$G$1,0))</f>
        <v>M</v>
      </c>
      <c r="M202" t="str">
        <f t="shared" si="7"/>
        <v>Medium</v>
      </c>
      <c r="N202" s="4">
        <f>INDEX(products!$A$1:$G$49,MATCH(orders!$D202,products!$A$1:$A$49,0),MATCH(orders!N$1,products!$A$1:$G$1,0))</f>
        <v>1</v>
      </c>
      <c r="O202" s="5">
        <f>INDEX(products!$A$1:$G$49,MATCH(orders!$D202,products!$A$1:$A$49,0),MATCH(orders!O$1,products!$A$1:$G$1,0))</f>
        <v>13.75</v>
      </c>
      <c r="P202" s="5">
        <f>E202*O202</f>
        <v>41.25</v>
      </c>
    </row>
    <row r="203" spans="1:16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INDEX(customers!$A$1:$I$1001,MATCH(orders!$C203,customers!$A$1:$A$1001,0),MATCH(orders!F$1,customers!$A$1:$I$1,0))</f>
        <v>Adriana Lazarus</v>
      </c>
      <c r="G203" s="2" t="str">
        <f>INDEX(customers!$A$1:$I$1001,MATCH(orders!$C203,customers!$A$1:$A$1001,0),MATCH(orders!G$1,customers!$A$1:$I$1,0))</f>
        <v>No</v>
      </c>
      <c r="H203" s="2" t="str">
        <f>INDEX(customers!$A$1:$I$1001,MATCH(orders!$C203,customers!$A$1:$A$1001,0),MATCH(orders!H$1,customers!$A$1:$I$1,0))</f>
        <v>Ogden</v>
      </c>
      <c r="I203" s="2" t="str">
        <f>INDEX(customers!$A$1:$I$1001,MATCH(orders!$C203,customers!$A$1:$A$1001,0),MATCH(orders!I$1,customers!$A$1:$I$1,0))</f>
        <v>United States</v>
      </c>
      <c r="J203" t="str">
        <f>INDEX(products!$A$1:$G$49,MATCH(orders!$D203,products!$A$1:$A$49,0),MATCH(orders!J$1,products!$A$1:$G$1,0))</f>
        <v>Lib</v>
      </c>
      <c r="K203" t="str">
        <f t="shared" si="6"/>
        <v>Liberica</v>
      </c>
      <c r="L203" t="str">
        <f>INDEX(products!$A$1:$G$49,MATCH(orders!$D203,products!$A$1:$A$49,0),MATCH(orders!L$1,products!$A$1:$G$1,0))</f>
        <v>L</v>
      </c>
      <c r="M203" t="str">
        <f t="shared" si="7"/>
        <v>Light</v>
      </c>
      <c r="N203" s="4">
        <f>INDEX(products!$A$1:$G$49,MATCH(orders!$D203,products!$A$1:$A$49,0),MATCH(orders!N$1,products!$A$1:$G$1,0))</f>
        <v>0.5</v>
      </c>
      <c r="O203" s="5">
        <f>INDEX(products!$A$1:$G$49,MATCH(orders!$D203,products!$A$1:$A$49,0),MATCH(orders!O$1,products!$A$1:$G$1,0))</f>
        <v>9.51</v>
      </c>
      <c r="P203" s="5">
        <f>E203*O203</f>
        <v>57.06</v>
      </c>
    </row>
    <row r="204" spans="1:16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INDEX(customers!$A$1:$I$1001,MATCH(orders!$C204,customers!$A$1:$A$1001,0),MATCH(orders!F$1,customers!$A$1:$I$1,0))</f>
        <v>Tallie felip</v>
      </c>
      <c r="G204" s="2" t="str">
        <f>INDEX(customers!$A$1:$I$1001,MATCH(orders!$C204,customers!$A$1:$A$1001,0),MATCH(orders!G$1,customers!$A$1:$I$1,0))</f>
        <v>Yes</v>
      </c>
      <c r="H204" s="2" t="str">
        <f>INDEX(customers!$A$1:$I$1001,MATCH(orders!$C204,customers!$A$1:$A$1001,0),MATCH(orders!H$1,customers!$A$1:$I$1,0))</f>
        <v>Albany</v>
      </c>
      <c r="I204" s="2" t="str">
        <f>INDEX(customers!$A$1:$I$1001,MATCH(orders!$C204,customers!$A$1:$A$1001,0),MATCH(orders!I$1,customers!$A$1:$I$1,0))</f>
        <v>United States</v>
      </c>
      <c r="J204" t="str">
        <f>INDEX(products!$A$1:$G$49,MATCH(orders!$D204,products!$A$1:$A$49,0),MATCH(orders!J$1,products!$A$1:$G$1,0))</f>
        <v>Lib</v>
      </c>
      <c r="K204" t="str">
        <f t="shared" si="6"/>
        <v>Liberica</v>
      </c>
      <c r="L204" t="str">
        <f>INDEX(products!$A$1:$G$49,MATCH(orders!$D204,products!$A$1:$A$49,0),MATCH(orders!L$1,products!$A$1:$G$1,0))</f>
        <v>D</v>
      </c>
      <c r="M204" t="str">
        <f t="shared" si="7"/>
        <v>Dark</v>
      </c>
      <c r="N204" s="4">
        <f>INDEX(products!$A$1:$G$49,MATCH(orders!$D204,products!$A$1:$A$49,0),MATCH(orders!N$1,products!$A$1:$G$1,0))</f>
        <v>2.5</v>
      </c>
      <c r="O204" s="5">
        <f>INDEX(products!$A$1:$G$49,MATCH(orders!$D204,products!$A$1:$A$49,0),MATCH(orders!O$1,products!$A$1:$G$1,0))</f>
        <v>29.784999999999997</v>
      </c>
      <c r="P204" s="5">
        <f>E204*O204</f>
        <v>178.70999999999998</v>
      </c>
    </row>
    <row r="205" spans="1:16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INDEX(customers!$A$1:$I$1001,MATCH(orders!$C205,customers!$A$1:$A$1001,0),MATCH(orders!F$1,customers!$A$1:$I$1,0))</f>
        <v>Vanna Le - Count</v>
      </c>
      <c r="G205" s="2" t="str">
        <f>INDEX(customers!$A$1:$I$1001,MATCH(orders!$C205,customers!$A$1:$A$1001,0),MATCH(orders!G$1,customers!$A$1:$I$1,0))</f>
        <v>No</v>
      </c>
      <c r="H205" s="2" t="str">
        <f>INDEX(customers!$A$1:$I$1001,MATCH(orders!$C205,customers!$A$1:$A$1001,0),MATCH(orders!H$1,customers!$A$1:$I$1,0))</f>
        <v>Spartanburg</v>
      </c>
      <c r="I205" s="2" t="str">
        <f>INDEX(customers!$A$1:$I$1001,MATCH(orders!$C205,customers!$A$1:$A$1001,0),MATCH(orders!I$1,customers!$A$1:$I$1,0))</f>
        <v>United States</v>
      </c>
      <c r="J205" t="str">
        <f>INDEX(products!$A$1:$G$49,MATCH(orders!$D205,products!$A$1:$A$49,0),MATCH(orders!J$1,products!$A$1:$G$1,0))</f>
        <v>Lib</v>
      </c>
      <c r="K205" t="str">
        <f t="shared" si="6"/>
        <v>Liberica</v>
      </c>
      <c r="L205" t="str">
        <f>INDEX(products!$A$1:$G$49,MATCH(orders!$D205,products!$A$1:$A$49,0),MATCH(orders!L$1,products!$A$1:$G$1,0))</f>
        <v>L</v>
      </c>
      <c r="M205" t="str">
        <f t="shared" si="7"/>
        <v>Light</v>
      </c>
      <c r="N205" s="4">
        <f>INDEX(products!$A$1:$G$49,MATCH(orders!$D205,products!$A$1:$A$49,0),MATCH(orders!N$1,products!$A$1:$G$1,0))</f>
        <v>0.2</v>
      </c>
      <c r="O205" s="5">
        <f>INDEX(products!$A$1:$G$49,MATCH(orders!$D205,products!$A$1:$A$49,0),MATCH(orders!O$1,products!$A$1:$G$1,0))</f>
        <v>4.7549999999999999</v>
      </c>
      <c r="P205" s="5">
        <f>E205*O205</f>
        <v>4.7549999999999999</v>
      </c>
    </row>
    <row r="206" spans="1:16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INDEX(customers!$A$1:$I$1001,MATCH(orders!$C206,customers!$A$1:$A$1001,0),MATCH(orders!F$1,customers!$A$1:$I$1,0))</f>
        <v>Sarette Ducarel</v>
      </c>
      <c r="G206" s="2" t="str">
        <f>INDEX(customers!$A$1:$I$1001,MATCH(orders!$C206,customers!$A$1:$A$1001,0),MATCH(orders!G$1,customers!$A$1:$I$1,0))</f>
        <v>No</v>
      </c>
      <c r="H206" s="2" t="str">
        <f>INDEX(customers!$A$1:$I$1001,MATCH(orders!$C206,customers!$A$1:$A$1001,0),MATCH(orders!H$1,customers!$A$1:$I$1,0))</f>
        <v>Staten Island</v>
      </c>
      <c r="I206" s="2" t="str">
        <f>INDEX(customers!$A$1:$I$1001,MATCH(orders!$C206,customers!$A$1:$A$1001,0),MATCH(orders!I$1,customers!$A$1:$I$1,0))</f>
        <v>United States</v>
      </c>
      <c r="J206" t="str">
        <f>INDEX(products!$A$1:$G$49,MATCH(orders!$D206,products!$A$1:$A$49,0),MATCH(orders!J$1,products!$A$1:$G$1,0))</f>
        <v>Exc</v>
      </c>
      <c r="K206" t="str">
        <f t="shared" si="6"/>
        <v>Excelsa</v>
      </c>
      <c r="L206" t="str">
        <f>INDEX(products!$A$1:$G$49,MATCH(orders!$D206,products!$A$1:$A$49,0),MATCH(orders!L$1,products!$A$1:$G$1,0))</f>
        <v>M</v>
      </c>
      <c r="M206" t="str">
        <f t="shared" si="7"/>
        <v>Medium</v>
      </c>
      <c r="N206" s="4">
        <f>INDEX(products!$A$1:$G$49,MATCH(orders!$D206,products!$A$1:$A$49,0),MATCH(orders!N$1,products!$A$1:$G$1,0))</f>
        <v>1</v>
      </c>
      <c r="O206" s="5">
        <f>INDEX(products!$A$1:$G$49,MATCH(orders!$D206,products!$A$1:$A$49,0),MATCH(orders!O$1,products!$A$1:$G$1,0))</f>
        <v>13.75</v>
      </c>
      <c r="P206" s="5">
        <f>E206*O206</f>
        <v>82.5</v>
      </c>
    </row>
    <row r="207" spans="1:16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INDEX(customers!$A$1:$I$1001,MATCH(orders!$C207,customers!$A$1:$A$1001,0),MATCH(orders!F$1,customers!$A$1:$I$1,0))</f>
        <v>Kendra Glison</v>
      </c>
      <c r="G207" s="2" t="str">
        <f>INDEX(customers!$A$1:$I$1001,MATCH(orders!$C207,customers!$A$1:$A$1001,0),MATCH(orders!G$1,customers!$A$1:$I$1,0))</f>
        <v>Yes</v>
      </c>
      <c r="H207" s="2" t="str">
        <f>INDEX(customers!$A$1:$I$1001,MATCH(orders!$C207,customers!$A$1:$A$1001,0),MATCH(orders!H$1,customers!$A$1:$I$1,0))</f>
        <v>Washington</v>
      </c>
      <c r="I207" s="2" t="str">
        <f>INDEX(customers!$A$1:$I$1001,MATCH(orders!$C207,customers!$A$1:$A$1001,0),MATCH(orders!I$1,customers!$A$1:$I$1,0))</f>
        <v>United States</v>
      </c>
      <c r="J207" t="str">
        <f>INDEX(products!$A$1:$G$49,MATCH(orders!$D207,products!$A$1:$A$49,0),MATCH(orders!J$1,products!$A$1:$G$1,0))</f>
        <v>Rob</v>
      </c>
      <c r="K207" t="str">
        <f t="shared" si="6"/>
        <v>Robusta</v>
      </c>
      <c r="L207" t="str">
        <f>INDEX(products!$A$1:$G$49,MATCH(orders!$D207,products!$A$1:$A$49,0),MATCH(orders!L$1,products!$A$1:$G$1,0))</f>
        <v>D</v>
      </c>
      <c r="M207" t="str">
        <f t="shared" si="7"/>
        <v>Dark</v>
      </c>
      <c r="N207" s="4">
        <f>INDEX(products!$A$1:$G$49,MATCH(orders!$D207,products!$A$1:$A$49,0),MATCH(orders!N$1,products!$A$1:$G$1,0))</f>
        <v>0.2</v>
      </c>
      <c r="O207" s="5">
        <f>INDEX(products!$A$1:$G$49,MATCH(orders!$D207,products!$A$1:$A$49,0),MATCH(orders!O$1,products!$A$1:$G$1,0))</f>
        <v>2.6849999999999996</v>
      </c>
      <c r="P207" s="5">
        <f>E207*O207</f>
        <v>8.0549999999999997</v>
      </c>
    </row>
    <row r="208" spans="1:16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INDEX(customers!$A$1:$I$1001,MATCH(orders!$C208,customers!$A$1:$A$1001,0),MATCH(orders!F$1,customers!$A$1:$I$1,0))</f>
        <v>Nertie Poolman</v>
      </c>
      <c r="G208" s="2" t="str">
        <f>INDEX(customers!$A$1:$I$1001,MATCH(orders!$C208,customers!$A$1:$A$1001,0),MATCH(orders!G$1,customers!$A$1:$I$1,0))</f>
        <v>No</v>
      </c>
      <c r="H208" s="2" t="str">
        <f>INDEX(customers!$A$1:$I$1001,MATCH(orders!$C208,customers!$A$1:$A$1001,0),MATCH(orders!H$1,customers!$A$1:$I$1,0))</f>
        <v>Charlotte</v>
      </c>
      <c r="I208" s="2" t="str">
        <f>INDEX(customers!$A$1:$I$1001,MATCH(orders!$C208,customers!$A$1:$A$1001,0),MATCH(orders!I$1,customers!$A$1:$I$1,0))</f>
        <v>United States</v>
      </c>
      <c r="J208" t="str">
        <f>INDEX(products!$A$1:$G$49,MATCH(orders!$D208,products!$A$1:$A$49,0),MATCH(orders!J$1,products!$A$1:$G$1,0))</f>
        <v>Ara</v>
      </c>
      <c r="K208" t="str">
        <f t="shared" si="6"/>
        <v>Arabica</v>
      </c>
      <c r="L208" t="str">
        <f>INDEX(products!$A$1:$G$49,MATCH(orders!$D208,products!$A$1:$A$49,0),MATCH(orders!L$1,products!$A$1:$G$1,0))</f>
        <v>M</v>
      </c>
      <c r="M208" t="str">
        <f t="shared" si="7"/>
        <v>Medium</v>
      </c>
      <c r="N208" s="4">
        <f>INDEX(products!$A$1:$G$49,MATCH(orders!$D208,products!$A$1:$A$49,0),MATCH(orders!N$1,products!$A$1:$G$1,0))</f>
        <v>1</v>
      </c>
      <c r="O208" s="5">
        <f>INDEX(products!$A$1:$G$49,MATCH(orders!$D208,products!$A$1:$A$49,0),MATCH(orders!O$1,products!$A$1:$G$1,0))</f>
        <v>11.25</v>
      </c>
      <c r="P208" s="5">
        <f>E208*O208</f>
        <v>22.5</v>
      </c>
    </row>
    <row r="209" spans="1:16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INDEX(customers!$A$1:$I$1001,MATCH(orders!$C209,customers!$A$1:$A$1001,0),MATCH(orders!F$1,customers!$A$1:$I$1,0))</f>
        <v>Orbadiah Duny</v>
      </c>
      <c r="G209" s="2" t="str">
        <f>INDEX(customers!$A$1:$I$1001,MATCH(orders!$C209,customers!$A$1:$A$1001,0),MATCH(orders!G$1,customers!$A$1:$I$1,0))</f>
        <v>Yes</v>
      </c>
      <c r="H209" s="2" t="str">
        <f>INDEX(customers!$A$1:$I$1001,MATCH(orders!$C209,customers!$A$1:$A$1001,0),MATCH(orders!H$1,customers!$A$1:$I$1,0))</f>
        <v>Lubbock</v>
      </c>
      <c r="I209" s="2" t="str">
        <f>INDEX(customers!$A$1:$I$1001,MATCH(orders!$C209,customers!$A$1:$A$1001,0),MATCH(orders!I$1,customers!$A$1:$I$1,0))</f>
        <v>United States</v>
      </c>
      <c r="J209" t="str">
        <f>INDEX(products!$A$1:$G$49,MATCH(orders!$D209,products!$A$1:$A$49,0),MATCH(orders!J$1,products!$A$1:$G$1,0))</f>
        <v>Ara</v>
      </c>
      <c r="K209" t="str">
        <f t="shared" si="6"/>
        <v>Arabica</v>
      </c>
      <c r="L209" t="str">
        <f>INDEX(products!$A$1:$G$49,MATCH(orders!$D209,products!$A$1:$A$49,0),MATCH(orders!L$1,products!$A$1:$G$1,0))</f>
        <v>M</v>
      </c>
      <c r="M209" t="str">
        <f t="shared" si="7"/>
        <v>Medium</v>
      </c>
      <c r="N209" s="4">
        <f>INDEX(products!$A$1:$G$49,MATCH(orders!$D209,products!$A$1:$A$49,0),MATCH(orders!N$1,products!$A$1:$G$1,0))</f>
        <v>0.5</v>
      </c>
      <c r="O209" s="5">
        <f>INDEX(products!$A$1:$G$49,MATCH(orders!$D209,products!$A$1:$A$49,0),MATCH(orders!O$1,products!$A$1:$G$1,0))</f>
        <v>6.75</v>
      </c>
      <c r="P209" s="5">
        <f>E209*O209</f>
        <v>40.5</v>
      </c>
    </row>
    <row r="210" spans="1:16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INDEX(customers!$A$1:$I$1001,MATCH(orders!$C210,customers!$A$1:$A$1001,0),MATCH(orders!F$1,customers!$A$1:$I$1,0))</f>
        <v>Constance Halfhide</v>
      </c>
      <c r="G210" s="2" t="str">
        <f>INDEX(customers!$A$1:$I$1001,MATCH(orders!$C210,customers!$A$1:$A$1001,0),MATCH(orders!G$1,customers!$A$1:$I$1,0))</f>
        <v>Yes</v>
      </c>
      <c r="H210" s="2" t="str">
        <f>INDEX(customers!$A$1:$I$1001,MATCH(orders!$C210,customers!$A$1:$A$1001,0),MATCH(orders!H$1,customers!$A$1:$I$1,0))</f>
        <v>Fermoy</v>
      </c>
      <c r="I210" s="2" t="str">
        <f>INDEX(customers!$A$1:$I$1001,MATCH(orders!$C210,customers!$A$1:$A$1001,0),MATCH(orders!I$1,customers!$A$1:$I$1,0))</f>
        <v>Ireland</v>
      </c>
      <c r="J210" t="str">
        <f>INDEX(products!$A$1:$G$49,MATCH(orders!$D210,products!$A$1:$A$49,0),MATCH(orders!J$1,products!$A$1:$G$1,0))</f>
        <v>Exc</v>
      </c>
      <c r="K210" t="str">
        <f t="shared" si="6"/>
        <v>Excelsa</v>
      </c>
      <c r="L210" t="str">
        <f>INDEX(products!$A$1:$G$49,MATCH(orders!$D210,products!$A$1:$A$49,0),MATCH(orders!L$1,products!$A$1:$G$1,0))</f>
        <v>D</v>
      </c>
      <c r="M210" t="str">
        <f t="shared" si="7"/>
        <v>Dark</v>
      </c>
      <c r="N210" s="4">
        <f>INDEX(products!$A$1:$G$49,MATCH(orders!$D210,products!$A$1:$A$49,0),MATCH(orders!N$1,products!$A$1:$G$1,0))</f>
        <v>0.5</v>
      </c>
      <c r="O210" s="5">
        <f>INDEX(products!$A$1:$G$49,MATCH(orders!$D210,products!$A$1:$A$49,0),MATCH(orders!O$1,products!$A$1:$G$1,0))</f>
        <v>7.29</v>
      </c>
      <c r="P210" s="5">
        <f>E210*O210</f>
        <v>29.16</v>
      </c>
    </row>
    <row r="211" spans="1:16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INDEX(customers!$A$1:$I$1001,MATCH(orders!$C211,customers!$A$1:$A$1001,0),MATCH(orders!F$1,customers!$A$1:$I$1,0))</f>
        <v>Fransisco Malecky</v>
      </c>
      <c r="G211" s="2" t="str">
        <f>INDEX(customers!$A$1:$I$1001,MATCH(orders!$C211,customers!$A$1:$A$1001,0),MATCH(orders!G$1,customers!$A$1:$I$1,0))</f>
        <v>No</v>
      </c>
      <c r="H211" s="2" t="str">
        <f>INDEX(customers!$A$1:$I$1001,MATCH(orders!$C211,customers!$A$1:$A$1001,0),MATCH(orders!H$1,customers!$A$1:$I$1,0))</f>
        <v>Whitwell</v>
      </c>
      <c r="I211" s="2" t="str">
        <f>INDEX(customers!$A$1:$I$1001,MATCH(orders!$C211,customers!$A$1:$A$1001,0),MATCH(orders!I$1,customers!$A$1:$I$1,0))</f>
        <v>United Kingdom</v>
      </c>
      <c r="J211" t="str">
        <f>INDEX(products!$A$1:$G$49,MATCH(orders!$D211,products!$A$1:$A$49,0),MATCH(orders!J$1,products!$A$1:$G$1,0))</f>
        <v>Ara</v>
      </c>
      <c r="K211" t="str">
        <f t="shared" si="6"/>
        <v>Arabica</v>
      </c>
      <c r="L211" t="str">
        <f>INDEX(products!$A$1:$G$49,MATCH(orders!$D211,products!$A$1:$A$49,0),MATCH(orders!L$1,products!$A$1:$G$1,0))</f>
        <v>M</v>
      </c>
      <c r="M211" t="str">
        <f t="shared" si="7"/>
        <v>Medium</v>
      </c>
      <c r="N211" s="4">
        <f>INDEX(products!$A$1:$G$49,MATCH(orders!$D211,products!$A$1:$A$49,0),MATCH(orders!N$1,products!$A$1:$G$1,0))</f>
        <v>0.5</v>
      </c>
      <c r="O211" s="5">
        <f>INDEX(products!$A$1:$G$49,MATCH(orders!$D211,products!$A$1:$A$49,0),MATCH(orders!O$1,products!$A$1:$G$1,0))</f>
        <v>6.75</v>
      </c>
      <c r="P211" s="5">
        <f>E211*O211</f>
        <v>6.75</v>
      </c>
    </row>
    <row r="212" spans="1:16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INDEX(customers!$A$1:$I$1001,MATCH(orders!$C212,customers!$A$1:$A$1001,0),MATCH(orders!F$1,customers!$A$1:$I$1,0))</f>
        <v>Anselma Attwater</v>
      </c>
      <c r="G212" s="2" t="str">
        <f>INDEX(customers!$A$1:$I$1001,MATCH(orders!$C212,customers!$A$1:$A$1001,0),MATCH(orders!G$1,customers!$A$1:$I$1,0))</f>
        <v>Yes</v>
      </c>
      <c r="H212" s="2" t="str">
        <f>INDEX(customers!$A$1:$I$1001,MATCH(orders!$C212,customers!$A$1:$A$1001,0),MATCH(orders!H$1,customers!$A$1:$I$1,0))</f>
        <v>Charlottesville</v>
      </c>
      <c r="I212" s="2" t="str">
        <f>INDEX(customers!$A$1:$I$1001,MATCH(orders!$C212,customers!$A$1:$A$1001,0),MATCH(orders!I$1,customers!$A$1:$I$1,0))</f>
        <v>United States</v>
      </c>
      <c r="J212" t="str">
        <f>INDEX(products!$A$1:$G$49,MATCH(orders!$D212,products!$A$1:$A$49,0),MATCH(orders!J$1,products!$A$1:$G$1,0))</f>
        <v>Lib</v>
      </c>
      <c r="K212" t="str">
        <f t="shared" si="6"/>
        <v>Liberica</v>
      </c>
      <c r="L212" t="str">
        <f>INDEX(products!$A$1:$G$49,MATCH(orders!$D212,products!$A$1:$A$49,0),MATCH(orders!L$1,products!$A$1:$G$1,0))</f>
        <v>D</v>
      </c>
      <c r="M212" t="str">
        <f t="shared" si="7"/>
        <v>Dark</v>
      </c>
      <c r="N212" s="4">
        <f>INDEX(products!$A$1:$G$49,MATCH(orders!$D212,products!$A$1:$A$49,0),MATCH(orders!N$1,products!$A$1:$G$1,0))</f>
        <v>1</v>
      </c>
      <c r="O212" s="5">
        <f>INDEX(products!$A$1:$G$49,MATCH(orders!$D212,products!$A$1:$A$49,0),MATCH(orders!O$1,products!$A$1:$G$1,0))</f>
        <v>12.95</v>
      </c>
      <c r="P212" s="5">
        <f>E212*O212</f>
        <v>51.8</v>
      </c>
    </row>
    <row r="213" spans="1:16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INDEX(customers!$A$1:$I$1001,MATCH(orders!$C213,customers!$A$1:$A$1001,0),MATCH(orders!F$1,customers!$A$1:$I$1,0))</f>
        <v>Minette Whellans</v>
      </c>
      <c r="G213" s="2" t="str">
        <f>INDEX(customers!$A$1:$I$1001,MATCH(orders!$C213,customers!$A$1:$A$1001,0),MATCH(orders!G$1,customers!$A$1:$I$1,0))</f>
        <v>No</v>
      </c>
      <c r="H213" s="2" t="str">
        <f>INDEX(customers!$A$1:$I$1001,MATCH(orders!$C213,customers!$A$1:$A$1001,0),MATCH(orders!H$1,customers!$A$1:$I$1,0))</f>
        <v>New York City</v>
      </c>
      <c r="I213" s="2" t="str">
        <f>INDEX(customers!$A$1:$I$1001,MATCH(orders!$C213,customers!$A$1:$A$1001,0),MATCH(orders!I$1,customers!$A$1:$I$1,0))</f>
        <v>United States</v>
      </c>
      <c r="J213" t="str">
        <f>INDEX(products!$A$1:$G$49,MATCH(orders!$D213,products!$A$1:$A$49,0),MATCH(orders!J$1,products!$A$1:$G$1,0))</f>
        <v>Exc</v>
      </c>
      <c r="K213" t="str">
        <f t="shared" si="6"/>
        <v>Excelsa</v>
      </c>
      <c r="L213" t="str">
        <f>INDEX(products!$A$1:$G$49,MATCH(orders!$D213,products!$A$1:$A$49,0),MATCH(orders!L$1,products!$A$1:$G$1,0))</f>
        <v>L</v>
      </c>
      <c r="M213" t="str">
        <f t="shared" si="7"/>
        <v>Light</v>
      </c>
      <c r="N213" s="4">
        <f>INDEX(products!$A$1:$G$49,MATCH(orders!$D213,products!$A$1:$A$49,0),MATCH(orders!N$1,products!$A$1:$G$1,0))</f>
        <v>0.5</v>
      </c>
      <c r="O213" s="5">
        <f>INDEX(products!$A$1:$G$49,MATCH(orders!$D213,products!$A$1:$A$49,0),MATCH(orders!O$1,products!$A$1:$G$1,0))</f>
        <v>8.91</v>
      </c>
      <c r="P213" s="5">
        <f>E213*O213</f>
        <v>53.46</v>
      </c>
    </row>
    <row r="214" spans="1:16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INDEX(customers!$A$1:$I$1001,MATCH(orders!$C214,customers!$A$1:$A$1001,0),MATCH(orders!F$1,customers!$A$1:$I$1,0))</f>
        <v>Dael Camilletti</v>
      </c>
      <c r="G214" s="2" t="str">
        <f>INDEX(customers!$A$1:$I$1001,MATCH(orders!$C214,customers!$A$1:$A$1001,0),MATCH(orders!G$1,customers!$A$1:$I$1,0))</f>
        <v>Yes</v>
      </c>
      <c r="H214" s="2" t="str">
        <f>INDEX(customers!$A$1:$I$1001,MATCH(orders!$C214,customers!$A$1:$A$1001,0),MATCH(orders!H$1,customers!$A$1:$I$1,0))</f>
        <v>Roanoke</v>
      </c>
      <c r="I214" s="2" t="str">
        <f>INDEX(customers!$A$1:$I$1001,MATCH(orders!$C214,customers!$A$1:$A$1001,0),MATCH(orders!I$1,customers!$A$1:$I$1,0))</f>
        <v>United States</v>
      </c>
      <c r="J214" t="str">
        <f>INDEX(products!$A$1:$G$49,MATCH(orders!$D214,products!$A$1:$A$49,0),MATCH(orders!J$1,products!$A$1:$G$1,0))</f>
        <v>Exc</v>
      </c>
      <c r="K214" t="str">
        <f t="shared" si="6"/>
        <v>Excelsa</v>
      </c>
      <c r="L214" t="str">
        <f>INDEX(products!$A$1:$G$49,MATCH(orders!$D214,products!$A$1:$A$49,0),MATCH(orders!L$1,products!$A$1:$G$1,0))</f>
        <v>D</v>
      </c>
      <c r="M214" t="str">
        <f t="shared" si="7"/>
        <v>Dark</v>
      </c>
      <c r="N214" s="4">
        <f>INDEX(products!$A$1:$G$49,MATCH(orders!$D214,products!$A$1:$A$49,0),MATCH(orders!N$1,products!$A$1:$G$1,0))</f>
        <v>0.2</v>
      </c>
      <c r="O214" s="5">
        <f>INDEX(products!$A$1:$G$49,MATCH(orders!$D214,products!$A$1:$A$49,0),MATCH(orders!O$1,products!$A$1:$G$1,0))</f>
        <v>3.645</v>
      </c>
      <c r="P214" s="5">
        <f>E214*O214</f>
        <v>14.58</v>
      </c>
    </row>
    <row r="215" spans="1:16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INDEX(customers!$A$1:$I$1001,MATCH(orders!$C215,customers!$A$1:$A$1001,0),MATCH(orders!F$1,customers!$A$1:$I$1,0))</f>
        <v>Emiline Galgey</v>
      </c>
      <c r="G215" s="2" t="str">
        <f>INDEX(customers!$A$1:$I$1001,MATCH(orders!$C215,customers!$A$1:$A$1001,0),MATCH(orders!G$1,customers!$A$1:$I$1,0))</f>
        <v>No</v>
      </c>
      <c r="H215" s="2" t="str">
        <f>INDEX(customers!$A$1:$I$1001,MATCH(orders!$C215,customers!$A$1:$A$1001,0),MATCH(orders!H$1,customers!$A$1:$I$1,0))</f>
        <v>New York City</v>
      </c>
      <c r="I215" s="2" t="str">
        <f>INDEX(customers!$A$1:$I$1001,MATCH(orders!$C215,customers!$A$1:$A$1001,0),MATCH(orders!I$1,customers!$A$1:$I$1,0))</f>
        <v>United States</v>
      </c>
      <c r="J215" t="str">
        <f>INDEX(products!$A$1:$G$49,MATCH(orders!$D215,products!$A$1:$A$49,0),MATCH(orders!J$1,products!$A$1:$G$1,0))</f>
        <v>Rob</v>
      </c>
      <c r="K215" t="str">
        <f t="shared" si="6"/>
        <v>Robusta</v>
      </c>
      <c r="L215" t="str">
        <f>INDEX(products!$A$1:$G$49,MATCH(orders!$D215,products!$A$1:$A$49,0),MATCH(orders!L$1,products!$A$1:$G$1,0))</f>
        <v>D</v>
      </c>
      <c r="M215" t="str">
        <f t="shared" si="7"/>
        <v>Dark</v>
      </c>
      <c r="N215" s="4">
        <f>INDEX(products!$A$1:$G$49,MATCH(orders!$D215,products!$A$1:$A$49,0),MATCH(orders!N$1,products!$A$1:$G$1,0))</f>
        <v>2.5</v>
      </c>
      <c r="O215" s="5">
        <f>INDEX(products!$A$1:$G$49,MATCH(orders!$D215,products!$A$1:$A$49,0),MATCH(orders!O$1,products!$A$1:$G$1,0))</f>
        <v>20.584999999999997</v>
      </c>
      <c r="P215" s="5">
        <f>E215*O215</f>
        <v>20.584999999999997</v>
      </c>
    </row>
    <row r="216" spans="1:16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INDEX(customers!$A$1:$I$1001,MATCH(orders!$C216,customers!$A$1:$A$1001,0),MATCH(orders!F$1,customers!$A$1:$I$1,0))</f>
        <v>Murdock Hame</v>
      </c>
      <c r="G216" s="2" t="str">
        <f>INDEX(customers!$A$1:$I$1001,MATCH(orders!$C216,customers!$A$1:$A$1001,0),MATCH(orders!G$1,customers!$A$1:$I$1,0))</f>
        <v>No</v>
      </c>
      <c r="H216" s="2" t="str">
        <f>INDEX(customers!$A$1:$I$1001,MATCH(orders!$C216,customers!$A$1:$A$1001,0),MATCH(orders!H$1,customers!$A$1:$I$1,0))</f>
        <v>Balally</v>
      </c>
      <c r="I216" s="2" t="str">
        <f>INDEX(customers!$A$1:$I$1001,MATCH(orders!$C216,customers!$A$1:$A$1001,0),MATCH(orders!I$1,customers!$A$1:$I$1,0))</f>
        <v>Ireland</v>
      </c>
      <c r="J216" t="str">
        <f>INDEX(products!$A$1:$G$49,MATCH(orders!$D216,products!$A$1:$A$49,0),MATCH(orders!J$1,products!$A$1:$G$1,0))</f>
        <v>Lib</v>
      </c>
      <c r="K216" t="str">
        <f t="shared" si="6"/>
        <v>Liberica</v>
      </c>
      <c r="L216" t="str">
        <f>INDEX(products!$A$1:$G$49,MATCH(orders!$D216,products!$A$1:$A$49,0),MATCH(orders!L$1,products!$A$1:$G$1,0))</f>
        <v>L</v>
      </c>
      <c r="M216" t="str">
        <f t="shared" si="7"/>
        <v>Light</v>
      </c>
      <c r="N216" s="4">
        <f>INDEX(products!$A$1:$G$49,MATCH(orders!$D216,products!$A$1:$A$49,0),MATCH(orders!N$1,products!$A$1:$G$1,0))</f>
        <v>1</v>
      </c>
      <c r="O216" s="5">
        <f>INDEX(products!$A$1:$G$49,MATCH(orders!$D216,products!$A$1:$A$49,0),MATCH(orders!O$1,products!$A$1:$G$1,0))</f>
        <v>15.85</v>
      </c>
      <c r="P216" s="5">
        <f>E216*O216</f>
        <v>31.7</v>
      </c>
    </row>
    <row r="217" spans="1:16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INDEX(customers!$A$1:$I$1001,MATCH(orders!$C217,customers!$A$1:$A$1001,0),MATCH(orders!F$1,customers!$A$1:$I$1,0))</f>
        <v>Ilka Gurnee</v>
      </c>
      <c r="G217" s="2" t="str">
        <f>INDEX(customers!$A$1:$I$1001,MATCH(orders!$C217,customers!$A$1:$A$1001,0),MATCH(orders!G$1,customers!$A$1:$I$1,0))</f>
        <v>No</v>
      </c>
      <c r="H217" s="2" t="str">
        <f>INDEX(customers!$A$1:$I$1001,MATCH(orders!$C217,customers!$A$1:$A$1001,0),MATCH(orders!H$1,customers!$A$1:$I$1,0))</f>
        <v>Salt Lake City</v>
      </c>
      <c r="I217" s="2" t="str">
        <f>INDEX(customers!$A$1:$I$1001,MATCH(orders!$C217,customers!$A$1:$A$1001,0),MATCH(orders!I$1,customers!$A$1:$I$1,0))</f>
        <v>United States</v>
      </c>
      <c r="J217" t="str">
        <f>INDEX(products!$A$1:$G$49,MATCH(orders!$D217,products!$A$1:$A$49,0),MATCH(orders!J$1,products!$A$1:$G$1,0))</f>
        <v>Lib</v>
      </c>
      <c r="K217" t="str">
        <f t="shared" si="6"/>
        <v>Liberica</v>
      </c>
      <c r="L217" t="str">
        <f>INDEX(products!$A$1:$G$49,MATCH(orders!$D217,products!$A$1:$A$49,0),MATCH(orders!L$1,products!$A$1:$G$1,0))</f>
        <v>D</v>
      </c>
      <c r="M217" t="str">
        <f t="shared" si="7"/>
        <v>Dark</v>
      </c>
      <c r="N217" s="4">
        <f>INDEX(products!$A$1:$G$49,MATCH(orders!$D217,products!$A$1:$A$49,0),MATCH(orders!N$1,products!$A$1:$G$1,0))</f>
        <v>0.2</v>
      </c>
      <c r="O217" s="5">
        <f>INDEX(products!$A$1:$G$49,MATCH(orders!$D217,products!$A$1:$A$49,0),MATCH(orders!O$1,products!$A$1:$G$1,0))</f>
        <v>3.8849999999999998</v>
      </c>
      <c r="P217" s="5">
        <f>E217*O217</f>
        <v>23.31</v>
      </c>
    </row>
    <row r="218" spans="1:16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INDEX(customers!$A$1:$I$1001,MATCH(orders!$C218,customers!$A$1:$A$1001,0),MATCH(orders!F$1,customers!$A$1:$I$1,0))</f>
        <v>Alfy Snowding</v>
      </c>
      <c r="G218" s="2" t="str">
        <f>INDEX(customers!$A$1:$I$1001,MATCH(orders!$C218,customers!$A$1:$A$1001,0),MATCH(orders!G$1,customers!$A$1:$I$1,0))</f>
        <v>Yes</v>
      </c>
      <c r="H218" s="2" t="str">
        <f>INDEX(customers!$A$1:$I$1001,MATCH(orders!$C218,customers!$A$1:$A$1001,0),MATCH(orders!H$1,customers!$A$1:$I$1,0))</f>
        <v>Toledo</v>
      </c>
      <c r="I218" s="2" t="str">
        <f>INDEX(customers!$A$1:$I$1001,MATCH(orders!$C218,customers!$A$1:$A$1001,0),MATCH(orders!I$1,customers!$A$1:$I$1,0))</f>
        <v>United States</v>
      </c>
      <c r="J218" t="str">
        <f>INDEX(products!$A$1:$G$49,MATCH(orders!$D218,products!$A$1:$A$49,0),MATCH(orders!J$1,products!$A$1:$G$1,0))</f>
        <v>Lib</v>
      </c>
      <c r="K218" t="str">
        <f t="shared" si="6"/>
        <v>Liberica</v>
      </c>
      <c r="L218" t="str">
        <f>INDEX(products!$A$1:$G$49,MATCH(orders!$D218,products!$A$1:$A$49,0),MATCH(orders!L$1,products!$A$1:$G$1,0))</f>
        <v>M</v>
      </c>
      <c r="M218" t="str">
        <f t="shared" si="7"/>
        <v>Medium</v>
      </c>
      <c r="N218" s="4">
        <f>INDEX(products!$A$1:$G$49,MATCH(orders!$D218,products!$A$1:$A$49,0),MATCH(orders!N$1,products!$A$1:$G$1,0))</f>
        <v>1</v>
      </c>
      <c r="O218" s="5">
        <f>INDEX(products!$A$1:$G$49,MATCH(orders!$D218,products!$A$1:$A$49,0),MATCH(orders!O$1,products!$A$1:$G$1,0))</f>
        <v>14.55</v>
      </c>
      <c r="P218" s="5">
        <f>E218*O218</f>
        <v>58.2</v>
      </c>
    </row>
    <row r="219" spans="1:16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INDEX(customers!$A$1:$I$1001,MATCH(orders!$C219,customers!$A$1:$A$1001,0),MATCH(orders!F$1,customers!$A$1:$I$1,0))</f>
        <v>Godfry Poinsett</v>
      </c>
      <c r="G219" s="2" t="str">
        <f>INDEX(customers!$A$1:$I$1001,MATCH(orders!$C219,customers!$A$1:$A$1001,0),MATCH(orders!G$1,customers!$A$1:$I$1,0))</f>
        <v>No</v>
      </c>
      <c r="H219" s="2" t="str">
        <f>INDEX(customers!$A$1:$I$1001,MATCH(orders!$C219,customers!$A$1:$A$1001,0),MATCH(orders!H$1,customers!$A$1:$I$1,0))</f>
        <v>Pasadena</v>
      </c>
      <c r="I219" s="2" t="str">
        <f>INDEX(customers!$A$1:$I$1001,MATCH(orders!$C219,customers!$A$1:$A$1001,0),MATCH(orders!I$1,customers!$A$1:$I$1,0))</f>
        <v>United States</v>
      </c>
      <c r="J219" t="str">
        <f>INDEX(products!$A$1:$G$49,MATCH(orders!$D219,products!$A$1:$A$49,0),MATCH(orders!J$1,products!$A$1:$G$1,0))</f>
        <v>Exc</v>
      </c>
      <c r="K219" t="str">
        <f t="shared" si="6"/>
        <v>Excelsa</v>
      </c>
      <c r="L219" t="str">
        <f>INDEX(products!$A$1:$G$49,MATCH(orders!$D219,products!$A$1:$A$49,0),MATCH(orders!L$1,products!$A$1:$G$1,0))</f>
        <v>L</v>
      </c>
      <c r="M219" t="str">
        <f t="shared" si="7"/>
        <v>Light</v>
      </c>
      <c r="N219" s="4">
        <f>INDEX(products!$A$1:$G$49,MATCH(orders!$D219,products!$A$1:$A$49,0),MATCH(orders!N$1,products!$A$1:$G$1,0))</f>
        <v>0.5</v>
      </c>
      <c r="O219" s="5">
        <f>INDEX(products!$A$1:$G$49,MATCH(orders!$D219,products!$A$1:$A$49,0),MATCH(orders!O$1,products!$A$1:$G$1,0))</f>
        <v>8.91</v>
      </c>
      <c r="P219" s="5">
        <f>E219*O219</f>
        <v>35.64</v>
      </c>
    </row>
    <row r="220" spans="1:16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INDEX(customers!$A$1:$I$1001,MATCH(orders!$C220,customers!$A$1:$A$1001,0),MATCH(orders!F$1,customers!$A$1:$I$1,0))</f>
        <v>Rem Furman</v>
      </c>
      <c r="G220" s="2" t="str">
        <f>INDEX(customers!$A$1:$I$1001,MATCH(orders!$C220,customers!$A$1:$A$1001,0),MATCH(orders!G$1,customers!$A$1:$I$1,0))</f>
        <v>Yes</v>
      </c>
      <c r="H220" s="2" t="str">
        <f>INDEX(customers!$A$1:$I$1001,MATCH(orders!$C220,customers!$A$1:$A$1001,0),MATCH(orders!H$1,customers!$A$1:$I$1,0))</f>
        <v>Kinsale</v>
      </c>
      <c r="I220" s="2" t="str">
        <f>INDEX(customers!$A$1:$I$1001,MATCH(orders!$C220,customers!$A$1:$A$1001,0),MATCH(orders!I$1,customers!$A$1:$I$1,0))</f>
        <v>Ireland</v>
      </c>
      <c r="J220" t="str">
        <f>INDEX(products!$A$1:$G$49,MATCH(orders!$D220,products!$A$1:$A$49,0),MATCH(orders!J$1,products!$A$1:$G$1,0))</f>
        <v>Ara</v>
      </c>
      <c r="K220" t="str">
        <f t="shared" si="6"/>
        <v>Arabica</v>
      </c>
      <c r="L220" t="str">
        <f>INDEX(products!$A$1:$G$49,MATCH(orders!$D220,products!$A$1:$A$49,0),MATCH(orders!L$1,products!$A$1:$G$1,0))</f>
        <v>M</v>
      </c>
      <c r="M220" t="str">
        <f t="shared" si="7"/>
        <v>Medium</v>
      </c>
      <c r="N220" s="4">
        <f>INDEX(products!$A$1:$G$49,MATCH(orders!$D220,products!$A$1:$A$49,0),MATCH(orders!N$1,products!$A$1:$G$1,0))</f>
        <v>1</v>
      </c>
      <c r="O220" s="5">
        <f>INDEX(products!$A$1:$G$49,MATCH(orders!$D220,products!$A$1:$A$49,0),MATCH(orders!O$1,products!$A$1:$G$1,0))</f>
        <v>11.25</v>
      </c>
      <c r="P220" s="5">
        <f>E220*O220</f>
        <v>56.25</v>
      </c>
    </row>
    <row r="221" spans="1:16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INDEX(customers!$A$1:$I$1001,MATCH(orders!$C221,customers!$A$1:$A$1001,0),MATCH(orders!F$1,customers!$A$1:$I$1,0))</f>
        <v>Charis Crosier</v>
      </c>
      <c r="G221" s="2" t="str">
        <f>INDEX(customers!$A$1:$I$1001,MATCH(orders!$C221,customers!$A$1:$A$1001,0),MATCH(orders!G$1,customers!$A$1:$I$1,0))</f>
        <v>No</v>
      </c>
      <c r="H221" s="2" t="str">
        <f>INDEX(customers!$A$1:$I$1001,MATCH(orders!$C221,customers!$A$1:$A$1001,0),MATCH(orders!H$1,customers!$A$1:$I$1,0))</f>
        <v>Lees Summit</v>
      </c>
      <c r="I221" s="2" t="str">
        <f>INDEX(customers!$A$1:$I$1001,MATCH(orders!$C221,customers!$A$1:$A$1001,0),MATCH(orders!I$1,customers!$A$1:$I$1,0))</f>
        <v>United States</v>
      </c>
      <c r="J221" t="str">
        <f>INDEX(products!$A$1:$G$49,MATCH(orders!$D221,products!$A$1:$A$49,0),MATCH(orders!J$1,products!$A$1:$G$1,0))</f>
        <v>Rob</v>
      </c>
      <c r="K221" t="str">
        <f t="shared" si="6"/>
        <v>Robusta</v>
      </c>
      <c r="L221" t="str">
        <f>INDEX(products!$A$1:$G$49,MATCH(orders!$D221,products!$A$1:$A$49,0),MATCH(orders!L$1,products!$A$1:$G$1,0))</f>
        <v>L</v>
      </c>
      <c r="M221" t="str">
        <f t="shared" si="7"/>
        <v>Light</v>
      </c>
      <c r="N221" s="4">
        <f>INDEX(products!$A$1:$G$49,MATCH(orders!$D221,products!$A$1:$A$49,0),MATCH(orders!N$1,products!$A$1:$G$1,0))</f>
        <v>0.2</v>
      </c>
      <c r="O221" s="5">
        <f>INDEX(products!$A$1:$G$49,MATCH(orders!$D221,products!$A$1:$A$49,0),MATCH(orders!O$1,products!$A$1:$G$1,0))</f>
        <v>3.5849999999999995</v>
      </c>
      <c r="P221" s="5">
        <f>E221*O221</f>
        <v>10.754999999999999</v>
      </c>
    </row>
    <row r="222" spans="1:16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INDEX(customers!$A$1:$I$1001,MATCH(orders!$C222,customers!$A$1:$A$1001,0),MATCH(orders!F$1,customers!$A$1:$I$1,0))</f>
        <v>Charis Crosier</v>
      </c>
      <c r="G222" s="2" t="str">
        <f>INDEX(customers!$A$1:$I$1001,MATCH(orders!$C222,customers!$A$1:$A$1001,0),MATCH(orders!G$1,customers!$A$1:$I$1,0))</f>
        <v>No</v>
      </c>
      <c r="H222" s="2" t="str">
        <f>INDEX(customers!$A$1:$I$1001,MATCH(orders!$C222,customers!$A$1:$A$1001,0),MATCH(orders!H$1,customers!$A$1:$I$1,0))</f>
        <v>Lees Summit</v>
      </c>
      <c r="I222" s="2" t="str">
        <f>INDEX(customers!$A$1:$I$1001,MATCH(orders!$C222,customers!$A$1:$A$1001,0),MATCH(orders!I$1,customers!$A$1:$I$1,0))</f>
        <v>United States</v>
      </c>
      <c r="J222" t="str">
        <f>INDEX(products!$A$1:$G$49,MATCH(orders!$D222,products!$A$1:$A$49,0),MATCH(orders!J$1,products!$A$1:$G$1,0))</f>
        <v>Rob</v>
      </c>
      <c r="K222" t="str">
        <f t="shared" si="6"/>
        <v>Robusta</v>
      </c>
      <c r="L222" t="str">
        <f>INDEX(products!$A$1:$G$49,MATCH(orders!$D222,products!$A$1:$A$49,0),MATCH(orders!L$1,products!$A$1:$G$1,0))</f>
        <v>M</v>
      </c>
      <c r="M222" t="str">
        <f t="shared" si="7"/>
        <v>Medium</v>
      </c>
      <c r="N222" s="4">
        <f>INDEX(products!$A$1:$G$49,MATCH(orders!$D222,products!$A$1:$A$49,0),MATCH(orders!N$1,products!$A$1:$G$1,0))</f>
        <v>0.2</v>
      </c>
      <c r="O222" s="5">
        <f>INDEX(products!$A$1:$G$49,MATCH(orders!$D222,products!$A$1:$A$49,0),MATCH(orders!O$1,products!$A$1:$G$1,0))</f>
        <v>2.9849999999999999</v>
      </c>
      <c r="P222" s="5">
        <f>E222*O222</f>
        <v>14.924999999999999</v>
      </c>
    </row>
    <row r="223" spans="1:16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INDEX(customers!$A$1:$I$1001,MATCH(orders!$C223,customers!$A$1:$A$1001,0),MATCH(orders!F$1,customers!$A$1:$I$1,0))</f>
        <v>Lenka Rushmer</v>
      </c>
      <c r="G223" s="2" t="str">
        <f>INDEX(customers!$A$1:$I$1001,MATCH(orders!$C223,customers!$A$1:$A$1001,0),MATCH(orders!G$1,customers!$A$1:$I$1,0))</f>
        <v>Yes</v>
      </c>
      <c r="H223" s="2" t="str">
        <f>INDEX(customers!$A$1:$I$1001,MATCH(orders!$C223,customers!$A$1:$A$1001,0),MATCH(orders!H$1,customers!$A$1:$I$1,0))</f>
        <v>Irvine</v>
      </c>
      <c r="I223" s="2" t="str">
        <f>INDEX(customers!$A$1:$I$1001,MATCH(orders!$C223,customers!$A$1:$A$1001,0),MATCH(orders!I$1,customers!$A$1:$I$1,0))</f>
        <v>United States</v>
      </c>
      <c r="J223" t="str">
        <f>INDEX(products!$A$1:$G$49,MATCH(orders!$D223,products!$A$1:$A$49,0),MATCH(orders!J$1,products!$A$1:$G$1,0))</f>
        <v>Ara</v>
      </c>
      <c r="K223" t="str">
        <f t="shared" si="6"/>
        <v>Arabica</v>
      </c>
      <c r="L223" t="str">
        <f>INDEX(products!$A$1:$G$49,MATCH(orders!$D223,products!$A$1:$A$49,0),MATCH(orders!L$1,products!$A$1:$G$1,0))</f>
        <v>L</v>
      </c>
      <c r="M223" t="str">
        <f t="shared" si="7"/>
        <v>Light</v>
      </c>
      <c r="N223" s="4">
        <f>INDEX(products!$A$1:$G$49,MATCH(orders!$D223,products!$A$1:$A$49,0),MATCH(orders!N$1,products!$A$1:$G$1,0))</f>
        <v>1</v>
      </c>
      <c r="O223" s="5">
        <f>INDEX(products!$A$1:$G$49,MATCH(orders!$D223,products!$A$1:$A$49,0),MATCH(orders!O$1,products!$A$1:$G$1,0))</f>
        <v>12.95</v>
      </c>
      <c r="P223" s="5">
        <f>E223*O223</f>
        <v>77.699999999999989</v>
      </c>
    </row>
    <row r="224" spans="1:16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INDEX(customers!$A$1:$I$1001,MATCH(orders!$C224,customers!$A$1:$A$1001,0),MATCH(orders!F$1,customers!$A$1:$I$1,0))</f>
        <v>Waneta Edinborough</v>
      </c>
      <c r="G224" s="2" t="str">
        <f>INDEX(customers!$A$1:$I$1001,MATCH(orders!$C224,customers!$A$1:$A$1001,0),MATCH(orders!G$1,customers!$A$1:$I$1,0))</f>
        <v>No</v>
      </c>
      <c r="H224" s="2" t="str">
        <f>INDEX(customers!$A$1:$I$1001,MATCH(orders!$C224,customers!$A$1:$A$1001,0),MATCH(orders!H$1,customers!$A$1:$I$1,0))</f>
        <v>Hicksville</v>
      </c>
      <c r="I224" s="2" t="str">
        <f>INDEX(customers!$A$1:$I$1001,MATCH(orders!$C224,customers!$A$1:$A$1001,0),MATCH(orders!I$1,customers!$A$1:$I$1,0))</f>
        <v>United States</v>
      </c>
      <c r="J224" t="str">
        <f>INDEX(products!$A$1:$G$49,MATCH(orders!$D224,products!$A$1:$A$49,0),MATCH(orders!J$1,products!$A$1:$G$1,0))</f>
        <v>Lib</v>
      </c>
      <c r="K224" t="str">
        <f t="shared" si="6"/>
        <v>Liberica</v>
      </c>
      <c r="L224" t="str">
        <f>INDEX(products!$A$1:$G$49,MATCH(orders!$D224,products!$A$1:$A$49,0),MATCH(orders!L$1,products!$A$1:$G$1,0))</f>
        <v>D</v>
      </c>
      <c r="M224" t="str">
        <f t="shared" si="7"/>
        <v>Dark</v>
      </c>
      <c r="N224" s="4">
        <f>INDEX(products!$A$1:$G$49,MATCH(orders!$D224,products!$A$1:$A$49,0),MATCH(orders!N$1,products!$A$1:$G$1,0))</f>
        <v>0.5</v>
      </c>
      <c r="O224" s="5">
        <f>INDEX(products!$A$1:$G$49,MATCH(orders!$D224,products!$A$1:$A$49,0),MATCH(orders!O$1,products!$A$1:$G$1,0))</f>
        <v>7.77</v>
      </c>
      <c r="P224" s="5">
        <f>E224*O224</f>
        <v>23.31</v>
      </c>
    </row>
    <row r="225" spans="1:16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INDEX(customers!$A$1:$I$1001,MATCH(orders!$C225,customers!$A$1:$A$1001,0),MATCH(orders!F$1,customers!$A$1:$I$1,0))</f>
        <v>Bobbe Piggott</v>
      </c>
      <c r="G225" s="2" t="str">
        <f>INDEX(customers!$A$1:$I$1001,MATCH(orders!$C225,customers!$A$1:$A$1001,0),MATCH(orders!G$1,customers!$A$1:$I$1,0))</f>
        <v>Yes</v>
      </c>
      <c r="H225" s="2" t="str">
        <f>INDEX(customers!$A$1:$I$1001,MATCH(orders!$C225,customers!$A$1:$A$1001,0),MATCH(orders!H$1,customers!$A$1:$I$1,0))</f>
        <v>Washington</v>
      </c>
      <c r="I225" s="2" t="str">
        <f>INDEX(customers!$A$1:$I$1001,MATCH(orders!$C225,customers!$A$1:$A$1001,0),MATCH(orders!I$1,customers!$A$1:$I$1,0))</f>
        <v>United States</v>
      </c>
      <c r="J225" t="str">
        <f>INDEX(products!$A$1:$G$49,MATCH(orders!$D225,products!$A$1:$A$49,0),MATCH(orders!J$1,products!$A$1:$G$1,0))</f>
        <v>Exc</v>
      </c>
      <c r="K225" t="str">
        <f t="shared" si="6"/>
        <v>Excelsa</v>
      </c>
      <c r="L225" t="str">
        <f>INDEX(products!$A$1:$G$49,MATCH(orders!$D225,products!$A$1:$A$49,0),MATCH(orders!L$1,products!$A$1:$G$1,0))</f>
        <v>L</v>
      </c>
      <c r="M225" t="str">
        <f t="shared" si="7"/>
        <v>Light</v>
      </c>
      <c r="N225" s="4">
        <f>INDEX(products!$A$1:$G$49,MATCH(orders!$D225,products!$A$1:$A$49,0),MATCH(orders!N$1,products!$A$1:$G$1,0))</f>
        <v>1</v>
      </c>
      <c r="O225" s="5">
        <f>INDEX(products!$A$1:$G$49,MATCH(orders!$D225,products!$A$1:$A$49,0),MATCH(orders!O$1,products!$A$1:$G$1,0))</f>
        <v>14.85</v>
      </c>
      <c r="P225" s="5">
        <f>E225*O225</f>
        <v>59.4</v>
      </c>
    </row>
    <row r="226" spans="1:16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INDEX(customers!$A$1:$I$1001,MATCH(orders!$C226,customers!$A$1:$A$1001,0),MATCH(orders!F$1,customers!$A$1:$I$1,0))</f>
        <v>Ketty Bromehead</v>
      </c>
      <c r="G226" s="2" t="str">
        <f>INDEX(customers!$A$1:$I$1001,MATCH(orders!$C226,customers!$A$1:$A$1001,0),MATCH(orders!G$1,customers!$A$1:$I$1,0))</f>
        <v>Yes</v>
      </c>
      <c r="H226" s="2" t="str">
        <f>INDEX(customers!$A$1:$I$1001,MATCH(orders!$C226,customers!$A$1:$A$1001,0),MATCH(orders!H$1,customers!$A$1:$I$1,0))</f>
        <v>New York City</v>
      </c>
      <c r="I226" s="2" t="str">
        <f>INDEX(customers!$A$1:$I$1001,MATCH(orders!$C226,customers!$A$1:$A$1001,0),MATCH(orders!I$1,customers!$A$1:$I$1,0))</f>
        <v>United States</v>
      </c>
      <c r="J226" t="str">
        <f>INDEX(products!$A$1:$G$49,MATCH(orders!$D226,products!$A$1:$A$49,0),MATCH(orders!J$1,products!$A$1:$G$1,0))</f>
        <v>Lib</v>
      </c>
      <c r="K226" t="str">
        <f t="shared" si="6"/>
        <v>Liberica</v>
      </c>
      <c r="L226" t="str">
        <f>INDEX(products!$A$1:$G$49,MATCH(orders!$D226,products!$A$1:$A$49,0),MATCH(orders!L$1,products!$A$1:$G$1,0))</f>
        <v>D</v>
      </c>
      <c r="M226" t="str">
        <f t="shared" si="7"/>
        <v>Dark</v>
      </c>
      <c r="N226" s="4">
        <f>INDEX(products!$A$1:$G$49,MATCH(orders!$D226,products!$A$1:$A$49,0),MATCH(orders!N$1,products!$A$1:$G$1,0))</f>
        <v>2.5</v>
      </c>
      <c r="O226" s="5">
        <f>INDEX(products!$A$1:$G$49,MATCH(orders!$D226,products!$A$1:$A$49,0),MATCH(orders!O$1,products!$A$1:$G$1,0))</f>
        <v>29.784999999999997</v>
      </c>
      <c r="P226" s="5">
        <f>E226*O226</f>
        <v>119.13999999999999</v>
      </c>
    </row>
    <row r="227" spans="1:16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INDEX(customers!$A$1:$I$1001,MATCH(orders!$C227,customers!$A$1:$A$1001,0),MATCH(orders!F$1,customers!$A$1:$I$1,0))</f>
        <v>Elsbeth Westerman</v>
      </c>
      <c r="G227" s="2" t="str">
        <f>INDEX(customers!$A$1:$I$1001,MATCH(orders!$C227,customers!$A$1:$A$1001,0),MATCH(orders!G$1,customers!$A$1:$I$1,0))</f>
        <v>No</v>
      </c>
      <c r="H227" s="2" t="str">
        <f>INDEX(customers!$A$1:$I$1001,MATCH(orders!$C227,customers!$A$1:$A$1001,0),MATCH(orders!H$1,customers!$A$1:$I$1,0))</f>
        <v>Newmarket on Fergus</v>
      </c>
      <c r="I227" s="2" t="str">
        <f>INDEX(customers!$A$1:$I$1001,MATCH(orders!$C227,customers!$A$1:$A$1001,0),MATCH(orders!I$1,customers!$A$1:$I$1,0))</f>
        <v>Ireland</v>
      </c>
      <c r="J227" t="str">
        <f>INDEX(products!$A$1:$G$49,MATCH(orders!$D227,products!$A$1:$A$49,0),MATCH(orders!J$1,products!$A$1:$G$1,0))</f>
        <v>Rob</v>
      </c>
      <c r="K227" t="str">
        <f t="shared" si="6"/>
        <v>Robusta</v>
      </c>
      <c r="L227" t="str">
        <f>INDEX(products!$A$1:$G$49,MATCH(orders!$D227,products!$A$1:$A$49,0),MATCH(orders!L$1,products!$A$1:$G$1,0))</f>
        <v>L</v>
      </c>
      <c r="M227" t="str">
        <f t="shared" si="7"/>
        <v>Light</v>
      </c>
      <c r="N227" s="4">
        <f>INDEX(products!$A$1:$G$49,MATCH(orders!$D227,products!$A$1:$A$49,0),MATCH(orders!N$1,products!$A$1:$G$1,0))</f>
        <v>0.2</v>
      </c>
      <c r="O227" s="5">
        <f>INDEX(products!$A$1:$G$49,MATCH(orders!$D227,products!$A$1:$A$49,0),MATCH(orders!O$1,products!$A$1:$G$1,0))</f>
        <v>3.5849999999999995</v>
      </c>
      <c r="P227" s="5">
        <f>E227*O227</f>
        <v>14.339999999999998</v>
      </c>
    </row>
    <row r="228" spans="1:16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INDEX(customers!$A$1:$I$1001,MATCH(orders!$C228,customers!$A$1:$A$1001,0),MATCH(orders!F$1,customers!$A$1:$I$1,0))</f>
        <v>Anabelle Hutchens</v>
      </c>
      <c r="G228" s="2" t="str">
        <f>INDEX(customers!$A$1:$I$1001,MATCH(orders!$C228,customers!$A$1:$A$1001,0),MATCH(orders!G$1,customers!$A$1:$I$1,0))</f>
        <v>No</v>
      </c>
      <c r="H228" s="2" t="str">
        <f>INDEX(customers!$A$1:$I$1001,MATCH(orders!$C228,customers!$A$1:$A$1001,0),MATCH(orders!H$1,customers!$A$1:$I$1,0))</f>
        <v>Shawnee Mission</v>
      </c>
      <c r="I228" s="2" t="str">
        <f>INDEX(customers!$A$1:$I$1001,MATCH(orders!$C228,customers!$A$1:$A$1001,0),MATCH(orders!I$1,customers!$A$1:$I$1,0))</f>
        <v>United States</v>
      </c>
      <c r="J228" t="str">
        <f>INDEX(products!$A$1:$G$49,MATCH(orders!$D228,products!$A$1:$A$49,0),MATCH(orders!J$1,products!$A$1:$G$1,0))</f>
        <v>Ara</v>
      </c>
      <c r="K228" t="str">
        <f t="shared" si="6"/>
        <v>Arabica</v>
      </c>
      <c r="L228" t="str">
        <f>INDEX(products!$A$1:$G$49,MATCH(orders!$D228,products!$A$1:$A$49,0),MATCH(orders!L$1,products!$A$1:$G$1,0))</f>
        <v>M</v>
      </c>
      <c r="M228" t="str">
        <f t="shared" si="7"/>
        <v>Medium</v>
      </c>
      <c r="N228" s="4">
        <f>INDEX(products!$A$1:$G$49,MATCH(orders!$D228,products!$A$1:$A$49,0),MATCH(orders!N$1,products!$A$1:$G$1,0))</f>
        <v>2.5</v>
      </c>
      <c r="O228" s="5">
        <f>INDEX(products!$A$1:$G$49,MATCH(orders!$D228,products!$A$1:$A$49,0),MATCH(orders!O$1,products!$A$1:$G$1,0))</f>
        <v>25.874999999999996</v>
      </c>
      <c r="P228" s="5">
        <f>E228*O228</f>
        <v>129.37499999999997</v>
      </c>
    </row>
    <row r="229" spans="1:16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INDEX(customers!$A$1:$I$1001,MATCH(orders!$C229,customers!$A$1:$A$1001,0),MATCH(orders!F$1,customers!$A$1:$I$1,0))</f>
        <v>Noak Wyvill</v>
      </c>
      <c r="G229" s="2" t="str">
        <f>INDEX(customers!$A$1:$I$1001,MATCH(orders!$C229,customers!$A$1:$A$1001,0),MATCH(orders!G$1,customers!$A$1:$I$1,0))</f>
        <v>Yes</v>
      </c>
      <c r="H229" s="2" t="str">
        <f>INDEX(customers!$A$1:$I$1001,MATCH(orders!$C229,customers!$A$1:$A$1001,0),MATCH(orders!H$1,customers!$A$1:$I$1,0))</f>
        <v>Edinburgh</v>
      </c>
      <c r="I229" s="2" t="str">
        <f>INDEX(customers!$A$1:$I$1001,MATCH(orders!$C229,customers!$A$1:$A$1001,0),MATCH(orders!I$1,customers!$A$1:$I$1,0))</f>
        <v>United Kingdom</v>
      </c>
      <c r="J229" t="str">
        <f>INDEX(products!$A$1:$G$49,MATCH(orders!$D229,products!$A$1:$A$49,0),MATCH(orders!J$1,products!$A$1:$G$1,0))</f>
        <v>Rob</v>
      </c>
      <c r="K229" t="str">
        <f t="shared" si="6"/>
        <v>Robusta</v>
      </c>
      <c r="L229" t="str">
        <f>INDEX(products!$A$1:$G$49,MATCH(orders!$D229,products!$A$1:$A$49,0),MATCH(orders!L$1,products!$A$1:$G$1,0))</f>
        <v>D</v>
      </c>
      <c r="M229" t="str">
        <f t="shared" si="7"/>
        <v>Dark</v>
      </c>
      <c r="N229" s="4">
        <f>INDEX(products!$A$1:$G$49,MATCH(orders!$D229,products!$A$1:$A$49,0),MATCH(orders!N$1,products!$A$1:$G$1,0))</f>
        <v>0.2</v>
      </c>
      <c r="O229" s="5">
        <f>INDEX(products!$A$1:$G$49,MATCH(orders!$D229,products!$A$1:$A$49,0),MATCH(orders!O$1,products!$A$1:$G$1,0))</f>
        <v>2.6849999999999996</v>
      </c>
      <c r="P229" s="5">
        <f>E229*O229</f>
        <v>16.11</v>
      </c>
    </row>
    <row r="230" spans="1:16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INDEX(customers!$A$1:$I$1001,MATCH(orders!$C230,customers!$A$1:$A$1001,0),MATCH(orders!F$1,customers!$A$1:$I$1,0))</f>
        <v>Beltran Mathon</v>
      </c>
      <c r="G230" s="2" t="str">
        <f>INDEX(customers!$A$1:$I$1001,MATCH(orders!$C230,customers!$A$1:$A$1001,0),MATCH(orders!G$1,customers!$A$1:$I$1,0))</f>
        <v>No</v>
      </c>
      <c r="H230" s="2" t="str">
        <f>INDEX(customers!$A$1:$I$1001,MATCH(orders!$C230,customers!$A$1:$A$1001,0),MATCH(orders!H$1,customers!$A$1:$I$1,0))</f>
        <v>Sacramento</v>
      </c>
      <c r="I230" s="2" t="str">
        <f>INDEX(customers!$A$1:$I$1001,MATCH(orders!$C230,customers!$A$1:$A$1001,0),MATCH(orders!I$1,customers!$A$1:$I$1,0))</f>
        <v>United States</v>
      </c>
      <c r="J230" t="str">
        <f>INDEX(products!$A$1:$G$49,MATCH(orders!$D230,products!$A$1:$A$49,0),MATCH(orders!J$1,products!$A$1:$G$1,0))</f>
        <v>Rob</v>
      </c>
      <c r="K230" t="str">
        <f t="shared" si="6"/>
        <v>Robusta</v>
      </c>
      <c r="L230" t="str">
        <f>INDEX(products!$A$1:$G$49,MATCH(orders!$D230,products!$A$1:$A$49,0),MATCH(orders!L$1,products!$A$1:$G$1,0))</f>
        <v>L</v>
      </c>
      <c r="M230" t="str">
        <f t="shared" si="7"/>
        <v>Light</v>
      </c>
      <c r="N230" s="4">
        <f>INDEX(products!$A$1:$G$49,MATCH(orders!$D230,products!$A$1:$A$49,0),MATCH(orders!N$1,products!$A$1:$G$1,0))</f>
        <v>0.2</v>
      </c>
      <c r="O230" s="5">
        <f>INDEX(products!$A$1:$G$49,MATCH(orders!$D230,products!$A$1:$A$49,0),MATCH(orders!O$1,products!$A$1:$G$1,0))</f>
        <v>3.5849999999999995</v>
      </c>
      <c r="P230" s="5">
        <f>E230*O230</f>
        <v>17.924999999999997</v>
      </c>
    </row>
    <row r="231" spans="1:16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INDEX(customers!$A$1:$I$1001,MATCH(orders!$C231,customers!$A$1:$A$1001,0),MATCH(orders!F$1,customers!$A$1:$I$1,0))</f>
        <v>Kristos Streight</v>
      </c>
      <c r="G231" s="2" t="str">
        <f>INDEX(customers!$A$1:$I$1001,MATCH(orders!$C231,customers!$A$1:$A$1001,0),MATCH(orders!G$1,customers!$A$1:$I$1,0))</f>
        <v>No</v>
      </c>
      <c r="H231" s="2" t="str">
        <f>INDEX(customers!$A$1:$I$1001,MATCH(orders!$C231,customers!$A$1:$A$1001,0),MATCH(orders!H$1,customers!$A$1:$I$1,0))</f>
        <v>Wilkes Barre</v>
      </c>
      <c r="I231" s="2" t="str">
        <f>INDEX(customers!$A$1:$I$1001,MATCH(orders!$C231,customers!$A$1:$A$1001,0),MATCH(orders!I$1,customers!$A$1:$I$1,0))</f>
        <v>United States</v>
      </c>
      <c r="J231" t="str">
        <f>INDEX(products!$A$1:$G$49,MATCH(orders!$D231,products!$A$1:$A$49,0),MATCH(orders!J$1,products!$A$1:$G$1,0))</f>
        <v>Lib</v>
      </c>
      <c r="K231" t="str">
        <f t="shared" si="6"/>
        <v>Liberica</v>
      </c>
      <c r="L231" t="str">
        <f>INDEX(products!$A$1:$G$49,MATCH(orders!$D231,products!$A$1:$A$49,0),MATCH(orders!L$1,products!$A$1:$G$1,0))</f>
        <v>M</v>
      </c>
      <c r="M231" t="str">
        <f t="shared" si="7"/>
        <v>Medium</v>
      </c>
      <c r="N231" s="4">
        <f>INDEX(products!$A$1:$G$49,MATCH(orders!$D231,products!$A$1:$A$49,0),MATCH(orders!N$1,products!$A$1:$G$1,0))</f>
        <v>0.2</v>
      </c>
      <c r="O231" s="5">
        <f>INDEX(products!$A$1:$G$49,MATCH(orders!$D231,products!$A$1:$A$49,0),MATCH(orders!O$1,products!$A$1:$G$1,0))</f>
        <v>4.3650000000000002</v>
      </c>
      <c r="P231" s="5">
        <f>E231*O231</f>
        <v>8.73</v>
      </c>
    </row>
    <row r="232" spans="1:16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INDEX(customers!$A$1:$I$1001,MATCH(orders!$C232,customers!$A$1:$A$1001,0),MATCH(orders!F$1,customers!$A$1:$I$1,0))</f>
        <v>Portie Cutchie</v>
      </c>
      <c r="G232" s="2" t="str">
        <f>INDEX(customers!$A$1:$I$1001,MATCH(orders!$C232,customers!$A$1:$A$1001,0),MATCH(orders!G$1,customers!$A$1:$I$1,0))</f>
        <v>No</v>
      </c>
      <c r="H232" s="2" t="str">
        <f>INDEX(customers!$A$1:$I$1001,MATCH(orders!$C232,customers!$A$1:$A$1001,0),MATCH(orders!H$1,customers!$A$1:$I$1,0))</f>
        <v>Greensboro</v>
      </c>
      <c r="I232" s="2" t="str">
        <f>INDEX(customers!$A$1:$I$1001,MATCH(orders!$C232,customers!$A$1:$A$1001,0),MATCH(orders!I$1,customers!$A$1:$I$1,0))</f>
        <v>United States</v>
      </c>
      <c r="J232" t="str">
        <f>INDEX(products!$A$1:$G$49,MATCH(orders!$D232,products!$A$1:$A$49,0),MATCH(orders!J$1,products!$A$1:$G$1,0))</f>
        <v>Ara</v>
      </c>
      <c r="K232" t="str">
        <f t="shared" si="6"/>
        <v>Arabica</v>
      </c>
      <c r="L232" t="str">
        <f>INDEX(products!$A$1:$G$49,MATCH(orders!$D232,products!$A$1:$A$49,0),MATCH(orders!L$1,products!$A$1:$G$1,0))</f>
        <v>M</v>
      </c>
      <c r="M232" t="str">
        <f t="shared" si="7"/>
        <v>Medium</v>
      </c>
      <c r="N232" s="4">
        <f>INDEX(products!$A$1:$G$49,MATCH(orders!$D232,products!$A$1:$A$49,0),MATCH(orders!N$1,products!$A$1:$G$1,0))</f>
        <v>2.5</v>
      </c>
      <c r="O232" s="5">
        <f>INDEX(products!$A$1:$G$49,MATCH(orders!$D232,products!$A$1:$A$49,0),MATCH(orders!O$1,products!$A$1:$G$1,0))</f>
        <v>25.874999999999996</v>
      </c>
      <c r="P232" s="5">
        <f>E232*O232</f>
        <v>51.749999999999993</v>
      </c>
    </row>
    <row r="233" spans="1:16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INDEX(customers!$A$1:$I$1001,MATCH(orders!$C233,customers!$A$1:$A$1001,0),MATCH(orders!F$1,customers!$A$1:$I$1,0))</f>
        <v>Sinclare Edsell</v>
      </c>
      <c r="G233" s="2" t="str">
        <f>INDEX(customers!$A$1:$I$1001,MATCH(orders!$C233,customers!$A$1:$A$1001,0),MATCH(orders!G$1,customers!$A$1:$I$1,0))</f>
        <v>Yes</v>
      </c>
      <c r="H233" s="2" t="str">
        <f>INDEX(customers!$A$1:$I$1001,MATCH(orders!$C233,customers!$A$1:$A$1001,0),MATCH(orders!H$1,customers!$A$1:$I$1,0))</f>
        <v>Newark</v>
      </c>
      <c r="I233" s="2" t="str">
        <f>INDEX(customers!$A$1:$I$1001,MATCH(orders!$C233,customers!$A$1:$A$1001,0),MATCH(orders!I$1,customers!$A$1:$I$1,0))</f>
        <v>United States</v>
      </c>
      <c r="J233" t="str">
        <f>INDEX(products!$A$1:$G$49,MATCH(orders!$D233,products!$A$1:$A$49,0),MATCH(orders!J$1,products!$A$1:$G$1,0))</f>
        <v>Lib</v>
      </c>
      <c r="K233" t="str">
        <f t="shared" si="6"/>
        <v>Liberica</v>
      </c>
      <c r="L233" t="str">
        <f>INDEX(products!$A$1:$G$49,MATCH(orders!$D233,products!$A$1:$A$49,0),MATCH(orders!L$1,products!$A$1:$G$1,0))</f>
        <v>M</v>
      </c>
      <c r="M233" t="str">
        <f t="shared" si="7"/>
        <v>Medium</v>
      </c>
      <c r="N233" s="4">
        <f>INDEX(products!$A$1:$G$49,MATCH(orders!$D233,products!$A$1:$A$49,0),MATCH(orders!N$1,products!$A$1:$G$1,0))</f>
        <v>0.2</v>
      </c>
      <c r="O233" s="5">
        <f>INDEX(products!$A$1:$G$49,MATCH(orders!$D233,products!$A$1:$A$49,0),MATCH(orders!O$1,products!$A$1:$G$1,0))</f>
        <v>4.3650000000000002</v>
      </c>
      <c r="P233" s="5">
        <f>E233*O233</f>
        <v>8.73</v>
      </c>
    </row>
    <row r="234" spans="1:16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INDEX(customers!$A$1:$I$1001,MATCH(orders!$C234,customers!$A$1:$A$1001,0),MATCH(orders!F$1,customers!$A$1:$I$1,0))</f>
        <v>Conny Gheraldi</v>
      </c>
      <c r="G234" s="2" t="str">
        <f>INDEX(customers!$A$1:$I$1001,MATCH(orders!$C234,customers!$A$1:$A$1001,0),MATCH(orders!G$1,customers!$A$1:$I$1,0))</f>
        <v>No</v>
      </c>
      <c r="H234" s="2" t="str">
        <f>INDEX(customers!$A$1:$I$1001,MATCH(orders!$C234,customers!$A$1:$A$1001,0),MATCH(orders!H$1,customers!$A$1:$I$1,0))</f>
        <v>Kinloch</v>
      </c>
      <c r="I234" s="2" t="str">
        <f>INDEX(customers!$A$1:$I$1001,MATCH(orders!$C234,customers!$A$1:$A$1001,0),MATCH(orders!I$1,customers!$A$1:$I$1,0))</f>
        <v>United Kingdom</v>
      </c>
      <c r="J234" t="str">
        <f>INDEX(products!$A$1:$G$49,MATCH(orders!$D234,products!$A$1:$A$49,0),MATCH(orders!J$1,products!$A$1:$G$1,0))</f>
        <v>Lib</v>
      </c>
      <c r="K234" t="str">
        <f t="shared" si="6"/>
        <v>Liberica</v>
      </c>
      <c r="L234" t="str">
        <f>INDEX(products!$A$1:$G$49,MATCH(orders!$D234,products!$A$1:$A$49,0),MATCH(orders!L$1,products!$A$1:$G$1,0))</f>
        <v>L</v>
      </c>
      <c r="M234" t="str">
        <f t="shared" si="7"/>
        <v>Light</v>
      </c>
      <c r="N234" s="4">
        <f>INDEX(products!$A$1:$G$49,MATCH(orders!$D234,products!$A$1:$A$49,0),MATCH(orders!N$1,products!$A$1:$G$1,0))</f>
        <v>0.2</v>
      </c>
      <c r="O234" s="5">
        <f>INDEX(products!$A$1:$G$49,MATCH(orders!$D234,products!$A$1:$A$49,0),MATCH(orders!O$1,products!$A$1:$G$1,0))</f>
        <v>4.7549999999999999</v>
      </c>
      <c r="P234" s="5">
        <f>E234*O234</f>
        <v>23.774999999999999</v>
      </c>
    </row>
    <row r="235" spans="1:16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INDEX(customers!$A$1:$I$1001,MATCH(orders!$C235,customers!$A$1:$A$1001,0),MATCH(orders!F$1,customers!$A$1:$I$1,0))</f>
        <v>Beryle Kenwell</v>
      </c>
      <c r="G235" s="2" t="str">
        <f>INDEX(customers!$A$1:$I$1001,MATCH(orders!$C235,customers!$A$1:$A$1001,0),MATCH(orders!G$1,customers!$A$1:$I$1,0))</f>
        <v>No</v>
      </c>
      <c r="H235" s="2" t="str">
        <f>INDEX(customers!$A$1:$I$1001,MATCH(orders!$C235,customers!$A$1:$A$1001,0),MATCH(orders!H$1,customers!$A$1:$I$1,0))</f>
        <v>Honolulu</v>
      </c>
      <c r="I235" s="2" t="str">
        <f>INDEX(customers!$A$1:$I$1001,MATCH(orders!$C235,customers!$A$1:$A$1001,0),MATCH(orders!I$1,customers!$A$1:$I$1,0))</f>
        <v>United States</v>
      </c>
      <c r="J235" t="str">
        <f>INDEX(products!$A$1:$G$49,MATCH(orders!$D235,products!$A$1:$A$49,0),MATCH(orders!J$1,products!$A$1:$G$1,0))</f>
        <v>Exc</v>
      </c>
      <c r="K235" t="str">
        <f t="shared" si="6"/>
        <v>Excelsa</v>
      </c>
      <c r="L235" t="str">
        <f>INDEX(products!$A$1:$G$49,MATCH(orders!$D235,products!$A$1:$A$49,0),MATCH(orders!L$1,products!$A$1:$G$1,0))</f>
        <v>M</v>
      </c>
      <c r="M235" t="str">
        <f t="shared" si="7"/>
        <v>Medium</v>
      </c>
      <c r="N235" s="4">
        <f>INDEX(products!$A$1:$G$49,MATCH(orders!$D235,products!$A$1:$A$49,0),MATCH(orders!N$1,products!$A$1:$G$1,0))</f>
        <v>0.2</v>
      </c>
      <c r="O235" s="5">
        <f>INDEX(products!$A$1:$G$49,MATCH(orders!$D235,products!$A$1:$A$49,0),MATCH(orders!O$1,products!$A$1:$G$1,0))</f>
        <v>4.125</v>
      </c>
      <c r="P235" s="5">
        <f>E235*O235</f>
        <v>20.625</v>
      </c>
    </row>
    <row r="236" spans="1:16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INDEX(customers!$A$1:$I$1001,MATCH(orders!$C236,customers!$A$1:$A$1001,0),MATCH(orders!F$1,customers!$A$1:$I$1,0))</f>
        <v>Tomas Sutty</v>
      </c>
      <c r="G236" s="2" t="str">
        <f>INDEX(customers!$A$1:$I$1001,MATCH(orders!$C236,customers!$A$1:$A$1001,0),MATCH(orders!G$1,customers!$A$1:$I$1,0))</f>
        <v>No</v>
      </c>
      <c r="H236" s="2" t="str">
        <f>INDEX(customers!$A$1:$I$1001,MATCH(orders!$C236,customers!$A$1:$A$1001,0),MATCH(orders!H$1,customers!$A$1:$I$1,0))</f>
        <v>New York City</v>
      </c>
      <c r="I236" s="2" t="str">
        <f>INDEX(customers!$A$1:$I$1001,MATCH(orders!$C236,customers!$A$1:$A$1001,0),MATCH(orders!I$1,customers!$A$1:$I$1,0))</f>
        <v>United States</v>
      </c>
      <c r="J236" t="str">
        <f>INDEX(products!$A$1:$G$49,MATCH(orders!$D236,products!$A$1:$A$49,0),MATCH(orders!J$1,products!$A$1:$G$1,0))</f>
        <v>Lib</v>
      </c>
      <c r="K236" t="str">
        <f t="shared" si="6"/>
        <v>Liberica</v>
      </c>
      <c r="L236" t="str">
        <f>INDEX(products!$A$1:$G$49,MATCH(orders!$D236,products!$A$1:$A$49,0),MATCH(orders!L$1,products!$A$1:$G$1,0))</f>
        <v>L</v>
      </c>
      <c r="M236" t="str">
        <f t="shared" si="7"/>
        <v>Light</v>
      </c>
      <c r="N236" s="4">
        <f>INDEX(products!$A$1:$G$49,MATCH(orders!$D236,products!$A$1:$A$49,0),MATCH(orders!N$1,products!$A$1:$G$1,0))</f>
        <v>2.5</v>
      </c>
      <c r="O236" s="5">
        <f>INDEX(products!$A$1:$G$49,MATCH(orders!$D236,products!$A$1:$A$49,0),MATCH(orders!O$1,products!$A$1:$G$1,0))</f>
        <v>36.454999999999998</v>
      </c>
      <c r="P236" s="5">
        <f>E236*O236</f>
        <v>36.454999999999998</v>
      </c>
    </row>
    <row r="237" spans="1:16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INDEX(customers!$A$1:$I$1001,MATCH(orders!$C237,customers!$A$1:$A$1001,0),MATCH(orders!F$1,customers!$A$1:$I$1,0))</f>
        <v>Samuele Ales0</v>
      </c>
      <c r="G237" s="2" t="str">
        <f>INDEX(customers!$A$1:$I$1001,MATCH(orders!$C237,customers!$A$1:$A$1001,0),MATCH(orders!G$1,customers!$A$1:$I$1,0))</f>
        <v>No</v>
      </c>
      <c r="H237" s="2" t="str">
        <f>INDEX(customers!$A$1:$I$1001,MATCH(orders!$C237,customers!$A$1:$A$1001,0),MATCH(orders!H$1,customers!$A$1:$I$1,0))</f>
        <v>Ballinroad</v>
      </c>
      <c r="I237" s="2" t="str">
        <f>INDEX(customers!$A$1:$I$1001,MATCH(orders!$C237,customers!$A$1:$A$1001,0),MATCH(orders!I$1,customers!$A$1:$I$1,0))</f>
        <v>Ireland</v>
      </c>
      <c r="J237" t="str">
        <f>INDEX(products!$A$1:$G$49,MATCH(orders!$D237,products!$A$1:$A$49,0),MATCH(orders!J$1,products!$A$1:$G$1,0))</f>
        <v>Lib</v>
      </c>
      <c r="K237" t="str">
        <f t="shared" si="6"/>
        <v>Liberica</v>
      </c>
      <c r="L237" t="str">
        <f>INDEX(products!$A$1:$G$49,MATCH(orders!$D237,products!$A$1:$A$49,0),MATCH(orders!L$1,products!$A$1:$G$1,0))</f>
        <v>L</v>
      </c>
      <c r="M237" t="str">
        <f t="shared" si="7"/>
        <v>Light</v>
      </c>
      <c r="N237" s="4">
        <f>INDEX(products!$A$1:$G$49,MATCH(orders!$D237,products!$A$1:$A$49,0),MATCH(orders!N$1,products!$A$1:$G$1,0))</f>
        <v>2.5</v>
      </c>
      <c r="O237" s="5">
        <f>INDEX(products!$A$1:$G$49,MATCH(orders!$D237,products!$A$1:$A$49,0),MATCH(orders!O$1,products!$A$1:$G$1,0))</f>
        <v>36.454999999999998</v>
      </c>
      <c r="P237" s="5">
        <f>E237*O237</f>
        <v>182.27499999999998</v>
      </c>
    </row>
    <row r="238" spans="1:16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INDEX(customers!$A$1:$I$1001,MATCH(orders!$C238,customers!$A$1:$A$1001,0),MATCH(orders!F$1,customers!$A$1:$I$1,0))</f>
        <v>Carlie Harce</v>
      </c>
      <c r="G238" s="2" t="str">
        <f>INDEX(customers!$A$1:$I$1001,MATCH(orders!$C238,customers!$A$1:$A$1001,0),MATCH(orders!G$1,customers!$A$1:$I$1,0))</f>
        <v>No</v>
      </c>
      <c r="H238" s="2" t="str">
        <f>INDEX(customers!$A$1:$I$1001,MATCH(orders!$C238,customers!$A$1:$A$1001,0),MATCH(orders!H$1,customers!$A$1:$I$1,0))</f>
        <v>D煤n Laoghaire</v>
      </c>
      <c r="I238" s="2" t="str">
        <f>INDEX(customers!$A$1:$I$1001,MATCH(orders!$C238,customers!$A$1:$A$1001,0),MATCH(orders!I$1,customers!$A$1:$I$1,0))</f>
        <v>Ireland</v>
      </c>
      <c r="J238" t="str">
        <f>INDEX(products!$A$1:$G$49,MATCH(orders!$D238,products!$A$1:$A$49,0),MATCH(orders!J$1,products!$A$1:$G$1,0))</f>
        <v>Lib</v>
      </c>
      <c r="K238" t="str">
        <f t="shared" si="6"/>
        <v>Liberica</v>
      </c>
      <c r="L238" t="str">
        <f>INDEX(products!$A$1:$G$49,MATCH(orders!$D238,products!$A$1:$A$49,0),MATCH(orders!L$1,products!$A$1:$G$1,0))</f>
        <v>D</v>
      </c>
      <c r="M238" t="str">
        <f t="shared" si="7"/>
        <v>Dark</v>
      </c>
      <c r="N238" s="4">
        <f>INDEX(products!$A$1:$G$49,MATCH(orders!$D238,products!$A$1:$A$49,0),MATCH(orders!N$1,products!$A$1:$G$1,0))</f>
        <v>2.5</v>
      </c>
      <c r="O238" s="5">
        <f>INDEX(products!$A$1:$G$49,MATCH(orders!$D238,products!$A$1:$A$49,0),MATCH(orders!O$1,products!$A$1:$G$1,0))</f>
        <v>29.784999999999997</v>
      </c>
      <c r="P238" s="5">
        <f>E238*O238</f>
        <v>89.35499999999999</v>
      </c>
    </row>
    <row r="239" spans="1:16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INDEX(customers!$A$1:$I$1001,MATCH(orders!$C239,customers!$A$1:$A$1001,0),MATCH(orders!F$1,customers!$A$1:$I$1,0))</f>
        <v>Craggy Bril</v>
      </c>
      <c r="G239" s="2" t="str">
        <f>INDEX(customers!$A$1:$I$1001,MATCH(orders!$C239,customers!$A$1:$A$1001,0),MATCH(orders!G$1,customers!$A$1:$I$1,0))</f>
        <v>Yes</v>
      </c>
      <c r="H239" s="2" t="str">
        <f>INDEX(customers!$A$1:$I$1001,MATCH(orders!$C239,customers!$A$1:$A$1001,0),MATCH(orders!H$1,customers!$A$1:$I$1,0))</f>
        <v>Cincinnati</v>
      </c>
      <c r="I239" s="2" t="str">
        <f>INDEX(customers!$A$1:$I$1001,MATCH(orders!$C239,customers!$A$1:$A$1001,0),MATCH(orders!I$1,customers!$A$1:$I$1,0))</f>
        <v>United States</v>
      </c>
      <c r="J239" t="str">
        <f>INDEX(products!$A$1:$G$49,MATCH(orders!$D239,products!$A$1:$A$49,0),MATCH(orders!J$1,products!$A$1:$G$1,0))</f>
        <v>Rob</v>
      </c>
      <c r="K239" t="str">
        <f t="shared" si="6"/>
        <v>Robusta</v>
      </c>
      <c r="L239" t="str">
        <f>INDEX(products!$A$1:$G$49,MATCH(orders!$D239,products!$A$1:$A$49,0),MATCH(orders!L$1,products!$A$1:$G$1,0))</f>
        <v>L</v>
      </c>
      <c r="M239" t="str">
        <f t="shared" si="7"/>
        <v>Light</v>
      </c>
      <c r="N239" s="4">
        <f>INDEX(products!$A$1:$G$49,MATCH(orders!$D239,products!$A$1:$A$49,0),MATCH(orders!N$1,products!$A$1:$G$1,0))</f>
        <v>0.2</v>
      </c>
      <c r="O239" s="5">
        <f>INDEX(products!$A$1:$G$49,MATCH(orders!$D239,products!$A$1:$A$49,0),MATCH(orders!O$1,products!$A$1:$G$1,0))</f>
        <v>3.5849999999999995</v>
      </c>
      <c r="P239" s="5">
        <f>E239*O239</f>
        <v>3.5849999999999995</v>
      </c>
    </row>
    <row r="240" spans="1:16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INDEX(customers!$A$1:$I$1001,MATCH(orders!$C240,customers!$A$1:$A$1001,0),MATCH(orders!F$1,customers!$A$1:$I$1,0))</f>
        <v>Friederike Drysdale</v>
      </c>
      <c r="G240" s="2" t="str">
        <f>INDEX(customers!$A$1:$I$1001,MATCH(orders!$C240,customers!$A$1:$A$1001,0),MATCH(orders!G$1,customers!$A$1:$I$1,0))</f>
        <v>Yes</v>
      </c>
      <c r="H240" s="2" t="str">
        <f>INDEX(customers!$A$1:$I$1001,MATCH(orders!$C240,customers!$A$1:$A$1001,0),MATCH(orders!H$1,customers!$A$1:$I$1,0))</f>
        <v>Midland</v>
      </c>
      <c r="I240" s="2" t="str">
        <f>INDEX(customers!$A$1:$I$1001,MATCH(orders!$C240,customers!$A$1:$A$1001,0),MATCH(orders!I$1,customers!$A$1:$I$1,0))</f>
        <v>United States</v>
      </c>
      <c r="J240" t="str">
        <f>INDEX(products!$A$1:$G$49,MATCH(orders!$D240,products!$A$1:$A$49,0),MATCH(orders!J$1,products!$A$1:$G$1,0))</f>
        <v>Rob</v>
      </c>
      <c r="K240" t="str">
        <f t="shared" si="6"/>
        <v>Robusta</v>
      </c>
      <c r="L240" t="str">
        <f>INDEX(products!$A$1:$G$49,MATCH(orders!$D240,products!$A$1:$A$49,0),MATCH(orders!L$1,products!$A$1:$G$1,0))</f>
        <v>M</v>
      </c>
      <c r="M240" t="str">
        <f t="shared" si="7"/>
        <v>Medium</v>
      </c>
      <c r="N240" s="4">
        <f>INDEX(products!$A$1:$G$49,MATCH(orders!$D240,products!$A$1:$A$49,0),MATCH(orders!N$1,products!$A$1:$G$1,0))</f>
        <v>2.5</v>
      </c>
      <c r="O240" s="5">
        <f>INDEX(products!$A$1:$G$49,MATCH(orders!$D240,products!$A$1:$A$49,0),MATCH(orders!O$1,products!$A$1:$G$1,0))</f>
        <v>22.884999999999998</v>
      </c>
      <c r="P240" s="5">
        <f>E240*O240</f>
        <v>45.769999999999996</v>
      </c>
    </row>
    <row r="241" spans="1:16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INDEX(customers!$A$1:$I$1001,MATCH(orders!$C241,customers!$A$1:$A$1001,0),MATCH(orders!F$1,customers!$A$1:$I$1,0))</f>
        <v>Devon Magowan</v>
      </c>
      <c r="G241" s="2" t="str">
        <f>INDEX(customers!$A$1:$I$1001,MATCH(orders!$C241,customers!$A$1:$A$1001,0),MATCH(orders!G$1,customers!$A$1:$I$1,0))</f>
        <v>No</v>
      </c>
      <c r="H241" s="2" t="str">
        <f>INDEX(customers!$A$1:$I$1001,MATCH(orders!$C241,customers!$A$1:$A$1001,0),MATCH(orders!H$1,customers!$A$1:$I$1,0))</f>
        <v>Cheyenne</v>
      </c>
      <c r="I241" s="2" t="str">
        <f>INDEX(customers!$A$1:$I$1001,MATCH(orders!$C241,customers!$A$1:$A$1001,0),MATCH(orders!I$1,customers!$A$1:$I$1,0))</f>
        <v>United States</v>
      </c>
      <c r="J241" t="str">
        <f>INDEX(products!$A$1:$G$49,MATCH(orders!$D241,products!$A$1:$A$49,0),MATCH(orders!J$1,products!$A$1:$G$1,0))</f>
        <v>Exc</v>
      </c>
      <c r="K241" t="str">
        <f t="shared" si="6"/>
        <v>Excelsa</v>
      </c>
      <c r="L241" t="str">
        <f>INDEX(products!$A$1:$G$49,MATCH(orders!$D241,products!$A$1:$A$49,0),MATCH(orders!L$1,products!$A$1:$G$1,0))</f>
        <v>L</v>
      </c>
      <c r="M241" t="str">
        <f t="shared" si="7"/>
        <v>Light</v>
      </c>
      <c r="N241" s="4">
        <f>INDEX(products!$A$1:$G$49,MATCH(orders!$D241,products!$A$1:$A$49,0),MATCH(orders!N$1,products!$A$1:$G$1,0))</f>
        <v>1</v>
      </c>
      <c r="O241" s="5">
        <f>INDEX(products!$A$1:$G$49,MATCH(orders!$D241,products!$A$1:$A$49,0),MATCH(orders!O$1,products!$A$1:$G$1,0))</f>
        <v>14.85</v>
      </c>
      <c r="P241" s="5">
        <f>E241*O241</f>
        <v>59.4</v>
      </c>
    </row>
    <row r="242" spans="1:16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INDEX(customers!$A$1:$I$1001,MATCH(orders!$C242,customers!$A$1:$A$1001,0),MATCH(orders!F$1,customers!$A$1:$I$1,0))</f>
        <v>Codi Littrell</v>
      </c>
      <c r="G242" s="2" t="str">
        <f>INDEX(customers!$A$1:$I$1001,MATCH(orders!$C242,customers!$A$1:$A$1001,0),MATCH(orders!G$1,customers!$A$1:$I$1,0))</f>
        <v>Yes</v>
      </c>
      <c r="H242" s="2" t="str">
        <f>INDEX(customers!$A$1:$I$1001,MATCH(orders!$C242,customers!$A$1:$A$1001,0),MATCH(orders!H$1,customers!$A$1:$I$1,0))</f>
        <v>Atlanta</v>
      </c>
      <c r="I242" s="2" t="str">
        <f>INDEX(customers!$A$1:$I$1001,MATCH(orders!$C242,customers!$A$1:$A$1001,0),MATCH(orders!I$1,customers!$A$1:$I$1,0))</f>
        <v>United States</v>
      </c>
      <c r="J242" t="str">
        <f>INDEX(products!$A$1:$G$49,MATCH(orders!$D242,products!$A$1:$A$49,0),MATCH(orders!J$1,products!$A$1:$G$1,0))</f>
        <v>Ara</v>
      </c>
      <c r="K242" t="str">
        <f t="shared" si="6"/>
        <v>Arabica</v>
      </c>
      <c r="L242" t="str">
        <f>INDEX(products!$A$1:$G$49,MATCH(orders!$D242,products!$A$1:$A$49,0),MATCH(orders!L$1,products!$A$1:$G$1,0))</f>
        <v>M</v>
      </c>
      <c r="M242" t="str">
        <f t="shared" si="7"/>
        <v>Medium</v>
      </c>
      <c r="N242" s="4">
        <f>INDEX(products!$A$1:$G$49,MATCH(orders!$D242,products!$A$1:$A$49,0),MATCH(orders!N$1,products!$A$1:$G$1,0))</f>
        <v>2.5</v>
      </c>
      <c r="O242" s="5">
        <f>INDEX(products!$A$1:$G$49,MATCH(orders!$D242,products!$A$1:$A$49,0),MATCH(orders!O$1,products!$A$1:$G$1,0))</f>
        <v>25.874999999999996</v>
      </c>
      <c r="P242" s="5">
        <f>E242*O242</f>
        <v>155.24999999999997</v>
      </c>
    </row>
    <row r="243" spans="1:16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INDEX(customers!$A$1:$I$1001,MATCH(orders!$C243,customers!$A$1:$A$1001,0),MATCH(orders!F$1,customers!$A$1:$I$1,0))</f>
        <v>Christel Speak</v>
      </c>
      <c r="G243" s="2" t="str">
        <f>INDEX(customers!$A$1:$I$1001,MATCH(orders!$C243,customers!$A$1:$A$1001,0),MATCH(orders!G$1,customers!$A$1:$I$1,0))</f>
        <v>No</v>
      </c>
      <c r="H243" s="2" t="str">
        <f>INDEX(customers!$A$1:$I$1001,MATCH(orders!$C243,customers!$A$1:$A$1001,0),MATCH(orders!H$1,customers!$A$1:$I$1,0))</f>
        <v>Duluth</v>
      </c>
      <c r="I243" s="2" t="str">
        <f>INDEX(customers!$A$1:$I$1001,MATCH(orders!$C243,customers!$A$1:$A$1001,0),MATCH(orders!I$1,customers!$A$1:$I$1,0))</f>
        <v>United States</v>
      </c>
      <c r="J243" t="str">
        <f>INDEX(products!$A$1:$G$49,MATCH(orders!$D243,products!$A$1:$A$49,0),MATCH(orders!J$1,products!$A$1:$G$1,0))</f>
        <v>Rob</v>
      </c>
      <c r="K243" t="str">
        <f t="shared" si="6"/>
        <v>Robusta</v>
      </c>
      <c r="L243" t="str">
        <f>INDEX(products!$A$1:$G$49,MATCH(orders!$D243,products!$A$1:$A$49,0),MATCH(orders!L$1,products!$A$1:$G$1,0))</f>
        <v>M</v>
      </c>
      <c r="M243" t="str">
        <f t="shared" si="7"/>
        <v>Medium</v>
      </c>
      <c r="N243" s="4">
        <f>INDEX(products!$A$1:$G$49,MATCH(orders!$D243,products!$A$1:$A$49,0),MATCH(orders!N$1,products!$A$1:$G$1,0))</f>
        <v>2.5</v>
      </c>
      <c r="O243" s="5">
        <f>INDEX(products!$A$1:$G$49,MATCH(orders!$D243,products!$A$1:$A$49,0),MATCH(orders!O$1,products!$A$1:$G$1,0))</f>
        <v>22.884999999999998</v>
      </c>
      <c r="P243" s="5">
        <f>E243*O243</f>
        <v>45.769999999999996</v>
      </c>
    </row>
    <row r="244" spans="1:16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INDEX(customers!$A$1:$I$1001,MATCH(orders!$C244,customers!$A$1:$A$1001,0),MATCH(orders!F$1,customers!$A$1:$I$1,0))</f>
        <v>Sibella Rushbrooke</v>
      </c>
      <c r="G244" s="2" t="str">
        <f>INDEX(customers!$A$1:$I$1001,MATCH(orders!$C244,customers!$A$1:$A$1001,0),MATCH(orders!G$1,customers!$A$1:$I$1,0))</f>
        <v>Yes</v>
      </c>
      <c r="H244" s="2" t="str">
        <f>INDEX(customers!$A$1:$I$1001,MATCH(orders!$C244,customers!$A$1:$A$1001,0),MATCH(orders!H$1,customers!$A$1:$I$1,0))</f>
        <v>Sacramento</v>
      </c>
      <c r="I244" s="2" t="str">
        <f>INDEX(customers!$A$1:$I$1001,MATCH(orders!$C244,customers!$A$1:$A$1001,0),MATCH(orders!I$1,customers!$A$1:$I$1,0))</f>
        <v>United States</v>
      </c>
      <c r="J244" t="str">
        <f>INDEX(products!$A$1:$G$49,MATCH(orders!$D244,products!$A$1:$A$49,0),MATCH(orders!J$1,products!$A$1:$G$1,0))</f>
        <v>Exc</v>
      </c>
      <c r="K244" t="str">
        <f t="shared" si="6"/>
        <v>Excelsa</v>
      </c>
      <c r="L244" t="str">
        <f>INDEX(products!$A$1:$G$49,MATCH(orders!$D244,products!$A$1:$A$49,0),MATCH(orders!L$1,products!$A$1:$G$1,0))</f>
        <v>D</v>
      </c>
      <c r="M244" t="str">
        <f t="shared" si="7"/>
        <v>Dark</v>
      </c>
      <c r="N244" s="4">
        <f>INDEX(products!$A$1:$G$49,MATCH(orders!$D244,products!$A$1:$A$49,0),MATCH(orders!N$1,products!$A$1:$G$1,0))</f>
        <v>1</v>
      </c>
      <c r="O244" s="5">
        <f>INDEX(products!$A$1:$G$49,MATCH(orders!$D244,products!$A$1:$A$49,0),MATCH(orders!O$1,products!$A$1:$G$1,0))</f>
        <v>12.15</v>
      </c>
      <c r="P244" s="5">
        <f>E244*O244</f>
        <v>36.450000000000003</v>
      </c>
    </row>
    <row r="245" spans="1:16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INDEX(customers!$A$1:$I$1001,MATCH(orders!$C245,customers!$A$1:$A$1001,0),MATCH(orders!F$1,customers!$A$1:$I$1,0))</f>
        <v>Tammie Drynan</v>
      </c>
      <c r="G245" s="2" t="str">
        <f>INDEX(customers!$A$1:$I$1001,MATCH(orders!$C245,customers!$A$1:$A$1001,0),MATCH(orders!G$1,customers!$A$1:$I$1,0))</f>
        <v>Yes</v>
      </c>
      <c r="H245" s="2" t="str">
        <f>INDEX(customers!$A$1:$I$1001,MATCH(orders!$C245,customers!$A$1:$A$1001,0),MATCH(orders!H$1,customers!$A$1:$I$1,0))</f>
        <v>Tampa</v>
      </c>
      <c r="I245" s="2" t="str">
        <f>INDEX(customers!$A$1:$I$1001,MATCH(orders!$C245,customers!$A$1:$A$1001,0),MATCH(orders!I$1,customers!$A$1:$I$1,0))</f>
        <v>United States</v>
      </c>
      <c r="J245" t="str">
        <f>INDEX(products!$A$1:$G$49,MATCH(orders!$D245,products!$A$1:$A$49,0),MATCH(orders!J$1,products!$A$1:$G$1,0))</f>
        <v>Exc</v>
      </c>
      <c r="K245" t="str">
        <f t="shared" si="6"/>
        <v>Excelsa</v>
      </c>
      <c r="L245" t="str">
        <f>INDEX(products!$A$1:$G$49,MATCH(orders!$D245,products!$A$1:$A$49,0),MATCH(orders!L$1,products!$A$1:$G$1,0))</f>
        <v>D</v>
      </c>
      <c r="M245" t="str">
        <f t="shared" si="7"/>
        <v>Dark</v>
      </c>
      <c r="N245" s="4">
        <f>INDEX(products!$A$1:$G$49,MATCH(orders!$D245,products!$A$1:$A$49,0),MATCH(orders!N$1,products!$A$1:$G$1,0))</f>
        <v>0.5</v>
      </c>
      <c r="O245" s="5">
        <f>INDEX(products!$A$1:$G$49,MATCH(orders!$D245,products!$A$1:$A$49,0),MATCH(orders!O$1,products!$A$1:$G$1,0))</f>
        <v>7.29</v>
      </c>
      <c r="P245" s="5">
        <f>E245*O245</f>
        <v>29.16</v>
      </c>
    </row>
    <row r="246" spans="1:16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INDEX(customers!$A$1:$I$1001,MATCH(orders!$C246,customers!$A$1:$A$1001,0),MATCH(orders!F$1,customers!$A$1:$I$1,0))</f>
        <v>Effie Yurkov</v>
      </c>
      <c r="G246" s="2" t="str">
        <f>INDEX(customers!$A$1:$I$1001,MATCH(orders!$C246,customers!$A$1:$A$1001,0),MATCH(orders!G$1,customers!$A$1:$I$1,0))</f>
        <v>No</v>
      </c>
      <c r="H246" s="2" t="str">
        <f>INDEX(customers!$A$1:$I$1001,MATCH(orders!$C246,customers!$A$1:$A$1001,0),MATCH(orders!H$1,customers!$A$1:$I$1,0))</f>
        <v>Honolulu</v>
      </c>
      <c r="I246" s="2" t="str">
        <f>INDEX(customers!$A$1:$I$1001,MATCH(orders!$C246,customers!$A$1:$A$1001,0),MATCH(orders!I$1,customers!$A$1:$I$1,0))</f>
        <v>United States</v>
      </c>
      <c r="J246" t="str">
        <f>INDEX(products!$A$1:$G$49,MATCH(orders!$D246,products!$A$1:$A$49,0),MATCH(orders!J$1,products!$A$1:$G$1,0))</f>
        <v>Lib</v>
      </c>
      <c r="K246" t="str">
        <f t="shared" si="6"/>
        <v>Liberica</v>
      </c>
      <c r="L246" t="str">
        <f>INDEX(products!$A$1:$G$49,MATCH(orders!$D246,products!$A$1:$A$49,0),MATCH(orders!L$1,products!$A$1:$G$1,0))</f>
        <v>M</v>
      </c>
      <c r="M246" t="str">
        <f t="shared" si="7"/>
        <v>Medium</v>
      </c>
      <c r="N246" s="4">
        <f>INDEX(products!$A$1:$G$49,MATCH(orders!$D246,products!$A$1:$A$49,0),MATCH(orders!N$1,products!$A$1:$G$1,0))</f>
        <v>2.5</v>
      </c>
      <c r="O246" s="5">
        <f>INDEX(products!$A$1:$G$49,MATCH(orders!$D246,products!$A$1:$A$49,0),MATCH(orders!O$1,products!$A$1:$G$1,0))</f>
        <v>33.464999999999996</v>
      </c>
      <c r="P246" s="5">
        <f>E246*O246</f>
        <v>133.85999999999999</v>
      </c>
    </row>
    <row r="247" spans="1:16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INDEX(customers!$A$1:$I$1001,MATCH(orders!$C247,customers!$A$1:$A$1001,0),MATCH(orders!F$1,customers!$A$1:$I$1,0))</f>
        <v>Lexie Mallan</v>
      </c>
      <c r="G247" s="2" t="str">
        <f>INDEX(customers!$A$1:$I$1001,MATCH(orders!$C247,customers!$A$1:$A$1001,0),MATCH(orders!G$1,customers!$A$1:$I$1,0))</f>
        <v>Yes</v>
      </c>
      <c r="H247" s="2" t="str">
        <f>INDEX(customers!$A$1:$I$1001,MATCH(orders!$C247,customers!$A$1:$A$1001,0),MATCH(orders!H$1,customers!$A$1:$I$1,0))</f>
        <v>Baton Rouge</v>
      </c>
      <c r="I247" s="2" t="str">
        <f>INDEX(customers!$A$1:$I$1001,MATCH(orders!$C247,customers!$A$1:$A$1001,0),MATCH(orders!I$1,customers!$A$1:$I$1,0))</f>
        <v>United States</v>
      </c>
      <c r="J247" t="str">
        <f>INDEX(products!$A$1:$G$49,MATCH(orders!$D247,products!$A$1:$A$49,0),MATCH(orders!J$1,products!$A$1:$G$1,0))</f>
        <v>Lib</v>
      </c>
      <c r="K247" t="str">
        <f t="shared" si="6"/>
        <v>Liberica</v>
      </c>
      <c r="L247" t="str">
        <f>INDEX(products!$A$1:$G$49,MATCH(orders!$D247,products!$A$1:$A$49,0),MATCH(orders!L$1,products!$A$1:$G$1,0))</f>
        <v>L</v>
      </c>
      <c r="M247" t="str">
        <f t="shared" si="7"/>
        <v>Light</v>
      </c>
      <c r="N247" s="4">
        <f>INDEX(products!$A$1:$G$49,MATCH(orders!$D247,products!$A$1:$A$49,0),MATCH(orders!N$1,products!$A$1:$G$1,0))</f>
        <v>0.2</v>
      </c>
      <c r="O247" s="5">
        <f>INDEX(products!$A$1:$G$49,MATCH(orders!$D247,products!$A$1:$A$49,0),MATCH(orders!O$1,products!$A$1:$G$1,0))</f>
        <v>4.7549999999999999</v>
      </c>
      <c r="P247" s="5">
        <f>E247*O247</f>
        <v>23.774999999999999</v>
      </c>
    </row>
    <row r="248" spans="1:16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INDEX(customers!$A$1:$I$1001,MATCH(orders!$C248,customers!$A$1:$A$1001,0),MATCH(orders!F$1,customers!$A$1:$I$1,0))</f>
        <v>Georgena Bentjens</v>
      </c>
      <c r="G248" s="2" t="str">
        <f>INDEX(customers!$A$1:$I$1001,MATCH(orders!$C248,customers!$A$1:$A$1001,0),MATCH(orders!G$1,customers!$A$1:$I$1,0))</f>
        <v>No</v>
      </c>
      <c r="H248" s="2" t="str">
        <f>INDEX(customers!$A$1:$I$1001,MATCH(orders!$C248,customers!$A$1:$A$1001,0),MATCH(orders!H$1,customers!$A$1:$I$1,0))</f>
        <v>Newbiggin</v>
      </c>
      <c r="I248" s="2" t="str">
        <f>INDEX(customers!$A$1:$I$1001,MATCH(orders!$C248,customers!$A$1:$A$1001,0),MATCH(orders!I$1,customers!$A$1:$I$1,0))</f>
        <v>United Kingdom</v>
      </c>
      <c r="J248" t="str">
        <f>INDEX(products!$A$1:$G$49,MATCH(orders!$D248,products!$A$1:$A$49,0),MATCH(orders!J$1,products!$A$1:$G$1,0))</f>
        <v>Lib</v>
      </c>
      <c r="K248" t="str">
        <f t="shared" si="6"/>
        <v>Liberica</v>
      </c>
      <c r="L248" t="str">
        <f>INDEX(products!$A$1:$G$49,MATCH(orders!$D248,products!$A$1:$A$49,0),MATCH(orders!L$1,products!$A$1:$G$1,0))</f>
        <v>D</v>
      </c>
      <c r="M248" t="str">
        <f t="shared" si="7"/>
        <v>Dark</v>
      </c>
      <c r="N248" s="4">
        <f>INDEX(products!$A$1:$G$49,MATCH(orders!$D248,products!$A$1:$A$49,0),MATCH(orders!N$1,products!$A$1:$G$1,0))</f>
        <v>1</v>
      </c>
      <c r="O248" s="5">
        <f>INDEX(products!$A$1:$G$49,MATCH(orders!$D248,products!$A$1:$A$49,0),MATCH(orders!O$1,products!$A$1:$G$1,0))</f>
        <v>12.95</v>
      </c>
      <c r="P248" s="5">
        <f>E248*O248</f>
        <v>38.849999999999994</v>
      </c>
    </row>
    <row r="249" spans="1:16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INDEX(customers!$A$1:$I$1001,MATCH(orders!$C249,customers!$A$1:$A$1001,0),MATCH(orders!F$1,customers!$A$1:$I$1,0))</f>
        <v>Delmar Beasant</v>
      </c>
      <c r="G249" s="2" t="str">
        <f>INDEX(customers!$A$1:$I$1001,MATCH(orders!$C249,customers!$A$1:$A$1001,0),MATCH(orders!G$1,customers!$A$1:$I$1,0))</f>
        <v>Yes</v>
      </c>
      <c r="H249" s="2" t="str">
        <f>INDEX(customers!$A$1:$I$1001,MATCH(orders!$C249,customers!$A$1:$A$1001,0),MATCH(orders!H$1,customers!$A$1:$I$1,0))</f>
        <v>Kilkenny</v>
      </c>
      <c r="I249" s="2" t="str">
        <f>INDEX(customers!$A$1:$I$1001,MATCH(orders!$C249,customers!$A$1:$A$1001,0),MATCH(orders!I$1,customers!$A$1:$I$1,0))</f>
        <v>Ireland</v>
      </c>
      <c r="J249" t="str">
        <f>INDEX(products!$A$1:$G$49,MATCH(orders!$D249,products!$A$1:$A$49,0),MATCH(orders!J$1,products!$A$1:$G$1,0))</f>
        <v>Rob</v>
      </c>
      <c r="K249" t="str">
        <f t="shared" si="6"/>
        <v>Robusta</v>
      </c>
      <c r="L249" t="str">
        <f>INDEX(products!$A$1:$G$49,MATCH(orders!$D249,products!$A$1:$A$49,0),MATCH(orders!L$1,products!$A$1:$G$1,0))</f>
        <v>L</v>
      </c>
      <c r="M249" t="str">
        <f t="shared" si="7"/>
        <v>Light</v>
      </c>
      <c r="N249" s="4">
        <f>INDEX(products!$A$1:$G$49,MATCH(orders!$D249,products!$A$1:$A$49,0),MATCH(orders!N$1,products!$A$1:$G$1,0))</f>
        <v>0.2</v>
      </c>
      <c r="O249" s="5">
        <f>INDEX(products!$A$1:$G$49,MATCH(orders!$D249,products!$A$1:$A$49,0),MATCH(orders!O$1,products!$A$1:$G$1,0))</f>
        <v>3.5849999999999995</v>
      </c>
      <c r="P249" s="5">
        <f>E249*O249</f>
        <v>21.509999999999998</v>
      </c>
    </row>
    <row r="250" spans="1:16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INDEX(customers!$A$1:$I$1001,MATCH(orders!$C250,customers!$A$1:$A$1001,0),MATCH(orders!F$1,customers!$A$1:$I$1,0))</f>
        <v>Lyn Entwistle</v>
      </c>
      <c r="G250" s="2" t="str">
        <f>INDEX(customers!$A$1:$I$1001,MATCH(orders!$C250,customers!$A$1:$A$1001,0),MATCH(orders!G$1,customers!$A$1:$I$1,0))</f>
        <v>Yes</v>
      </c>
      <c r="H250" s="2" t="str">
        <f>INDEX(customers!$A$1:$I$1001,MATCH(orders!$C250,customers!$A$1:$A$1001,0),MATCH(orders!H$1,customers!$A$1:$I$1,0))</f>
        <v>Minneapolis</v>
      </c>
      <c r="I250" s="2" t="str">
        <f>INDEX(customers!$A$1:$I$1001,MATCH(orders!$C250,customers!$A$1:$A$1001,0),MATCH(orders!I$1,customers!$A$1:$I$1,0))</f>
        <v>United States</v>
      </c>
      <c r="J250" t="str">
        <f>INDEX(products!$A$1:$G$49,MATCH(orders!$D250,products!$A$1:$A$49,0),MATCH(orders!J$1,products!$A$1:$G$1,0))</f>
        <v>Ara</v>
      </c>
      <c r="K250" t="str">
        <f t="shared" si="6"/>
        <v>Arabica</v>
      </c>
      <c r="L250" t="str">
        <f>INDEX(products!$A$1:$G$49,MATCH(orders!$D250,products!$A$1:$A$49,0),MATCH(orders!L$1,products!$A$1:$G$1,0))</f>
        <v>D</v>
      </c>
      <c r="M250" t="str">
        <f t="shared" si="7"/>
        <v>Dark</v>
      </c>
      <c r="N250" s="4">
        <f>INDEX(products!$A$1:$G$49,MATCH(orders!$D250,products!$A$1:$A$49,0),MATCH(orders!N$1,products!$A$1:$G$1,0))</f>
        <v>1</v>
      </c>
      <c r="O250" s="5">
        <f>INDEX(products!$A$1:$G$49,MATCH(orders!$D250,products!$A$1:$A$49,0),MATCH(orders!O$1,products!$A$1:$G$1,0))</f>
        <v>9.9499999999999993</v>
      </c>
      <c r="P250" s="5">
        <f>E250*O250</f>
        <v>9.9499999999999993</v>
      </c>
    </row>
    <row r="251" spans="1:16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INDEX(customers!$A$1:$I$1001,MATCH(orders!$C251,customers!$A$1:$A$1001,0),MATCH(orders!F$1,customers!$A$1:$I$1,0))</f>
        <v>Zacharias Kiffe</v>
      </c>
      <c r="G251" s="2" t="str">
        <f>INDEX(customers!$A$1:$I$1001,MATCH(orders!$C251,customers!$A$1:$A$1001,0),MATCH(orders!G$1,customers!$A$1:$I$1,0))</f>
        <v>Yes</v>
      </c>
      <c r="H251" s="2" t="str">
        <f>INDEX(customers!$A$1:$I$1001,MATCH(orders!$C251,customers!$A$1:$A$1001,0),MATCH(orders!H$1,customers!$A$1:$I$1,0))</f>
        <v>Milwaukee</v>
      </c>
      <c r="I251" s="2" t="str">
        <f>INDEX(customers!$A$1:$I$1001,MATCH(orders!$C251,customers!$A$1:$A$1001,0),MATCH(orders!I$1,customers!$A$1:$I$1,0))</f>
        <v>United States</v>
      </c>
      <c r="J251" t="str">
        <f>INDEX(products!$A$1:$G$49,MATCH(orders!$D251,products!$A$1:$A$49,0),MATCH(orders!J$1,products!$A$1:$G$1,0))</f>
        <v>Lib</v>
      </c>
      <c r="K251" t="str">
        <f t="shared" si="6"/>
        <v>Liberica</v>
      </c>
      <c r="L251" t="str">
        <f>INDEX(products!$A$1:$G$49,MATCH(orders!$D251,products!$A$1:$A$49,0),MATCH(orders!L$1,products!$A$1:$G$1,0))</f>
        <v>L</v>
      </c>
      <c r="M251" t="str">
        <f t="shared" si="7"/>
        <v>Light</v>
      </c>
      <c r="N251" s="4">
        <f>INDEX(products!$A$1:$G$49,MATCH(orders!$D251,products!$A$1:$A$49,0),MATCH(orders!N$1,products!$A$1:$G$1,0))</f>
        <v>1</v>
      </c>
      <c r="O251" s="5">
        <f>INDEX(products!$A$1:$G$49,MATCH(orders!$D251,products!$A$1:$A$49,0),MATCH(orders!O$1,products!$A$1:$G$1,0))</f>
        <v>15.85</v>
      </c>
      <c r="P251" s="5">
        <f>E251*O251</f>
        <v>15.85</v>
      </c>
    </row>
    <row r="252" spans="1:16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INDEX(customers!$A$1:$I$1001,MATCH(orders!$C252,customers!$A$1:$A$1001,0),MATCH(orders!F$1,customers!$A$1:$I$1,0))</f>
        <v>Mercedes Acott</v>
      </c>
      <c r="G252" s="2" t="str">
        <f>INDEX(customers!$A$1:$I$1001,MATCH(orders!$C252,customers!$A$1:$A$1001,0),MATCH(orders!G$1,customers!$A$1:$I$1,0))</f>
        <v>Yes</v>
      </c>
      <c r="H252" s="2" t="str">
        <f>INDEX(customers!$A$1:$I$1001,MATCH(orders!$C252,customers!$A$1:$A$1001,0),MATCH(orders!H$1,customers!$A$1:$I$1,0))</f>
        <v>Charlotte</v>
      </c>
      <c r="I252" s="2" t="str">
        <f>INDEX(customers!$A$1:$I$1001,MATCH(orders!$C252,customers!$A$1:$A$1001,0),MATCH(orders!I$1,customers!$A$1:$I$1,0))</f>
        <v>United States</v>
      </c>
      <c r="J252" t="str">
        <f>INDEX(products!$A$1:$G$49,MATCH(orders!$D252,products!$A$1:$A$49,0),MATCH(orders!J$1,products!$A$1:$G$1,0))</f>
        <v>Rob</v>
      </c>
      <c r="K252" t="str">
        <f t="shared" si="6"/>
        <v>Robusta</v>
      </c>
      <c r="L252" t="str">
        <f>INDEX(products!$A$1:$G$49,MATCH(orders!$D252,products!$A$1:$A$49,0),MATCH(orders!L$1,products!$A$1:$G$1,0))</f>
        <v>M</v>
      </c>
      <c r="M252" t="str">
        <f t="shared" si="7"/>
        <v>Medium</v>
      </c>
      <c r="N252" s="4">
        <f>INDEX(products!$A$1:$G$49,MATCH(orders!$D252,products!$A$1:$A$49,0),MATCH(orders!N$1,products!$A$1:$G$1,0))</f>
        <v>0.2</v>
      </c>
      <c r="O252" s="5">
        <f>INDEX(products!$A$1:$G$49,MATCH(orders!$D252,products!$A$1:$A$49,0),MATCH(orders!O$1,products!$A$1:$G$1,0))</f>
        <v>2.9849999999999999</v>
      </c>
      <c r="P252" s="5">
        <f>E252*O252</f>
        <v>2.9849999999999999</v>
      </c>
    </row>
    <row r="253" spans="1:16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INDEX(customers!$A$1:$I$1001,MATCH(orders!$C253,customers!$A$1:$A$1001,0),MATCH(orders!F$1,customers!$A$1:$I$1,0))</f>
        <v>Connor Heaviside</v>
      </c>
      <c r="G253" s="2" t="str">
        <f>INDEX(customers!$A$1:$I$1001,MATCH(orders!$C253,customers!$A$1:$A$1001,0),MATCH(orders!G$1,customers!$A$1:$I$1,0))</f>
        <v>Yes</v>
      </c>
      <c r="H253" s="2" t="str">
        <f>INDEX(customers!$A$1:$I$1001,MATCH(orders!$C253,customers!$A$1:$A$1001,0),MATCH(orders!H$1,customers!$A$1:$I$1,0))</f>
        <v>Phoenix</v>
      </c>
      <c r="I253" s="2" t="str">
        <f>INDEX(customers!$A$1:$I$1001,MATCH(orders!$C253,customers!$A$1:$A$1001,0),MATCH(orders!I$1,customers!$A$1:$I$1,0))</f>
        <v>United States</v>
      </c>
      <c r="J253" t="str">
        <f>INDEX(products!$A$1:$G$49,MATCH(orders!$D253,products!$A$1:$A$49,0),MATCH(orders!J$1,products!$A$1:$G$1,0))</f>
        <v>Exc</v>
      </c>
      <c r="K253" t="str">
        <f t="shared" si="6"/>
        <v>Excelsa</v>
      </c>
      <c r="L253" t="str">
        <f>INDEX(products!$A$1:$G$49,MATCH(orders!$D253,products!$A$1:$A$49,0),MATCH(orders!L$1,products!$A$1:$G$1,0))</f>
        <v>M</v>
      </c>
      <c r="M253" t="str">
        <f t="shared" si="7"/>
        <v>Medium</v>
      </c>
      <c r="N253" s="4">
        <f>INDEX(products!$A$1:$G$49,MATCH(orders!$D253,products!$A$1:$A$49,0),MATCH(orders!N$1,products!$A$1:$G$1,0))</f>
        <v>1</v>
      </c>
      <c r="O253" s="5">
        <f>INDEX(products!$A$1:$G$49,MATCH(orders!$D253,products!$A$1:$A$49,0),MATCH(orders!O$1,products!$A$1:$G$1,0))</f>
        <v>13.75</v>
      </c>
      <c r="P253" s="5">
        <f>E253*O253</f>
        <v>68.75</v>
      </c>
    </row>
    <row r="254" spans="1:16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INDEX(customers!$A$1:$I$1001,MATCH(orders!$C254,customers!$A$1:$A$1001,0),MATCH(orders!F$1,customers!$A$1:$I$1,0))</f>
        <v>Devy Bulbrook</v>
      </c>
      <c r="G254" s="2" t="str">
        <f>INDEX(customers!$A$1:$I$1001,MATCH(orders!$C254,customers!$A$1:$A$1001,0),MATCH(orders!G$1,customers!$A$1:$I$1,0))</f>
        <v>No</v>
      </c>
      <c r="H254" s="2" t="str">
        <f>INDEX(customers!$A$1:$I$1001,MATCH(orders!$C254,customers!$A$1:$A$1001,0),MATCH(orders!H$1,customers!$A$1:$I$1,0))</f>
        <v>Jamaica</v>
      </c>
      <c r="I254" s="2" t="str">
        <f>INDEX(customers!$A$1:$I$1001,MATCH(orders!$C254,customers!$A$1:$A$1001,0),MATCH(orders!I$1,customers!$A$1:$I$1,0))</f>
        <v>United States</v>
      </c>
      <c r="J254" t="str">
        <f>INDEX(products!$A$1:$G$49,MATCH(orders!$D254,products!$A$1:$A$49,0),MATCH(orders!J$1,products!$A$1:$G$1,0))</f>
        <v>Ara</v>
      </c>
      <c r="K254" t="str">
        <f t="shared" si="6"/>
        <v>Arabica</v>
      </c>
      <c r="L254" t="str">
        <f>INDEX(products!$A$1:$G$49,MATCH(orders!$D254,products!$A$1:$A$49,0),MATCH(orders!L$1,products!$A$1:$G$1,0))</f>
        <v>D</v>
      </c>
      <c r="M254" t="str">
        <f t="shared" si="7"/>
        <v>Dark</v>
      </c>
      <c r="N254" s="4">
        <f>INDEX(products!$A$1:$G$49,MATCH(orders!$D254,products!$A$1:$A$49,0),MATCH(orders!N$1,products!$A$1:$G$1,0))</f>
        <v>1</v>
      </c>
      <c r="O254" s="5">
        <f>INDEX(products!$A$1:$G$49,MATCH(orders!$D254,products!$A$1:$A$49,0),MATCH(orders!O$1,products!$A$1:$G$1,0))</f>
        <v>9.9499999999999993</v>
      </c>
      <c r="P254" s="5">
        <f>E254*O254</f>
        <v>29.849999999999998</v>
      </c>
    </row>
    <row r="255" spans="1:16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INDEX(customers!$A$1:$I$1001,MATCH(orders!$C255,customers!$A$1:$A$1001,0),MATCH(orders!F$1,customers!$A$1:$I$1,0))</f>
        <v>Leia Kernan</v>
      </c>
      <c r="G255" s="2" t="str">
        <f>INDEX(customers!$A$1:$I$1001,MATCH(orders!$C255,customers!$A$1:$A$1001,0),MATCH(orders!G$1,customers!$A$1:$I$1,0))</f>
        <v>No</v>
      </c>
      <c r="H255" s="2" t="str">
        <f>INDEX(customers!$A$1:$I$1001,MATCH(orders!$C255,customers!$A$1:$A$1001,0),MATCH(orders!H$1,customers!$A$1:$I$1,0))</f>
        <v>Champaign</v>
      </c>
      <c r="I255" s="2" t="str">
        <f>INDEX(customers!$A$1:$I$1001,MATCH(orders!$C255,customers!$A$1:$A$1001,0),MATCH(orders!I$1,customers!$A$1:$I$1,0))</f>
        <v>United States</v>
      </c>
      <c r="J255" t="str">
        <f>INDEX(products!$A$1:$G$49,MATCH(orders!$D255,products!$A$1:$A$49,0),MATCH(orders!J$1,products!$A$1:$G$1,0))</f>
        <v>Lib</v>
      </c>
      <c r="K255" t="str">
        <f t="shared" si="6"/>
        <v>Liberica</v>
      </c>
      <c r="L255" t="str">
        <f>INDEX(products!$A$1:$G$49,MATCH(orders!$D255,products!$A$1:$A$49,0),MATCH(orders!L$1,products!$A$1:$G$1,0))</f>
        <v>M</v>
      </c>
      <c r="M255" t="str">
        <f t="shared" si="7"/>
        <v>Medium</v>
      </c>
      <c r="N255" s="4">
        <f>INDEX(products!$A$1:$G$49,MATCH(orders!$D255,products!$A$1:$A$49,0),MATCH(orders!N$1,products!$A$1:$G$1,0))</f>
        <v>1</v>
      </c>
      <c r="O255" s="5">
        <f>INDEX(products!$A$1:$G$49,MATCH(orders!$D255,products!$A$1:$A$49,0),MATCH(orders!O$1,products!$A$1:$G$1,0))</f>
        <v>14.55</v>
      </c>
      <c r="P255" s="5">
        <f>E255*O255</f>
        <v>58.2</v>
      </c>
    </row>
    <row r="256" spans="1:16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INDEX(customers!$A$1:$I$1001,MATCH(orders!$C256,customers!$A$1:$A$1001,0),MATCH(orders!F$1,customers!$A$1:$I$1,0))</f>
        <v>Rosaline McLae</v>
      </c>
      <c r="G256" s="2" t="str">
        <f>INDEX(customers!$A$1:$I$1001,MATCH(orders!$C256,customers!$A$1:$A$1001,0),MATCH(orders!G$1,customers!$A$1:$I$1,0))</f>
        <v>No</v>
      </c>
      <c r="H256" s="2" t="str">
        <f>INDEX(customers!$A$1:$I$1001,MATCH(orders!$C256,customers!$A$1:$A$1001,0),MATCH(orders!H$1,customers!$A$1:$I$1,0))</f>
        <v>Swindon</v>
      </c>
      <c r="I256" s="2" t="str">
        <f>INDEX(customers!$A$1:$I$1001,MATCH(orders!$C256,customers!$A$1:$A$1001,0),MATCH(orders!I$1,customers!$A$1:$I$1,0))</f>
        <v>United Kingdom</v>
      </c>
      <c r="J256" t="str">
        <f>INDEX(products!$A$1:$G$49,MATCH(orders!$D256,products!$A$1:$A$49,0),MATCH(orders!J$1,products!$A$1:$G$1,0))</f>
        <v>Rob</v>
      </c>
      <c r="K256" t="str">
        <f t="shared" si="6"/>
        <v>Robusta</v>
      </c>
      <c r="L256" t="str">
        <f>INDEX(products!$A$1:$G$49,MATCH(orders!$D256,products!$A$1:$A$49,0),MATCH(orders!L$1,products!$A$1:$G$1,0))</f>
        <v>L</v>
      </c>
      <c r="M256" t="str">
        <f t="shared" si="7"/>
        <v>Light</v>
      </c>
      <c r="N256" s="4">
        <f>INDEX(products!$A$1:$G$49,MATCH(orders!$D256,products!$A$1:$A$49,0),MATCH(orders!N$1,products!$A$1:$G$1,0))</f>
        <v>0.5</v>
      </c>
      <c r="O256" s="5">
        <f>INDEX(products!$A$1:$G$49,MATCH(orders!$D256,products!$A$1:$A$49,0),MATCH(orders!O$1,products!$A$1:$G$1,0))</f>
        <v>7.169999999999999</v>
      </c>
      <c r="P256" s="5">
        <f>E256*O256</f>
        <v>28.679999999999996</v>
      </c>
    </row>
    <row r="257" spans="1:16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INDEX(customers!$A$1:$I$1001,MATCH(orders!$C257,customers!$A$1:$A$1001,0),MATCH(orders!F$1,customers!$A$1:$I$1,0))</f>
        <v>Cleve Blowfelde</v>
      </c>
      <c r="G257" s="2" t="str">
        <f>INDEX(customers!$A$1:$I$1001,MATCH(orders!$C257,customers!$A$1:$A$1001,0),MATCH(orders!G$1,customers!$A$1:$I$1,0))</f>
        <v>No</v>
      </c>
      <c r="H257" s="2" t="str">
        <f>INDEX(customers!$A$1:$I$1001,MATCH(orders!$C257,customers!$A$1:$A$1001,0),MATCH(orders!H$1,customers!$A$1:$I$1,0))</f>
        <v>Tucson</v>
      </c>
      <c r="I257" s="2" t="str">
        <f>INDEX(customers!$A$1:$I$1001,MATCH(orders!$C257,customers!$A$1:$A$1001,0),MATCH(orders!I$1,customers!$A$1:$I$1,0))</f>
        <v>United States</v>
      </c>
      <c r="J257" t="str">
        <f>INDEX(products!$A$1:$G$49,MATCH(orders!$D257,products!$A$1:$A$49,0),MATCH(orders!J$1,products!$A$1:$G$1,0))</f>
        <v>Rob</v>
      </c>
      <c r="K257" t="str">
        <f t="shared" si="6"/>
        <v>Robusta</v>
      </c>
      <c r="L257" t="str">
        <f>INDEX(products!$A$1:$G$49,MATCH(orders!$D257,products!$A$1:$A$49,0),MATCH(orders!L$1,products!$A$1:$G$1,0))</f>
        <v>L</v>
      </c>
      <c r="M257" t="str">
        <f t="shared" si="7"/>
        <v>Light</v>
      </c>
      <c r="N257" s="4">
        <f>INDEX(products!$A$1:$G$49,MATCH(orders!$D257,products!$A$1:$A$49,0),MATCH(orders!N$1,products!$A$1:$G$1,0))</f>
        <v>0.5</v>
      </c>
      <c r="O257" s="5">
        <f>INDEX(products!$A$1:$G$49,MATCH(orders!$D257,products!$A$1:$A$49,0),MATCH(orders!O$1,products!$A$1:$G$1,0))</f>
        <v>7.169999999999999</v>
      </c>
      <c r="P257" s="5">
        <f>E257*O257</f>
        <v>21.509999999999998</v>
      </c>
    </row>
    <row r="258" spans="1:16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INDEX(customers!$A$1:$I$1001,MATCH(orders!$C258,customers!$A$1:$A$1001,0),MATCH(orders!F$1,customers!$A$1:$I$1,0))</f>
        <v>Zacharias Kiffe</v>
      </c>
      <c r="G258" s="2" t="str">
        <f>INDEX(customers!$A$1:$I$1001,MATCH(orders!$C258,customers!$A$1:$A$1001,0),MATCH(orders!G$1,customers!$A$1:$I$1,0))</f>
        <v>Yes</v>
      </c>
      <c r="H258" s="2" t="str">
        <f>INDEX(customers!$A$1:$I$1001,MATCH(orders!$C258,customers!$A$1:$A$1001,0),MATCH(orders!H$1,customers!$A$1:$I$1,0))</f>
        <v>Milwaukee</v>
      </c>
      <c r="I258" s="2" t="str">
        <f>INDEX(customers!$A$1:$I$1001,MATCH(orders!$C258,customers!$A$1:$A$1001,0),MATCH(orders!I$1,customers!$A$1:$I$1,0))</f>
        <v>United States</v>
      </c>
      <c r="J258" t="str">
        <f>INDEX(products!$A$1:$G$49,MATCH(orders!$D258,products!$A$1:$A$49,0),MATCH(orders!J$1,products!$A$1:$G$1,0))</f>
        <v>Lib</v>
      </c>
      <c r="K258" t="str">
        <f t="shared" si="6"/>
        <v>Liberica</v>
      </c>
      <c r="L258" t="str">
        <f>INDEX(products!$A$1:$G$49,MATCH(orders!$D258,products!$A$1:$A$49,0),MATCH(orders!L$1,products!$A$1:$G$1,0))</f>
        <v>M</v>
      </c>
      <c r="M258" t="str">
        <f t="shared" si="7"/>
        <v>Medium</v>
      </c>
      <c r="N258" s="4">
        <f>INDEX(products!$A$1:$G$49,MATCH(orders!$D258,products!$A$1:$A$49,0),MATCH(orders!N$1,products!$A$1:$G$1,0))</f>
        <v>0.5</v>
      </c>
      <c r="O258" s="5">
        <f>INDEX(products!$A$1:$G$49,MATCH(orders!$D258,products!$A$1:$A$49,0),MATCH(orders!O$1,products!$A$1:$G$1,0))</f>
        <v>8.73</v>
      </c>
      <c r="P258" s="5">
        <f>E258*O258</f>
        <v>17.46</v>
      </c>
    </row>
    <row r="259" spans="1:16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INDEX(customers!$A$1:$I$1001,MATCH(orders!$C259,customers!$A$1:$A$1001,0),MATCH(orders!F$1,customers!$A$1:$I$1,0))</f>
        <v>Denyse O'Calleran</v>
      </c>
      <c r="G259" s="2" t="str">
        <f>INDEX(customers!$A$1:$I$1001,MATCH(orders!$C259,customers!$A$1:$A$1001,0),MATCH(orders!G$1,customers!$A$1:$I$1,0))</f>
        <v>Yes</v>
      </c>
      <c r="H259" s="2" t="str">
        <f>INDEX(customers!$A$1:$I$1001,MATCH(orders!$C259,customers!$A$1:$A$1001,0),MATCH(orders!H$1,customers!$A$1:$I$1,0))</f>
        <v>Pompano Beach</v>
      </c>
      <c r="I259" s="2" t="str">
        <f>INDEX(customers!$A$1:$I$1001,MATCH(orders!$C259,customers!$A$1:$A$1001,0),MATCH(orders!I$1,customers!$A$1:$I$1,0))</f>
        <v>United States</v>
      </c>
      <c r="J259" t="str">
        <f>INDEX(products!$A$1:$G$49,MATCH(orders!$D259,products!$A$1:$A$49,0),MATCH(orders!J$1,products!$A$1:$G$1,0))</f>
        <v>Exc</v>
      </c>
      <c r="K259" t="str">
        <f t="shared" ref="K259:K322" si="8">IF(J259="Rob","Robusta",IF(J259="Exc","Excelsa",IF(J259="Ara","Arabica",IF(J259="Lib","Liberica"," "))))</f>
        <v>Excelsa</v>
      </c>
      <c r="L259" t="str">
        <f>INDEX(products!$A$1:$G$49,MATCH(orders!$D259,products!$A$1:$A$49,0),MATCH(orders!L$1,products!$A$1:$G$1,0))</f>
        <v>D</v>
      </c>
      <c r="M259" t="str">
        <f t="shared" ref="M259:M322" si="9">IF(L259="M","Medium",IF(L259="L","Light",IF(L259="D","Dark"," ")))</f>
        <v>Dark</v>
      </c>
      <c r="N259" s="4">
        <f>INDEX(products!$A$1:$G$49,MATCH(orders!$D259,products!$A$1:$A$49,0),MATCH(orders!N$1,products!$A$1:$G$1,0))</f>
        <v>2.5</v>
      </c>
      <c r="O259" s="5">
        <f>INDEX(products!$A$1:$G$49,MATCH(orders!$D259,products!$A$1:$A$49,0),MATCH(orders!O$1,products!$A$1:$G$1,0))</f>
        <v>27.945</v>
      </c>
      <c r="P259" s="5">
        <f>E259*O259</f>
        <v>27.945</v>
      </c>
    </row>
    <row r="260" spans="1:16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INDEX(customers!$A$1:$I$1001,MATCH(orders!$C260,customers!$A$1:$A$1001,0),MATCH(orders!F$1,customers!$A$1:$I$1,0))</f>
        <v>Cobby Cromwell</v>
      </c>
      <c r="G260" s="2" t="str">
        <f>INDEX(customers!$A$1:$I$1001,MATCH(orders!$C260,customers!$A$1:$A$1001,0),MATCH(orders!G$1,customers!$A$1:$I$1,0))</f>
        <v>No</v>
      </c>
      <c r="H260" s="2" t="str">
        <f>INDEX(customers!$A$1:$I$1001,MATCH(orders!$C260,customers!$A$1:$A$1001,0),MATCH(orders!H$1,customers!$A$1:$I$1,0))</f>
        <v>Whittier</v>
      </c>
      <c r="I260" s="2" t="str">
        <f>INDEX(customers!$A$1:$I$1001,MATCH(orders!$C260,customers!$A$1:$A$1001,0),MATCH(orders!I$1,customers!$A$1:$I$1,0))</f>
        <v>United States</v>
      </c>
      <c r="J260" t="str">
        <f>INDEX(products!$A$1:$G$49,MATCH(orders!$D260,products!$A$1:$A$49,0),MATCH(orders!J$1,products!$A$1:$G$1,0))</f>
        <v>Exc</v>
      </c>
      <c r="K260" t="str">
        <f t="shared" si="8"/>
        <v>Excelsa</v>
      </c>
      <c r="L260" t="str">
        <f>INDEX(products!$A$1:$G$49,MATCH(orders!$D260,products!$A$1:$A$49,0),MATCH(orders!L$1,products!$A$1:$G$1,0))</f>
        <v>D</v>
      </c>
      <c r="M260" t="str">
        <f t="shared" si="9"/>
        <v>Dark</v>
      </c>
      <c r="N260" s="4">
        <f>INDEX(products!$A$1:$G$49,MATCH(orders!$D260,products!$A$1:$A$49,0),MATCH(orders!N$1,products!$A$1:$G$1,0))</f>
        <v>2.5</v>
      </c>
      <c r="O260" s="5">
        <f>INDEX(products!$A$1:$G$49,MATCH(orders!$D260,products!$A$1:$A$49,0),MATCH(orders!O$1,products!$A$1:$G$1,0))</f>
        <v>27.945</v>
      </c>
      <c r="P260" s="5">
        <f>E260*O260</f>
        <v>139.72499999999999</v>
      </c>
    </row>
    <row r="261" spans="1:16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INDEX(customers!$A$1:$I$1001,MATCH(orders!$C261,customers!$A$1:$A$1001,0),MATCH(orders!F$1,customers!$A$1:$I$1,0))</f>
        <v>Irv Hay</v>
      </c>
      <c r="G261" s="2" t="str">
        <f>INDEX(customers!$A$1:$I$1001,MATCH(orders!$C261,customers!$A$1:$A$1001,0),MATCH(orders!G$1,customers!$A$1:$I$1,0))</f>
        <v>No</v>
      </c>
      <c r="H261" s="2" t="str">
        <f>INDEX(customers!$A$1:$I$1001,MATCH(orders!$C261,customers!$A$1:$A$1001,0),MATCH(orders!H$1,customers!$A$1:$I$1,0))</f>
        <v>Sheffield</v>
      </c>
      <c r="I261" s="2" t="str">
        <f>INDEX(customers!$A$1:$I$1001,MATCH(orders!$C261,customers!$A$1:$A$1001,0),MATCH(orders!I$1,customers!$A$1:$I$1,0))</f>
        <v>United Kingdom</v>
      </c>
      <c r="J261" t="str">
        <f>INDEX(products!$A$1:$G$49,MATCH(orders!$D261,products!$A$1:$A$49,0),MATCH(orders!J$1,products!$A$1:$G$1,0))</f>
        <v>Rob</v>
      </c>
      <c r="K261" t="str">
        <f t="shared" si="8"/>
        <v>Robusta</v>
      </c>
      <c r="L261" t="str">
        <f>INDEX(products!$A$1:$G$49,MATCH(orders!$D261,products!$A$1:$A$49,0),MATCH(orders!L$1,products!$A$1:$G$1,0))</f>
        <v>M</v>
      </c>
      <c r="M261" t="str">
        <f t="shared" si="9"/>
        <v>Medium</v>
      </c>
      <c r="N261" s="4">
        <f>INDEX(products!$A$1:$G$49,MATCH(orders!$D261,products!$A$1:$A$49,0),MATCH(orders!N$1,products!$A$1:$G$1,0))</f>
        <v>0.2</v>
      </c>
      <c r="O261" s="5">
        <f>INDEX(products!$A$1:$G$49,MATCH(orders!$D261,products!$A$1:$A$49,0),MATCH(orders!O$1,products!$A$1:$G$1,0))</f>
        <v>2.9849999999999999</v>
      </c>
      <c r="P261" s="5">
        <f>E261*O261</f>
        <v>5.97</v>
      </c>
    </row>
    <row r="262" spans="1:16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INDEX(customers!$A$1:$I$1001,MATCH(orders!$C262,customers!$A$1:$A$1001,0),MATCH(orders!F$1,customers!$A$1:$I$1,0))</f>
        <v>Tani Taffarello</v>
      </c>
      <c r="G262" s="2" t="str">
        <f>INDEX(customers!$A$1:$I$1001,MATCH(orders!$C262,customers!$A$1:$A$1001,0),MATCH(orders!G$1,customers!$A$1:$I$1,0))</f>
        <v>Yes</v>
      </c>
      <c r="H262" s="2" t="str">
        <f>INDEX(customers!$A$1:$I$1001,MATCH(orders!$C262,customers!$A$1:$A$1001,0),MATCH(orders!H$1,customers!$A$1:$I$1,0))</f>
        <v>Saint Louis</v>
      </c>
      <c r="I262" s="2" t="str">
        <f>INDEX(customers!$A$1:$I$1001,MATCH(orders!$C262,customers!$A$1:$A$1001,0),MATCH(orders!I$1,customers!$A$1:$I$1,0))</f>
        <v>United States</v>
      </c>
      <c r="J262" t="str">
        <f>INDEX(products!$A$1:$G$49,MATCH(orders!$D262,products!$A$1:$A$49,0),MATCH(orders!J$1,products!$A$1:$G$1,0))</f>
        <v>Rob</v>
      </c>
      <c r="K262" t="str">
        <f t="shared" si="8"/>
        <v>Robusta</v>
      </c>
      <c r="L262" t="str">
        <f>INDEX(products!$A$1:$G$49,MATCH(orders!$D262,products!$A$1:$A$49,0),MATCH(orders!L$1,products!$A$1:$G$1,0))</f>
        <v>L</v>
      </c>
      <c r="M262" t="str">
        <f t="shared" si="9"/>
        <v>Light</v>
      </c>
      <c r="N262" s="4">
        <f>INDEX(products!$A$1:$G$49,MATCH(orders!$D262,products!$A$1:$A$49,0),MATCH(orders!N$1,products!$A$1:$G$1,0))</f>
        <v>2.5</v>
      </c>
      <c r="O262" s="5">
        <f>INDEX(products!$A$1:$G$49,MATCH(orders!$D262,products!$A$1:$A$49,0),MATCH(orders!O$1,products!$A$1:$G$1,0))</f>
        <v>27.484999999999996</v>
      </c>
      <c r="P262" s="5">
        <f>E262*O262</f>
        <v>27.484999999999996</v>
      </c>
    </row>
    <row r="263" spans="1:16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INDEX(customers!$A$1:$I$1001,MATCH(orders!$C263,customers!$A$1:$A$1001,0),MATCH(orders!F$1,customers!$A$1:$I$1,0))</f>
        <v>Monique Canty</v>
      </c>
      <c r="G263" s="2" t="str">
        <f>INDEX(customers!$A$1:$I$1001,MATCH(orders!$C263,customers!$A$1:$A$1001,0),MATCH(orders!G$1,customers!$A$1:$I$1,0))</f>
        <v>Yes</v>
      </c>
      <c r="H263" s="2" t="str">
        <f>INDEX(customers!$A$1:$I$1001,MATCH(orders!$C263,customers!$A$1:$A$1001,0),MATCH(orders!H$1,customers!$A$1:$I$1,0))</f>
        <v>Erie</v>
      </c>
      <c r="I263" s="2" t="str">
        <f>INDEX(customers!$A$1:$I$1001,MATCH(orders!$C263,customers!$A$1:$A$1001,0),MATCH(orders!I$1,customers!$A$1:$I$1,0))</f>
        <v>United States</v>
      </c>
      <c r="J263" t="str">
        <f>INDEX(products!$A$1:$G$49,MATCH(orders!$D263,products!$A$1:$A$49,0),MATCH(orders!J$1,products!$A$1:$G$1,0))</f>
        <v>Rob</v>
      </c>
      <c r="K263" t="str">
        <f t="shared" si="8"/>
        <v>Robusta</v>
      </c>
      <c r="L263" t="str">
        <f>INDEX(products!$A$1:$G$49,MATCH(orders!$D263,products!$A$1:$A$49,0),MATCH(orders!L$1,products!$A$1:$G$1,0))</f>
        <v>L</v>
      </c>
      <c r="M263" t="str">
        <f t="shared" si="9"/>
        <v>Light</v>
      </c>
      <c r="N263" s="4">
        <f>INDEX(products!$A$1:$G$49,MATCH(orders!$D263,products!$A$1:$A$49,0),MATCH(orders!N$1,products!$A$1:$G$1,0))</f>
        <v>1</v>
      </c>
      <c r="O263" s="5">
        <f>INDEX(products!$A$1:$G$49,MATCH(orders!$D263,products!$A$1:$A$49,0),MATCH(orders!O$1,products!$A$1:$G$1,0))</f>
        <v>11.95</v>
      </c>
      <c r="P263" s="5">
        <f>E263*O263</f>
        <v>59.75</v>
      </c>
    </row>
    <row r="264" spans="1:16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INDEX(customers!$A$1:$I$1001,MATCH(orders!$C264,customers!$A$1:$A$1001,0),MATCH(orders!F$1,customers!$A$1:$I$1,0))</f>
        <v>Javier Kopke</v>
      </c>
      <c r="G264" s="2" t="str">
        <f>INDEX(customers!$A$1:$I$1001,MATCH(orders!$C264,customers!$A$1:$A$1001,0),MATCH(orders!G$1,customers!$A$1:$I$1,0))</f>
        <v>No</v>
      </c>
      <c r="H264" s="2" t="str">
        <f>INDEX(customers!$A$1:$I$1001,MATCH(orders!$C264,customers!$A$1:$A$1001,0),MATCH(orders!H$1,customers!$A$1:$I$1,0))</f>
        <v>Tacoma</v>
      </c>
      <c r="I264" s="2" t="str">
        <f>INDEX(customers!$A$1:$I$1001,MATCH(orders!$C264,customers!$A$1:$A$1001,0),MATCH(orders!I$1,customers!$A$1:$I$1,0))</f>
        <v>United States</v>
      </c>
      <c r="J264" t="str">
        <f>INDEX(products!$A$1:$G$49,MATCH(orders!$D264,products!$A$1:$A$49,0),MATCH(orders!J$1,products!$A$1:$G$1,0))</f>
        <v>Exc</v>
      </c>
      <c r="K264" t="str">
        <f t="shared" si="8"/>
        <v>Excelsa</v>
      </c>
      <c r="L264" t="str">
        <f>INDEX(products!$A$1:$G$49,MATCH(orders!$D264,products!$A$1:$A$49,0),MATCH(orders!L$1,products!$A$1:$G$1,0))</f>
        <v>M</v>
      </c>
      <c r="M264" t="str">
        <f t="shared" si="9"/>
        <v>Medium</v>
      </c>
      <c r="N264" s="4">
        <f>INDEX(products!$A$1:$G$49,MATCH(orders!$D264,products!$A$1:$A$49,0),MATCH(orders!N$1,products!$A$1:$G$1,0))</f>
        <v>1</v>
      </c>
      <c r="O264" s="5">
        <f>INDEX(products!$A$1:$G$49,MATCH(orders!$D264,products!$A$1:$A$49,0),MATCH(orders!O$1,products!$A$1:$G$1,0))</f>
        <v>13.75</v>
      </c>
      <c r="P264" s="5">
        <f>E264*O264</f>
        <v>41.25</v>
      </c>
    </row>
    <row r="265" spans="1:16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INDEX(customers!$A$1:$I$1001,MATCH(orders!$C265,customers!$A$1:$A$1001,0),MATCH(orders!F$1,customers!$A$1:$I$1,0))</f>
        <v>Mar McIver</v>
      </c>
      <c r="G265" s="2" t="str">
        <f>INDEX(customers!$A$1:$I$1001,MATCH(orders!$C265,customers!$A$1:$A$1001,0),MATCH(orders!G$1,customers!$A$1:$I$1,0))</f>
        <v>No</v>
      </c>
      <c r="H265" s="2" t="str">
        <f>INDEX(customers!$A$1:$I$1001,MATCH(orders!$C265,customers!$A$1:$A$1001,0),MATCH(orders!H$1,customers!$A$1:$I$1,0))</f>
        <v>Richmond</v>
      </c>
      <c r="I265" s="2" t="str">
        <f>INDEX(customers!$A$1:$I$1001,MATCH(orders!$C265,customers!$A$1:$A$1001,0),MATCH(orders!I$1,customers!$A$1:$I$1,0))</f>
        <v>United States</v>
      </c>
      <c r="J265" t="str">
        <f>INDEX(products!$A$1:$G$49,MATCH(orders!$D265,products!$A$1:$A$49,0),MATCH(orders!J$1,products!$A$1:$G$1,0))</f>
        <v>Lib</v>
      </c>
      <c r="K265" t="str">
        <f t="shared" si="8"/>
        <v>Liberica</v>
      </c>
      <c r="L265" t="str">
        <f>INDEX(products!$A$1:$G$49,MATCH(orders!$D265,products!$A$1:$A$49,0),MATCH(orders!L$1,products!$A$1:$G$1,0))</f>
        <v>M</v>
      </c>
      <c r="M265" t="str">
        <f t="shared" si="9"/>
        <v>Medium</v>
      </c>
      <c r="N265" s="4">
        <f>INDEX(products!$A$1:$G$49,MATCH(orders!$D265,products!$A$1:$A$49,0),MATCH(orders!N$1,products!$A$1:$G$1,0))</f>
        <v>2.5</v>
      </c>
      <c r="O265" s="5">
        <f>INDEX(products!$A$1:$G$49,MATCH(orders!$D265,products!$A$1:$A$49,0),MATCH(orders!O$1,products!$A$1:$G$1,0))</f>
        <v>33.464999999999996</v>
      </c>
      <c r="P265" s="5">
        <f>E265*O265</f>
        <v>133.85999999999999</v>
      </c>
    </row>
    <row r="266" spans="1:16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INDEX(customers!$A$1:$I$1001,MATCH(orders!$C266,customers!$A$1:$A$1001,0),MATCH(orders!F$1,customers!$A$1:$I$1,0))</f>
        <v>Arabella Fransewich</v>
      </c>
      <c r="G266" s="2" t="str">
        <f>INDEX(customers!$A$1:$I$1001,MATCH(orders!$C266,customers!$A$1:$A$1001,0),MATCH(orders!G$1,customers!$A$1:$I$1,0))</f>
        <v>Yes</v>
      </c>
      <c r="H266" s="2" t="str">
        <f>INDEX(customers!$A$1:$I$1001,MATCH(orders!$C266,customers!$A$1:$A$1001,0),MATCH(orders!H$1,customers!$A$1:$I$1,0))</f>
        <v>Kinsealy-Drinan</v>
      </c>
      <c r="I266" s="2" t="str">
        <f>INDEX(customers!$A$1:$I$1001,MATCH(orders!$C266,customers!$A$1:$A$1001,0),MATCH(orders!I$1,customers!$A$1:$I$1,0))</f>
        <v>Ireland</v>
      </c>
      <c r="J266" t="str">
        <f>INDEX(products!$A$1:$G$49,MATCH(orders!$D266,products!$A$1:$A$49,0),MATCH(orders!J$1,products!$A$1:$G$1,0))</f>
        <v>Rob</v>
      </c>
      <c r="K266" t="str">
        <f t="shared" si="8"/>
        <v>Robusta</v>
      </c>
      <c r="L266" t="str">
        <f>INDEX(products!$A$1:$G$49,MATCH(orders!$D266,products!$A$1:$A$49,0),MATCH(orders!L$1,products!$A$1:$G$1,0))</f>
        <v>L</v>
      </c>
      <c r="M266" t="str">
        <f t="shared" si="9"/>
        <v>Light</v>
      </c>
      <c r="N266" s="4">
        <f>INDEX(products!$A$1:$G$49,MATCH(orders!$D266,products!$A$1:$A$49,0),MATCH(orders!N$1,products!$A$1:$G$1,0))</f>
        <v>1</v>
      </c>
      <c r="O266" s="5">
        <f>INDEX(products!$A$1:$G$49,MATCH(orders!$D266,products!$A$1:$A$49,0),MATCH(orders!O$1,products!$A$1:$G$1,0))</f>
        <v>11.95</v>
      </c>
      <c r="P266" s="5">
        <f>E266*O266</f>
        <v>59.75</v>
      </c>
    </row>
    <row r="267" spans="1:16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INDEX(customers!$A$1:$I$1001,MATCH(orders!$C267,customers!$A$1:$A$1001,0),MATCH(orders!F$1,customers!$A$1:$I$1,0))</f>
        <v>Violette Hellmore</v>
      </c>
      <c r="G267" s="2" t="str">
        <f>INDEX(customers!$A$1:$I$1001,MATCH(orders!$C267,customers!$A$1:$A$1001,0),MATCH(orders!G$1,customers!$A$1:$I$1,0))</f>
        <v>Yes</v>
      </c>
      <c r="H267" s="2" t="str">
        <f>INDEX(customers!$A$1:$I$1001,MATCH(orders!$C267,customers!$A$1:$A$1001,0),MATCH(orders!H$1,customers!$A$1:$I$1,0))</f>
        <v>Little Rock</v>
      </c>
      <c r="I267" s="2" t="str">
        <f>INDEX(customers!$A$1:$I$1001,MATCH(orders!$C267,customers!$A$1:$A$1001,0),MATCH(orders!I$1,customers!$A$1:$I$1,0))</f>
        <v>United States</v>
      </c>
      <c r="J267" t="str">
        <f>INDEX(products!$A$1:$G$49,MATCH(orders!$D267,products!$A$1:$A$49,0),MATCH(orders!J$1,products!$A$1:$G$1,0))</f>
        <v>Ara</v>
      </c>
      <c r="K267" t="str">
        <f t="shared" si="8"/>
        <v>Arabica</v>
      </c>
      <c r="L267" t="str">
        <f>INDEX(products!$A$1:$G$49,MATCH(orders!$D267,products!$A$1:$A$49,0),MATCH(orders!L$1,products!$A$1:$G$1,0))</f>
        <v>D</v>
      </c>
      <c r="M267" t="str">
        <f t="shared" si="9"/>
        <v>Dark</v>
      </c>
      <c r="N267" s="4">
        <f>INDEX(products!$A$1:$G$49,MATCH(orders!$D267,products!$A$1:$A$49,0),MATCH(orders!N$1,products!$A$1:$G$1,0))</f>
        <v>0.5</v>
      </c>
      <c r="O267" s="5">
        <f>INDEX(products!$A$1:$G$49,MATCH(orders!$D267,products!$A$1:$A$49,0),MATCH(orders!O$1,products!$A$1:$G$1,0))</f>
        <v>5.97</v>
      </c>
      <c r="P267" s="5">
        <f>E267*O267</f>
        <v>5.97</v>
      </c>
    </row>
    <row r="268" spans="1:16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INDEX(customers!$A$1:$I$1001,MATCH(orders!$C268,customers!$A$1:$A$1001,0),MATCH(orders!F$1,customers!$A$1:$I$1,0))</f>
        <v>Myles Seawright</v>
      </c>
      <c r="G268" s="2" t="str">
        <f>INDEX(customers!$A$1:$I$1001,MATCH(orders!$C268,customers!$A$1:$A$1001,0),MATCH(orders!G$1,customers!$A$1:$I$1,0))</f>
        <v>No</v>
      </c>
      <c r="H268" s="2" t="str">
        <f>INDEX(customers!$A$1:$I$1001,MATCH(orders!$C268,customers!$A$1:$A$1001,0),MATCH(orders!H$1,customers!$A$1:$I$1,0))</f>
        <v>Newton</v>
      </c>
      <c r="I268" s="2" t="str">
        <f>INDEX(customers!$A$1:$I$1001,MATCH(orders!$C268,customers!$A$1:$A$1001,0),MATCH(orders!I$1,customers!$A$1:$I$1,0))</f>
        <v>United Kingdom</v>
      </c>
      <c r="J268" t="str">
        <f>INDEX(products!$A$1:$G$49,MATCH(orders!$D268,products!$A$1:$A$49,0),MATCH(orders!J$1,products!$A$1:$G$1,0))</f>
        <v>Exc</v>
      </c>
      <c r="K268" t="str">
        <f t="shared" si="8"/>
        <v>Excelsa</v>
      </c>
      <c r="L268" t="str">
        <f>INDEX(products!$A$1:$G$49,MATCH(orders!$D268,products!$A$1:$A$49,0),MATCH(orders!L$1,products!$A$1:$G$1,0))</f>
        <v>D</v>
      </c>
      <c r="M268" t="str">
        <f t="shared" si="9"/>
        <v>Dark</v>
      </c>
      <c r="N268" s="4">
        <f>INDEX(products!$A$1:$G$49,MATCH(orders!$D268,products!$A$1:$A$49,0),MATCH(orders!N$1,products!$A$1:$G$1,0))</f>
        <v>1</v>
      </c>
      <c r="O268" s="5">
        <f>INDEX(products!$A$1:$G$49,MATCH(orders!$D268,products!$A$1:$A$49,0),MATCH(orders!O$1,products!$A$1:$G$1,0))</f>
        <v>12.15</v>
      </c>
      <c r="P268" s="5">
        <f>E268*O268</f>
        <v>24.3</v>
      </c>
    </row>
    <row r="269" spans="1:16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INDEX(customers!$A$1:$I$1001,MATCH(orders!$C269,customers!$A$1:$A$1001,0),MATCH(orders!F$1,customers!$A$1:$I$1,0))</f>
        <v>Silvana Northeast</v>
      </c>
      <c r="G269" s="2" t="str">
        <f>INDEX(customers!$A$1:$I$1001,MATCH(orders!$C269,customers!$A$1:$A$1001,0),MATCH(orders!G$1,customers!$A$1:$I$1,0))</f>
        <v>Yes</v>
      </c>
      <c r="H269" s="2" t="str">
        <f>INDEX(customers!$A$1:$I$1001,MATCH(orders!$C269,customers!$A$1:$A$1001,0),MATCH(orders!H$1,customers!$A$1:$I$1,0))</f>
        <v>Sparks</v>
      </c>
      <c r="I269" s="2" t="str">
        <f>INDEX(customers!$A$1:$I$1001,MATCH(orders!$C269,customers!$A$1:$A$1001,0),MATCH(orders!I$1,customers!$A$1:$I$1,0))</f>
        <v>United States</v>
      </c>
      <c r="J269" t="str">
        <f>INDEX(products!$A$1:$G$49,MATCH(orders!$D269,products!$A$1:$A$49,0),MATCH(orders!J$1,products!$A$1:$G$1,0))</f>
        <v>Exc</v>
      </c>
      <c r="K269" t="str">
        <f t="shared" si="8"/>
        <v>Excelsa</v>
      </c>
      <c r="L269" t="str">
        <f>INDEX(products!$A$1:$G$49,MATCH(orders!$D269,products!$A$1:$A$49,0),MATCH(orders!L$1,products!$A$1:$G$1,0))</f>
        <v>D</v>
      </c>
      <c r="M269" t="str">
        <f t="shared" si="9"/>
        <v>Dark</v>
      </c>
      <c r="N269" s="4">
        <f>INDEX(products!$A$1:$G$49,MATCH(orders!$D269,products!$A$1:$A$49,0),MATCH(orders!N$1,products!$A$1:$G$1,0))</f>
        <v>0.2</v>
      </c>
      <c r="O269" s="5">
        <f>INDEX(products!$A$1:$G$49,MATCH(orders!$D269,products!$A$1:$A$49,0),MATCH(orders!O$1,products!$A$1:$G$1,0))</f>
        <v>3.645</v>
      </c>
      <c r="P269" s="5">
        <f>E269*O269</f>
        <v>21.87</v>
      </c>
    </row>
    <row r="270" spans="1:16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INDEX(customers!$A$1:$I$1001,MATCH(orders!$C270,customers!$A$1:$A$1001,0),MATCH(orders!F$1,customers!$A$1:$I$1,0))</f>
        <v>Anselma Attwater</v>
      </c>
      <c r="G270" s="2" t="str">
        <f>INDEX(customers!$A$1:$I$1001,MATCH(orders!$C270,customers!$A$1:$A$1001,0),MATCH(orders!G$1,customers!$A$1:$I$1,0))</f>
        <v>Yes</v>
      </c>
      <c r="H270" s="2" t="str">
        <f>INDEX(customers!$A$1:$I$1001,MATCH(orders!$C270,customers!$A$1:$A$1001,0),MATCH(orders!H$1,customers!$A$1:$I$1,0))</f>
        <v>Charlottesville</v>
      </c>
      <c r="I270" s="2" t="str">
        <f>INDEX(customers!$A$1:$I$1001,MATCH(orders!$C270,customers!$A$1:$A$1001,0),MATCH(orders!I$1,customers!$A$1:$I$1,0))</f>
        <v>United States</v>
      </c>
      <c r="J270" t="str">
        <f>INDEX(products!$A$1:$G$49,MATCH(orders!$D270,products!$A$1:$A$49,0),MATCH(orders!J$1,products!$A$1:$G$1,0))</f>
        <v>Ara</v>
      </c>
      <c r="K270" t="str">
        <f t="shared" si="8"/>
        <v>Arabica</v>
      </c>
      <c r="L270" t="str">
        <f>INDEX(products!$A$1:$G$49,MATCH(orders!$D270,products!$A$1:$A$49,0),MATCH(orders!L$1,products!$A$1:$G$1,0))</f>
        <v>D</v>
      </c>
      <c r="M270" t="str">
        <f t="shared" si="9"/>
        <v>Dark</v>
      </c>
      <c r="N270" s="4">
        <f>INDEX(products!$A$1:$G$49,MATCH(orders!$D270,products!$A$1:$A$49,0),MATCH(orders!N$1,products!$A$1:$G$1,0))</f>
        <v>1</v>
      </c>
      <c r="O270" s="5">
        <f>INDEX(products!$A$1:$G$49,MATCH(orders!$D270,products!$A$1:$A$49,0),MATCH(orders!O$1,products!$A$1:$G$1,0))</f>
        <v>9.9499999999999993</v>
      </c>
      <c r="P270" s="5">
        <f>E270*O270</f>
        <v>19.899999999999999</v>
      </c>
    </row>
    <row r="271" spans="1:16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INDEX(customers!$A$1:$I$1001,MATCH(orders!$C271,customers!$A$1:$A$1001,0),MATCH(orders!F$1,customers!$A$1:$I$1,0))</f>
        <v>Monica Fearon</v>
      </c>
      <c r="G271" s="2" t="str">
        <f>INDEX(customers!$A$1:$I$1001,MATCH(orders!$C271,customers!$A$1:$A$1001,0),MATCH(orders!G$1,customers!$A$1:$I$1,0))</f>
        <v>No</v>
      </c>
      <c r="H271" s="2" t="str">
        <f>INDEX(customers!$A$1:$I$1001,MATCH(orders!$C271,customers!$A$1:$A$1001,0),MATCH(orders!H$1,customers!$A$1:$I$1,0))</f>
        <v>Denton</v>
      </c>
      <c r="I271" s="2" t="str">
        <f>INDEX(customers!$A$1:$I$1001,MATCH(orders!$C271,customers!$A$1:$A$1001,0),MATCH(orders!I$1,customers!$A$1:$I$1,0))</f>
        <v>United States</v>
      </c>
      <c r="J271" t="str">
        <f>INDEX(products!$A$1:$G$49,MATCH(orders!$D271,products!$A$1:$A$49,0),MATCH(orders!J$1,products!$A$1:$G$1,0))</f>
        <v>Ara</v>
      </c>
      <c r="K271" t="str">
        <f t="shared" si="8"/>
        <v>Arabica</v>
      </c>
      <c r="L271" t="str">
        <f>INDEX(products!$A$1:$G$49,MATCH(orders!$D271,products!$A$1:$A$49,0),MATCH(orders!L$1,products!$A$1:$G$1,0))</f>
        <v>D</v>
      </c>
      <c r="M271" t="str">
        <f t="shared" si="9"/>
        <v>Dark</v>
      </c>
      <c r="N271" s="4">
        <f>INDEX(products!$A$1:$G$49,MATCH(orders!$D271,products!$A$1:$A$49,0),MATCH(orders!N$1,products!$A$1:$G$1,0))</f>
        <v>0.2</v>
      </c>
      <c r="O271" s="5">
        <f>INDEX(products!$A$1:$G$49,MATCH(orders!$D271,products!$A$1:$A$49,0),MATCH(orders!O$1,products!$A$1:$G$1,0))</f>
        <v>2.9849999999999999</v>
      </c>
      <c r="P271" s="5">
        <f>E271*O271</f>
        <v>5.97</v>
      </c>
    </row>
    <row r="272" spans="1:16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INDEX(customers!$A$1:$I$1001,MATCH(orders!$C272,customers!$A$1:$A$1001,0),MATCH(orders!F$1,customers!$A$1:$I$1,0))</f>
        <v>Barney Chisnell</v>
      </c>
      <c r="G272" s="2" t="str">
        <f>INDEX(customers!$A$1:$I$1001,MATCH(orders!$C272,customers!$A$1:$A$1001,0),MATCH(orders!G$1,customers!$A$1:$I$1,0))</f>
        <v>Yes</v>
      </c>
      <c r="H272" s="2" t="str">
        <f>INDEX(customers!$A$1:$I$1001,MATCH(orders!$C272,customers!$A$1:$A$1001,0),MATCH(orders!H$1,customers!$A$1:$I$1,0))</f>
        <v>Tullamore</v>
      </c>
      <c r="I272" s="2" t="str">
        <f>INDEX(customers!$A$1:$I$1001,MATCH(orders!$C272,customers!$A$1:$A$1001,0),MATCH(orders!I$1,customers!$A$1:$I$1,0))</f>
        <v>Ireland</v>
      </c>
      <c r="J272" t="str">
        <f>INDEX(products!$A$1:$G$49,MATCH(orders!$D272,products!$A$1:$A$49,0),MATCH(orders!J$1,products!$A$1:$G$1,0))</f>
        <v>Exc</v>
      </c>
      <c r="K272" t="str">
        <f t="shared" si="8"/>
        <v>Excelsa</v>
      </c>
      <c r="L272" t="str">
        <f>INDEX(products!$A$1:$G$49,MATCH(orders!$D272,products!$A$1:$A$49,0),MATCH(orders!L$1,products!$A$1:$G$1,0))</f>
        <v>D</v>
      </c>
      <c r="M272" t="str">
        <f t="shared" si="9"/>
        <v>Dark</v>
      </c>
      <c r="N272" s="4">
        <f>INDEX(products!$A$1:$G$49,MATCH(orders!$D272,products!$A$1:$A$49,0),MATCH(orders!N$1,products!$A$1:$G$1,0))</f>
        <v>0.5</v>
      </c>
      <c r="O272" s="5">
        <f>INDEX(products!$A$1:$G$49,MATCH(orders!$D272,products!$A$1:$A$49,0),MATCH(orders!O$1,products!$A$1:$G$1,0))</f>
        <v>7.29</v>
      </c>
      <c r="P272" s="5">
        <f>E272*O272</f>
        <v>7.29</v>
      </c>
    </row>
    <row r="273" spans="1:16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INDEX(customers!$A$1:$I$1001,MATCH(orders!$C273,customers!$A$1:$A$1001,0),MATCH(orders!F$1,customers!$A$1:$I$1,0))</f>
        <v>Jasper Sisneros</v>
      </c>
      <c r="G273" s="2" t="str">
        <f>INDEX(customers!$A$1:$I$1001,MATCH(orders!$C273,customers!$A$1:$A$1001,0),MATCH(orders!G$1,customers!$A$1:$I$1,0))</f>
        <v>Yes</v>
      </c>
      <c r="H273" s="2" t="str">
        <f>INDEX(customers!$A$1:$I$1001,MATCH(orders!$C273,customers!$A$1:$A$1001,0),MATCH(orders!H$1,customers!$A$1:$I$1,0))</f>
        <v>Raleigh</v>
      </c>
      <c r="I273" s="2" t="str">
        <f>INDEX(customers!$A$1:$I$1001,MATCH(orders!$C273,customers!$A$1:$A$1001,0),MATCH(orders!I$1,customers!$A$1:$I$1,0))</f>
        <v>United States</v>
      </c>
      <c r="J273" t="str">
        <f>INDEX(products!$A$1:$G$49,MATCH(orders!$D273,products!$A$1:$A$49,0),MATCH(orders!J$1,products!$A$1:$G$1,0))</f>
        <v>Ara</v>
      </c>
      <c r="K273" t="str">
        <f t="shared" si="8"/>
        <v>Arabica</v>
      </c>
      <c r="L273" t="str">
        <f>INDEX(products!$A$1:$G$49,MATCH(orders!$D273,products!$A$1:$A$49,0),MATCH(orders!L$1,products!$A$1:$G$1,0))</f>
        <v>D</v>
      </c>
      <c r="M273" t="str">
        <f t="shared" si="9"/>
        <v>Dark</v>
      </c>
      <c r="N273" s="4">
        <f>INDEX(products!$A$1:$G$49,MATCH(orders!$D273,products!$A$1:$A$49,0),MATCH(orders!N$1,products!$A$1:$G$1,0))</f>
        <v>0.2</v>
      </c>
      <c r="O273" s="5">
        <f>INDEX(products!$A$1:$G$49,MATCH(orders!$D273,products!$A$1:$A$49,0),MATCH(orders!O$1,products!$A$1:$G$1,0))</f>
        <v>2.9849999999999999</v>
      </c>
      <c r="P273" s="5">
        <f>E273*O273</f>
        <v>11.94</v>
      </c>
    </row>
    <row r="274" spans="1:16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INDEX(customers!$A$1:$I$1001,MATCH(orders!$C274,customers!$A$1:$A$1001,0),MATCH(orders!F$1,customers!$A$1:$I$1,0))</f>
        <v>Zachariah Carlson</v>
      </c>
      <c r="G274" s="2" t="str">
        <f>INDEX(customers!$A$1:$I$1001,MATCH(orders!$C274,customers!$A$1:$A$1001,0),MATCH(orders!G$1,customers!$A$1:$I$1,0))</f>
        <v>Yes</v>
      </c>
      <c r="H274" s="2" t="str">
        <f>INDEX(customers!$A$1:$I$1001,MATCH(orders!$C274,customers!$A$1:$A$1001,0),MATCH(orders!H$1,customers!$A$1:$I$1,0))</f>
        <v>Shankill</v>
      </c>
      <c r="I274" s="2" t="str">
        <f>INDEX(customers!$A$1:$I$1001,MATCH(orders!$C274,customers!$A$1:$A$1001,0),MATCH(orders!I$1,customers!$A$1:$I$1,0))</f>
        <v>Ireland</v>
      </c>
      <c r="J274" t="str">
        <f>INDEX(products!$A$1:$G$49,MATCH(orders!$D274,products!$A$1:$A$49,0),MATCH(orders!J$1,products!$A$1:$G$1,0))</f>
        <v>Rob</v>
      </c>
      <c r="K274" t="str">
        <f t="shared" si="8"/>
        <v>Robusta</v>
      </c>
      <c r="L274" t="str">
        <f>INDEX(products!$A$1:$G$49,MATCH(orders!$D274,products!$A$1:$A$49,0),MATCH(orders!L$1,products!$A$1:$G$1,0))</f>
        <v>L</v>
      </c>
      <c r="M274" t="str">
        <f t="shared" si="9"/>
        <v>Light</v>
      </c>
      <c r="N274" s="4">
        <f>INDEX(products!$A$1:$G$49,MATCH(orders!$D274,products!$A$1:$A$49,0),MATCH(orders!N$1,products!$A$1:$G$1,0))</f>
        <v>1</v>
      </c>
      <c r="O274" s="5">
        <f>INDEX(products!$A$1:$G$49,MATCH(orders!$D274,products!$A$1:$A$49,0),MATCH(orders!O$1,products!$A$1:$G$1,0))</f>
        <v>11.95</v>
      </c>
      <c r="P274" s="5">
        <f>E274*O274</f>
        <v>71.699999999999989</v>
      </c>
    </row>
    <row r="275" spans="1:16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INDEX(customers!$A$1:$I$1001,MATCH(orders!$C275,customers!$A$1:$A$1001,0),MATCH(orders!F$1,customers!$A$1:$I$1,0))</f>
        <v>Warner Maddox</v>
      </c>
      <c r="G275" s="2" t="str">
        <f>INDEX(customers!$A$1:$I$1001,MATCH(orders!$C275,customers!$A$1:$A$1001,0),MATCH(orders!G$1,customers!$A$1:$I$1,0))</f>
        <v>No</v>
      </c>
      <c r="H275" s="2" t="str">
        <f>INDEX(customers!$A$1:$I$1001,MATCH(orders!$C275,customers!$A$1:$A$1001,0),MATCH(orders!H$1,customers!$A$1:$I$1,0))</f>
        <v>New York City</v>
      </c>
      <c r="I275" s="2" t="str">
        <f>INDEX(customers!$A$1:$I$1001,MATCH(orders!$C275,customers!$A$1:$A$1001,0),MATCH(orders!I$1,customers!$A$1:$I$1,0))</f>
        <v>United States</v>
      </c>
      <c r="J275" t="str">
        <f>INDEX(products!$A$1:$G$49,MATCH(orders!$D275,products!$A$1:$A$49,0),MATCH(orders!J$1,products!$A$1:$G$1,0))</f>
        <v>Ara</v>
      </c>
      <c r="K275" t="str">
        <f t="shared" si="8"/>
        <v>Arabica</v>
      </c>
      <c r="L275" t="str">
        <f>INDEX(products!$A$1:$G$49,MATCH(orders!$D275,products!$A$1:$A$49,0),MATCH(orders!L$1,products!$A$1:$G$1,0))</f>
        <v>L</v>
      </c>
      <c r="M275" t="str">
        <f t="shared" si="9"/>
        <v>Light</v>
      </c>
      <c r="N275" s="4">
        <f>INDEX(products!$A$1:$G$49,MATCH(orders!$D275,products!$A$1:$A$49,0),MATCH(orders!N$1,products!$A$1:$G$1,0))</f>
        <v>0.2</v>
      </c>
      <c r="O275" s="5">
        <f>INDEX(products!$A$1:$G$49,MATCH(orders!$D275,products!$A$1:$A$49,0),MATCH(orders!O$1,products!$A$1:$G$1,0))</f>
        <v>3.8849999999999998</v>
      </c>
      <c r="P275" s="5">
        <f>E275*O275</f>
        <v>7.77</v>
      </c>
    </row>
    <row r="276" spans="1:16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INDEX(customers!$A$1:$I$1001,MATCH(orders!$C276,customers!$A$1:$A$1001,0),MATCH(orders!F$1,customers!$A$1:$I$1,0))</f>
        <v>Donnie Hedlestone</v>
      </c>
      <c r="G276" s="2" t="str">
        <f>INDEX(customers!$A$1:$I$1001,MATCH(orders!$C276,customers!$A$1:$A$1001,0),MATCH(orders!G$1,customers!$A$1:$I$1,0))</f>
        <v>No</v>
      </c>
      <c r="H276" s="2" t="str">
        <f>INDEX(customers!$A$1:$I$1001,MATCH(orders!$C276,customers!$A$1:$A$1001,0),MATCH(orders!H$1,customers!$A$1:$I$1,0))</f>
        <v>Stamford</v>
      </c>
      <c r="I276" s="2" t="str">
        <f>INDEX(customers!$A$1:$I$1001,MATCH(orders!$C276,customers!$A$1:$A$1001,0),MATCH(orders!I$1,customers!$A$1:$I$1,0))</f>
        <v>United States</v>
      </c>
      <c r="J276" t="str">
        <f>INDEX(products!$A$1:$G$49,MATCH(orders!$D276,products!$A$1:$A$49,0),MATCH(orders!J$1,products!$A$1:$G$1,0))</f>
        <v>Ara</v>
      </c>
      <c r="K276" t="str">
        <f t="shared" si="8"/>
        <v>Arabica</v>
      </c>
      <c r="L276" t="str">
        <f>INDEX(products!$A$1:$G$49,MATCH(orders!$D276,products!$A$1:$A$49,0),MATCH(orders!L$1,products!$A$1:$G$1,0))</f>
        <v>M</v>
      </c>
      <c r="M276" t="str">
        <f t="shared" si="9"/>
        <v>Medium</v>
      </c>
      <c r="N276" s="4">
        <f>INDEX(products!$A$1:$G$49,MATCH(orders!$D276,products!$A$1:$A$49,0),MATCH(orders!N$1,products!$A$1:$G$1,0))</f>
        <v>2.5</v>
      </c>
      <c r="O276" s="5">
        <f>INDEX(products!$A$1:$G$49,MATCH(orders!$D276,products!$A$1:$A$49,0),MATCH(orders!O$1,products!$A$1:$G$1,0))</f>
        <v>25.874999999999996</v>
      </c>
      <c r="P276" s="5">
        <f>E276*O276</f>
        <v>25.874999999999996</v>
      </c>
    </row>
    <row r="277" spans="1:16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INDEX(customers!$A$1:$I$1001,MATCH(orders!$C277,customers!$A$1:$A$1001,0),MATCH(orders!F$1,customers!$A$1:$I$1,0))</f>
        <v>Teddi Crowthe</v>
      </c>
      <c r="G277" s="2" t="str">
        <f>INDEX(customers!$A$1:$I$1001,MATCH(orders!$C277,customers!$A$1:$A$1001,0),MATCH(orders!G$1,customers!$A$1:$I$1,0))</f>
        <v>No</v>
      </c>
      <c r="H277" s="2" t="str">
        <f>INDEX(customers!$A$1:$I$1001,MATCH(orders!$C277,customers!$A$1:$A$1001,0),MATCH(orders!H$1,customers!$A$1:$I$1,0))</f>
        <v>Toledo</v>
      </c>
      <c r="I277" s="2" t="str">
        <f>INDEX(customers!$A$1:$I$1001,MATCH(orders!$C277,customers!$A$1:$A$1001,0),MATCH(orders!I$1,customers!$A$1:$I$1,0))</f>
        <v>United States</v>
      </c>
      <c r="J277" t="str">
        <f>INDEX(products!$A$1:$G$49,MATCH(orders!$D277,products!$A$1:$A$49,0),MATCH(orders!J$1,products!$A$1:$G$1,0))</f>
        <v>Exc</v>
      </c>
      <c r="K277" t="str">
        <f t="shared" si="8"/>
        <v>Excelsa</v>
      </c>
      <c r="L277" t="str">
        <f>INDEX(products!$A$1:$G$49,MATCH(orders!$D277,products!$A$1:$A$49,0),MATCH(orders!L$1,products!$A$1:$G$1,0))</f>
        <v>L</v>
      </c>
      <c r="M277" t="str">
        <f t="shared" si="9"/>
        <v>Light</v>
      </c>
      <c r="N277" s="4">
        <f>INDEX(products!$A$1:$G$49,MATCH(orders!$D277,products!$A$1:$A$49,0),MATCH(orders!N$1,products!$A$1:$G$1,0))</f>
        <v>2.5</v>
      </c>
      <c r="O277" s="5">
        <f>INDEX(products!$A$1:$G$49,MATCH(orders!$D277,products!$A$1:$A$49,0),MATCH(orders!O$1,products!$A$1:$G$1,0))</f>
        <v>34.154999999999994</v>
      </c>
      <c r="P277" s="5">
        <f>E277*O277</f>
        <v>204.92999999999995</v>
      </c>
    </row>
    <row r="278" spans="1:16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INDEX(customers!$A$1:$I$1001,MATCH(orders!$C278,customers!$A$1:$A$1001,0),MATCH(orders!F$1,customers!$A$1:$I$1,0))</f>
        <v>Dorelia Bury</v>
      </c>
      <c r="G278" s="2" t="str">
        <f>INDEX(customers!$A$1:$I$1001,MATCH(orders!$C278,customers!$A$1:$A$1001,0),MATCH(orders!G$1,customers!$A$1:$I$1,0))</f>
        <v>Yes</v>
      </c>
      <c r="H278" s="2" t="str">
        <f>INDEX(customers!$A$1:$I$1001,MATCH(orders!$C278,customers!$A$1:$A$1001,0),MATCH(orders!H$1,customers!$A$1:$I$1,0))</f>
        <v>Castleblayney</v>
      </c>
      <c r="I278" s="2" t="str">
        <f>INDEX(customers!$A$1:$I$1001,MATCH(orders!$C278,customers!$A$1:$A$1001,0),MATCH(orders!I$1,customers!$A$1:$I$1,0))</f>
        <v>Ireland</v>
      </c>
      <c r="J278" t="str">
        <f>INDEX(products!$A$1:$G$49,MATCH(orders!$D278,products!$A$1:$A$49,0),MATCH(orders!J$1,products!$A$1:$G$1,0))</f>
        <v>Rob</v>
      </c>
      <c r="K278" t="str">
        <f t="shared" si="8"/>
        <v>Robusta</v>
      </c>
      <c r="L278" t="str">
        <f>INDEX(products!$A$1:$G$49,MATCH(orders!$D278,products!$A$1:$A$49,0),MATCH(orders!L$1,products!$A$1:$G$1,0))</f>
        <v>L</v>
      </c>
      <c r="M278" t="str">
        <f t="shared" si="9"/>
        <v>Light</v>
      </c>
      <c r="N278" s="4">
        <f>INDEX(products!$A$1:$G$49,MATCH(orders!$D278,products!$A$1:$A$49,0),MATCH(orders!N$1,products!$A$1:$G$1,0))</f>
        <v>2.5</v>
      </c>
      <c r="O278" s="5">
        <f>INDEX(products!$A$1:$G$49,MATCH(orders!$D278,products!$A$1:$A$49,0),MATCH(orders!O$1,products!$A$1:$G$1,0))</f>
        <v>27.484999999999996</v>
      </c>
      <c r="P278" s="5">
        <f>E278*O278</f>
        <v>109.93999999999998</v>
      </c>
    </row>
    <row r="279" spans="1:16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INDEX(customers!$A$1:$I$1001,MATCH(orders!$C279,customers!$A$1:$A$1001,0),MATCH(orders!F$1,customers!$A$1:$I$1,0))</f>
        <v>Gussy Broadbear</v>
      </c>
      <c r="G279" s="2" t="str">
        <f>INDEX(customers!$A$1:$I$1001,MATCH(orders!$C279,customers!$A$1:$A$1001,0),MATCH(orders!G$1,customers!$A$1:$I$1,0))</f>
        <v>No</v>
      </c>
      <c r="H279" s="2" t="str">
        <f>INDEX(customers!$A$1:$I$1001,MATCH(orders!$C279,customers!$A$1:$A$1001,0),MATCH(orders!H$1,customers!$A$1:$I$1,0))</f>
        <v>Columbia</v>
      </c>
      <c r="I279" s="2" t="str">
        <f>INDEX(customers!$A$1:$I$1001,MATCH(orders!$C279,customers!$A$1:$A$1001,0),MATCH(orders!I$1,customers!$A$1:$I$1,0))</f>
        <v>United States</v>
      </c>
      <c r="J279" t="str">
        <f>INDEX(products!$A$1:$G$49,MATCH(orders!$D279,products!$A$1:$A$49,0),MATCH(orders!J$1,products!$A$1:$G$1,0))</f>
        <v>Exc</v>
      </c>
      <c r="K279" t="str">
        <f t="shared" si="8"/>
        <v>Excelsa</v>
      </c>
      <c r="L279" t="str">
        <f>INDEX(products!$A$1:$G$49,MATCH(orders!$D279,products!$A$1:$A$49,0),MATCH(orders!L$1,products!$A$1:$G$1,0))</f>
        <v>L</v>
      </c>
      <c r="M279" t="str">
        <f t="shared" si="9"/>
        <v>Light</v>
      </c>
      <c r="N279" s="4">
        <f>INDEX(products!$A$1:$G$49,MATCH(orders!$D279,products!$A$1:$A$49,0),MATCH(orders!N$1,products!$A$1:$G$1,0))</f>
        <v>1</v>
      </c>
      <c r="O279" s="5">
        <f>INDEX(products!$A$1:$G$49,MATCH(orders!$D279,products!$A$1:$A$49,0),MATCH(orders!O$1,products!$A$1:$G$1,0))</f>
        <v>14.85</v>
      </c>
      <c r="P279" s="5">
        <f>E279*O279</f>
        <v>89.1</v>
      </c>
    </row>
    <row r="280" spans="1:16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INDEX(customers!$A$1:$I$1001,MATCH(orders!$C280,customers!$A$1:$A$1001,0),MATCH(orders!F$1,customers!$A$1:$I$1,0))</f>
        <v>Emlynne Palfrey</v>
      </c>
      <c r="G280" s="2" t="str">
        <f>INDEX(customers!$A$1:$I$1001,MATCH(orders!$C280,customers!$A$1:$A$1001,0),MATCH(orders!G$1,customers!$A$1:$I$1,0))</f>
        <v>Yes</v>
      </c>
      <c r="H280" s="2" t="str">
        <f>INDEX(customers!$A$1:$I$1001,MATCH(orders!$C280,customers!$A$1:$A$1001,0),MATCH(orders!H$1,customers!$A$1:$I$1,0))</f>
        <v>Fort Wayne</v>
      </c>
      <c r="I280" s="2" t="str">
        <f>INDEX(customers!$A$1:$I$1001,MATCH(orders!$C280,customers!$A$1:$A$1001,0),MATCH(orders!I$1,customers!$A$1:$I$1,0))</f>
        <v>United States</v>
      </c>
      <c r="J280" t="str">
        <f>INDEX(products!$A$1:$G$49,MATCH(orders!$D280,products!$A$1:$A$49,0),MATCH(orders!J$1,products!$A$1:$G$1,0))</f>
        <v>Ara</v>
      </c>
      <c r="K280" t="str">
        <f t="shared" si="8"/>
        <v>Arabica</v>
      </c>
      <c r="L280" t="str">
        <f>INDEX(products!$A$1:$G$49,MATCH(orders!$D280,products!$A$1:$A$49,0),MATCH(orders!L$1,products!$A$1:$G$1,0))</f>
        <v>L</v>
      </c>
      <c r="M280" t="str">
        <f t="shared" si="9"/>
        <v>Light</v>
      </c>
      <c r="N280" s="4">
        <f>INDEX(products!$A$1:$G$49,MATCH(orders!$D280,products!$A$1:$A$49,0),MATCH(orders!N$1,products!$A$1:$G$1,0))</f>
        <v>0.2</v>
      </c>
      <c r="O280" s="5">
        <f>INDEX(products!$A$1:$G$49,MATCH(orders!$D280,products!$A$1:$A$49,0),MATCH(orders!O$1,products!$A$1:$G$1,0))</f>
        <v>3.8849999999999998</v>
      </c>
      <c r="P280" s="5">
        <f>E280*O280</f>
        <v>7.77</v>
      </c>
    </row>
    <row r="281" spans="1:16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INDEX(customers!$A$1:$I$1001,MATCH(orders!$C281,customers!$A$1:$A$1001,0),MATCH(orders!F$1,customers!$A$1:$I$1,0))</f>
        <v>Parsifal Metrick</v>
      </c>
      <c r="G281" s="2" t="str">
        <f>INDEX(customers!$A$1:$I$1001,MATCH(orders!$C281,customers!$A$1:$A$1001,0),MATCH(orders!G$1,customers!$A$1:$I$1,0))</f>
        <v>Yes</v>
      </c>
      <c r="H281" s="2" t="str">
        <f>INDEX(customers!$A$1:$I$1001,MATCH(orders!$C281,customers!$A$1:$A$1001,0),MATCH(orders!H$1,customers!$A$1:$I$1,0))</f>
        <v>Saint Louis</v>
      </c>
      <c r="I281" s="2" t="str">
        <f>INDEX(customers!$A$1:$I$1001,MATCH(orders!$C281,customers!$A$1:$A$1001,0),MATCH(orders!I$1,customers!$A$1:$I$1,0))</f>
        <v>United States</v>
      </c>
      <c r="J281" t="str">
        <f>INDEX(products!$A$1:$G$49,MATCH(orders!$D281,products!$A$1:$A$49,0),MATCH(orders!J$1,products!$A$1:$G$1,0))</f>
        <v>Lib</v>
      </c>
      <c r="K281" t="str">
        <f t="shared" si="8"/>
        <v>Liberica</v>
      </c>
      <c r="L281" t="str">
        <f>INDEX(products!$A$1:$G$49,MATCH(orders!$D281,products!$A$1:$A$49,0),MATCH(orders!L$1,products!$A$1:$G$1,0))</f>
        <v>M</v>
      </c>
      <c r="M281" t="str">
        <f t="shared" si="9"/>
        <v>Medium</v>
      </c>
      <c r="N281" s="4">
        <f>INDEX(products!$A$1:$G$49,MATCH(orders!$D281,products!$A$1:$A$49,0),MATCH(orders!N$1,products!$A$1:$G$1,0))</f>
        <v>2.5</v>
      </c>
      <c r="O281" s="5">
        <f>INDEX(products!$A$1:$G$49,MATCH(orders!$D281,products!$A$1:$A$49,0),MATCH(orders!O$1,products!$A$1:$G$1,0))</f>
        <v>33.464999999999996</v>
      </c>
      <c r="P281" s="5">
        <f>E281*O281</f>
        <v>33.464999999999996</v>
      </c>
    </row>
    <row r="282" spans="1:16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INDEX(customers!$A$1:$I$1001,MATCH(orders!$C282,customers!$A$1:$A$1001,0),MATCH(orders!F$1,customers!$A$1:$I$1,0))</f>
        <v>Christopher Grieveson</v>
      </c>
      <c r="G282" s="2" t="str">
        <f>INDEX(customers!$A$1:$I$1001,MATCH(orders!$C282,customers!$A$1:$A$1001,0),MATCH(orders!G$1,customers!$A$1:$I$1,0))</f>
        <v>Yes</v>
      </c>
      <c r="H282" s="2" t="str">
        <f>INDEX(customers!$A$1:$I$1001,MATCH(orders!$C282,customers!$A$1:$A$1001,0),MATCH(orders!H$1,customers!$A$1:$I$1,0))</f>
        <v>Portland</v>
      </c>
      <c r="I282" s="2" t="str">
        <f>INDEX(customers!$A$1:$I$1001,MATCH(orders!$C282,customers!$A$1:$A$1001,0),MATCH(orders!I$1,customers!$A$1:$I$1,0))</f>
        <v>United States</v>
      </c>
      <c r="J282" t="str">
        <f>INDEX(products!$A$1:$G$49,MATCH(orders!$D282,products!$A$1:$A$49,0),MATCH(orders!J$1,products!$A$1:$G$1,0))</f>
        <v>Exc</v>
      </c>
      <c r="K282" t="str">
        <f t="shared" si="8"/>
        <v>Excelsa</v>
      </c>
      <c r="L282" t="str">
        <f>INDEX(products!$A$1:$G$49,MATCH(orders!$D282,products!$A$1:$A$49,0),MATCH(orders!L$1,products!$A$1:$G$1,0))</f>
        <v>M</v>
      </c>
      <c r="M282" t="str">
        <f t="shared" si="9"/>
        <v>Medium</v>
      </c>
      <c r="N282" s="4">
        <f>INDEX(products!$A$1:$G$49,MATCH(orders!$D282,products!$A$1:$A$49,0),MATCH(orders!N$1,products!$A$1:$G$1,0))</f>
        <v>0.5</v>
      </c>
      <c r="O282" s="5">
        <f>INDEX(products!$A$1:$G$49,MATCH(orders!$D282,products!$A$1:$A$49,0),MATCH(orders!O$1,products!$A$1:$G$1,0))</f>
        <v>8.25</v>
      </c>
      <c r="P282" s="5">
        <f>E282*O282</f>
        <v>41.25</v>
      </c>
    </row>
    <row r="283" spans="1:16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INDEX(customers!$A$1:$I$1001,MATCH(orders!$C283,customers!$A$1:$A$1001,0),MATCH(orders!F$1,customers!$A$1:$I$1,0))</f>
        <v>Karlan Karby</v>
      </c>
      <c r="G283" s="2" t="str">
        <f>INDEX(customers!$A$1:$I$1001,MATCH(orders!$C283,customers!$A$1:$A$1001,0),MATCH(orders!G$1,customers!$A$1:$I$1,0))</f>
        <v>Yes</v>
      </c>
      <c r="H283" s="2" t="str">
        <f>INDEX(customers!$A$1:$I$1001,MATCH(orders!$C283,customers!$A$1:$A$1001,0),MATCH(orders!H$1,customers!$A$1:$I$1,0))</f>
        <v>Boulder</v>
      </c>
      <c r="I283" s="2" t="str">
        <f>INDEX(customers!$A$1:$I$1001,MATCH(orders!$C283,customers!$A$1:$A$1001,0),MATCH(orders!I$1,customers!$A$1:$I$1,0))</f>
        <v>United States</v>
      </c>
      <c r="J283" t="str">
        <f>INDEX(products!$A$1:$G$49,MATCH(orders!$D283,products!$A$1:$A$49,0),MATCH(orders!J$1,products!$A$1:$G$1,0))</f>
        <v>Exc</v>
      </c>
      <c r="K283" t="str">
        <f t="shared" si="8"/>
        <v>Excelsa</v>
      </c>
      <c r="L283" t="str">
        <f>INDEX(products!$A$1:$G$49,MATCH(orders!$D283,products!$A$1:$A$49,0),MATCH(orders!L$1,products!$A$1:$G$1,0))</f>
        <v>L</v>
      </c>
      <c r="M283" t="str">
        <f t="shared" si="9"/>
        <v>Light</v>
      </c>
      <c r="N283" s="4">
        <f>INDEX(products!$A$1:$G$49,MATCH(orders!$D283,products!$A$1:$A$49,0),MATCH(orders!N$1,products!$A$1:$G$1,0))</f>
        <v>1</v>
      </c>
      <c r="O283" s="5">
        <f>INDEX(products!$A$1:$G$49,MATCH(orders!$D283,products!$A$1:$A$49,0),MATCH(orders!O$1,products!$A$1:$G$1,0))</f>
        <v>14.85</v>
      </c>
      <c r="P283" s="5">
        <f>E283*O283</f>
        <v>59.4</v>
      </c>
    </row>
    <row r="284" spans="1:16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INDEX(customers!$A$1:$I$1001,MATCH(orders!$C284,customers!$A$1:$A$1001,0),MATCH(orders!F$1,customers!$A$1:$I$1,0))</f>
        <v>Flory Crumpe</v>
      </c>
      <c r="G284" s="2" t="str">
        <f>INDEX(customers!$A$1:$I$1001,MATCH(orders!$C284,customers!$A$1:$A$1001,0),MATCH(orders!G$1,customers!$A$1:$I$1,0))</f>
        <v>No</v>
      </c>
      <c r="H284" s="2" t="str">
        <f>INDEX(customers!$A$1:$I$1001,MATCH(orders!$C284,customers!$A$1:$A$1001,0),MATCH(orders!H$1,customers!$A$1:$I$1,0))</f>
        <v>Norton</v>
      </c>
      <c r="I284" s="2" t="str">
        <f>INDEX(customers!$A$1:$I$1001,MATCH(orders!$C284,customers!$A$1:$A$1001,0),MATCH(orders!I$1,customers!$A$1:$I$1,0))</f>
        <v>United Kingdom</v>
      </c>
      <c r="J284" t="str">
        <f>INDEX(products!$A$1:$G$49,MATCH(orders!$D284,products!$A$1:$A$49,0),MATCH(orders!J$1,products!$A$1:$G$1,0))</f>
        <v>Ara</v>
      </c>
      <c r="K284" t="str">
        <f t="shared" si="8"/>
        <v>Arabica</v>
      </c>
      <c r="L284" t="str">
        <f>INDEX(products!$A$1:$G$49,MATCH(orders!$D284,products!$A$1:$A$49,0),MATCH(orders!L$1,products!$A$1:$G$1,0))</f>
        <v>L</v>
      </c>
      <c r="M284" t="str">
        <f t="shared" si="9"/>
        <v>Light</v>
      </c>
      <c r="N284" s="4">
        <f>INDEX(products!$A$1:$G$49,MATCH(orders!$D284,products!$A$1:$A$49,0),MATCH(orders!N$1,products!$A$1:$G$1,0))</f>
        <v>0.5</v>
      </c>
      <c r="O284" s="5">
        <f>INDEX(products!$A$1:$G$49,MATCH(orders!$D284,products!$A$1:$A$49,0),MATCH(orders!O$1,products!$A$1:$G$1,0))</f>
        <v>7.77</v>
      </c>
      <c r="P284" s="5">
        <f>E284*O284</f>
        <v>7.77</v>
      </c>
    </row>
    <row r="285" spans="1:16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INDEX(customers!$A$1:$I$1001,MATCH(orders!$C285,customers!$A$1:$A$1001,0),MATCH(orders!F$1,customers!$A$1:$I$1,0))</f>
        <v>Amity Chatto</v>
      </c>
      <c r="G285" s="2" t="str">
        <f>INDEX(customers!$A$1:$I$1001,MATCH(orders!$C285,customers!$A$1:$A$1001,0),MATCH(orders!G$1,customers!$A$1:$I$1,0))</f>
        <v>Yes</v>
      </c>
      <c r="H285" s="2" t="str">
        <f>INDEX(customers!$A$1:$I$1001,MATCH(orders!$C285,customers!$A$1:$A$1001,0),MATCH(orders!H$1,customers!$A$1:$I$1,0))</f>
        <v>Sheffield</v>
      </c>
      <c r="I285" s="2" t="str">
        <f>INDEX(customers!$A$1:$I$1001,MATCH(orders!$C285,customers!$A$1:$A$1001,0),MATCH(orders!I$1,customers!$A$1:$I$1,0))</f>
        <v>United Kingdom</v>
      </c>
      <c r="J285" t="str">
        <f>INDEX(products!$A$1:$G$49,MATCH(orders!$D285,products!$A$1:$A$49,0),MATCH(orders!J$1,products!$A$1:$G$1,0))</f>
        <v>Rob</v>
      </c>
      <c r="K285" t="str">
        <f t="shared" si="8"/>
        <v>Robusta</v>
      </c>
      <c r="L285" t="str">
        <f>INDEX(products!$A$1:$G$49,MATCH(orders!$D285,products!$A$1:$A$49,0),MATCH(orders!L$1,products!$A$1:$G$1,0))</f>
        <v>D</v>
      </c>
      <c r="M285" t="str">
        <f t="shared" si="9"/>
        <v>Dark</v>
      </c>
      <c r="N285" s="4">
        <f>INDEX(products!$A$1:$G$49,MATCH(orders!$D285,products!$A$1:$A$49,0),MATCH(orders!N$1,products!$A$1:$G$1,0))</f>
        <v>0.5</v>
      </c>
      <c r="O285" s="5">
        <f>INDEX(products!$A$1:$G$49,MATCH(orders!$D285,products!$A$1:$A$49,0),MATCH(orders!O$1,products!$A$1:$G$1,0))</f>
        <v>5.3699999999999992</v>
      </c>
      <c r="P285" s="5">
        <f>E285*O285</f>
        <v>5.3699999999999992</v>
      </c>
    </row>
    <row r="286" spans="1:16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INDEX(customers!$A$1:$I$1001,MATCH(orders!$C286,customers!$A$1:$A$1001,0),MATCH(orders!F$1,customers!$A$1:$I$1,0))</f>
        <v>Nanine McCarthy</v>
      </c>
      <c r="G286" s="2" t="str">
        <f>INDEX(customers!$A$1:$I$1001,MATCH(orders!$C286,customers!$A$1:$A$1001,0),MATCH(orders!G$1,customers!$A$1:$I$1,0))</f>
        <v>No</v>
      </c>
      <c r="H286" s="2" t="str">
        <f>INDEX(customers!$A$1:$I$1001,MATCH(orders!$C286,customers!$A$1:$A$1001,0),MATCH(orders!H$1,customers!$A$1:$I$1,0))</f>
        <v>Louisville</v>
      </c>
      <c r="I286" s="2" t="str">
        <f>INDEX(customers!$A$1:$I$1001,MATCH(orders!$C286,customers!$A$1:$A$1001,0),MATCH(orders!I$1,customers!$A$1:$I$1,0))</f>
        <v>United States</v>
      </c>
      <c r="J286" t="str">
        <f>INDEX(products!$A$1:$G$49,MATCH(orders!$D286,products!$A$1:$A$49,0),MATCH(orders!J$1,products!$A$1:$G$1,0))</f>
        <v>Exc</v>
      </c>
      <c r="K286" t="str">
        <f t="shared" si="8"/>
        <v>Excelsa</v>
      </c>
      <c r="L286" t="str">
        <f>INDEX(products!$A$1:$G$49,MATCH(orders!$D286,products!$A$1:$A$49,0),MATCH(orders!L$1,products!$A$1:$G$1,0))</f>
        <v>M</v>
      </c>
      <c r="M286" t="str">
        <f t="shared" si="9"/>
        <v>Medium</v>
      </c>
      <c r="N286" s="4">
        <f>INDEX(products!$A$1:$G$49,MATCH(orders!$D286,products!$A$1:$A$49,0),MATCH(orders!N$1,products!$A$1:$G$1,0))</f>
        <v>2.5</v>
      </c>
      <c r="O286" s="5">
        <f>INDEX(products!$A$1:$G$49,MATCH(orders!$D286,products!$A$1:$A$49,0),MATCH(orders!O$1,products!$A$1:$G$1,0))</f>
        <v>31.624999999999996</v>
      </c>
      <c r="P286" s="5">
        <f>E286*O286</f>
        <v>94.874999999999986</v>
      </c>
    </row>
    <row r="287" spans="1:16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INDEX(customers!$A$1:$I$1001,MATCH(orders!$C287,customers!$A$1:$A$1001,0),MATCH(orders!F$1,customers!$A$1:$I$1,0))</f>
        <v>Lyndsey Megany</v>
      </c>
      <c r="G287" s="2" t="str">
        <f>INDEX(customers!$A$1:$I$1001,MATCH(orders!$C287,customers!$A$1:$A$1001,0),MATCH(orders!G$1,customers!$A$1:$I$1,0))</f>
        <v>No</v>
      </c>
      <c r="H287" s="2" t="str">
        <f>INDEX(customers!$A$1:$I$1001,MATCH(orders!$C287,customers!$A$1:$A$1001,0),MATCH(orders!H$1,customers!$A$1:$I$1,0))</f>
        <v>Buffalo</v>
      </c>
      <c r="I287" s="2" t="str">
        <f>INDEX(customers!$A$1:$I$1001,MATCH(orders!$C287,customers!$A$1:$A$1001,0),MATCH(orders!I$1,customers!$A$1:$I$1,0))</f>
        <v>United States</v>
      </c>
      <c r="J287" t="str">
        <f>INDEX(products!$A$1:$G$49,MATCH(orders!$D287,products!$A$1:$A$49,0),MATCH(orders!J$1,products!$A$1:$G$1,0))</f>
        <v>Lib</v>
      </c>
      <c r="K287" t="str">
        <f t="shared" si="8"/>
        <v>Liberica</v>
      </c>
      <c r="L287" t="str">
        <f>INDEX(products!$A$1:$G$49,MATCH(orders!$D287,products!$A$1:$A$49,0),MATCH(orders!L$1,products!$A$1:$G$1,0))</f>
        <v>L</v>
      </c>
      <c r="M287" t="str">
        <f t="shared" si="9"/>
        <v>Light</v>
      </c>
      <c r="N287" s="4">
        <f>INDEX(products!$A$1:$G$49,MATCH(orders!$D287,products!$A$1:$A$49,0),MATCH(orders!N$1,products!$A$1:$G$1,0))</f>
        <v>2.5</v>
      </c>
      <c r="O287" s="5">
        <f>INDEX(products!$A$1:$G$49,MATCH(orders!$D287,products!$A$1:$A$49,0),MATCH(orders!O$1,products!$A$1:$G$1,0))</f>
        <v>36.454999999999998</v>
      </c>
      <c r="P287" s="5">
        <f>E287*O287</f>
        <v>36.454999999999998</v>
      </c>
    </row>
    <row r="288" spans="1:16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INDEX(customers!$A$1:$I$1001,MATCH(orders!$C288,customers!$A$1:$A$1001,0),MATCH(orders!F$1,customers!$A$1:$I$1,0))</f>
        <v>Byram Mergue</v>
      </c>
      <c r="G288" s="2" t="str">
        <f>INDEX(customers!$A$1:$I$1001,MATCH(orders!$C288,customers!$A$1:$A$1001,0),MATCH(orders!G$1,customers!$A$1:$I$1,0))</f>
        <v>Yes</v>
      </c>
      <c r="H288" s="2" t="str">
        <f>INDEX(customers!$A$1:$I$1001,MATCH(orders!$C288,customers!$A$1:$A$1001,0),MATCH(orders!H$1,customers!$A$1:$I$1,0))</f>
        <v>Canton</v>
      </c>
      <c r="I288" s="2" t="str">
        <f>INDEX(customers!$A$1:$I$1001,MATCH(orders!$C288,customers!$A$1:$A$1001,0),MATCH(orders!I$1,customers!$A$1:$I$1,0))</f>
        <v>United States</v>
      </c>
      <c r="J288" t="str">
        <f>INDEX(products!$A$1:$G$49,MATCH(orders!$D288,products!$A$1:$A$49,0),MATCH(orders!J$1,products!$A$1:$G$1,0))</f>
        <v>Ara</v>
      </c>
      <c r="K288" t="str">
        <f t="shared" si="8"/>
        <v>Arabica</v>
      </c>
      <c r="L288" t="str">
        <f>INDEX(products!$A$1:$G$49,MATCH(orders!$D288,products!$A$1:$A$49,0),MATCH(orders!L$1,products!$A$1:$G$1,0))</f>
        <v>M</v>
      </c>
      <c r="M288" t="str">
        <f t="shared" si="9"/>
        <v>Medium</v>
      </c>
      <c r="N288" s="4">
        <f>INDEX(products!$A$1:$G$49,MATCH(orders!$D288,products!$A$1:$A$49,0),MATCH(orders!N$1,products!$A$1:$G$1,0))</f>
        <v>0.2</v>
      </c>
      <c r="O288" s="5">
        <f>INDEX(products!$A$1:$G$49,MATCH(orders!$D288,products!$A$1:$A$49,0),MATCH(orders!O$1,products!$A$1:$G$1,0))</f>
        <v>3.375</v>
      </c>
      <c r="P288" s="5">
        <f>E288*O288</f>
        <v>13.5</v>
      </c>
    </row>
    <row r="289" spans="1:16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INDEX(customers!$A$1:$I$1001,MATCH(orders!$C289,customers!$A$1:$A$1001,0),MATCH(orders!F$1,customers!$A$1:$I$1,0))</f>
        <v>Kerr Patise</v>
      </c>
      <c r="G289" s="2" t="str">
        <f>INDEX(customers!$A$1:$I$1001,MATCH(orders!$C289,customers!$A$1:$A$1001,0),MATCH(orders!G$1,customers!$A$1:$I$1,0))</f>
        <v>No</v>
      </c>
      <c r="H289" s="2" t="str">
        <f>INDEX(customers!$A$1:$I$1001,MATCH(orders!$C289,customers!$A$1:$A$1001,0),MATCH(orders!H$1,customers!$A$1:$I$1,0))</f>
        <v>Boston</v>
      </c>
      <c r="I289" s="2" t="str">
        <f>INDEX(customers!$A$1:$I$1001,MATCH(orders!$C289,customers!$A$1:$A$1001,0),MATCH(orders!I$1,customers!$A$1:$I$1,0))</f>
        <v>United States</v>
      </c>
      <c r="J289" t="str">
        <f>INDEX(products!$A$1:$G$49,MATCH(orders!$D289,products!$A$1:$A$49,0),MATCH(orders!J$1,products!$A$1:$G$1,0))</f>
        <v>Rob</v>
      </c>
      <c r="K289" t="str">
        <f t="shared" si="8"/>
        <v>Robusta</v>
      </c>
      <c r="L289" t="str">
        <f>INDEX(products!$A$1:$G$49,MATCH(orders!$D289,products!$A$1:$A$49,0),MATCH(orders!L$1,products!$A$1:$G$1,0))</f>
        <v>L</v>
      </c>
      <c r="M289" t="str">
        <f t="shared" si="9"/>
        <v>Light</v>
      </c>
      <c r="N289" s="4">
        <f>INDEX(products!$A$1:$G$49,MATCH(orders!$D289,products!$A$1:$A$49,0),MATCH(orders!N$1,products!$A$1:$G$1,0))</f>
        <v>0.2</v>
      </c>
      <c r="O289" s="5">
        <f>INDEX(products!$A$1:$G$49,MATCH(orders!$D289,products!$A$1:$A$49,0),MATCH(orders!O$1,products!$A$1:$G$1,0))</f>
        <v>3.5849999999999995</v>
      </c>
      <c r="P289" s="5">
        <f>E289*O289</f>
        <v>14.339999999999998</v>
      </c>
    </row>
    <row r="290" spans="1:16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INDEX(customers!$A$1:$I$1001,MATCH(orders!$C290,customers!$A$1:$A$1001,0),MATCH(orders!F$1,customers!$A$1:$I$1,0))</f>
        <v>Mathew Goulter</v>
      </c>
      <c r="G290" s="2" t="str">
        <f>INDEX(customers!$A$1:$I$1001,MATCH(orders!$C290,customers!$A$1:$A$1001,0),MATCH(orders!G$1,customers!$A$1:$I$1,0))</f>
        <v>Yes</v>
      </c>
      <c r="H290" s="2" t="str">
        <f>INDEX(customers!$A$1:$I$1001,MATCH(orders!$C290,customers!$A$1:$A$1001,0),MATCH(orders!H$1,customers!$A$1:$I$1,0))</f>
        <v>Kinlough</v>
      </c>
      <c r="I290" s="2" t="str">
        <f>INDEX(customers!$A$1:$I$1001,MATCH(orders!$C290,customers!$A$1:$A$1001,0),MATCH(orders!I$1,customers!$A$1:$I$1,0))</f>
        <v>Ireland</v>
      </c>
      <c r="J290" t="str">
        <f>INDEX(products!$A$1:$G$49,MATCH(orders!$D290,products!$A$1:$A$49,0),MATCH(orders!J$1,products!$A$1:$G$1,0))</f>
        <v>Exc</v>
      </c>
      <c r="K290" t="str">
        <f t="shared" si="8"/>
        <v>Excelsa</v>
      </c>
      <c r="L290" t="str">
        <f>INDEX(products!$A$1:$G$49,MATCH(orders!$D290,products!$A$1:$A$49,0),MATCH(orders!L$1,products!$A$1:$G$1,0))</f>
        <v>M</v>
      </c>
      <c r="M290" t="str">
        <f t="shared" si="9"/>
        <v>Medium</v>
      </c>
      <c r="N290" s="4">
        <f>INDEX(products!$A$1:$G$49,MATCH(orders!$D290,products!$A$1:$A$49,0),MATCH(orders!N$1,products!$A$1:$G$1,0))</f>
        <v>0.5</v>
      </c>
      <c r="O290" s="5">
        <f>INDEX(products!$A$1:$G$49,MATCH(orders!$D290,products!$A$1:$A$49,0),MATCH(orders!O$1,products!$A$1:$G$1,0))</f>
        <v>8.25</v>
      </c>
      <c r="P290" s="5">
        <f>E290*O290</f>
        <v>8.25</v>
      </c>
    </row>
    <row r="291" spans="1:16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INDEX(customers!$A$1:$I$1001,MATCH(orders!$C291,customers!$A$1:$A$1001,0),MATCH(orders!F$1,customers!$A$1:$I$1,0))</f>
        <v>Marris Grcic</v>
      </c>
      <c r="G291" s="2" t="str">
        <f>INDEX(customers!$A$1:$I$1001,MATCH(orders!$C291,customers!$A$1:$A$1001,0),MATCH(orders!G$1,customers!$A$1:$I$1,0))</f>
        <v>Yes</v>
      </c>
      <c r="H291" s="2" t="str">
        <f>INDEX(customers!$A$1:$I$1001,MATCH(orders!$C291,customers!$A$1:$A$1001,0),MATCH(orders!H$1,customers!$A$1:$I$1,0))</f>
        <v>Lynchburg</v>
      </c>
      <c r="I291" s="2" t="str">
        <f>INDEX(customers!$A$1:$I$1001,MATCH(orders!$C291,customers!$A$1:$A$1001,0),MATCH(orders!I$1,customers!$A$1:$I$1,0))</f>
        <v>United States</v>
      </c>
      <c r="J291" t="str">
        <f>INDEX(products!$A$1:$G$49,MATCH(orders!$D291,products!$A$1:$A$49,0),MATCH(orders!J$1,products!$A$1:$G$1,0))</f>
        <v>Rob</v>
      </c>
      <c r="K291" t="str">
        <f t="shared" si="8"/>
        <v>Robusta</v>
      </c>
      <c r="L291" t="str">
        <f>INDEX(products!$A$1:$G$49,MATCH(orders!$D291,products!$A$1:$A$49,0),MATCH(orders!L$1,products!$A$1:$G$1,0))</f>
        <v>D</v>
      </c>
      <c r="M291" t="str">
        <f t="shared" si="9"/>
        <v>Dark</v>
      </c>
      <c r="N291" s="4">
        <f>INDEX(products!$A$1:$G$49,MATCH(orders!$D291,products!$A$1:$A$49,0),MATCH(orders!N$1,products!$A$1:$G$1,0))</f>
        <v>0.2</v>
      </c>
      <c r="O291" s="5">
        <f>INDEX(products!$A$1:$G$49,MATCH(orders!$D291,products!$A$1:$A$49,0),MATCH(orders!O$1,products!$A$1:$G$1,0))</f>
        <v>2.6849999999999996</v>
      </c>
      <c r="P291" s="5">
        <f>E291*O291</f>
        <v>13.424999999999997</v>
      </c>
    </row>
    <row r="292" spans="1:16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INDEX(customers!$A$1:$I$1001,MATCH(orders!$C292,customers!$A$1:$A$1001,0),MATCH(orders!F$1,customers!$A$1:$I$1,0))</f>
        <v>Domeniga Duke</v>
      </c>
      <c r="G292" s="2" t="str">
        <f>INDEX(customers!$A$1:$I$1001,MATCH(orders!$C292,customers!$A$1:$A$1001,0),MATCH(orders!G$1,customers!$A$1:$I$1,0))</f>
        <v>No</v>
      </c>
      <c r="H292" s="2" t="str">
        <f>INDEX(customers!$A$1:$I$1001,MATCH(orders!$C292,customers!$A$1:$A$1001,0),MATCH(orders!H$1,customers!$A$1:$I$1,0))</f>
        <v>Los Angeles</v>
      </c>
      <c r="I292" s="2" t="str">
        <f>INDEX(customers!$A$1:$I$1001,MATCH(orders!$C292,customers!$A$1:$A$1001,0),MATCH(orders!I$1,customers!$A$1:$I$1,0))</f>
        <v>United States</v>
      </c>
      <c r="J292" t="str">
        <f>INDEX(products!$A$1:$G$49,MATCH(orders!$D292,products!$A$1:$A$49,0),MATCH(orders!J$1,products!$A$1:$G$1,0))</f>
        <v>Ara</v>
      </c>
      <c r="K292" t="str">
        <f t="shared" si="8"/>
        <v>Arabica</v>
      </c>
      <c r="L292" t="str">
        <f>INDEX(products!$A$1:$G$49,MATCH(orders!$D292,products!$A$1:$A$49,0),MATCH(orders!L$1,products!$A$1:$G$1,0))</f>
        <v>D</v>
      </c>
      <c r="M292" t="str">
        <f t="shared" si="9"/>
        <v>Dark</v>
      </c>
      <c r="N292" s="4">
        <f>INDEX(products!$A$1:$G$49,MATCH(orders!$D292,products!$A$1:$A$49,0),MATCH(orders!N$1,products!$A$1:$G$1,0))</f>
        <v>1</v>
      </c>
      <c r="O292" s="5">
        <f>INDEX(products!$A$1:$G$49,MATCH(orders!$D292,products!$A$1:$A$49,0),MATCH(orders!O$1,products!$A$1:$G$1,0))</f>
        <v>9.9499999999999993</v>
      </c>
      <c r="P292" s="5">
        <f>E292*O292</f>
        <v>49.75</v>
      </c>
    </row>
    <row r="293" spans="1:16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INDEX(customers!$A$1:$I$1001,MATCH(orders!$C293,customers!$A$1:$A$1001,0),MATCH(orders!F$1,customers!$A$1:$I$1,0))</f>
        <v>Violante Skouling</v>
      </c>
      <c r="G293" s="2" t="str">
        <f>INDEX(customers!$A$1:$I$1001,MATCH(orders!$C293,customers!$A$1:$A$1001,0),MATCH(orders!G$1,customers!$A$1:$I$1,0))</f>
        <v>No</v>
      </c>
      <c r="H293" s="2" t="str">
        <f>INDEX(customers!$A$1:$I$1001,MATCH(orders!$C293,customers!$A$1:$A$1001,0),MATCH(orders!H$1,customers!$A$1:$I$1,0))</f>
        <v>Drumcondra</v>
      </c>
      <c r="I293" s="2" t="str">
        <f>INDEX(customers!$A$1:$I$1001,MATCH(orders!$C293,customers!$A$1:$A$1001,0),MATCH(orders!I$1,customers!$A$1:$I$1,0))</f>
        <v>Ireland</v>
      </c>
      <c r="J293" t="str">
        <f>INDEX(products!$A$1:$G$49,MATCH(orders!$D293,products!$A$1:$A$49,0),MATCH(orders!J$1,products!$A$1:$G$1,0))</f>
        <v>Exc</v>
      </c>
      <c r="K293" t="str">
        <f t="shared" si="8"/>
        <v>Excelsa</v>
      </c>
      <c r="L293" t="str">
        <f>INDEX(products!$A$1:$G$49,MATCH(orders!$D293,products!$A$1:$A$49,0),MATCH(orders!L$1,products!$A$1:$G$1,0))</f>
        <v>M</v>
      </c>
      <c r="M293" t="str">
        <f t="shared" si="9"/>
        <v>Medium</v>
      </c>
      <c r="N293" s="4">
        <f>INDEX(products!$A$1:$G$49,MATCH(orders!$D293,products!$A$1:$A$49,0),MATCH(orders!N$1,products!$A$1:$G$1,0))</f>
        <v>0.5</v>
      </c>
      <c r="O293" s="5">
        <f>INDEX(products!$A$1:$G$49,MATCH(orders!$D293,products!$A$1:$A$49,0),MATCH(orders!O$1,products!$A$1:$G$1,0))</f>
        <v>8.25</v>
      </c>
      <c r="P293" s="5">
        <f>E293*O293</f>
        <v>16.5</v>
      </c>
    </row>
    <row r="294" spans="1:16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INDEX(customers!$A$1:$I$1001,MATCH(orders!$C294,customers!$A$1:$A$1001,0),MATCH(orders!F$1,customers!$A$1:$I$1,0))</f>
        <v>Isidore Hussey</v>
      </c>
      <c r="G294" s="2" t="str">
        <f>INDEX(customers!$A$1:$I$1001,MATCH(orders!$C294,customers!$A$1:$A$1001,0),MATCH(orders!G$1,customers!$A$1:$I$1,0))</f>
        <v>No</v>
      </c>
      <c r="H294" s="2" t="str">
        <f>INDEX(customers!$A$1:$I$1001,MATCH(orders!$C294,customers!$A$1:$A$1001,0),MATCH(orders!H$1,customers!$A$1:$I$1,0))</f>
        <v>Birmingham</v>
      </c>
      <c r="I294" s="2" t="str">
        <f>INDEX(customers!$A$1:$I$1001,MATCH(orders!$C294,customers!$A$1:$A$1001,0),MATCH(orders!I$1,customers!$A$1:$I$1,0))</f>
        <v>United States</v>
      </c>
      <c r="J294" t="str">
        <f>INDEX(products!$A$1:$G$49,MATCH(orders!$D294,products!$A$1:$A$49,0),MATCH(orders!J$1,products!$A$1:$G$1,0))</f>
        <v>Ara</v>
      </c>
      <c r="K294" t="str">
        <f t="shared" si="8"/>
        <v>Arabica</v>
      </c>
      <c r="L294" t="str">
        <f>INDEX(products!$A$1:$G$49,MATCH(orders!$D294,products!$A$1:$A$49,0),MATCH(orders!L$1,products!$A$1:$G$1,0))</f>
        <v>D</v>
      </c>
      <c r="M294" t="str">
        <f t="shared" si="9"/>
        <v>Dark</v>
      </c>
      <c r="N294" s="4">
        <f>INDEX(products!$A$1:$G$49,MATCH(orders!$D294,products!$A$1:$A$49,0),MATCH(orders!N$1,products!$A$1:$G$1,0))</f>
        <v>0.5</v>
      </c>
      <c r="O294" s="5">
        <f>INDEX(products!$A$1:$G$49,MATCH(orders!$D294,products!$A$1:$A$49,0),MATCH(orders!O$1,products!$A$1:$G$1,0))</f>
        <v>5.97</v>
      </c>
      <c r="P294" s="5">
        <f>E294*O294</f>
        <v>17.91</v>
      </c>
    </row>
    <row r="295" spans="1:16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INDEX(customers!$A$1:$I$1001,MATCH(orders!$C295,customers!$A$1:$A$1001,0),MATCH(orders!F$1,customers!$A$1:$I$1,0))</f>
        <v>Cassie Pinkerton</v>
      </c>
      <c r="G295" s="2" t="str">
        <f>INDEX(customers!$A$1:$I$1001,MATCH(orders!$C295,customers!$A$1:$A$1001,0),MATCH(orders!G$1,customers!$A$1:$I$1,0))</f>
        <v>No</v>
      </c>
      <c r="H295" s="2" t="str">
        <f>INDEX(customers!$A$1:$I$1001,MATCH(orders!$C295,customers!$A$1:$A$1001,0),MATCH(orders!H$1,customers!$A$1:$I$1,0))</f>
        <v>Alexandria</v>
      </c>
      <c r="I295" s="2" t="str">
        <f>INDEX(customers!$A$1:$I$1001,MATCH(orders!$C295,customers!$A$1:$A$1001,0),MATCH(orders!I$1,customers!$A$1:$I$1,0))</f>
        <v>United States</v>
      </c>
      <c r="J295" t="str">
        <f>INDEX(products!$A$1:$G$49,MATCH(orders!$D295,products!$A$1:$A$49,0),MATCH(orders!J$1,products!$A$1:$G$1,0))</f>
        <v>Ara</v>
      </c>
      <c r="K295" t="str">
        <f t="shared" si="8"/>
        <v>Arabica</v>
      </c>
      <c r="L295" t="str">
        <f>INDEX(products!$A$1:$G$49,MATCH(orders!$D295,products!$A$1:$A$49,0),MATCH(orders!L$1,products!$A$1:$G$1,0))</f>
        <v>D</v>
      </c>
      <c r="M295" t="str">
        <f t="shared" si="9"/>
        <v>Dark</v>
      </c>
      <c r="N295" s="4">
        <f>INDEX(products!$A$1:$G$49,MATCH(orders!$D295,products!$A$1:$A$49,0),MATCH(orders!N$1,products!$A$1:$G$1,0))</f>
        <v>0.5</v>
      </c>
      <c r="O295" s="5">
        <f>INDEX(products!$A$1:$G$49,MATCH(orders!$D295,products!$A$1:$A$49,0),MATCH(orders!O$1,products!$A$1:$G$1,0))</f>
        <v>5.97</v>
      </c>
      <c r="P295" s="5">
        <f>E295*O295</f>
        <v>29.849999999999998</v>
      </c>
    </row>
    <row r="296" spans="1:16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INDEX(customers!$A$1:$I$1001,MATCH(orders!$C296,customers!$A$1:$A$1001,0),MATCH(orders!F$1,customers!$A$1:$I$1,0))</f>
        <v>Micki Fero</v>
      </c>
      <c r="G296" s="2" t="str">
        <f>INDEX(customers!$A$1:$I$1001,MATCH(orders!$C296,customers!$A$1:$A$1001,0),MATCH(orders!G$1,customers!$A$1:$I$1,0))</f>
        <v>No</v>
      </c>
      <c r="H296" s="2" t="str">
        <f>INDEX(customers!$A$1:$I$1001,MATCH(orders!$C296,customers!$A$1:$A$1001,0),MATCH(orders!H$1,customers!$A$1:$I$1,0))</f>
        <v>Danbury</v>
      </c>
      <c r="I296" s="2" t="str">
        <f>INDEX(customers!$A$1:$I$1001,MATCH(orders!$C296,customers!$A$1:$A$1001,0),MATCH(orders!I$1,customers!$A$1:$I$1,0))</f>
        <v>United States</v>
      </c>
      <c r="J296" t="str">
        <f>INDEX(products!$A$1:$G$49,MATCH(orders!$D296,products!$A$1:$A$49,0),MATCH(orders!J$1,products!$A$1:$G$1,0))</f>
        <v>Exc</v>
      </c>
      <c r="K296" t="str">
        <f t="shared" si="8"/>
        <v>Excelsa</v>
      </c>
      <c r="L296" t="str">
        <f>INDEX(products!$A$1:$G$49,MATCH(orders!$D296,products!$A$1:$A$49,0),MATCH(orders!L$1,products!$A$1:$G$1,0))</f>
        <v>L</v>
      </c>
      <c r="M296" t="str">
        <f t="shared" si="9"/>
        <v>Light</v>
      </c>
      <c r="N296" s="4">
        <f>INDEX(products!$A$1:$G$49,MATCH(orders!$D296,products!$A$1:$A$49,0),MATCH(orders!N$1,products!$A$1:$G$1,0))</f>
        <v>1</v>
      </c>
      <c r="O296" s="5">
        <f>INDEX(products!$A$1:$G$49,MATCH(orders!$D296,products!$A$1:$A$49,0),MATCH(orders!O$1,products!$A$1:$G$1,0))</f>
        <v>14.85</v>
      </c>
      <c r="P296" s="5">
        <f>E296*O296</f>
        <v>44.55</v>
      </c>
    </row>
    <row r="297" spans="1:16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INDEX(customers!$A$1:$I$1001,MATCH(orders!$C297,customers!$A$1:$A$1001,0),MATCH(orders!F$1,customers!$A$1:$I$1,0))</f>
        <v>Cybill Graddell</v>
      </c>
      <c r="G297" s="2" t="str">
        <f>INDEX(customers!$A$1:$I$1001,MATCH(orders!$C297,customers!$A$1:$A$1001,0),MATCH(orders!G$1,customers!$A$1:$I$1,0))</f>
        <v>No</v>
      </c>
      <c r="H297" s="2" t="str">
        <f>INDEX(customers!$A$1:$I$1001,MATCH(orders!$C297,customers!$A$1:$A$1001,0),MATCH(orders!H$1,customers!$A$1:$I$1,0))</f>
        <v>Albany</v>
      </c>
      <c r="I297" s="2" t="str">
        <f>INDEX(customers!$A$1:$I$1001,MATCH(orders!$C297,customers!$A$1:$A$1001,0),MATCH(orders!I$1,customers!$A$1:$I$1,0))</f>
        <v>United States</v>
      </c>
      <c r="J297" t="str">
        <f>INDEX(products!$A$1:$G$49,MATCH(orders!$D297,products!$A$1:$A$49,0),MATCH(orders!J$1,products!$A$1:$G$1,0))</f>
        <v>Exc</v>
      </c>
      <c r="K297" t="str">
        <f t="shared" si="8"/>
        <v>Excelsa</v>
      </c>
      <c r="L297" t="str">
        <f>INDEX(products!$A$1:$G$49,MATCH(orders!$D297,products!$A$1:$A$49,0),MATCH(orders!L$1,products!$A$1:$G$1,0))</f>
        <v>M</v>
      </c>
      <c r="M297" t="str">
        <f t="shared" si="9"/>
        <v>Medium</v>
      </c>
      <c r="N297" s="4">
        <f>INDEX(products!$A$1:$G$49,MATCH(orders!$D297,products!$A$1:$A$49,0),MATCH(orders!N$1,products!$A$1:$G$1,0))</f>
        <v>1</v>
      </c>
      <c r="O297" s="5">
        <f>INDEX(products!$A$1:$G$49,MATCH(orders!$D297,products!$A$1:$A$49,0),MATCH(orders!O$1,products!$A$1:$G$1,0))</f>
        <v>13.75</v>
      </c>
      <c r="P297" s="5">
        <f>E297*O297</f>
        <v>27.5</v>
      </c>
    </row>
    <row r="298" spans="1:16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INDEX(customers!$A$1:$I$1001,MATCH(orders!$C298,customers!$A$1:$A$1001,0),MATCH(orders!F$1,customers!$A$1:$I$1,0))</f>
        <v>Dorian Vizor</v>
      </c>
      <c r="G298" s="2" t="str">
        <f>INDEX(customers!$A$1:$I$1001,MATCH(orders!$C298,customers!$A$1:$A$1001,0),MATCH(orders!G$1,customers!$A$1:$I$1,0))</f>
        <v>Yes</v>
      </c>
      <c r="H298" s="2" t="str">
        <f>INDEX(customers!$A$1:$I$1001,MATCH(orders!$C298,customers!$A$1:$A$1001,0),MATCH(orders!H$1,customers!$A$1:$I$1,0))</f>
        <v>Naples</v>
      </c>
      <c r="I298" s="2" t="str">
        <f>INDEX(customers!$A$1:$I$1001,MATCH(orders!$C298,customers!$A$1:$A$1001,0),MATCH(orders!I$1,customers!$A$1:$I$1,0))</f>
        <v>United States</v>
      </c>
      <c r="J298" t="str">
        <f>INDEX(products!$A$1:$G$49,MATCH(orders!$D298,products!$A$1:$A$49,0),MATCH(orders!J$1,products!$A$1:$G$1,0))</f>
        <v>Rob</v>
      </c>
      <c r="K298" t="str">
        <f t="shared" si="8"/>
        <v>Robusta</v>
      </c>
      <c r="L298" t="str">
        <f>INDEX(products!$A$1:$G$49,MATCH(orders!$D298,products!$A$1:$A$49,0),MATCH(orders!L$1,products!$A$1:$G$1,0))</f>
        <v>M</v>
      </c>
      <c r="M298" t="str">
        <f t="shared" si="9"/>
        <v>Medium</v>
      </c>
      <c r="N298" s="4">
        <f>INDEX(products!$A$1:$G$49,MATCH(orders!$D298,products!$A$1:$A$49,0),MATCH(orders!N$1,products!$A$1:$G$1,0))</f>
        <v>0.5</v>
      </c>
      <c r="O298" s="5">
        <f>INDEX(products!$A$1:$G$49,MATCH(orders!$D298,products!$A$1:$A$49,0),MATCH(orders!O$1,products!$A$1:$G$1,0))</f>
        <v>5.97</v>
      </c>
      <c r="P298" s="5">
        <f>E298*O298</f>
        <v>35.82</v>
      </c>
    </row>
    <row r="299" spans="1:16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INDEX(customers!$A$1:$I$1001,MATCH(orders!$C299,customers!$A$1:$A$1001,0),MATCH(orders!F$1,customers!$A$1:$I$1,0))</f>
        <v>Eddi Sedgebeer</v>
      </c>
      <c r="G299" s="2" t="str">
        <f>INDEX(customers!$A$1:$I$1001,MATCH(orders!$C299,customers!$A$1:$A$1001,0),MATCH(orders!G$1,customers!$A$1:$I$1,0))</f>
        <v>Yes</v>
      </c>
      <c r="H299" s="2" t="str">
        <f>INDEX(customers!$A$1:$I$1001,MATCH(orders!$C299,customers!$A$1:$A$1001,0),MATCH(orders!H$1,customers!$A$1:$I$1,0))</f>
        <v>Miami Beach</v>
      </c>
      <c r="I299" s="2" t="str">
        <f>INDEX(customers!$A$1:$I$1001,MATCH(orders!$C299,customers!$A$1:$A$1001,0),MATCH(orders!I$1,customers!$A$1:$I$1,0))</f>
        <v>United States</v>
      </c>
      <c r="J299" t="str">
        <f>INDEX(products!$A$1:$G$49,MATCH(orders!$D299,products!$A$1:$A$49,0),MATCH(orders!J$1,products!$A$1:$G$1,0))</f>
        <v>Rob</v>
      </c>
      <c r="K299" t="str">
        <f t="shared" si="8"/>
        <v>Robusta</v>
      </c>
      <c r="L299" t="str">
        <f>INDEX(products!$A$1:$G$49,MATCH(orders!$D299,products!$A$1:$A$49,0),MATCH(orders!L$1,products!$A$1:$G$1,0))</f>
        <v>D</v>
      </c>
      <c r="M299" t="str">
        <f t="shared" si="9"/>
        <v>Dark</v>
      </c>
      <c r="N299" s="4">
        <f>INDEX(products!$A$1:$G$49,MATCH(orders!$D299,products!$A$1:$A$49,0),MATCH(orders!N$1,products!$A$1:$G$1,0))</f>
        <v>0.5</v>
      </c>
      <c r="O299" s="5">
        <f>INDEX(products!$A$1:$G$49,MATCH(orders!$D299,products!$A$1:$A$49,0),MATCH(orders!O$1,products!$A$1:$G$1,0))</f>
        <v>5.3699999999999992</v>
      </c>
      <c r="P299" s="5">
        <f>E299*O299</f>
        <v>16.11</v>
      </c>
    </row>
    <row r="300" spans="1:16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INDEX(customers!$A$1:$I$1001,MATCH(orders!$C300,customers!$A$1:$A$1001,0),MATCH(orders!F$1,customers!$A$1:$I$1,0))</f>
        <v>Ken Lestrange</v>
      </c>
      <c r="G300" s="2" t="str">
        <f>INDEX(customers!$A$1:$I$1001,MATCH(orders!$C300,customers!$A$1:$A$1001,0),MATCH(orders!G$1,customers!$A$1:$I$1,0))</f>
        <v>Yes</v>
      </c>
      <c r="H300" s="2" t="str">
        <f>INDEX(customers!$A$1:$I$1001,MATCH(orders!$C300,customers!$A$1:$A$1001,0),MATCH(orders!H$1,customers!$A$1:$I$1,0))</f>
        <v>Atlanta</v>
      </c>
      <c r="I300" s="2" t="str">
        <f>INDEX(customers!$A$1:$I$1001,MATCH(orders!$C300,customers!$A$1:$A$1001,0),MATCH(orders!I$1,customers!$A$1:$I$1,0))</f>
        <v>United States</v>
      </c>
      <c r="J300" t="str">
        <f>INDEX(products!$A$1:$G$49,MATCH(orders!$D300,products!$A$1:$A$49,0),MATCH(orders!J$1,products!$A$1:$G$1,0))</f>
        <v>Exc</v>
      </c>
      <c r="K300" t="str">
        <f t="shared" si="8"/>
        <v>Excelsa</v>
      </c>
      <c r="L300" t="str">
        <f>INDEX(products!$A$1:$G$49,MATCH(orders!$D300,products!$A$1:$A$49,0),MATCH(orders!L$1,products!$A$1:$G$1,0))</f>
        <v>L</v>
      </c>
      <c r="M300" t="str">
        <f t="shared" si="9"/>
        <v>Light</v>
      </c>
      <c r="N300" s="4">
        <f>INDEX(products!$A$1:$G$49,MATCH(orders!$D300,products!$A$1:$A$49,0),MATCH(orders!N$1,products!$A$1:$G$1,0))</f>
        <v>0.2</v>
      </c>
      <c r="O300" s="5">
        <f>INDEX(products!$A$1:$G$49,MATCH(orders!$D300,products!$A$1:$A$49,0),MATCH(orders!O$1,products!$A$1:$G$1,0))</f>
        <v>4.4550000000000001</v>
      </c>
      <c r="P300" s="5">
        <f>E300*O300</f>
        <v>26.73</v>
      </c>
    </row>
    <row r="301" spans="1:16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INDEX(customers!$A$1:$I$1001,MATCH(orders!$C301,customers!$A$1:$A$1001,0),MATCH(orders!F$1,customers!$A$1:$I$1,0))</f>
        <v>Lacee Tanti</v>
      </c>
      <c r="G301" s="2" t="str">
        <f>INDEX(customers!$A$1:$I$1001,MATCH(orders!$C301,customers!$A$1:$A$1001,0),MATCH(orders!G$1,customers!$A$1:$I$1,0))</f>
        <v>Yes</v>
      </c>
      <c r="H301" s="2" t="str">
        <f>INDEX(customers!$A$1:$I$1001,MATCH(orders!$C301,customers!$A$1:$A$1001,0),MATCH(orders!H$1,customers!$A$1:$I$1,0))</f>
        <v>Corpus Christi</v>
      </c>
      <c r="I301" s="2" t="str">
        <f>INDEX(customers!$A$1:$I$1001,MATCH(orders!$C301,customers!$A$1:$A$1001,0),MATCH(orders!I$1,customers!$A$1:$I$1,0))</f>
        <v>United States</v>
      </c>
      <c r="J301" t="str">
        <f>INDEX(products!$A$1:$G$49,MATCH(orders!$D301,products!$A$1:$A$49,0),MATCH(orders!J$1,products!$A$1:$G$1,0))</f>
        <v>Exc</v>
      </c>
      <c r="K301" t="str">
        <f t="shared" si="8"/>
        <v>Excelsa</v>
      </c>
      <c r="L301" t="str">
        <f>INDEX(products!$A$1:$G$49,MATCH(orders!$D301,products!$A$1:$A$49,0),MATCH(orders!L$1,products!$A$1:$G$1,0))</f>
        <v>L</v>
      </c>
      <c r="M301" t="str">
        <f t="shared" si="9"/>
        <v>Light</v>
      </c>
      <c r="N301" s="4">
        <f>INDEX(products!$A$1:$G$49,MATCH(orders!$D301,products!$A$1:$A$49,0),MATCH(orders!N$1,products!$A$1:$G$1,0))</f>
        <v>2.5</v>
      </c>
      <c r="O301" s="5">
        <f>INDEX(products!$A$1:$G$49,MATCH(orders!$D301,products!$A$1:$A$49,0),MATCH(orders!O$1,products!$A$1:$G$1,0))</f>
        <v>34.154999999999994</v>
      </c>
      <c r="P301" s="5">
        <f>E301*O301</f>
        <v>204.92999999999995</v>
      </c>
    </row>
    <row r="302" spans="1:16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INDEX(customers!$A$1:$I$1001,MATCH(orders!$C302,customers!$A$1:$A$1001,0),MATCH(orders!F$1,customers!$A$1:$I$1,0))</f>
        <v>Arel De Lasci</v>
      </c>
      <c r="G302" s="2" t="str">
        <f>INDEX(customers!$A$1:$I$1001,MATCH(orders!$C302,customers!$A$1:$A$1001,0),MATCH(orders!G$1,customers!$A$1:$I$1,0))</f>
        <v>Yes</v>
      </c>
      <c r="H302" s="2" t="str">
        <f>INDEX(customers!$A$1:$I$1001,MATCH(orders!$C302,customers!$A$1:$A$1001,0),MATCH(orders!H$1,customers!$A$1:$I$1,0))</f>
        <v>Honolulu</v>
      </c>
      <c r="I302" s="2" t="str">
        <f>INDEX(customers!$A$1:$I$1001,MATCH(orders!$C302,customers!$A$1:$A$1001,0),MATCH(orders!I$1,customers!$A$1:$I$1,0))</f>
        <v>United States</v>
      </c>
      <c r="J302" t="str">
        <f>INDEX(products!$A$1:$G$49,MATCH(orders!$D302,products!$A$1:$A$49,0),MATCH(orders!J$1,products!$A$1:$G$1,0))</f>
        <v>Ara</v>
      </c>
      <c r="K302" t="str">
        <f t="shared" si="8"/>
        <v>Arabica</v>
      </c>
      <c r="L302" t="str">
        <f>INDEX(products!$A$1:$G$49,MATCH(orders!$D302,products!$A$1:$A$49,0),MATCH(orders!L$1,products!$A$1:$G$1,0))</f>
        <v>L</v>
      </c>
      <c r="M302" t="str">
        <f t="shared" si="9"/>
        <v>Light</v>
      </c>
      <c r="N302" s="4">
        <f>INDEX(products!$A$1:$G$49,MATCH(orders!$D302,products!$A$1:$A$49,0),MATCH(orders!N$1,products!$A$1:$G$1,0))</f>
        <v>1</v>
      </c>
      <c r="O302" s="5">
        <f>INDEX(products!$A$1:$G$49,MATCH(orders!$D302,products!$A$1:$A$49,0),MATCH(orders!O$1,products!$A$1:$G$1,0))</f>
        <v>12.95</v>
      </c>
      <c r="P302" s="5">
        <f>E302*O302</f>
        <v>38.849999999999994</v>
      </c>
    </row>
    <row r="303" spans="1:16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INDEX(customers!$A$1:$I$1001,MATCH(orders!$C303,customers!$A$1:$A$1001,0),MATCH(orders!F$1,customers!$A$1:$I$1,0))</f>
        <v>Trescha Jedrachowicz</v>
      </c>
      <c r="G303" s="2" t="str">
        <f>INDEX(customers!$A$1:$I$1001,MATCH(orders!$C303,customers!$A$1:$A$1001,0),MATCH(orders!G$1,customers!$A$1:$I$1,0))</f>
        <v>Yes</v>
      </c>
      <c r="H303" s="2" t="str">
        <f>INDEX(customers!$A$1:$I$1001,MATCH(orders!$C303,customers!$A$1:$A$1001,0),MATCH(orders!H$1,customers!$A$1:$I$1,0))</f>
        <v>Austin</v>
      </c>
      <c r="I303" s="2" t="str">
        <f>INDEX(customers!$A$1:$I$1001,MATCH(orders!$C303,customers!$A$1:$A$1001,0),MATCH(orders!I$1,customers!$A$1:$I$1,0))</f>
        <v>United States</v>
      </c>
      <c r="J303" t="str">
        <f>INDEX(products!$A$1:$G$49,MATCH(orders!$D303,products!$A$1:$A$49,0),MATCH(orders!J$1,products!$A$1:$G$1,0))</f>
        <v>Lib</v>
      </c>
      <c r="K303" t="str">
        <f t="shared" si="8"/>
        <v>Liberica</v>
      </c>
      <c r="L303" t="str">
        <f>INDEX(products!$A$1:$G$49,MATCH(orders!$D303,products!$A$1:$A$49,0),MATCH(orders!L$1,products!$A$1:$G$1,0))</f>
        <v>D</v>
      </c>
      <c r="M303" t="str">
        <f t="shared" si="9"/>
        <v>Dark</v>
      </c>
      <c r="N303" s="4">
        <f>INDEX(products!$A$1:$G$49,MATCH(orders!$D303,products!$A$1:$A$49,0),MATCH(orders!N$1,products!$A$1:$G$1,0))</f>
        <v>0.2</v>
      </c>
      <c r="O303" s="5">
        <f>INDEX(products!$A$1:$G$49,MATCH(orders!$D303,products!$A$1:$A$49,0),MATCH(orders!O$1,products!$A$1:$G$1,0))</f>
        <v>3.8849999999999998</v>
      </c>
      <c r="P303" s="5">
        <f>E303*O303</f>
        <v>15.54</v>
      </c>
    </row>
    <row r="304" spans="1:16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INDEX(customers!$A$1:$I$1001,MATCH(orders!$C304,customers!$A$1:$A$1001,0),MATCH(orders!F$1,customers!$A$1:$I$1,0))</f>
        <v>Perkin Stonner</v>
      </c>
      <c r="G304" s="2" t="str">
        <f>INDEX(customers!$A$1:$I$1001,MATCH(orders!$C304,customers!$A$1:$A$1001,0),MATCH(orders!G$1,customers!$A$1:$I$1,0))</f>
        <v>No</v>
      </c>
      <c r="H304" s="2" t="str">
        <f>INDEX(customers!$A$1:$I$1001,MATCH(orders!$C304,customers!$A$1:$A$1001,0),MATCH(orders!H$1,customers!$A$1:$I$1,0))</f>
        <v>Baltimore</v>
      </c>
      <c r="I304" s="2" t="str">
        <f>INDEX(customers!$A$1:$I$1001,MATCH(orders!$C304,customers!$A$1:$A$1001,0),MATCH(orders!I$1,customers!$A$1:$I$1,0))</f>
        <v>United States</v>
      </c>
      <c r="J304" t="str">
        <f>INDEX(products!$A$1:$G$49,MATCH(orders!$D304,products!$A$1:$A$49,0),MATCH(orders!J$1,products!$A$1:$G$1,0))</f>
        <v>Ara</v>
      </c>
      <c r="K304" t="str">
        <f t="shared" si="8"/>
        <v>Arabica</v>
      </c>
      <c r="L304" t="str">
        <f>INDEX(products!$A$1:$G$49,MATCH(orders!$D304,products!$A$1:$A$49,0),MATCH(orders!L$1,products!$A$1:$G$1,0))</f>
        <v>M</v>
      </c>
      <c r="M304" t="str">
        <f t="shared" si="9"/>
        <v>Medium</v>
      </c>
      <c r="N304" s="4">
        <f>INDEX(products!$A$1:$G$49,MATCH(orders!$D304,products!$A$1:$A$49,0),MATCH(orders!N$1,products!$A$1:$G$1,0))</f>
        <v>0.5</v>
      </c>
      <c r="O304" s="5">
        <f>INDEX(products!$A$1:$G$49,MATCH(orders!$D304,products!$A$1:$A$49,0),MATCH(orders!O$1,products!$A$1:$G$1,0))</f>
        <v>6.75</v>
      </c>
      <c r="P304" s="5">
        <f>E304*O304</f>
        <v>6.75</v>
      </c>
    </row>
    <row r="305" spans="1:16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INDEX(customers!$A$1:$I$1001,MATCH(orders!$C305,customers!$A$1:$A$1001,0),MATCH(orders!F$1,customers!$A$1:$I$1,0))</f>
        <v>Darrin Tingly</v>
      </c>
      <c r="G305" s="2" t="str">
        <f>INDEX(customers!$A$1:$I$1001,MATCH(orders!$C305,customers!$A$1:$A$1001,0),MATCH(orders!G$1,customers!$A$1:$I$1,0))</f>
        <v>Yes</v>
      </c>
      <c r="H305" s="2" t="str">
        <f>INDEX(customers!$A$1:$I$1001,MATCH(orders!$C305,customers!$A$1:$A$1001,0),MATCH(orders!H$1,customers!$A$1:$I$1,0))</f>
        <v>Lexington</v>
      </c>
      <c r="I305" s="2" t="str">
        <f>INDEX(customers!$A$1:$I$1001,MATCH(orders!$C305,customers!$A$1:$A$1001,0),MATCH(orders!I$1,customers!$A$1:$I$1,0))</f>
        <v>United States</v>
      </c>
      <c r="J305" t="str">
        <f>INDEX(products!$A$1:$G$49,MATCH(orders!$D305,products!$A$1:$A$49,0),MATCH(orders!J$1,products!$A$1:$G$1,0))</f>
        <v>Exc</v>
      </c>
      <c r="K305" t="str">
        <f t="shared" si="8"/>
        <v>Excelsa</v>
      </c>
      <c r="L305" t="str">
        <f>INDEX(products!$A$1:$G$49,MATCH(orders!$D305,products!$A$1:$A$49,0),MATCH(orders!L$1,products!$A$1:$G$1,0))</f>
        <v>D</v>
      </c>
      <c r="M305" t="str">
        <f t="shared" si="9"/>
        <v>Dark</v>
      </c>
      <c r="N305" s="4">
        <f>INDEX(products!$A$1:$G$49,MATCH(orders!$D305,products!$A$1:$A$49,0),MATCH(orders!N$1,products!$A$1:$G$1,0))</f>
        <v>2.5</v>
      </c>
      <c r="O305" s="5">
        <f>INDEX(products!$A$1:$G$49,MATCH(orders!$D305,products!$A$1:$A$49,0),MATCH(orders!O$1,products!$A$1:$G$1,0))</f>
        <v>27.945</v>
      </c>
      <c r="P305" s="5">
        <f>E305*O305</f>
        <v>111.78</v>
      </c>
    </row>
    <row r="306" spans="1:16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INDEX(customers!$A$1:$I$1001,MATCH(orders!$C306,customers!$A$1:$A$1001,0),MATCH(orders!F$1,customers!$A$1:$I$1,0))</f>
        <v>Claudetta Rushe</v>
      </c>
      <c r="G306" s="2" t="str">
        <f>INDEX(customers!$A$1:$I$1001,MATCH(orders!$C306,customers!$A$1:$A$1001,0),MATCH(orders!G$1,customers!$A$1:$I$1,0))</f>
        <v>Yes</v>
      </c>
      <c r="H306" s="2" t="str">
        <f>INDEX(customers!$A$1:$I$1001,MATCH(orders!$C306,customers!$A$1:$A$1001,0),MATCH(orders!H$1,customers!$A$1:$I$1,0))</f>
        <v>Charlotte</v>
      </c>
      <c r="I306" s="2" t="str">
        <f>INDEX(customers!$A$1:$I$1001,MATCH(orders!$C306,customers!$A$1:$A$1001,0),MATCH(orders!I$1,customers!$A$1:$I$1,0))</f>
        <v>United States</v>
      </c>
      <c r="J306" t="str">
        <f>INDEX(products!$A$1:$G$49,MATCH(orders!$D306,products!$A$1:$A$49,0),MATCH(orders!J$1,products!$A$1:$G$1,0))</f>
        <v>Ara</v>
      </c>
      <c r="K306" t="str">
        <f t="shared" si="8"/>
        <v>Arabica</v>
      </c>
      <c r="L306" t="str">
        <f>INDEX(products!$A$1:$G$49,MATCH(orders!$D306,products!$A$1:$A$49,0),MATCH(orders!L$1,products!$A$1:$G$1,0))</f>
        <v>L</v>
      </c>
      <c r="M306" t="str">
        <f t="shared" si="9"/>
        <v>Light</v>
      </c>
      <c r="N306" s="4">
        <f>INDEX(products!$A$1:$G$49,MATCH(orders!$D306,products!$A$1:$A$49,0),MATCH(orders!N$1,products!$A$1:$G$1,0))</f>
        <v>0.2</v>
      </c>
      <c r="O306" s="5">
        <f>INDEX(products!$A$1:$G$49,MATCH(orders!$D306,products!$A$1:$A$49,0),MATCH(orders!O$1,products!$A$1:$G$1,0))</f>
        <v>3.8849999999999998</v>
      </c>
      <c r="P306" s="5">
        <f>E306*O306</f>
        <v>3.8849999999999998</v>
      </c>
    </row>
    <row r="307" spans="1:16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INDEX(customers!$A$1:$I$1001,MATCH(orders!$C307,customers!$A$1:$A$1001,0),MATCH(orders!F$1,customers!$A$1:$I$1,0))</f>
        <v>Benn Checci</v>
      </c>
      <c r="G307" s="2" t="str">
        <f>INDEX(customers!$A$1:$I$1001,MATCH(orders!$C307,customers!$A$1:$A$1001,0),MATCH(orders!G$1,customers!$A$1:$I$1,0))</f>
        <v>No</v>
      </c>
      <c r="H307" s="2" t="str">
        <f>INDEX(customers!$A$1:$I$1001,MATCH(orders!$C307,customers!$A$1:$A$1001,0),MATCH(orders!H$1,customers!$A$1:$I$1,0))</f>
        <v>Eaton</v>
      </c>
      <c r="I307" s="2" t="str">
        <f>INDEX(customers!$A$1:$I$1001,MATCH(orders!$C307,customers!$A$1:$A$1001,0),MATCH(orders!I$1,customers!$A$1:$I$1,0))</f>
        <v>United Kingdom</v>
      </c>
      <c r="J307" t="str">
        <f>INDEX(products!$A$1:$G$49,MATCH(orders!$D307,products!$A$1:$A$49,0),MATCH(orders!J$1,products!$A$1:$G$1,0))</f>
        <v>Lib</v>
      </c>
      <c r="K307" t="str">
        <f t="shared" si="8"/>
        <v>Liberica</v>
      </c>
      <c r="L307" t="str">
        <f>INDEX(products!$A$1:$G$49,MATCH(orders!$D307,products!$A$1:$A$49,0),MATCH(orders!L$1,products!$A$1:$G$1,0))</f>
        <v>M</v>
      </c>
      <c r="M307" t="str">
        <f t="shared" si="9"/>
        <v>Medium</v>
      </c>
      <c r="N307" s="4">
        <f>INDEX(products!$A$1:$G$49,MATCH(orders!$D307,products!$A$1:$A$49,0),MATCH(orders!N$1,products!$A$1:$G$1,0))</f>
        <v>0.2</v>
      </c>
      <c r="O307" s="5">
        <f>INDEX(products!$A$1:$G$49,MATCH(orders!$D307,products!$A$1:$A$49,0),MATCH(orders!O$1,products!$A$1:$G$1,0))</f>
        <v>4.3650000000000002</v>
      </c>
      <c r="P307" s="5">
        <f>E307*O307</f>
        <v>21.825000000000003</v>
      </c>
    </row>
    <row r="308" spans="1:16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INDEX(customers!$A$1:$I$1001,MATCH(orders!$C308,customers!$A$1:$A$1001,0),MATCH(orders!F$1,customers!$A$1:$I$1,0))</f>
        <v>Janifer Bagot</v>
      </c>
      <c r="G308" s="2" t="str">
        <f>INDEX(customers!$A$1:$I$1001,MATCH(orders!$C308,customers!$A$1:$A$1001,0),MATCH(orders!G$1,customers!$A$1:$I$1,0))</f>
        <v>No</v>
      </c>
      <c r="H308" s="2" t="str">
        <f>INDEX(customers!$A$1:$I$1001,MATCH(orders!$C308,customers!$A$1:$A$1001,0),MATCH(orders!H$1,customers!$A$1:$I$1,0))</f>
        <v>Lincoln</v>
      </c>
      <c r="I308" s="2" t="str">
        <f>INDEX(customers!$A$1:$I$1001,MATCH(orders!$C308,customers!$A$1:$A$1001,0),MATCH(orders!I$1,customers!$A$1:$I$1,0))</f>
        <v>United States</v>
      </c>
      <c r="J308" t="str">
        <f>INDEX(products!$A$1:$G$49,MATCH(orders!$D308,products!$A$1:$A$49,0),MATCH(orders!J$1,products!$A$1:$G$1,0))</f>
        <v>Rob</v>
      </c>
      <c r="K308" t="str">
        <f t="shared" si="8"/>
        <v>Robusta</v>
      </c>
      <c r="L308" t="str">
        <f>INDEX(products!$A$1:$G$49,MATCH(orders!$D308,products!$A$1:$A$49,0),MATCH(orders!L$1,products!$A$1:$G$1,0))</f>
        <v>M</v>
      </c>
      <c r="M308" t="str">
        <f t="shared" si="9"/>
        <v>Medium</v>
      </c>
      <c r="N308" s="4">
        <f>INDEX(products!$A$1:$G$49,MATCH(orders!$D308,products!$A$1:$A$49,0),MATCH(orders!N$1,products!$A$1:$G$1,0))</f>
        <v>0.2</v>
      </c>
      <c r="O308" s="5">
        <f>INDEX(products!$A$1:$G$49,MATCH(orders!$D308,products!$A$1:$A$49,0),MATCH(orders!O$1,products!$A$1:$G$1,0))</f>
        <v>2.9849999999999999</v>
      </c>
      <c r="P308" s="5">
        <f>E308*O308</f>
        <v>14.924999999999999</v>
      </c>
    </row>
    <row r="309" spans="1:16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INDEX(customers!$A$1:$I$1001,MATCH(orders!$C309,customers!$A$1:$A$1001,0),MATCH(orders!F$1,customers!$A$1:$I$1,0))</f>
        <v>Ermin Beeble</v>
      </c>
      <c r="G309" s="2" t="str">
        <f>INDEX(customers!$A$1:$I$1001,MATCH(orders!$C309,customers!$A$1:$A$1001,0),MATCH(orders!G$1,customers!$A$1:$I$1,0))</f>
        <v>Yes</v>
      </c>
      <c r="H309" s="2" t="str">
        <f>INDEX(customers!$A$1:$I$1001,MATCH(orders!$C309,customers!$A$1:$A$1001,0),MATCH(orders!H$1,customers!$A$1:$I$1,0))</f>
        <v>Cincinnati</v>
      </c>
      <c r="I309" s="2" t="str">
        <f>INDEX(customers!$A$1:$I$1001,MATCH(orders!$C309,customers!$A$1:$A$1001,0),MATCH(orders!I$1,customers!$A$1:$I$1,0))</f>
        <v>United States</v>
      </c>
      <c r="J309" t="str">
        <f>INDEX(products!$A$1:$G$49,MATCH(orders!$D309,products!$A$1:$A$49,0),MATCH(orders!J$1,products!$A$1:$G$1,0))</f>
        <v>Ara</v>
      </c>
      <c r="K309" t="str">
        <f t="shared" si="8"/>
        <v>Arabica</v>
      </c>
      <c r="L309" t="str">
        <f>INDEX(products!$A$1:$G$49,MATCH(orders!$D309,products!$A$1:$A$49,0),MATCH(orders!L$1,products!$A$1:$G$1,0))</f>
        <v>M</v>
      </c>
      <c r="M309" t="str">
        <f t="shared" si="9"/>
        <v>Medium</v>
      </c>
      <c r="N309" s="4">
        <f>INDEX(products!$A$1:$G$49,MATCH(orders!$D309,products!$A$1:$A$49,0),MATCH(orders!N$1,products!$A$1:$G$1,0))</f>
        <v>1</v>
      </c>
      <c r="O309" s="5">
        <f>INDEX(products!$A$1:$G$49,MATCH(orders!$D309,products!$A$1:$A$49,0),MATCH(orders!O$1,products!$A$1:$G$1,0))</f>
        <v>11.25</v>
      </c>
      <c r="P309" s="5">
        <f>E309*O309</f>
        <v>33.75</v>
      </c>
    </row>
    <row r="310" spans="1:16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INDEX(customers!$A$1:$I$1001,MATCH(orders!$C310,customers!$A$1:$A$1001,0),MATCH(orders!F$1,customers!$A$1:$I$1,0))</f>
        <v>Cos Fluin</v>
      </c>
      <c r="G310" s="2" t="str">
        <f>INDEX(customers!$A$1:$I$1001,MATCH(orders!$C310,customers!$A$1:$A$1001,0),MATCH(orders!G$1,customers!$A$1:$I$1,0))</f>
        <v>No</v>
      </c>
      <c r="H310" s="2" t="str">
        <f>INDEX(customers!$A$1:$I$1001,MATCH(orders!$C310,customers!$A$1:$A$1001,0),MATCH(orders!H$1,customers!$A$1:$I$1,0))</f>
        <v>Sheffield</v>
      </c>
      <c r="I310" s="2" t="str">
        <f>INDEX(customers!$A$1:$I$1001,MATCH(orders!$C310,customers!$A$1:$A$1001,0),MATCH(orders!I$1,customers!$A$1:$I$1,0))</f>
        <v>United Kingdom</v>
      </c>
      <c r="J310" t="str">
        <f>INDEX(products!$A$1:$G$49,MATCH(orders!$D310,products!$A$1:$A$49,0),MATCH(orders!J$1,products!$A$1:$G$1,0))</f>
        <v>Ara</v>
      </c>
      <c r="K310" t="str">
        <f t="shared" si="8"/>
        <v>Arabica</v>
      </c>
      <c r="L310" t="str">
        <f>INDEX(products!$A$1:$G$49,MATCH(orders!$D310,products!$A$1:$A$49,0),MATCH(orders!L$1,products!$A$1:$G$1,0))</f>
        <v>M</v>
      </c>
      <c r="M310" t="str">
        <f t="shared" si="9"/>
        <v>Medium</v>
      </c>
      <c r="N310" s="4">
        <f>INDEX(products!$A$1:$G$49,MATCH(orders!$D310,products!$A$1:$A$49,0),MATCH(orders!N$1,products!$A$1:$G$1,0))</f>
        <v>1</v>
      </c>
      <c r="O310" s="5">
        <f>INDEX(products!$A$1:$G$49,MATCH(orders!$D310,products!$A$1:$A$49,0),MATCH(orders!O$1,products!$A$1:$G$1,0))</f>
        <v>11.25</v>
      </c>
      <c r="P310" s="5">
        <f>E310*O310</f>
        <v>33.75</v>
      </c>
    </row>
    <row r="311" spans="1:16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INDEX(customers!$A$1:$I$1001,MATCH(orders!$C311,customers!$A$1:$A$1001,0),MATCH(orders!F$1,customers!$A$1:$I$1,0))</f>
        <v>Eveleen Bletsor</v>
      </c>
      <c r="G311" s="2" t="str">
        <f>INDEX(customers!$A$1:$I$1001,MATCH(orders!$C311,customers!$A$1:$A$1001,0),MATCH(orders!G$1,customers!$A$1:$I$1,0))</f>
        <v>Yes</v>
      </c>
      <c r="H311" s="2" t="str">
        <f>INDEX(customers!$A$1:$I$1001,MATCH(orders!$C311,customers!$A$1:$A$1001,0),MATCH(orders!H$1,customers!$A$1:$I$1,0))</f>
        <v>West Hartford</v>
      </c>
      <c r="I311" s="2" t="str">
        <f>INDEX(customers!$A$1:$I$1001,MATCH(orders!$C311,customers!$A$1:$A$1001,0),MATCH(orders!I$1,customers!$A$1:$I$1,0))</f>
        <v>United States</v>
      </c>
      <c r="J311" t="str">
        <f>INDEX(products!$A$1:$G$49,MATCH(orders!$D311,products!$A$1:$A$49,0),MATCH(orders!J$1,products!$A$1:$G$1,0))</f>
        <v>Lib</v>
      </c>
      <c r="K311" t="str">
        <f t="shared" si="8"/>
        <v>Liberica</v>
      </c>
      <c r="L311" t="str">
        <f>INDEX(products!$A$1:$G$49,MATCH(orders!$D311,products!$A$1:$A$49,0),MATCH(orders!L$1,products!$A$1:$G$1,0))</f>
        <v>M</v>
      </c>
      <c r="M311" t="str">
        <f t="shared" si="9"/>
        <v>Medium</v>
      </c>
      <c r="N311" s="4">
        <f>INDEX(products!$A$1:$G$49,MATCH(orders!$D311,products!$A$1:$A$49,0),MATCH(orders!N$1,products!$A$1:$G$1,0))</f>
        <v>0.2</v>
      </c>
      <c r="O311" s="5">
        <f>INDEX(products!$A$1:$G$49,MATCH(orders!$D311,products!$A$1:$A$49,0),MATCH(orders!O$1,products!$A$1:$G$1,0))</f>
        <v>4.3650000000000002</v>
      </c>
      <c r="P311" s="5">
        <f>E311*O311</f>
        <v>26.19</v>
      </c>
    </row>
    <row r="312" spans="1:16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INDEX(customers!$A$1:$I$1001,MATCH(orders!$C312,customers!$A$1:$A$1001,0),MATCH(orders!F$1,customers!$A$1:$I$1,0))</f>
        <v>Paola Brydell</v>
      </c>
      <c r="G312" s="2" t="str">
        <f>INDEX(customers!$A$1:$I$1001,MATCH(orders!$C312,customers!$A$1:$A$1001,0),MATCH(orders!G$1,customers!$A$1:$I$1,0))</f>
        <v>No</v>
      </c>
      <c r="H312" s="2" t="str">
        <f>INDEX(customers!$A$1:$I$1001,MATCH(orders!$C312,customers!$A$1:$A$1001,0),MATCH(orders!H$1,customers!$A$1:$I$1,0))</f>
        <v>Listowel</v>
      </c>
      <c r="I312" s="2" t="str">
        <f>INDEX(customers!$A$1:$I$1001,MATCH(orders!$C312,customers!$A$1:$A$1001,0),MATCH(orders!I$1,customers!$A$1:$I$1,0))</f>
        <v>Ireland</v>
      </c>
      <c r="J312" t="str">
        <f>INDEX(products!$A$1:$G$49,MATCH(orders!$D312,products!$A$1:$A$49,0),MATCH(orders!J$1,products!$A$1:$G$1,0))</f>
        <v>Exc</v>
      </c>
      <c r="K312" t="str">
        <f t="shared" si="8"/>
        <v>Excelsa</v>
      </c>
      <c r="L312" t="str">
        <f>INDEX(products!$A$1:$G$49,MATCH(orders!$D312,products!$A$1:$A$49,0),MATCH(orders!L$1,products!$A$1:$G$1,0))</f>
        <v>L</v>
      </c>
      <c r="M312" t="str">
        <f t="shared" si="9"/>
        <v>Light</v>
      </c>
      <c r="N312" s="4">
        <f>INDEX(products!$A$1:$G$49,MATCH(orders!$D312,products!$A$1:$A$49,0),MATCH(orders!N$1,products!$A$1:$G$1,0))</f>
        <v>1</v>
      </c>
      <c r="O312" s="5">
        <f>INDEX(products!$A$1:$G$49,MATCH(orders!$D312,products!$A$1:$A$49,0),MATCH(orders!O$1,products!$A$1:$G$1,0))</f>
        <v>14.85</v>
      </c>
      <c r="P312" s="5">
        <f>E312*O312</f>
        <v>14.85</v>
      </c>
    </row>
    <row r="313" spans="1:16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INDEX(customers!$A$1:$I$1001,MATCH(orders!$C313,customers!$A$1:$A$1001,0),MATCH(orders!F$1,customers!$A$1:$I$1,0))</f>
        <v>Claudetta Rushe</v>
      </c>
      <c r="G313" s="2" t="str">
        <f>INDEX(customers!$A$1:$I$1001,MATCH(orders!$C313,customers!$A$1:$A$1001,0),MATCH(orders!G$1,customers!$A$1:$I$1,0))</f>
        <v>Yes</v>
      </c>
      <c r="H313" s="2" t="str">
        <f>INDEX(customers!$A$1:$I$1001,MATCH(orders!$C313,customers!$A$1:$A$1001,0),MATCH(orders!H$1,customers!$A$1:$I$1,0))</f>
        <v>Charlotte</v>
      </c>
      <c r="I313" s="2" t="str">
        <f>INDEX(customers!$A$1:$I$1001,MATCH(orders!$C313,customers!$A$1:$A$1001,0),MATCH(orders!I$1,customers!$A$1:$I$1,0))</f>
        <v>United States</v>
      </c>
      <c r="J313" t="str">
        <f>INDEX(products!$A$1:$G$49,MATCH(orders!$D313,products!$A$1:$A$49,0),MATCH(orders!J$1,products!$A$1:$G$1,0))</f>
        <v>Exc</v>
      </c>
      <c r="K313" t="str">
        <f t="shared" si="8"/>
        <v>Excelsa</v>
      </c>
      <c r="L313" t="str">
        <f>INDEX(products!$A$1:$G$49,MATCH(orders!$D313,products!$A$1:$A$49,0),MATCH(orders!L$1,products!$A$1:$G$1,0))</f>
        <v>M</v>
      </c>
      <c r="M313" t="str">
        <f t="shared" si="9"/>
        <v>Medium</v>
      </c>
      <c r="N313" s="4">
        <f>INDEX(products!$A$1:$G$49,MATCH(orders!$D313,products!$A$1:$A$49,0),MATCH(orders!N$1,products!$A$1:$G$1,0))</f>
        <v>2.5</v>
      </c>
      <c r="O313" s="5">
        <f>INDEX(products!$A$1:$G$49,MATCH(orders!$D313,products!$A$1:$A$49,0),MATCH(orders!O$1,products!$A$1:$G$1,0))</f>
        <v>31.624999999999996</v>
      </c>
      <c r="P313" s="5">
        <f>E313*O313</f>
        <v>189.74999999999997</v>
      </c>
    </row>
    <row r="314" spans="1:16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INDEX(customers!$A$1:$I$1001,MATCH(orders!$C314,customers!$A$1:$A$1001,0),MATCH(orders!F$1,customers!$A$1:$I$1,0))</f>
        <v>Natka Leethem</v>
      </c>
      <c r="G314" s="2" t="str">
        <f>INDEX(customers!$A$1:$I$1001,MATCH(orders!$C314,customers!$A$1:$A$1001,0),MATCH(orders!G$1,customers!$A$1:$I$1,0))</f>
        <v>Yes</v>
      </c>
      <c r="H314" s="2" t="str">
        <f>INDEX(customers!$A$1:$I$1001,MATCH(orders!$C314,customers!$A$1:$A$1001,0),MATCH(orders!H$1,customers!$A$1:$I$1,0))</f>
        <v>Alexandria</v>
      </c>
      <c r="I314" s="2" t="str">
        <f>INDEX(customers!$A$1:$I$1001,MATCH(orders!$C314,customers!$A$1:$A$1001,0),MATCH(orders!I$1,customers!$A$1:$I$1,0))</f>
        <v>United States</v>
      </c>
      <c r="J314" t="str">
        <f>INDEX(products!$A$1:$G$49,MATCH(orders!$D314,products!$A$1:$A$49,0),MATCH(orders!J$1,products!$A$1:$G$1,0))</f>
        <v>Rob</v>
      </c>
      <c r="K314" t="str">
        <f t="shared" si="8"/>
        <v>Robusta</v>
      </c>
      <c r="L314" t="str">
        <f>INDEX(products!$A$1:$G$49,MATCH(orders!$D314,products!$A$1:$A$49,0),MATCH(orders!L$1,products!$A$1:$G$1,0))</f>
        <v>M</v>
      </c>
      <c r="M314" t="str">
        <f t="shared" si="9"/>
        <v>Medium</v>
      </c>
      <c r="N314" s="4">
        <f>INDEX(products!$A$1:$G$49,MATCH(orders!$D314,products!$A$1:$A$49,0),MATCH(orders!N$1,products!$A$1:$G$1,0))</f>
        <v>0.5</v>
      </c>
      <c r="O314" s="5">
        <f>INDEX(products!$A$1:$G$49,MATCH(orders!$D314,products!$A$1:$A$49,0),MATCH(orders!O$1,products!$A$1:$G$1,0))</f>
        <v>5.97</v>
      </c>
      <c r="P314" s="5">
        <f>E314*O314</f>
        <v>5.97</v>
      </c>
    </row>
    <row r="315" spans="1:16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INDEX(customers!$A$1:$I$1001,MATCH(orders!$C315,customers!$A$1:$A$1001,0),MATCH(orders!F$1,customers!$A$1:$I$1,0))</f>
        <v>Ailene Nesfield</v>
      </c>
      <c r="G315" s="2" t="str">
        <f>INDEX(customers!$A$1:$I$1001,MATCH(orders!$C315,customers!$A$1:$A$1001,0),MATCH(orders!G$1,customers!$A$1:$I$1,0))</f>
        <v>Yes</v>
      </c>
      <c r="H315" s="2" t="str">
        <f>INDEX(customers!$A$1:$I$1001,MATCH(orders!$C315,customers!$A$1:$A$1001,0),MATCH(orders!H$1,customers!$A$1:$I$1,0))</f>
        <v>Belfast</v>
      </c>
      <c r="I315" s="2" t="str">
        <f>INDEX(customers!$A$1:$I$1001,MATCH(orders!$C315,customers!$A$1:$A$1001,0),MATCH(orders!I$1,customers!$A$1:$I$1,0))</f>
        <v>United Kingdom</v>
      </c>
      <c r="J315" t="str">
        <f>INDEX(products!$A$1:$G$49,MATCH(orders!$D315,products!$A$1:$A$49,0),MATCH(orders!J$1,products!$A$1:$G$1,0))</f>
        <v>Rob</v>
      </c>
      <c r="K315" t="str">
        <f t="shared" si="8"/>
        <v>Robusta</v>
      </c>
      <c r="L315" t="str">
        <f>INDEX(products!$A$1:$G$49,MATCH(orders!$D315,products!$A$1:$A$49,0),MATCH(orders!L$1,products!$A$1:$G$1,0))</f>
        <v>M</v>
      </c>
      <c r="M315" t="str">
        <f t="shared" si="9"/>
        <v>Medium</v>
      </c>
      <c r="N315" s="4">
        <f>INDEX(products!$A$1:$G$49,MATCH(orders!$D315,products!$A$1:$A$49,0),MATCH(orders!N$1,products!$A$1:$G$1,0))</f>
        <v>1</v>
      </c>
      <c r="O315" s="5">
        <f>INDEX(products!$A$1:$G$49,MATCH(orders!$D315,products!$A$1:$A$49,0),MATCH(orders!O$1,products!$A$1:$G$1,0))</f>
        <v>9.9499999999999993</v>
      </c>
      <c r="P315" s="5">
        <f>E315*O315</f>
        <v>29.849999999999998</v>
      </c>
    </row>
    <row r="316" spans="1:16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INDEX(customers!$A$1:$I$1001,MATCH(orders!$C316,customers!$A$1:$A$1001,0),MATCH(orders!F$1,customers!$A$1:$I$1,0))</f>
        <v>Stacy Pickworth</v>
      </c>
      <c r="G316" s="2" t="str">
        <f>INDEX(customers!$A$1:$I$1001,MATCH(orders!$C316,customers!$A$1:$A$1001,0),MATCH(orders!G$1,customers!$A$1:$I$1,0))</f>
        <v>No</v>
      </c>
      <c r="H316" s="2" t="str">
        <f>INDEX(customers!$A$1:$I$1001,MATCH(orders!$C316,customers!$A$1:$A$1001,0),MATCH(orders!H$1,customers!$A$1:$I$1,0))</f>
        <v>Las Vegas</v>
      </c>
      <c r="I316" s="2" t="str">
        <f>INDEX(customers!$A$1:$I$1001,MATCH(orders!$C316,customers!$A$1:$A$1001,0),MATCH(orders!I$1,customers!$A$1:$I$1,0))</f>
        <v>United States</v>
      </c>
      <c r="J316" t="str">
        <f>INDEX(products!$A$1:$G$49,MATCH(orders!$D316,products!$A$1:$A$49,0),MATCH(orders!J$1,products!$A$1:$G$1,0))</f>
        <v>Rob</v>
      </c>
      <c r="K316" t="str">
        <f t="shared" si="8"/>
        <v>Robusta</v>
      </c>
      <c r="L316" t="str">
        <f>INDEX(products!$A$1:$G$49,MATCH(orders!$D316,products!$A$1:$A$49,0),MATCH(orders!L$1,products!$A$1:$G$1,0))</f>
        <v>D</v>
      </c>
      <c r="M316" t="str">
        <f t="shared" si="9"/>
        <v>Dark</v>
      </c>
      <c r="N316" s="4">
        <f>INDEX(products!$A$1:$G$49,MATCH(orders!$D316,products!$A$1:$A$49,0),MATCH(orders!N$1,products!$A$1:$G$1,0))</f>
        <v>1</v>
      </c>
      <c r="O316" s="5">
        <f>INDEX(products!$A$1:$G$49,MATCH(orders!$D316,products!$A$1:$A$49,0),MATCH(orders!O$1,products!$A$1:$G$1,0))</f>
        <v>8.9499999999999993</v>
      </c>
      <c r="P316" s="5">
        <f>E316*O316</f>
        <v>44.75</v>
      </c>
    </row>
    <row r="317" spans="1:16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INDEX(customers!$A$1:$I$1001,MATCH(orders!$C317,customers!$A$1:$A$1001,0),MATCH(orders!F$1,customers!$A$1:$I$1,0))</f>
        <v>Melli Brockway</v>
      </c>
      <c r="G317" s="2" t="str">
        <f>INDEX(customers!$A$1:$I$1001,MATCH(orders!$C317,customers!$A$1:$A$1001,0),MATCH(orders!G$1,customers!$A$1:$I$1,0))</f>
        <v>Yes</v>
      </c>
      <c r="H317" s="2" t="str">
        <f>INDEX(customers!$A$1:$I$1001,MATCH(orders!$C317,customers!$A$1:$A$1001,0),MATCH(orders!H$1,customers!$A$1:$I$1,0))</f>
        <v>Des Moines</v>
      </c>
      <c r="I317" s="2" t="str">
        <f>INDEX(customers!$A$1:$I$1001,MATCH(orders!$C317,customers!$A$1:$A$1001,0),MATCH(orders!I$1,customers!$A$1:$I$1,0))</f>
        <v>United States</v>
      </c>
      <c r="J317" t="str">
        <f>INDEX(products!$A$1:$G$49,MATCH(orders!$D317,products!$A$1:$A$49,0),MATCH(orders!J$1,products!$A$1:$G$1,0))</f>
        <v>Exc</v>
      </c>
      <c r="K317" t="str">
        <f t="shared" si="8"/>
        <v>Excelsa</v>
      </c>
      <c r="L317" t="str">
        <f>INDEX(products!$A$1:$G$49,MATCH(orders!$D317,products!$A$1:$A$49,0),MATCH(orders!L$1,products!$A$1:$G$1,0))</f>
        <v>L</v>
      </c>
      <c r="M317" t="str">
        <f t="shared" si="9"/>
        <v>Light</v>
      </c>
      <c r="N317" s="4">
        <f>INDEX(products!$A$1:$G$49,MATCH(orders!$D317,products!$A$1:$A$49,0),MATCH(orders!N$1,products!$A$1:$G$1,0))</f>
        <v>2.5</v>
      </c>
      <c r="O317" s="5">
        <f>INDEX(products!$A$1:$G$49,MATCH(orders!$D317,products!$A$1:$A$49,0),MATCH(orders!O$1,products!$A$1:$G$1,0))</f>
        <v>34.154999999999994</v>
      </c>
      <c r="P317" s="5">
        <f>E317*O317</f>
        <v>34.154999999999994</v>
      </c>
    </row>
    <row r="318" spans="1:16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INDEX(customers!$A$1:$I$1001,MATCH(orders!$C318,customers!$A$1:$A$1001,0),MATCH(orders!F$1,customers!$A$1:$I$1,0))</f>
        <v>Nanny Lush</v>
      </c>
      <c r="G318" s="2" t="str">
        <f>INDEX(customers!$A$1:$I$1001,MATCH(orders!$C318,customers!$A$1:$A$1001,0),MATCH(orders!G$1,customers!$A$1:$I$1,0))</f>
        <v>No</v>
      </c>
      <c r="H318" s="2" t="str">
        <f>INDEX(customers!$A$1:$I$1001,MATCH(orders!$C318,customers!$A$1:$A$1001,0),MATCH(orders!H$1,customers!$A$1:$I$1,0))</f>
        <v>Ballivor</v>
      </c>
      <c r="I318" s="2" t="str">
        <f>INDEX(customers!$A$1:$I$1001,MATCH(orders!$C318,customers!$A$1:$A$1001,0),MATCH(orders!I$1,customers!$A$1:$I$1,0))</f>
        <v>Ireland</v>
      </c>
      <c r="J318" t="str">
        <f>INDEX(products!$A$1:$G$49,MATCH(orders!$D318,products!$A$1:$A$49,0),MATCH(orders!J$1,products!$A$1:$G$1,0))</f>
        <v>Exc</v>
      </c>
      <c r="K318" t="str">
        <f t="shared" si="8"/>
        <v>Excelsa</v>
      </c>
      <c r="L318" t="str">
        <f>INDEX(products!$A$1:$G$49,MATCH(orders!$D318,products!$A$1:$A$49,0),MATCH(orders!L$1,products!$A$1:$G$1,0))</f>
        <v>L</v>
      </c>
      <c r="M318" t="str">
        <f t="shared" si="9"/>
        <v>Light</v>
      </c>
      <c r="N318" s="4">
        <f>INDEX(products!$A$1:$G$49,MATCH(orders!$D318,products!$A$1:$A$49,0),MATCH(orders!N$1,products!$A$1:$G$1,0))</f>
        <v>2.5</v>
      </c>
      <c r="O318" s="5">
        <f>INDEX(products!$A$1:$G$49,MATCH(orders!$D318,products!$A$1:$A$49,0),MATCH(orders!O$1,products!$A$1:$G$1,0))</f>
        <v>34.154999999999994</v>
      </c>
      <c r="P318" s="5">
        <f>E318*O318</f>
        <v>204.92999999999995</v>
      </c>
    </row>
    <row r="319" spans="1:16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INDEX(customers!$A$1:$I$1001,MATCH(orders!$C319,customers!$A$1:$A$1001,0),MATCH(orders!F$1,customers!$A$1:$I$1,0))</f>
        <v>Selma McMillian</v>
      </c>
      <c r="G319" s="2" t="str">
        <f>INDEX(customers!$A$1:$I$1001,MATCH(orders!$C319,customers!$A$1:$A$1001,0),MATCH(orders!G$1,customers!$A$1:$I$1,0))</f>
        <v>No</v>
      </c>
      <c r="H319" s="2" t="str">
        <f>INDEX(customers!$A$1:$I$1001,MATCH(orders!$C319,customers!$A$1:$A$1001,0),MATCH(orders!H$1,customers!$A$1:$I$1,0))</f>
        <v>Akron</v>
      </c>
      <c r="I319" s="2" t="str">
        <f>INDEX(customers!$A$1:$I$1001,MATCH(orders!$C319,customers!$A$1:$A$1001,0),MATCH(orders!I$1,customers!$A$1:$I$1,0))</f>
        <v>United States</v>
      </c>
      <c r="J319" t="str">
        <f>INDEX(products!$A$1:$G$49,MATCH(orders!$D319,products!$A$1:$A$49,0),MATCH(orders!J$1,products!$A$1:$G$1,0))</f>
        <v>Exc</v>
      </c>
      <c r="K319" t="str">
        <f t="shared" si="8"/>
        <v>Excelsa</v>
      </c>
      <c r="L319" t="str">
        <f>INDEX(products!$A$1:$G$49,MATCH(orders!$D319,products!$A$1:$A$49,0),MATCH(orders!L$1,products!$A$1:$G$1,0))</f>
        <v>D</v>
      </c>
      <c r="M319" t="str">
        <f t="shared" si="9"/>
        <v>Dark</v>
      </c>
      <c r="N319" s="4">
        <f>INDEX(products!$A$1:$G$49,MATCH(orders!$D319,products!$A$1:$A$49,0),MATCH(orders!N$1,products!$A$1:$G$1,0))</f>
        <v>0.5</v>
      </c>
      <c r="O319" s="5">
        <f>INDEX(products!$A$1:$G$49,MATCH(orders!$D319,products!$A$1:$A$49,0),MATCH(orders!O$1,products!$A$1:$G$1,0))</f>
        <v>7.29</v>
      </c>
      <c r="P319" s="5">
        <f>E319*O319</f>
        <v>21.87</v>
      </c>
    </row>
    <row r="320" spans="1:16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INDEX(customers!$A$1:$I$1001,MATCH(orders!$C320,customers!$A$1:$A$1001,0),MATCH(orders!F$1,customers!$A$1:$I$1,0))</f>
        <v>Tess Bennison</v>
      </c>
      <c r="G320" s="2" t="str">
        <f>INDEX(customers!$A$1:$I$1001,MATCH(orders!$C320,customers!$A$1:$A$1001,0),MATCH(orders!G$1,customers!$A$1:$I$1,0))</f>
        <v>Yes</v>
      </c>
      <c r="H320" s="2" t="str">
        <f>INDEX(customers!$A$1:$I$1001,MATCH(orders!$C320,customers!$A$1:$A$1001,0),MATCH(orders!H$1,customers!$A$1:$I$1,0))</f>
        <v>West Palm Beach</v>
      </c>
      <c r="I320" s="2" t="str">
        <f>INDEX(customers!$A$1:$I$1001,MATCH(orders!$C320,customers!$A$1:$A$1001,0),MATCH(orders!I$1,customers!$A$1:$I$1,0))</f>
        <v>United States</v>
      </c>
      <c r="J320" t="str">
        <f>INDEX(products!$A$1:$G$49,MATCH(orders!$D320,products!$A$1:$A$49,0),MATCH(orders!J$1,products!$A$1:$G$1,0))</f>
        <v>Ara</v>
      </c>
      <c r="K320" t="str">
        <f t="shared" si="8"/>
        <v>Arabica</v>
      </c>
      <c r="L320" t="str">
        <f>INDEX(products!$A$1:$G$49,MATCH(orders!$D320,products!$A$1:$A$49,0),MATCH(orders!L$1,products!$A$1:$G$1,0))</f>
        <v>M</v>
      </c>
      <c r="M320" t="str">
        <f t="shared" si="9"/>
        <v>Medium</v>
      </c>
      <c r="N320" s="4">
        <f>INDEX(products!$A$1:$G$49,MATCH(orders!$D320,products!$A$1:$A$49,0),MATCH(orders!N$1,products!$A$1:$G$1,0))</f>
        <v>2.5</v>
      </c>
      <c r="O320" s="5">
        <f>INDEX(products!$A$1:$G$49,MATCH(orders!$D320,products!$A$1:$A$49,0),MATCH(orders!O$1,products!$A$1:$G$1,0))</f>
        <v>25.874999999999996</v>
      </c>
      <c r="P320" s="5">
        <f>E320*O320</f>
        <v>51.749999999999993</v>
      </c>
    </row>
    <row r="321" spans="1:16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INDEX(customers!$A$1:$I$1001,MATCH(orders!$C321,customers!$A$1:$A$1001,0),MATCH(orders!F$1,customers!$A$1:$I$1,0))</f>
        <v>Gabie Tweed</v>
      </c>
      <c r="G321" s="2" t="str">
        <f>INDEX(customers!$A$1:$I$1001,MATCH(orders!$C321,customers!$A$1:$A$1001,0),MATCH(orders!G$1,customers!$A$1:$I$1,0))</f>
        <v>Yes</v>
      </c>
      <c r="H321" s="2" t="str">
        <f>INDEX(customers!$A$1:$I$1001,MATCH(orders!$C321,customers!$A$1:$A$1001,0),MATCH(orders!H$1,customers!$A$1:$I$1,0))</f>
        <v>Fresno</v>
      </c>
      <c r="I321" s="2" t="str">
        <f>INDEX(customers!$A$1:$I$1001,MATCH(orders!$C321,customers!$A$1:$A$1001,0),MATCH(orders!I$1,customers!$A$1:$I$1,0))</f>
        <v>United States</v>
      </c>
      <c r="J321" t="str">
        <f>INDEX(products!$A$1:$G$49,MATCH(orders!$D321,products!$A$1:$A$49,0),MATCH(orders!J$1,products!$A$1:$G$1,0))</f>
        <v>Exc</v>
      </c>
      <c r="K321" t="str">
        <f t="shared" si="8"/>
        <v>Excelsa</v>
      </c>
      <c r="L321" t="str">
        <f>INDEX(products!$A$1:$G$49,MATCH(orders!$D321,products!$A$1:$A$49,0),MATCH(orders!L$1,products!$A$1:$G$1,0))</f>
        <v>M</v>
      </c>
      <c r="M321" t="str">
        <f t="shared" si="9"/>
        <v>Medium</v>
      </c>
      <c r="N321" s="4">
        <f>INDEX(products!$A$1:$G$49,MATCH(orders!$D321,products!$A$1:$A$49,0),MATCH(orders!N$1,products!$A$1:$G$1,0))</f>
        <v>0.2</v>
      </c>
      <c r="O321" s="5">
        <f>INDEX(products!$A$1:$G$49,MATCH(orders!$D321,products!$A$1:$A$49,0),MATCH(orders!O$1,products!$A$1:$G$1,0))</f>
        <v>4.125</v>
      </c>
      <c r="P321" s="5">
        <f>E321*O321</f>
        <v>8.25</v>
      </c>
    </row>
    <row r="322" spans="1:16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INDEX(customers!$A$1:$I$1001,MATCH(orders!$C322,customers!$A$1:$A$1001,0),MATCH(orders!F$1,customers!$A$1:$I$1,0))</f>
        <v>Gabie Tweed</v>
      </c>
      <c r="G322" s="2" t="str">
        <f>INDEX(customers!$A$1:$I$1001,MATCH(orders!$C322,customers!$A$1:$A$1001,0),MATCH(orders!G$1,customers!$A$1:$I$1,0))</f>
        <v>Yes</v>
      </c>
      <c r="H322" s="2" t="str">
        <f>INDEX(customers!$A$1:$I$1001,MATCH(orders!$C322,customers!$A$1:$A$1001,0),MATCH(orders!H$1,customers!$A$1:$I$1,0))</f>
        <v>Fresno</v>
      </c>
      <c r="I322" s="2" t="str">
        <f>INDEX(customers!$A$1:$I$1001,MATCH(orders!$C322,customers!$A$1:$A$1001,0),MATCH(orders!I$1,customers!$A$1:$I$1,0))</f>
        <v>United States</v>
      </c>
      <c r="J322" t="str">
        <f>INDEX(products!$A$1:$G$49,MATCH(orders!$D322,products!$A$1:$A$49,0),MATCH(orders!J$1,products!$A$1:$G$1,0))</f>
        <v>Ara</v>
      </c>
      <c r="K322" t="str">
        <f t="shared" si="8"/>
        <v>Arabica</v>
      </c>
      <c r="L322" t="str">
        <f>INDEX(products!$A$1:$G$49,MATCH(orders!$D322,products!$A$1:$A$49,0),MATCH(orders!L$1,products!$A$1:$G$1,0))</f>
        <v>L</v>
      </c>
      <c r="M322" t="str">
        <f t="shared" si="9"/>
        <v>Light</v>
      </c>
      <c r="N322" s="4">
        <f>INDEX(products!$A$1:$G$49,MATCH(orders!$D322,products!$A$1:$A$49,0),MATCH(orders!N$1,products!$A$1:$G$1,0))</f>
        <v>0.2</v>
      </c>
      <c r="O322" s="5">
        <f>INDEX(products!$A$1:$G$49,MATCH(orders!$D322,products!$A$1:$A$49,0),MATCH(orders!O$1,products!$A$1:$G$1,0))</f>
        <v>3.8849999999999998</v>
      </c>
      <c r="P322" s="5">
        <f>E322*O322</f>
        <v>19.424999999999997</v>
      </c>
    </row>
    <row r="323" spans="1:16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INDEX(customers!$A$1:$I$1001,MATCH(orders!$C323,customers!$A$1:$A$1001,0),MATCH(orders!F$1,customers!$A$1:$I$1,0))</f>
        <v>Gaile Goggin</v>
      </c>
      <c r="G323" s="2" t="str">
        <f>INDEX(customers!$A$1:$I$1001,MATCH(orders!$C323,customers!$A$1:$A$1001,0),MATCH(orders!G$1,customers!$A$1:$I$1,0))</f>
        <v>Yes</v>
      </c>
      <c r="H323" s="2" t="str">
        <f>INDEX(customers!$A$1:$I$1001,MATCH(orders!$C323,customers!$A$1:$A$1001,0),MATCH(orders!H$1,customers!$A$1:$I$1,0))</f>
        <v>Sandyford</v>
      </c>
      <c r="I323" s="2" t="str">
        <f>INDEX(customers!$A$1:$I$1001,MATCH(orders!$C323,customers!$A$1:$A$1001,0),MATCH(orders!I$1,customers!$A$1:$I$1,0))</f>
        <v>Ireland</v>
      </c>
      <c r="J323" t="str">
        <f>INDEX(products!$A$1:$G$49,MATCH(orders!$D323,products!$A$1:$A$49,0),MATCH(orders!J$1,products!$A$1:$G$1,0))</f>
        <v>Ara</v>
      </c>
      <c r="K323" t="str">
        <f t="shared" ref="K323:K386" si="10">IF(J323="Rob","Robusta",IF(J323="Exc","Excelsa",IF(J323="Ara","Arabica",IF(J323="Lib","Liberica"," "))))</f>
        <v>Arabica</v>
      </c>
      <c r="L323" t="str">
        <f>INDEX(products!$A$1:$G$49,MATCH(orders!$D323,products!$A$1:$A$49,0),MATCH(orders!L$1,products!$A$1:$G$1,0))</f>
        <v>M</v>
      </c>
      <c r="M323" t="str">
        <f t="shared" ref="M323:M386" si="11">IF(L323="M","Medium",IF(L323="L","Light",IF(L323="D","Dark"," ")))</f>
        <v>Medium</v>
      </c>
      <c r="N323" s="4">
        <f>INDEX(products!$A$1:$G$49,MATCH(orders!$D323,products!$A$1:$A$49,0),MATCH(orders!N$1,products!$A$1:$G$1,0))</f>
        <v>0.2</v>
      </c>
      <c r="O323" s="5">
        <f>INDEX(products!$A$1:$G$49,MATCH(orders!$D323,products!$A$1:$A$49,0),MATCH(orders!O$1,products!$A$1:$G$1,0))</f>
        <v>3.375</v>
      </c>
      <c r="P323" s="5">
        <f>E323*O323</f>
        <v>20.25</v>
      </c>
    </row>
    <row r="324" spans="1:16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INDEX(customers!$A$1:$I$1001,MATCH(orders!$C324,customers!$A$1:$A$1001,0),MATCH(orders!F$1,customers!$A$1:$I$1,0))</f>
        <v>Skylar Jeyness</v>
      </c>
      <c r="G324" s="2" t="str">
        <f>INDEX(customers!$A$1:$I$1001,MATCH(orders!$C324,customers!$A$1:$A$1001,0),MATCH(orders!G$1,customers!$A$1:$I$1,0))</f>
        <v>No</v>
      </c>
      <c r="H324" s="2" t="str">
        <f>INDEX(customers!$A$1:$I$1001,MATCH(orders!$C324,customers!$A$1:$A$1001,0),MATCH(orders!H$1,customers!$A$1:$I$1,0))</f>
        <v>Dublin</v>
      </c>
      <c r="I324" s="2" t="str">
        <f>INDEX(customers!$A$1:$I$1001,MATCH(orders!$C324,customers!$A$1:$A$1001,0),MATCH(orders!I$1,customers!$A$1:$I$1,0))</f>
        <v>Ireland</v>
      </c>
      <c r="J324" t="str">
        <f>INDEX(products!$A$1:$G$49,MATCH(orders!$D324,products!$A$1:$A$49,0),MATCH(orders!J$1,products!$A$1:$G$1,0))</f>
        <v>Lib</v>
      </c>
      <c r="K324" t="str">
        <f t="shared" si="10"/>
        <v>Liberica</v>
      </c>
      <c r="L324" t="str">
        <f>INDEX(products!$A$1:$G$49,MATCH(orders!$D324,products!$A$1:$A$49,0),MATCH(orders!L$1,products!$A$1:$G$1,0))</f>
        <v>D</v>
      </c>
      <c r="M324" t="str">
        <f t="shared" si="11"/>
        <v>Dark</v>
      </c>
      <c r="N324" s="4">
        <f>INDEX(products!$A$1:$G$49,MATCH(orders!$D324,products!$A$1:$A$49,0),MATCH(orders!N$1,products!$A$1:$G$1,0))</f>
        <v>0.5</v>
      </c>
      <c r="O324" s="5">
        <f>INDEX(products!$A$1:$G$49,MATCH(orders!$D324,products!$A$1:$A$49,0),MATCH(orders!O$1,products!$A$1:$G$1,0))</f>
        <v>7.77</v>
      </c>
      <c r="P324" s="5">
        <f>E324*O324</f>
        <v>23.31</v>
      </c>
    </row>
    <row r="325" spans="1:16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INDEX(customers!$A$1:$I$1001,MATCH(orders!$C325,customers!$A$1:$A$1001,0),MATCH(orders!F$1,customers!$A$1:$I$1,0))</f>
        <v>Donica Bonhome</v>
      </c>
      <c r="G325" s="2" t="str">
        <f>INDEX(customers!$A$1:$I$1001,MATCH(orders!$C325,customers!$A$1:$A$1001,0),MATCH(orders!G$1,customers!$A$1:$I$1,0))</f>
        <v>Yes</v>
      </c>
      <c r="H325" s="2" t="str">
        <f>INDEX(customers!$A$1:$I$1001,MATCH(orders!$C325,customers!$A$1:$A$1001,0),MATCH(orders!H$1,customers!$A$1:$I$1,0))</f>
        <v>Knoxville</v>
      </c>
      <c r="I325" s="2" t="str">
        <f>INDEX(customers!$A$1:$I$1001,MATCH(orders!$C325,customers!$A$1:$A$1001,0),MATCH(orders!I$1,customers!$A$1:$I$1,0))</f>
        <v>United States</v>
      </c>
      <c r="J325" t="str">
        <f>INDEX(products!$A$1:$G$49,MATCH(orders!$D325,products!$A$1:$A$49,0),MATCH(orders!J$1,products!$A$1:$G$1,0))</f>
        <v>Exc</v>
      </c>
      <c r="K325" t="str">
        <f t="shared" si="10"/>
        <v>Excelsa</v>
      </c>
      <c r="L325" t="str">
        <f>INDEX(products!$A$1:$G$49,MATCH(orders!$D325,products!$A$1:$A$49,0),MATCH(orders!L$1,products!$A$1:$G$1,0))</f>
        <v>D</v>
      </c>
      <c r="M325" t="str">
        <f t="shared" si="11"/>
        <v>Dark</v>
      </c>
      <c r="N325" s="4">
        <f>INDEX(products!$A$1:$G$49,MATCH(orders!$D325,products!$A$1:$A$49,0),MATCH(orders!N$1,products!$A$1:$G$1,0))</f>
        <v>0.2</v>
      </c>
      <c r="O325" s="5">
        <f>INDEX(products!$A$1:$G$49,MATCH(orders!$D325,products!$A$1:$A$49,0),MATCH(orders!O$1,products!$A$1:$G$1,0))</f>
        <v>3.645</v>
      </c>
      <c r="P325" s="5">
        <f>E325*O325</f>
        <v>18.225000000000001</v>
      </c>
    </row>
    <row r="326" spans="1:16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INDEX(customers!$A$1:$I$1001,MATCH(orders!$C326,customers!$A$1:$A$1001,0),MATCH(orders!F$1,customers!$A$1:$I$1,0))</f>
        <v>Diena Peetermann</v>
      </c>
      <c r="G326" s="2" t="str">
        <f>INDEX(customers!$A$1:$I$1001,MATCH(orders!$C326,customers!$A$1:$A$1001,0),MATCH(orders!G$1,customers!$A$1:$I$1,0))</f>
        <v>No</v>
      </c>
      <c r="H326" s="2" t="str">
        <f>INDEX(customers!$A$1:$I$1001,MATCH(orders!$C326,customers!$A$1:$A$1001,0),MATCH(orders!H$1,customers!$A$1:$I$1,0))</f>
        <v>Shawnee Mission</v>
      </c>
      <c r="I326" s="2" t="str">
        <f>INDEX(customers!$A$1:$I$1001,MATCH(orders!$C326,customers!$A$1:$A$1001,0),MATCH(orders!I$1,customers!$A$1:$I$1,0))</f>
        <v>United States</v>
      </c>
      <c r="J326" t="str">
        <f>INDEX(products!$A$1:$G$49,MATCH(orders!$D326,products!$A$1:$A$49,0),MATCH(orders!J$1,products!$A$1:$G$1,0))</f>
        <v>Exc</v>
      </c>
      <c r="K326" t="str">
        <f t="shared" si="10"/>
        <v>Excelsa</v>
      </c>
      <c r="L326" t="str">
        <f>INDEX(products!$A$1:$G$49,MATCH(orders!$D326,products!$A$1:$A$49,0),MATCH(orders!L$1,products!$A$1:$G$1,0))</f>
        <v>M</v>
      </c>
      <c r="M326" t="str">
        <f t="shared" si="11"/>
        <v>Medium</v>
      </c>
      <c r="N326" s="4">
        <f>INDEX(products!$A$1:$G$49,MATCH(orders!$D326,products!$A$1:$A$49,0),MATCH(orders!N$1,products!$A$1:$G$1,0))</f>
        <v>1</v>
      </c>
      <c r="O326" s="5">
        <f>INDEX(products!$A$1:$G$49,MATCH(orders!$D326,products!$A$1:$A$49,0),MATCH(orders!O$1,products!$A$1:$G$1,0))</f>
        <v>13.75</v>
      </c>
      <c r="P326" s="5">
        <f>E326*O326</f>
        <v>13.75</v>
      </c>
    </row>
    <row r="327" spans="1:16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INDEX(customers!$A$1:$I$1001,MATCH(orders!$C327,customers!$A$1:$A$1001,0),MATCH(orders!F$1,customers!$A$1:$I$1,0))</f>
        <v>Trina Le Sarr</v>
      </c>
      <c r="G327" s="2" t="str">
        <f>INDEX(customers!$A$1:$I$1001,MATCH(orders!$C327,customers!$A$1:$A$1001,0),MATCH(orders!G$1,customers!$A$1:$I$1,0))</f>
        <v>Yes</v>
      </c>
      <c r="H327" s="2" t="str">
        <f>INDEX(customers!$A$1:$I$1001,MATCH(orders!$C327,customers!$A$1:$A$1001,0),MATCH(orders!H$1,customers!$A$1:$I$1,0))</f>
        <v>San Francisco</v>
      </c>
      <c r="I327" s="2" t="str">
        <f>INDEX(customers!$A$1:$I$1001,MATCH(orders!$C327,customers!$A$1:$A$1001,0),MATCH(orders!I$1,customers!$A$1:$I$1,0))</f>
        <v>United States</v>
      </c>
      <c r="J327" t="str">
        <f>INDEX(products!$A$1:$G$49,MATCH(orders!$D327,products!$A$1:$A$49,0),MATCH(orders!J$1,products!$A$1:$G$1,0))</f>
        <v>Ara</v>
      </c>
      <c r="K327" t="str">
        <f t="shared" si="10"/>
        <v>Arabica</v>
      </c>
      <c r="L327" t="str">
        <f>INDEX(products!$A$1:$G$49,MATCH(orders!$D327,products!$A$1:$A$49,0),MATCH(orders!L$1,products!$A$1:$G$1,0))</f>
        <v>L</v>
      </c>
      <c r="M327" t="str">
        <f t="shared" si="11"/>
        <v>Light</v>
      </c>
      <c r="N327" s="4">
        <f>INDEX(products!$A$1:$G$49,MATCH(orders!$D327,products!$A$1:$A$49,0),MATCH(orders!N$1,products!$A$1:$G$1,0))</f>
        <v>2.5</v>
      </c>
      <c r="O327" s="5">
        <f>INDEX(products!$A$1:$G$49,MATCH(orders!$D327,products!$A$1:$A$49,0),MATCH(orders!O$1,products!$A$1:$G$1,0))</f>
        <v>29.784999999999997</v>
      </c>
      <c r="P327" s="5">
        <f>E327*O327</f>
        <v>29.784999999999997</v>
      </c>
    </row>
    <row r="328" spans="1:16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INDEX(customers!$A$1:$I$1001,MATCH(orders!$C328,customers!$A$1:$A$1001,0),MATCH(orders!F$1,customers!$A$1:$I$1,0))</f>
        <v>Flynn Antony</v>
      </c>
      <c r="G328" s="2" t="str">
        <f>INDEX(customers!$A$1:$I$1001,MATCH(orders!$C328,customers!$A$1:$A$1001,0),MATCH(orders!G$1,customers!$A$1:$I$1,0))</f>
        <v>No</v>
      </c>
      <c r="H328" s="2" t="str">
        <f>INDEX(customers!$A$1:$I$1001,MATCH(orders!$C328,customers!$A$1:$A$1001,0),MATCH(orders!H$1,customers!$A$1:$I$1,0))</f>
        <v>Birmingham</v>
      </c>
      <c r="I328" s="2" t="str">
        <f>INDEX(customers!$A$1:$I$1001,MATCH(orders!$C328,customers!$A$1:$A$1001,0),MATCH(orders!I$1,customers!$A$1:$I$1,0))</f>
        <v>United States</v>
      </c>
      <c r="J328" t="str">
        <f>INDEX(products!$A$1:$G$49,MATCH(orders!$D328,products!$A$1:$A$49,0),MATCH(orders!J$1,products!$A$1:$G$1,0))</f>
        <v>Rob</v>
      </c>
      <c r="K328" t="str">
        <f t="shared" si="10"/>
        <v>Robusta</v>
      </c>
      <c r="L328" t="str">
        <f>INDEX(products!$A$1:$G$49,MATCH(orders!$D328,products!$A$1:$A$49,0),MATCH(orders!L$1,products!$A$1:$G$1,0))</f>
        <v>D</v>
      </c>
      <c r="M328" t="str">
        <f t="shared" si="11"/>
        <v>Dark</v>
      </c>
      <c r="N328" s="4">
        <f>INDEX(products!$A$1:$G$49,MATCH(orders!$D328,products!$A$1:$A$49,0),MATCH(orders!N$1,products!$A$1:$G$1,0))</f>
        <v>1</v>
      </c>
      <c r="O328" s="5">
        <f>INDEX(products!$A$1:$G$49,MATCH(orders!$D328,products!$A$1:$A$49,0),MATCH(orders!O$1,products!$A$1:$G$1,0))</f>
        <v>8.9499999999999993</v>
      </c>
      <c r="P328" s="5">
        <f>E328*O328</f>
        <v>44.75</v>
      </c>
    </row>
    <row r="329" spans="1:16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INDEX(customers!$A$1:$I$1001,MATCH(orders!$C329,customers!$A$1:$A$1001,0),MATCH(orders!F$1,customers!$A$1:$I$1,0))</f>
        <v>Baudoin Alldridge</v>
      </c>
      <c r="G329" s="2" t="str">
        <f>INDEX(customers!$A$1:$I$1001,MATCH(orders!$C329,customers!$A$1:$A$1001,0),MATCH(orders!G$1,customers!$A$1:$I$1,0))</f>
        <v>Yes</v>
      </c>
      <c r="H329" s="2" t="str">
        <f>INDEX(customers!$A$1:$I$1001,MATCH(orders!$C329,customers!$A$1:$A$1001,0),MATCH(orders!H$1,customers!$A$1:$I$1,0))</f>
        <v>Brooklyn</v>
      </c>
      <c r="I329" s="2" t="str">
        <f>INDEX(customers!$A$1:$I$1001,MATCH(orders!$C329,customers!$A$1:$A$1001,0),MATCH(orders!I$1,customers!$A$1:$I$1,0))</f>
        <v>United States</v>
      </c>
      <c r="J329" t="str">
        <f>INDEX(products!$A$1:$G$49,MATCH(orders!$D329,products!$A$1:$A$49,0),MATCH(orders!J$1,products!$A$1:$G$1,0))</f>
        <v>Rob</v>
      </c>
      <c r="K329" t="str">
        <f t="shared" si="10"/>
        <v>Robusta</v>
      </c>
      <c r="L329" t="str">
        <f>INDEX(products!$A$1:$G$49,MATCH(orders!$D329,products!$A$1:$A$49,0),MATCH(orders!L$1,products!$A$1:$G$1,0))</f>
        <v>D</v>
      </c>
      <c r="M329" t="str">
        <f t="shared" si="11"/>
        <v>Dark</v>
      </c>
      <c r="N329" s="4">
        <f>INDEX(products!$A$1:$G$49,MATCH(orders!$D329,products!$A$1:$A$49,0),MATCH(orders!N$1,products!$A$1:$G$1,0))</f>
        <v>1</v>
      </c>
      <c r="O329" s="5">
        <f>INDEX(products!$A$1:$G$49,MATCH(orders!$D329,products!$A$1:$A$49,0),MATCH(orders!O$1,products!$A$1:$G$1,0))</f>
        <v>8.9499999999999993</v>
      </c>
      <c r="P329" s="5">
        <f>E329*O329</f>
        <v>44.75</v>
      </c>
    </row>
    <row r="330" spans="1:16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INDEX(customers!$A$1:$I$1001,MATCH(orders!$C330,customers!$A$1:$A$1001,0),MATCH(orders!F$1,customers!$A$1:$I$1,0))</f>
        <v>Homer Dulany</v>
      </c>
      <c r="G330" s="2" t="str">
        <f>INDEX(customers!$A$1:$I$1001,MATCH(orders!$C330,customers!$A$1:$A$1001,0),MATCH(orders!G$1,customers!$A$1:$I$1,0))</f>
        <v>Yes</v>
      </c>
      <c r="H330" s="2" t="str">
        <f>INDEX(customers!$A$1:$I$1001,MATCH(orders!$C330,customers!$A$1:$A$1001,0),MATCH(orders!H$1,customers!$A$1:$I$1,0))</f>
        <v>El Paso</v>
      </c>
      <c r="I330" s="2" t="str">
        <f>INDEX(customers!$A$1:$I$1001,MATCH(orders!$C330,customers!$A$1:$A$1001,0),MATCH(orders!I$1,customers!$A$1:$I$1,0))</f>
        <v>United States</v>
      </c>
      <c r="J330" t="str">
        <f>INDEX(products!$A$1:$G$49,MATCH(orders!$D330,products!$A$1:$A$49,0),MATCH(orders!J$1,products!$A$1:$G$1,0))</f>
        <v>Lib</v>
      </c>
      <c r="K330" t="str">
        <f t="shared" si="10"/>
        <v>Liberica</v>
      </c>
      <c r="L330" t="str">
        <f>INDEX(products!$A$1:$G$49,MATCH(orders!$D330,products!$A$1:$A$49,0),MATCH(orders!L$1,products!$A$1:$G$1,0))</f>
        <v>L</v>
      </c>
      <c r="M330" t="str">
        <f t="shared" si="11"/>
        <v>Light</v>
      </c>
      <c r="N330" s="4">
        <f>INDEX(products!$A$1:$G$49,MATCH(orders!$D330,products!$A$1:$A$49,0),MATCH(orders!N$1,products!$A$1:$G$1,0))</f>
        <v>0.5</v>
      </c>
      <c r="O330" s="5">
        <f>INDEX(products!$A$1:$G$49,MATCH(orders!$D330,products!$A$1:$A$49,0),MATCH(orders!O$1,products!$A$1:$G$1,0))</f>
        <v>9.51</v>
      </c>
      <c r="P330" s="5">
        <f>E330*O330</f>
        <v>38.04</v>
      </c>
    </row>
    <row r="331" spans="1:16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INDEX(customers!$A$1:$I$1001,MATCH(orders!$C331,customers!$A$1:$A$1001,0),MATCH(orders!F$1,customers!$A$1:$I$1,0))</f>
        <v>Lisa Goodger</v>
      </c>
      <c r="G331" s="2" t="str">
        <f>INDEX(customers!$A$1:$I$1001,MATCH(orders!$C331,customers!$A$1:$A$1001,0),MATCH(orders!G$1,customers!$A$1:$I$1,0))</f>
        <v>Yes</v>
      </c>
      <c r="H331" s="2" t="str">
        <f>INDEX(customers!$A$1:$I$1001,MATCH(orders!$C331,customers!$A$1:$A$1001,0),MATCH(orders!H$1,customers!$A$1:$I$1,0))</f>
        <v>Sacramento</v>
      </c>
      <c r="I331" s="2" t="str">
        <f>INDEX(customers!$A$1:$I$1001,MATCH(orders!$C331,customers!$A$1:$A$1001,0),MATCH(orders!I$1,customers!$A$1:$I$1,0))</f>
        <v>United States</v>
      </c>
      <c r="J331" t="str">
        <f>INDEX(products!$A$1:$G$49,MATCH(orders!$D331,products!$A$1:$A$49,0),MATCH(orders!J$1,products!$A$1:$G$1,0))</f>
        <v>Rob</v>
      </c>
      <c r="K331" t="str">
        <f t="shared" si="10"/>
        <v>Robusta</v>
      </c>
      <c r="L331" t="str">
        <f>INDEX(products!$A$1:$G$49,MATCH(orders!$D331,products!$A$1:$A$49,0),MATCH(orders!L$1,products!$A$1:$G$1,0))</f>
        <v>D</v>
      </c>
      <c r="M331" t="str">
        <f t="shared" si="11"/>
        <v>Dark</v>
      </c>
      <c r="N331" s="4">
        <f>INDEX(products!$A$1:$G$49,MATCH(orders!$D331,products!$A$1:$A$49,0),MATCH(orders!N$1,products!$A$1:$G$1,0))</f>
        <v>0.5</v>
      </c>
      <c r="O331" s="5">
        <f>INDEX(products!$A$1:$G$49,MATCH(orders!$D331,products!$A$1:$A$49,0),MATCH(orders!O$1,products!$A$1:$G$1,0))</f>
        <v>5.3699999999999992</v>
      </c>
      <c r="P331" s="5">
        <f>E331*O331</f>
        <v>21.479999999999997</v>
      </c>
    </row>
    <row r="332" spans="1:16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INDEX(customers!$A$1:$I$1001,MATCH(orders!$C332,customers!$A$1:$A$1001,0),MATCH(orders!F$1,customers!$A$1:$I$1,0))</f>
        <v>Selma McMillian</v>
      </c>
      <c r="G332" s="2" t="str">
        <f>INDEX(customers!$A$1:$I$1001,MATCH(orders!$C332,customers!$A$1:$A$1001,0),MATCH(orders!G$1,customers!$A$1:$I$1,0))</f>
        <v>No</v>
      </c>
      <c r="H332" s="2" t="str">
        <f>INDEX(customers!$A$1:$I$1001,MATCH(orders!$C332,customers!$A$1:$A$1001,0),MATCH(orders!H$1,customers!$A$1:$I$1,0))</f>
        <v>Akron</v>
      </c>
      <c r="I332" s="2" t="str">
        <f>INDEX(customers!$A$1:$I$1001,MATCH(orders!$C332,customers!$A$1:$A$1001,0),MATCH(orders!I$1,customers!$A$1:$I$1,0))</f>
        <v>United States</v>
      </c>
      <c r="J332" t="str">
        <f>INDEX(products!$A$1:$G$49,MATCH(orders!$D332,products!$A$1:$A$49,0),MATCH(orders!J$1,products!$A$1:$G$1,0))</f>
        <v>Rob</v>
      </c>
      <c r="K332" t="str">
        <f t="shared" si="10"/>
        <v>Robusta</v>
      </c>
      <c r="L332" t="str">
        <f>INDEX(products!$A$1:$G$49,MATCH(orders!$D332,products!$A$1:$A$49,0),MATCH(orders!L$1,products!$A$1:$G$1,0))</f>
        <v>D</v>
      </c>
      <c r="M332" t="str">
        <f t="shared" si="11"/>
        <v>Dark</v>
      </c>
      <c r="N332" s="4">
        <f>INDEX(products!$A$1:$G$49,MATCH(orders!$D332,products!$A$1:$A$49,0),MATCH(orders!N$1,products!$A$1:$G$1,0))</f>
        <v>0.5</v>
      </c>
      <c r="O332" s="5">
        <f>INDEX(products!$A$1:$G$49,MATCH(orders!$D332,products!$A$1:$A$49,0),MATCH(orders!O$1,products!$A$1:$G$1,0))</f>
        <v>5.3699999999999992</v>
      </c>
      <c r="P332" s="5">
        <f>E332*O332</f>
        <v>16.11</v>
      </c>
    </row>
    <row r="333" spans="1:16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INDEX(customers!$A$1:$I$1001,MATCH(orders!$C333,customers!$A$1:$A$1001,0),MATCH(orders!F$1,customers!$A$1:$I$1,0))</f>
        <v>Corine Drewett</v>
      </c>
      <c r="G333" s="2" t="str">
        <f>INDEX(customers!$A$1:$I$1001,MATCH(orders!$C333,customers!$A$1:$A$1001,0),MATCH(orders!G$1,customers!$A$1:$I$1,0))</f>
        <v>Yes</v>
      </c>
      <c r="H333" s="2" t="str">
        <f>INDEX(customers!$A$1:$I$1001,MATCH(orders!$C333,customers!$A$1:$A$1001,0),MATCH(orders!H$1,customers!$A$1:$I$1,0))</f>
        <v>Boynton Beach</v>
      </c>
      <c r="I333" s="2" t="str">
        <f>INDEX(customers!$A$1:$I$1001,MATCH(orders!$C333,customers!$A$1:$A$1001,0),MATCH(orders!I$1,customers!$A$1:$I$1,0))</f>
        <v>United States</v>
      </c>
      <c r="J333" t="str">
        <f>INDEX(products!$A$1:$G$49,MATCH(orders!$D333,products!$A$1:$A$49,0),MATCH(orders!J$1,products!$A$1:$G$1,0))</f>
        <v>Rob</v>
      </c>
      <c r="K333" t="str">
        <f t="shared" si="10"/>
        <v>Robusta</v>
      </c>
      <c r="L333" t="str">
        <f>INDEX(products!$A$1:$G$49,MATCH(orders!$D333,products!$A$1:$A$49,0),MATCH(orders!L$1,products!$A$1:$G$1,0))</f>
        <v>M</v>
      </c>
      <c r="M333" t="str">
        <f t="shared" si="11"/>
        <v>Medium</v>
      </c>
      <c r="N333" s="4">
        <f>INDEX(products!$A$1:$G$49,MATCH(orders!$D333,products!$A$1:$A$49,0),MATCH(orders!N$1,products!$A$1:$G$1,0))</f>
        <v>2.5</v>
      </c>
      <c r="O333" s="5">
        <f>INDEX(products!$A$1:$G$49,MATCH(orders!$D333,products!$A$1:$A$49,0),MATCH(orders!O$1,products!$A$1:$G$1,0))</f>
        <v>22.884999999999998</v>
      </c>
      <c r="P333" s="5">
        <f>E333*O333</f>
        <v>22.884999999999998</v>
      </c>
    </row>
    <row r="334" spans="1:16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INDEX(customers!$A$1:$I$1001,MATCH(orders!$C334,customers!$A$1:$A$1001,0),MATCH(orders!F$1,customers!$A$1:$I$1,0))</f>
        <v>Quinn Parsons</v>
      </c>
      <c r="G334" s="2" t="str">
        <f>INDEX(customers!$A$1:$I$1001,MATCH(orders!$C334,customers!$A$1:$A$1001,0),MATCH(orders!G$1,customers!$A$1:$I$1,0))</f>
        <v>Yes</v>
      </c>
      <c r="H334" s="2" t="str">
        <f>INDEX(customers!$A$1:$I$1001,MATCH(orders!$C334,customers!$A$1:$A$1001,0),MATCH(orders!H$1,customers!$A$1:$I$1,0))</f>
        <v>Los Angeles</v>
      </c>
      <c r="I334" s="2" t="str">
        <f>INDEX(customers!$A$1:$I$1001,MATCH(orders!$C334,customers!$A$1:$A$1001,0),MATCH(orders!I$1,customers!$A$1:$I$1,0))</f>
        <v>United States</v>
      </c>
      <c r="J334" t="str">
        <f>INDEX(products!$A$1:$G$49,MATCH(orders!$D334,products!$A$1:$A$49,0),MATCH(orders!J$1,products!$A$1:$G$1,0))</f>
        <v>Ara</v>
      </c>
      <c r="K334" t="str">
        <f t="shared" si="10"/>
        <v>Arabica</v>
      </c>
      <c r="L334" t="str">
        <f>INDEX(products!$A$1:$G$49,MATCH(orders!$D334,products!$A$1:$A$49,0),MATCH(orders!L$1,products!$A$1:$G$1,0))</f>
        <v>D</v>
      </c>
      <c r="M334" t="str">
        <f t="shared" si="11"/>
        <v>Dark</v>
      </c>
      <c r="N334" s="4">
        <f>INDEX(products!$A$1:$G$49,MATCH(orders!$D334,products!$A$1:$A$49,0),MATCH(orders!N$1,products!$A$1:$G$1,0))</f>
        <v>0.5</v>
      </c>
      <c r="O334" s="5">
        <f>INDEX(products!$A$1:$G$49,MATCH(orders!$D334,products!$A$1:$A$49,0),MATCH(orders!O$1,products!$A$1:$G$1,0))</f>
        <v>5.97</v>
      </c>
      <c r="P334" s="5">
        <f>E334*O334</f>
        <v>17.91</v>
      </c>
    </row>
    <row r="335" spans="1:16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INDEX(customers!$A$1:$I$1001,MATCH(orders!$C335,customers!$A$1:$A$1001,0),MATCH(orders!F$1,customers!$A$1:$I$1,0))</f>
        <v>Vivyan Ceely</v>
      </c>
      <c r="G335" s="2" t="str">
        <f>INDEX(customers!$A$1:$I$1001,MATCH(orders!$C335,customers!$A$1:$A$1001,0),MATCH(orders!G$1,customers!$A$1:$I$1,0))</f>
        <v>Yes</v>
      </c>
      <c r="H335" s="2" t="str">
        <f>INDEX(customers!$A$1:$I$1001,MATCH(orders!$C335,customers!$A$1:$A$1001,0),MATCH(orders!H$1,customers!$A$1:$I$1,0))</f>
        <v>Baltimore</v>
      </c>
      <c r="I335" s="2" t="str">
        <f>INDEX(customers!$A$1:$I$1001,MATCH(orders!$C335,customers!$A$1:$A$1001,0),MATCH(orders!I$1,customers!$A$1:$I$1,0))</f>
        <v>United States</v>
      </c>
      <c r="J335" t="str">
        <f>INDEX(products!$A$1:$G$49,MATCH(orders!$D335,products!$A$1:$A$49,0),MATCH(orders!J$1,products!$A$1:$G$1,0))</f>
        <v>Rob</v>
      </c>
      <c r="K335" t="str">
        <f t="shared" si="10"/>
        <v>Robusta</v>
      </c>
      <c r="L335" t="str">
        <f>INDEX(products!$A$1:$G$49,MATCH(orders!$D335,products!$A$1:$A$49,0),MATCH(orders!L$1,products!$A$1:$G$1,0))</f>
        <v>M</v>
      </c>
      <c r="M335" t="str">
        <f t="shared" si="11"/>
        <v>Medium</v>
      </c>
      <c r="N335" s="4">
        <f>INDEX(products!$A$1:$G$49,MATCH(orders!$D335,products!$A$1:$A$49,0),MATCH(orders!N$1,products!$A$1:$G$1,0))</f>
        <v>0.5</v>
      </c>
      <c r="O335" s="5">
        <f>INDEX(products!$A$1:$G$49,MATCH(orders!$D335,products!$A$1:$A$49,0),MATCH(orders!O$1,products!$A$1:$G$1,0))</f>
        <v>5.97</v>
      </c>
      <c r="P335" s="5">
        <f>E335*O335</f>
        <v>23.88</v>
      </c>
    </row>
    <row r="336" spans="1:16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INDEX(customers!$A$1:$I$1001,MATCH(orders!$C336,customers!$A$1:$A$1001,0),MATCH(orders!F$1,customers!$A$1:$I$1,0))</f>
        <v>Elonore Goodings</v>
      </c>
      <c r="G336" s="2" t="str">
        <f>INDEX(customers!$A$1:$I$1001,MATCH(orders!$C336,customers!$A$1:$A$1001,0),MATCH(orders!G$1,customers!$A$1:$I$1,0))</f>
        <v>No</v>
      </c>
      <c r="H336" s="2" t="str">
        <f>INDEX(customers!$A$1:$I$1001,MATCH(orders!$C336,customers!$A$1:$A$1001,0),MATCH(orders!H$1,customers!$A$1:$I$1,0))</f>
        <v>Salt Lake City</v>
      </c>
      <c r="I336" s="2" t="str">
        <f>INDEX(customers!$A$1:$I$1001,MATCH(orders!$C336,customers!$A$1:$A$1001,0),MATCH(orders!I$1,customers!$A$1:$I$1,0))</f>
        <v>United States</v>
      </c>
      <c r="J336" t="str">
        <f>INDEX(products!$A$1:$G$49,MATCH(orders!$D336,products!$A$1:$A$49,0),MATCH(orders!J$1,products!$A$1:$G$1,0))</f>
        <v>Rob</v>
      </c>
      <c r="K336" t="str">
        <f t="shared" si="10"/>
        <v>Robusta</v>
      </c>
      <c r="L336" t="str">
        <f>INDEX(products!$A$1:$G$49,MATCH(orders!$D336,products!$A$1:$A$49,0),MATCH(orders!L$1,products!$A$1:$G$1,0))</f>
        <v>L</v>
      </c>
      <c r="M336" t="str">
        <f t="shared" si="11"/>
        <v>Light</v>
      </c>
      <c r="N336" s="4">
        <f>INDEX(products!$A$1:$G$49,MATCH(orders!$D336,products!$A$1:$A$49,0),MATCH(orders!N$1,products!$A$1:$G$1,0))</f>
        <v>1</v>
      </c>
      <c r="O336" s="5">
        <f>INDEX(products!$A$1:$G$49,MATCH(orders!$D336,products!$A$1:$A$49,0),MATCH(orders!O$1,products!$A$1:$G$1,0))</f>
        <v>11.95</v>
      </c>
      <c r="P336" s="5">
        <f>E336*O336</f>
        <v>59.75</v>
      </c>
    </row>
    <row r="337" spans="1:16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INDEX(customers!$A$1:$I$1001,MATCH(orders!$C337,customers!$A$1:$A$1001,0),MATCH(orders!F$1,customers!$A$1:$I$1,0))</f>
        <v>Clement Vasiliev</v>
      </c>
      <c r="G337" s="2" t="str">
        <f>INDEX(customers!$A$1:$I$1001,MATCH(orders!$C337,customers!$A$1:$A$1001,0),MATCH(orders!G$1,customers!$A$1:$I$1,0))</f>
        <v>Yes</v>
      </c>
      <c r="H337" s="2" t="str">
        <f>INDEX(customers!$A$1:$I$1001,MATCH(orders!$C337,customers!$A$1:$A$1001,0),MATCH(orders!H$1,customers!$A$1:$I$1,0))</f>
        <v>Garland</v>
      </c>
      <c r="I337" s="2" t="str">
        <f>INDEX(customers!$A$1:$I$1001,MATCH(orders!$C337,customers!$A$1:$A$1001,0),MATCH(orders!I$1,customers!$A$1:$I$1,0))</f>
        <v>United States</v>
      </c>
      <c r="J337" t="str">
        <f>INDEX(products!$A$1:$G$49,MATCH(orders!$D337,products!$A$1:$A$49,0),MATCH(orders!J$1,products!$A$1:$G$1,0))</f>
        <v>Lib</v>
      </c>
      <c r="K337" t="str">
        <f t="shared" si="10"/>
        <v>Liberica</v>
      </c>
      <c r="L337" t="str">
        <f>INDEX(products!$A$1:$G$49,MATCH(orders!$D337,products!$A$1:$A$49,0),MATCH(orders!L$1,products!$A$1:$G$1,0))</f>
        <v>L</v>
      </c>
      <c r="M337" t="str">
        <f t="shared" si="11"/>
        <v>Light</v>
      </c>
      <c r="N337" s="4">
        <f>INDEX(products!$A$1:$G$49,MATCH(orders!$D337,products!$A$1:$A$49,0),MATCH(orders!N$1,products!$A$1:$G$1,0))</f>
        <v>0.2</v>
      </c>
      <c r="O337" s="5">
        <f>INDEX(products!$A$1:$G$49,MATCH(orders!$D337,products!$A$1:$A$49,0),MATCH(orders!O$1,products!$A$1:$G$1,0))</f>
        <v>4.7549999999999999</v>
      </c>
      <c r="P337" s="5">
        <f>E337*O337</f>
        <v>28.53</v>
      </c>
    </row>
    <row r="338" spans="1:16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INDEX(customers!$A$1:$I$1001,MATCH(orders!$C338,customers!$A$1:$A$1001,0),MATCH(orders!F$1,customers!$A$1:$I$1,0))</f>
        <v>Terencio O'Moylan</v>
      </c>
      <c r="G338" s="2" t="str">
        <f>INDEX(customers!$A$1:$I$1001,MATCH(orders!$C338,customers!$A$1:$A$1001,0),MATCH(orders!G$1,customers!$A$1:$I$1,0))</f>
        <v>No</v>
      </c>
      <c r="H338" s="2" t="str">
        <f>INDEX(customers!$A$1:$I$1001,MATCH(orders!$C338,customers!$A$1:$A$1001,0),MATCH(orders!H$1,customers!$A$1:$I$1,0))</f>
        <v>Church End</v>
      </c>
      <c r="I338" s="2" t="str">
        <f>INDEX(customers!$A$1:$I$1001,MATCH(orders!$C338,customers!$A$1:$A$1001,0),MATCH(orders!I$1,customers!$A$1:$I$1,0))</f>
        <v>United Kingdom</v>
      </c>
      <c r="J338" t="str">
        <f>INDEX(products!$A$1:$G$49,MATCH(orders!$D338,products!$A$1:$A$49,0),MATCH(orders!J$1,products!$A$1:$G$1,0))</f>
        <v>Ara</v>
      </c>
      <c r="K338" t="str">
        <f t="shared" si="10"/>
        <v>Arabica</v>
      </c>
      <c r="L338" t="str">
        <f>INDEX(products!$A$1:$G$49,MATCH(orders!$D338,products!$A$1:$A$49,0),MATCH(orders!L$1,products!$A$1:$G$1,0))</f>
        <v>M</v>
      </c>
      <c r="M338" t="str">
        <f t="shared" si="11"/>
        <v>Medium</v>
      </c>
      <c r="N338" s="4">
        <f>INDEX(products!$A$1:$G$49,MATCH(orders!$D338,products!$A$1:$A$49,0),MATCH(orders!N$1,products!$A$1:$G$1,0))</f>
        <v>1</v>
      </c>
      <c r="O338" s="5">
        <f>INDEX(products!$A$1:$G$49,MATCH(orders!$D338,products!$A$1:$A$49,0),MATCH(orders!O$1,products!$A$1:$G$1,0))</f>
        <v>11.25</v>
      </c>
      <c r="P338" s="5">
        <f>E338*O338</f>
        <v>45</v>
      </c>
    </row>
    <row r="339" spans="1:16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INDEX(customers!$A$1:$I$1001,MATCH(orders!$C339,customers!$A$1:$A$1001,0),MATCH(orders!F$1,customers!$A$1:$I$1,0))</f>
        <v>Flynn Antony</v>
      </c>
      <c r="G339" s="2" t="str">
        <f>INDEX(customers!$A$1:$I$1001,MATCH(orders!$C339,customers!$A$1:$A$1001,0),MATCH(orders!G$1,customers!$A$1:$I$1,0))</f>
        <v>No</v>
      </c>
      <c r="H339" s="2" t="str">
        <f>INDEX(customers!$A$1:$I$1001,MATCH(orders!$C339,customers!$A$1:$A$1001,0),MATCH(orders!H$1,customers!$A$1:$I$1,0))</f>
        <v>Birmingham</v>
      </c>
      <c r="I339" s="2" t="str">
        <f>INDEX(customers!$A$1:$I$1001,MATCH(orders!$C339,customers!$A$1:$A$1001,0),MATCH(orders!I$1,customers!$A$1:$I$1,0))</f>
        <v>United States</v>
      </c>
      <c r="J339" t="str">
        <f>INDEX(products!$A$1:$G$49,MATCH(orders!$D339,products!$A$1:$A$49,0),MATCH(orders!J$1,products!$A$1:$G$1,0))</f>
        <v>Exc</v>
      </c>
      <c r="K339" t="str">
        <f t="shared" si="10"/>
        <v>Excelsa</v>
      </c>
      <c r="L339" t="str">
        <f>INDEX(products!$A$1:$G$49,MATCH(orders!$D339,products!$A$1:$A$49,0),MATCH(orders!L$1,products!$A$1:$G$1,0))</f>
        <v>D</v>
      </c>
      <c r="M339" t="str">
        <f t="shared" si="11"/>
        <v>Dark</v>
      </c>
      <c r="N339" s="4">
        <f>INDEX(products!$A$1:$G$49,MATCH(orders!$D339,products!$A$1:$A$49,0),MATCH(orders!N$1,products!$A$1:$G$1,0))</f>
        <v>2.5</v>
      </c>
      <c r="O339" s="5">
        <f>INDEX(products!$A$1:$G$49,MATCH(orders!$D339,products!$A$1:$A$49,0),MATCH(orders!O$1,products!$A$1:$G$1,0))</f>
        <v>27.945</v>
      </c>
      <c r="P339" s="5">
        <f>E339*O339</f>
        <v>55.89</v>
      </c>
    </row>
    <row r="340" spans="1:16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INDEX(customers!$A$1:$I$1001,MATCH(orders!$C340,customers!$A$1:$A$1001,0),MATCH(orders!F$1,customers!$A$1:$I$1,0))</f>
        <v>Wyatan Fetherston</v>
      </c>
      <c r="G340" s="2" t="str">
        <f>INDEX(customers!$A$1:$I$1001,MATCH(orders!$C340,customers!$A$1:$A$1001,0),MATCH(orders!G$1,customers!$A$1:$I$1,0))</f>
        <v>No</v>
      </c>
      <c r="H340" s="2" t="str">
        <f>INDEX(customers!$A$1:$I$1001,MATCH(orders!$C340,customers!$A$1:$A$1001,0),MATCH(orders!H$1,customers!$A$1:$I$1,0))</f>
        <v>New York City</v>
      </c>
      <c r="I340" s="2" t="str">
        <f>INDEX(customers!$A$1:$I$1001,MATCH(orders!$C340,customers!$A$1:$A$1001,0),MATCH(orders!I$1,customers!$A$1:$I$1,0))</f>
        <v>United States</v>
      </c>
      <c r="J340" t="str">
        <f>INDEX(products!$A$1:$G$49,MATCH(orders!$D340,products!$A$1:$A$49,0),MATCH(orders!J$1,products!$A$1:$G$1,0))</f>
        <v>Exc</v>
      </c>
      <c r="K340" t="str">
        <f t="shared" si="10"/>
        <v>Excelsa</v>
      </c>
      <c r="L340" t="str">
        <f>INDEX(products!$A$1:$G$49,MATCH(orders!$D340,products!$A$1:$A$49,0),MATCH(orders!L$1,products!$A$1:$G$1,0))</f>
        <v>L</v>
      </c>
      <c r="M340" t="str">
        <f t="shared" si="11"/>
        <v>Light</v>
      </c>
      <c r="N340" s="4">
        <f>INDEX(products!$A$1:$G$49,MATCH(orders!$D340,products!$A$1:$A$49,0),MATCH(orders!N$1,products!$A$1:$G$1,0))</f>
        <v>1</v>
      </c>
      <c r="O340" s="5">
        <f>INDEX(products!$A$1:$G$49,MATCH(orders!$D340,products!$A$1:$A$49,0),MATCH(orders!O$1,products!$A$1:$G$1,0))</f>
        <v>14.85</v>
      </c>
      <c r="P340" s="5">
        <f>E340*O340</f>
        <v>59.4</v>
      </c>
    </row>
    <row r="341" spans="1:16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INDEX(customers!$A$1:$I$1001,MATCH(orders!$C341,customers!$A$1:$A$1001,0),MATCH(orders!F$1,customers!$A$1:$I$1,0))</f>
        <v>Emmaline Rasmus</v>
      </c>
      <c r="G341" s="2" t="str">
        <f>INDEX(customers!$A$1:$I$1001,MATCH(orders!$C341,customers!$A$1:$A$1001,0),MATCH(orders!G$1,customers!$A$1:$I$1,0))</f>
        <v>Yes</v>
      </c>
      <c r="H341" s="2" t="str">
        <f>INDEX(customers!$A$1:$I$1001,MATCH(orders!$C341,customers!$A$1:$A$1001,0),MATCH(orders!H$1,customers!$A$1:$I$1,0))</f>
        <v>Boston</v>
      </c>
      <c r="I341" s="2" t="str">
        <f>INDEX(customers!$A$1:$I$1001,MATCH(orders!$C341,customers!$A$1:$A$1001,0),MATCH(orders!I$1,customers!$A$1:$I$1,0))</f>
        <v>United States</v>
      </c>
      <c r="J341" t="str">
        <f>INDEX(products!$A$1:$G$49,MATCH(orders!$D341,products!$A$1:$A$49,0),MATCH(orders!J$1,products!$A$1:$G$1,0))</f>
        <v>Exc</v>
      </c>
      <c r="K341" t="str">
        <f t="shared" si="10"/>
        <v>Excelsa</v>
      </c>
      <c r="L341" t="str">
        <f>INDEX(products!$A$1:$G$49,MATCH(orders!$D341,products!$A$1:$A$49,0),MATCH(orders!L$1,products!$A$1:$G$1,0))</f>
        <v>D</v>
      </c>
      <c r="M341" t="str">
        <f t="shared" si="11"/>
        <v>Dark</v>
      </c>
      <c r="N341" s="4">
        <f>INDEX(products!$A$1:$G$49,MATCH(orders!$D341,products!$A$1:$A$49,0),MATCH(orders!N$1,products!$A$1:$G$1,0))</f>
        <v>0.2</v>
      </c>
      <c r="O341" s="5">
        <f>INDEX(products!$A$1:$G$49,MATCH(orders!$D341,products!$A$1:$A$49,0),MATCH(orders!O$1,products!$A$1:$G$1,0))</f>
        <v>3.645</v>
      </c>
      <c r="P341" s="5">
        <f>E341*O341</f>
        <v>7.29</v>
      </c>
    </row>
    <row r="342" spans="1:16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INDEX(customers!$A$1:$I$1001,MATCH(orders!$C342,customers!$A$1:$A$1001,0),MATCH(orders!F$1,customers!$A$1:$I$1,0))</f>
        <v>Wesley Giorgioni</v>
      </c>
      <c r="G342" s="2" t="str">
        <f>INDEX(customers!$A$1:$I$1001,MATCH(orders!$C342,customers!$A$1:$A$1001,0),MATCH(orders!G$1,customers!$A$1:$I$1,0))</f>
        <v>Yes</v>
      </c>
      <c r="H342" s="2" t="str">
        <f>INDEX(customers!$A$1:$I$1001,MATCH(orders!$C342,customers!$A$1:$A$1001,0),MATCH(orders!H$1,customers!$A$1:$I$1,0))</f>
        <v>San Francisco</v>
      </c>
      <c r="I342" s="2" t="str">
        <f>INDEX(customers!$A$1:$I$1001,MATCH(orders!$C342,customers!$A$1:$A$1001,0),MATCH(orders!I$1,customers!$A$1:$I$1,0))</f>
        <v>United States</v>
      </c>
      <c r="J342" t="str">
        <f>INDEX(products!$A$1:$G$49,MATCH(orders!$D342,products!$A$1:$A$49,0),MATCH(orders!J$1,products!$A$1:$G$1,0))</f>
        <v>Exc</v>
      </c>
      <c r="K342" t="str">
        <f t="shared" si="10"/>
        <v>Excelsa</v>
      </c>
      <c r="L342" t="str">
        <f>INDEX(products!$A$1:$G$49,MATCH(orders!$D342,products!$A$1:$A$49,0),MATCH(orders!L$1,products!$A$1:$G$1,0))</f>
        <v>D</v>
      </c>
      <c r="M342" t="str">
        <f t="shared" si="11"/>
        <v>Dark</v>
      </c>
      <c r="N342" s="4">
        <f>INDEX(products!$A$1:$G$49,MATCH(orders!$D342,products!$A$1:$A$49,0),MATCH(orders!N$1,products!$A$1:$G$1,0))</f>
        <v>0.5</v>
      </c>
      <c r="O342" s="5">
        <f>INDEX(products!$A$1:$G$49,MATCH(orders!$D342,products!$A$1:$A$49,0),MATCH(orders!O$1,products!$A$1:$G$1,0))</f>
        <v>7.29</v>
      </c>
      <c r="P342" s="5">
        <f>E342*O342</f>
        <v>7.29</v>
      </c>
    </row>
    <row r="343" spans="1:16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INDEX(customers!$A$1:$I$1001,MATCH(orders!$C343,customers!$A$1:$A$1001,0),MATCH(orders!F$1,customers!$A$1:$I$1,0))</f>
        <v>Lucienne Scargle</v>
      </c>
      <c r="G343" s="2" t="str">
        <f>INDEX(customers!$A$1:$I$1001,MATCH(orders!$C343,customers!$A$1:$A$1001,0),MATCH(orders!G$1,customers!$A$1:$I$1,0))</f>
        <v>No</v>
      </c>
      <c r="H343" s="2" t="str">
        <f>INDEX(customers!$A$1:$I$1001,MATCH(orders!$C343,customers!$A$1:$A$1001,0),MATCH(orders!H$1,customers!$A$1:$I$1,0))</f>
        <v>Indianapolis</v>
      </c>
      <c r="I343" s="2" t="str">
        <f>INDEX(customers!$A$1:$I$1001,MATCH(orders!$C343,customers!$A$1:$A$1001,0),MATCH(orders!I$1,customers!$A$1:$I$1,0))</f>
        <v>United States</v>
      </c>
      <c r="J343" t="str">
        <f>INDEX(products!$A$1:$G$49,MATCH(orders!$D343,products!$A$1:$A$49,0),MATCH(orders!J$1,products!$A$1:$G$1,0))</f>
        <v>Exc</v>
      </c>
      <c r="K343" t="str">
        <f t="shared" si="10"/>
        <v>Excelsa</v>
      </c>
      <c r="L343" t="str">
        <f>INDEX(products!$A$1:$G$49,MATCH(orders!$D343,products!$A$1:$A$49,0),MATCH(orders!L$1,products!$A$1:$G$1,0))</f>
        <v>L</v>
      </c>
      <c r="M343" t="str">
        <f t="shared" si="11"/>
        <v>Light</v>
      </c>
      <c r="N343" s="4">
        <f>INDEX(products!$A$1:$G$49,MATCH(orders!$D343,products!$A$1:$A$49,0),MATCH(orders!N$1,products!$A$1:$G$1,0))</f>
        <v>0.5</v>
      </c>
      <c r="O343" s="5">
        <f>INDEX(products!$A$1:$G$49,MATCH(orders!$D343,products!$A$1:$A$49,0),MATCH(orders!O$1,products!$A$1:$G$1,0))</f>
        <v>8.91</v>
      </c>
      <c r="P343" s="5">
        <f>E343*O343</f>
        <v>17.82</v>
      </c>
    </row>
    <row r="344" spans="1:16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INDEX(customers!$A$1:$I$1001,MATCH(orders!$C344,customers!$A$1:$A$1001,0),MATCH(orders!F$1,customers!$A$1:$I$1,0))</f>
        <v>Lucienne Scargle</v>
      </c>
      <c r="G344" s="2" t="str">
        <f>INDEX(customers!$A$1:$I$1001,MATCH(orders!$C344,customers!$A$1:$A$1001,0),MATCH(orders!G$1,customers!$A$1:$I$1,0))</f>
        <v>No</v>
      </c>
      <c r="H344" s="2" t="str">
        <f>INDEX(customers!$A$1:$I$1001,MATCH(orders!$C344,customers!$A$1:$A$1001,0),MATCH(orders!H$1,customers!$A$1:$I$1,0))</f>
        <v>Indianapolis</v>
      </c>
      <c r="I344" s="2" t="str">
        <f>INDEX(customers!$A$1:$I$1001,MATCH(orders!$C344,customers!$A$1:$A$1001,0),MATCH(orders!I$1,customers!$A$1:$I$1,0))</f>
        <v>United States</v>
      </c>
      <c r="J344" t="str">
        <f>INDEX(products!$A$1:$G$49,MATCH(orders!$D344,products!$A$1:$A$49,0),MATCH(orders!J$1,products!$A$1:$G$1,0))</f>
        <v>Lib</v>
      </c>
      <c r="K344" t="str">
        <f t="shared" si="10"/>
        <v>Liberica</v>
      </c>
      <c r="L344" t="str">
        <f>INDEX(products!$A$1:$G$49,MATCH(orders!$D344,products!$A$1:$A$49,0),MATCH(orders!L$1,products!$A$1:$G$1,0))</f>
        <v>D</v>
      </c>
      <c r="M344" t="str">
        <f t="shared" si="11"/>
        <v>Dark</v>
      </c>
      <c r="N344" s="4">
        <f>INDEX(products!$A$1:$G$49,MATCH(orders!$D344,products!$A$1:$A$49,0),MATCH(orders!N$1,products!$A$1:$G$1,0))</f>
        <v>0.5</v>
      </c>
      <c r="O344" s="5">
        <f>INDEX(products!$A$1:$G$49,MATCH(orders!$D344,products!$A$1:$A$49,0),MATCH(orders!O$1,products!$A$1:$G$1,0))</f>
        <v>7.77</v>
      </c>
      <c r="P344" s="5">
        <f>E344*O344</f>
        <v>38.849999999999994</v>
      </c>
    </row>
    <row r="345" spans="1:16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INDEX(customers!$A$1:$I$1001,MATCH(orders!$C345,customers!$A$1:$A$1001,0),MATCH(orders!F$1,customers!$A$1:$I$1,0))</f>
        <v>Noam Climance</v>
      </c>
      <c r="G345" s="2" t="str">
        <f>INDEX(customers!$A$1:$I$1001,MATCH(orders!$C345,customers!$A$1:$A$1001,0),MATCH(orders!G$1,customers!$A$1:$I$1,0))</f>
        <v>No</v>
      </c>
      <c r="H345" s="2" t="str">
        <f>INDEX(customers!$A$1:$I$1001,MATCH(orders!$C345,customers!$A$1:$A$1001,0),MATCH(orders!H$1,customers!$A$1:$I$1,0))</f>
        <v>Seattle</v>
      </c>
      <c r="I345" s="2" t="str">
        <f>INDEX(customers!$A$1:$I$1001,MATCH(orders!$C345,customers!$A$1:$A$1001,0),MATCH(orders!I$1,customers!$A$1:$I$1,0))</f>
        <v>United States</v>
      </c>
      <c r="J345" t="str">
        <f>INDEX(products!$A$1:$G$49,MATCH(orders!$D345,products!$A$1:$A$49,0),MATCH(orders!J$1,products!$A$1:$G$1,0))</f>
        <v>Rob</v>
      </c>
      <c r="K345" t="str">
        <f t="shared" si="10"/>
        <v>Robusta</v>
      </c>
      <c r="L345" t="str">
        <f>INDEX(products!$A$1:$G$49,MATCH(orders!$D345,products!$A$1:$A$49,0),MATCH(orders!L$1,products!$A$1:$G$1,0))</f>
        <v>D</v>
      </c>
      <c r="M345" t="str">
        <f t="shared" si="11"/>
        <v>Dark</v>
      </c>
      <c r="N345" s="4">
        <f>INDEX(products!$A$1:$G$49,MATCH(orders!$D345,products!$A$1:$A$49,0),MATCH(orders!N$1,products!$A$1:$G$1,0))</f>
        <v>0.5</v>
      </c>
      <c r="O345" s="5">
        <f>INDEX(products!$A$1:$G$49,MATCH(orders!$D345,products!$A$1:$A$49,0),MATCH(orders!O$1,products!$A$1:$G$1,0))</f>
        <v>5.3699999999999992</v>
      </c>
      <c r="P345" s="5">
        <f>E345*O345</f>
        <v>32.22</v>
      </c>
    </row>
    <row r="346" spans="1:16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INDEX(customers!$A$1:$I$1001,MATCH(orders!$C346,customers!$A$1:$A$1001,0),MATCH(orders!F$1,customers!$A$1:$I$1,0))</f>
        <v>Catarina Donn</v>
      </c>
      <c r="G346" s="2" t="str">
        <f>INDEX(customers!$A$1:$I$1001,MATCH(orders!$C346,customers!$A$1:$A$1001,0),MATCH(orders!G$1,customers!$A$1:$I$1,0))</f>
        <v>Yes</v>
      </c>
      <c r="H346" s="2" t="str">
        <f>INDEX(customers!$A$1:$I$1001,MATCH(orders!$C346,customers!$A$1:$A$1001,0),MATCH(orders!H$1,customers!$A$1:$I$1,0))</f>
        <v>Dunmanway</v>
      </c>
      <c r="I346" s="2" t="str">
        <f>INDEX(customers!$A$1:$I$1001,MATCH(orders!$C346,customers!$A$1:$A$1001,0),MATCH(orders!I$1,customers!$A$1:$I$1,0))</f>
        <v>Ireland</v>
      </c>
      <c r="J346" t="str">
        <f>INDEX(products!$A$1:$G$49,MATCH(orders!$D346,products!$A$1:$A$49,0),MATCH(orders!J$1,products!$A$1:$G$1,0))</f>
        <v>Rob</v>
      </c>
      <c r="K346" t="str">
        <f t="shared" si="10"/>
        <v>Robusta</v>
      </c>
      <c r="L346" t="str">
        <f>INDEX(products!$A$1:$G$49,MATCH(orders!$D346,products!$A$1:$A$49,0),MATCH(orders!L$1,products!$A$1:$G$1,0))</f>
        <v>M</v>
      </c>
      <c r="M346" t="str">
        <f t="shared" si="11"/>
        <v>Medium</v>
      </c>
      <c r="N346" s="4">
        <f>INDEX(products!$A$1:$G$49,MATCH(orders!$D346,products!$A$1:$A$49,0),MATCH(orders!N$1,products!$A$1:$G$1,0))</f>
        <v>1</v>
      </c>
      <c r="O346" s="5">
        <f>INDEX(products!$A$1:$G$49,MATCH(orders!$D346,products!$A$1:$A$49,0),MATCH(orders!O$1,products!$A$1:$G$1,0))</f>
        <v>9.9499999999999993</v>
      </c>
      <c r="P346" s="5">
        <f>E346*O346</f>
        <v>19.899999999999999</v>
      </c>
    </row>
    <row r="347" spans="1:16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INDEX(customers!$A$1:$I$1001,MATCH(orders!$C347,customers!$A$1:$A$1001,0),MATCH(orders!F$1,customers!$A$1:$I$1,0))</f>
        <v>Ameline Snazle</v>
      </c>
      <c r="G347" s="2" t="str">
        <f>INDEX(customers!$A$1:$I$1001,MATCH(orders!$C347,customers!$A$1:$A$1001,0),MATCH(orders!G$1,customers!$A$1:$I$1,0))</f>
        <v>No</v>
      </c>
      <c r="H347" s="2" t="str">
        <f>INDEX(customers!$A$1:$I$1001,MATCH(orders!$C347,customers!$A$1:$A$1001,0),MATCH(orders!H$1,customers!$A$1:$I$1,0))</f>
        <v>Montgomery</v>
      </c>
      <c r="I347" s="2" t="str">
        <f>INDEX(customers!$A$1:$I$1001,MATCH(orders!$C347,customers!$A$1:$A$1001,0),MATCH(orders!I$1,customers!$A$1:$I$1,0))</f>
        <v>United States</v>
      </c>
      <c r="J347" t="str">
        <f>INDEX(products!$A$1:$G$49,MATCH(orders!$D347,products!$A$1:$A$49,0),MATCH(orders!J$1,products!$A$1:$G$1,0))</f>
        <v>Rob</v>
      </c>
      <c r="K347" t="str">
        <f t="shared" si="10"/>
        <v>Robusta</v>
      </c>
      <c r="L347" t="str">
        <f>INDEX(products!$A$1:$G$49,MATCH(orders!$D347,products!$A$1:$A$49,0),MATCH(orders!L$1,products!$A$1:$G$1,0))</f>
        <v>L</v>
      </c>
      <c r="M347" t="str">
        <f t="shared" si="11"/>
        <v>Light</v>
      </c>
      <c r="N347" s="4">
        <f>INDEX(products!$A$1:$G$49,MATCH(orders!$D347,products!$A$1:$A$49,0),MATCH(orders!N$1,products!$A$1:$G$1,0))</f>
        <v>1</v>
      </c>
      <c r="O347" s="5">
        <f>INDEX(products!$A$1:$G$49,MATCH(orders!$D347,products!$A$1:$A$49,0),MATCH(orders!O$1,products!$A$1:$G$1,0))</f>
        <v>11.95</v>
      </c>
      <c r="P347" s="5">
        <f>E347*O347</f>
        <v>59.75</v>
      </c>
    </row>
    <row r="348" spans="1:16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INDEX(customers!$A$1:$I$1001,MATCH(orders!$C348,customers!$A$1:$A$1001,0),MATCH(orders!F$1,customers!$A$1:$I$1,0))</f>
        <v>Rebeka Worg</v>
      </c>
      <c r="G348" s="2" t="str">
        <f>INDEX(customers!$A$1:$I$1001,MATCH(orders!$C348,customers!$A$1:$A$1001,0),MATCH(orders!G$1,customers!$A$1:$I$1,0))</f>
        <v>Yes</v>
      </c>
      <c r="H348" s="2" t="str">
        <f>INDEX(customers!$A$1:$I$1001,MATCH(orders!$C348,customers!$A$1:$A$1001,0),MATCH(orders!H$1,customers!$A$1:$I$1,0))</f>
        <v>Dallas</v>
      </c>
      <c r="I348" s="2" t="str">
        <f>INDEX(customers!$A$1:$I$1001,MATCH(orders!$C348,customers!$A$1:$A$1001,0),MATCH(orders!I$1,customers!$A$1:$I$1,0))</f>
        <v>United States</v>
      </c>
      <c r="J348" t="str">
        <f>INDEX(products!$A$1:$G$49,MATCH(orders!$D348,products!$A$1:$A$49,0),MATCH(orders!J$1,products!$A$1:$G$1,0))</f>
        <v>Ara</v>
      </c>
      <c r="K348" t="str">
        <f t="shared" si="10"/>
        <v>Arabica</v>
      </c>
      <c r="L348" t="str">
        <f>INDEX(products!$A$1:$G$49,MATCH(orders!$D348,products!$A$1:$A$49,0),MATCH(orders!L$1,products!$A$1:$G$1,0))</f>
        <v>L</v>
      </c>
      <c r="M348" t="str">
        <f t="shared" si="11"/>
        <v>Light</v>
      </c>
      <c r="N348" s="4">
        <f>INDEX(products!$A$1:$G$49,MATCH(orders!$D348,products!$A$1:$A$49,0),MATCH(orders!N$1,products!$A$1:$G$1,0))</f>
        <v>0.5</v>
      </c>
      <c r="O348" s="5">
        <f>INDEX(products!$A$1:$G$49,MATCH(orders!$D348,products!$A$1:$A$49,0),MATCH(orders!O$1,products!$A$1:$G$1,0))</f>
        <v>7.77</v>
      </c>
      <c r="P348" s="5">
        <f>E348*O348</f>
        <v>23.31</v>
      </c>
    </row>
    <row r="349" spans="1:16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INDEX(customers!$A$1:$I$1001,MATCH(orders!$C349,customers!$A$1:$A$1001,0),MATCH(orders!F$1,customers!$A$1:$I$1,0))</f>
        <v>Lewes Danes</v>
      </c>
      <c r="G349" s="2" t="str">
        <f>INDEX(customers!$A$1:$I$1001,MATCH(orders!$C349,customers!$A$1:$A$1001,0),MATCH(orders!G$1,customers!$A$1:$I$1,0))</f>
        <v>No</v>
      </c>
      <c r="H349" s="2" t="str">
        <f>INDEX(customers!$A$1:$I$1001,MATCH(orders!$C349,customers!$A$1:$A$1001,0),MATCH(orders!H$1,customers!$A$1:$I$1,0))</f>
        <v>Topeka</v>
      </c>
      <c r="I349" s="2" t="str">
        <f>INDEX(customers!$A$1:$I$1001,MATCH(orders!$C349,customers!$A$1:$A$1001,0),MATCH(orders!I$1,customers!$A$1:$I$1,0))</f>
        <v>United States</v>
      </c>
      <c r="J349" t="str">
        <f>INDEX(products!$A$1:$G$49,MATCH(orders!$D349,products!$A$1:$A$49,0),MATCH(orders!J$1,products!$A$1:$G$1,0))</f>
        <v>Lib</v>
      </c>
      <c r="K349" t="str">
        <f t="shared" si="10"/>
        <v>Liberica</v>
      </c>
      <c r="L349" t="str">
        <f>INDEX(products!$A$1:$G$49,MATCH(orders!$D349,products!$A$1:$A$49,0),MATCH(orders!L$1,products!$A$1:$G$1,0))</f>
        <v>M</v>
      </c>
      <c r="M349" t="str">
        <f t="shared" si="11"/>
        <v>Medium</v>
      </c>
      <c r="N349" s="4">
        <f>INDEX(products!$A$1:$G$49,MATCH(orders!$D349,products!$A$1:$A$49,0),MATCH(orders!N$1,products!$A$1:$G$1,0))</f>
        <v>1</v>
      </c>
      <c r="O349" s="5">
        <f>INDEX(products!$A$1:$G$49,MATCH(orders!$D349,products!$A$1:$A$49,0),MATCH(orders!O$1,products!$A$1:$G$1,0))</f>
        <v>14.55</v>
      </c>
      <c r="P349" s="5">
        <f>E349*O349</f>
        <v>43.650000000000006</v>
      </c>
    </row>
    <row r="350" spans="1:16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INDEX(customers!$A$1:$I$1001,MATCH(orders!$C350,customers!$A$1:$A$1001,0),MATCH(orders!F$1,customers!$A$1:$I$1,0))</f>
        <v>Shelli Keynd</v>
      </c>
      <c r="G350" s="2" t="str">
        <f>INDEX(customers!$A$1:$I$1001,MATCH(orders!$C350,customers!$A$1:$A$1001,0),MATCH(orders!G$1,customers!$A$1:$I$1,0))</f>
        <v>No</v>
      </c>
      <c r="H350" s="2" t="str">
        <f>INDEX(customers!$A$1:$I$1001,MATCH(orders!$C350,customers!$A$1:$A$1001,0),MATCH(orders!H$1,customers!$A$1:$I$1,0))</f>
        <v>Tyler</v>
      </c>
      <c r="I350" s="2" t="str">
        <f>INDEX(customers!$A$1:$I$1001,MATCH(orders!$C350,customers!$A$1:$A$1001,0),MATCH(orders!I$1,customers!$A$1:$I$1,0))</f>
        <v>United States</v>
      </c>
      <c r="J350" t="str">
        <f>INDEX(products!$A$1:$G$49,MATCH(orders!$D350,products!$A$1:$A$49,0),MATCH(orders!J$1,products!$A$1:$G$1,0))</f>
        <v>Exc</v>
      </c>
      <c r="K350" t="str">
        <f t="shared" si="10"/>
        <v>Excelsa</v>
      </c>
      <c r="L350" t="str">
        <f>INDEX(products!$A$1:$G$49,MATCH(orders!$D350,products!$A$1:$A$49,0),MATCH(orders!L$1,products!$A$1:$G$1,0))</f>
        <v>L</v>
      </c>
      <c r="M350" t="str">
        <f t="shared" si="11"/>
        <v>Light</v>
      </c>
      <c r="N350" s="4">
        <f>INDEX(products!$A$1:$G$49,MATCH(orders!$D350,products!$A$1:$A$49,0),MATCH(orders!N$1,products!$A$1:$G$1,0))</f>
        <v>2.5</v>
      </c>
      <c r="O350" s="5">
        <f>INDEX(products!$A$1:$G$49,MATCH(orders!$D350,products!$A$1:$A$49,0),MATCH(orders!O$1,products!$A$1:$G$1,0))</f>
        <v>34.154999999999994</v>
      </c>
      <c r="P350" s="5">
        <f>E350*O350</f>
        <v>204.92999999999995</v>
      </c>
    </row>
    <row r="351" spans="1:16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INDEX(customers!$A$1:$I$1001,MATCH(orders!$C351,customers!$A$1:$A$1001,0),MATCH(orders!F$1,customers!$A$1:$I$1,0))</f>
        <v>Dell Daveridge</v>
      </c>
      <c r="G351" s="2" t="str">
        <f>INDEX(customers!$A$1:$I$1001,MATCH(orders!$C351,customers!$A$1:$A$1001,0),MATCH(orders!G$1,customers!$A$1:$I$1,0))</f>
        <v>No</v>
      </c>
      <c r="H351" s="2" t="str">
        <f>INDEX(customers!$A$1:$I$1001,MATCH(orders!$C351,customers!$A$1:$A$1001,0),MATCH(orders!H$1,customers!$A$1:$I$1,0))</f>
        <v>Los Angeles</v>
      </c>
      <c r="I351" s="2" t="str">
        <f>INDEX(customers!$A$1:$I$1001,MATCH(orders!$C351,customers!$A$1:$A$1001,0),MATCH(orders!I$1,customers!$A$1:$I$1,0))</f>
        <v>United States</v>
      </c>
      <c r="J351" t="str">
        <f>INDEX(products!$A$1:$G$49,MATCH(orders!$D351,products!$A$1:$A$49,0),MATCH(orders!J$1,products!$A$1:$G$1,0))</f>
        <v>Rob</v>
      </c>
      <c r="K351" t="str">
        <f t="shared" si="10"/>
        <v>Robusta</v>
      </c>
      <c r="L351" t="str">
        <f>INDEX(products!$A$1:$G$49,MATCH(orders!$D351,products!$A$1:$A$49,0),MATCH(orders!L$1,products!$A$1:$G$1,0))</f>
        <v>L</v>
      </c>
      <c r="M351" t="str">
        <f t="shared" si="11"/>
        <v>Light</v>
      </c>
      <c r="N351" s="4">
        <f>INDEX(products!$A$1:$G$49,MATCH(orders!$D351,products!$A$1:$A$49,0),MATCH(orders!N$1,products!$A$1:$G$1,0))</f>
        <v>0.2</v>
      </c>
      <c r="O351" s="5">
        <f>INDEX(products!$A$1:$G$49,MATCH(orders!$D351,products!$A$1:$A$49,0),MATCH(orders!O$1,products!$A$1:$G$1,0))</f>
        <v>3.5849999999999995</v>
      </c>
      <c r="P351" s="5">
        <f>E351*O351</f>
        <v>14.339999999999998</v>
      </c>
    </row>
    <row r="352" spans="1:16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INDEX(customers!$A$1:$I$1001,MATCH(orders!$C352,customers!$A$1:$A$1001,0),MATCH(orders!F$1,customers!$A$1:$I$1,0))</f>
        <v>Joshuah Awdry</v>
      </c>
      <c r="G352" s="2" t="str">
        <f>INDEX(customers!$A$1:$I$1001,MATCH(orders!$C352,customers!$A$1:$A$1001,0),MATCH(orders!G$1,customers!$A$1:$I$1,0))</f>
        <v>No</v>
      </c>
      <c r="H352" s="2" t="str">
        <f>INDEX(customers!$A$1:$I$1001,MATCH(orders!$C352,customers!$A$1:$A$1001,0),MATCH(orders!H$1,customers!$A$1:$I$1,0))</f>
        <v>Shreveport</v>
      </c>
      <c r="I352" s="2" t="str">
        <f>INDEX(customers!$A$1:$I$1001,MATCH(orders!$C352,customers!$A$1:$A$1001,0),MATCH(orders!I$1,customers!$A$1:$I$1,0))</f>
        <v>United States</v>
      </c>
      <c r="J352" t="str">
        <f>INDEX(products!$A$1:$G$49,MATCH(orders!$D352,products!$A$1:$A$49,0),MATCH(orders!J$1,products!$A$1:$G$1,0))</f>
        <v>Ara</v>
      </c>
      <c r="K352" t="str">
        <f t="shared" si="10"/>
        <v>Arabica</v>
      </c>
      <c r="L352" t="str">
        <f>INDEX(products!$A$1:$G$49,MATCH(orders!$D352,products!$A$1:$A$49,0),MATCH(orders!L$1,products!$A$1:$G$1,0))</f>
        <v>D</v>
      </c>
      <c r="M352" t="str">
        <f t="shared" si="11"/>
        <v>Dark</v>
      </c>
      <c r="N352" s="4">
        <f>INDEX(products!$A$1:$G$49,MATCH(orders!$D352,products!$A$1:$A$49,0),MATCH(orders!N$1,products!$A$1:$G$1,0))</f>
        <v>0.5</v>
      </c>
      <c r="O352" s="5">
        <f>INDEX(products!$A$1:$G$49,MATCH(orders!$D352,products!$A$1:$A$49,0),MATCH(orders!O$1,products!$A$1:$G$1,0))</f>
        <v>5.97</v>
      </c>
      <c r="P352" s="5">
        <f>E352*O352</f>
        <v>23.88</v>
      </c>
    </row>
    <row r="353" spans="1:16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INDEX(customers!$A$1:$I$1001,MATCH(orders!$C353,customers!$A$1:$A$1001,0),MATCH(orders!F$1,customers!$A$1:$I$1,0))</f>
        <v>Ethel Ryles</v>
      </c>
      <c r="G353" s="2" t="str">
        <f>INDEX(customers!$A$1:$I$1001,MATCH(orders!$C353,customers!$A$1:$A$1001,0),MATCH(orders!G$1,customers!$A$1:$I$1,0))</f>
        <v>No</v>
      </c>
      <c r="H353" s="2" t="str">
        <f>INDEX(customers!$A$1:$I$1001,MATCH(orders!$C353,customers!$A$1:$A$1001,0),MATCH(orders!H$1,customers!$A$1:$I$1,0))</f>
        <v>Boise</v>
      </c>
      <c r="I353" s="2" t="str">
        <f>INDEX(customers!$A$1:$I$1001,MATCH(orders!$C353,customers!$A$1:$A$1001,0),MATCH(orders!I$1,customers!$A$1:$I$1,0))</f>
        <v>United States</v>
      </c>
      <c r="J353" t="str">
        <f>INDEX(products!$A$1:$G$49,MATCH(orders!$D353,products!$A$1:$A$49,0),MATCH(orders!J$1,products!$A$1:$G$1,0))</f>
        <v>Ara</v>
      </c>
      <c r="K353" t="str">
        <f t="shared" si="10"/>
        <v>Arabica</v>
      </c>
      <c r="L353" t="str">
        <f>INDEX(products!$A$1:$G$49,MATCH(orders!$D353,products!$A$1:$A$49,0),MATCH(orders!L$1,products!$A$1:$G$1,0))</f>
        <v>M</v>
      </c>
      <c r="M353" t="str">
        <f t="shared" si="11"/>
        <v>Medium</v>
      </c>
      <c r="N353" s="4">
        <f>INDEX(products!$A$1:$G$49,MATCH(orders!$D353,products!$A$1:$A$49,0),MATCH(orders!N$1,products!$A$1:$G$1,0))</f>
        <v>1</v>
      </c>
      <c r="O353" s="5">
        <f>INDEX(products!$A$1:$G$49,MATCH(orders!$D353,products!$A$1:$A$49,0),MATCH(orders!O$1,products!$A$1:$G$1,0))</f>
        <v>11.25</v>
      </c>
      <c r="P353" s="5">
        <f>E353*O353</f>
        <v>22.5</v>
      </c>
    </row>
    <row r="354" spans="1:16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INDEX(customers!$A$1:$I$1001,MATCH(orders!$C354,customers!$A$1:$A$1001,0),MATCH(orders!F$1,customers!$A$1:$I$1,0))</f>
        <v>Flynn Antony</v>
      </c>
      <c r="G354" s="2" t="str">
        <f>INDEX(customers!$A$1:$I$1001,MATCH(orders!$C354,customers!$A$1:$A$1001,0),MATCH(orders!G$1,customers!$A$1:$I$1,0))</f>
        <v>No</v>
      </c>
      <c r="H354" s="2" t="str">
        <f>INDEX(customers!$A$1:$I$1001,MATCH(orders!$C354,customers!$A$1:$A$1001,0),MATCH(orders!H$1,customers!$A$1:$I$1,0))</f>
        <v>Birmingham</v>
      </c>
      <c r="I354" s="2" t="str">
        <f>INDEX(customers!$A$1:$I$1001,MATCH(orders!$C354,customers!$A$1:$A$1001,0),MATCH(orders!I$1,customers!$A$1:$I$1,0))</f>
        <v>United States</v>
      </c>
      <c r="J354" t="str">
        <f>INDEX(products!$A$1:$G$49,MATCH(orders!$D354,products!$A$1:$A$49,0),MATCH(orders!J$1,products!$A$1:$G$1,0))</f>
        <v>Exc</v>
      </c>
      <c r="K354" t="str">
        <f t="shared" si="10"/>
        <v>Excelsa</v>
      </c>
      <c r="L354" t="str">
        <f>INDEX(products!$A$1:$G$49,MATCH(orders!$D354,products!$A$1:$A$49,0),MATCH(orders!L$1,products!$A$1:$G$1,0))</f>
        <v>D</v>
      </c>
      <c r="M354" t="str">
        <f t="shared" si="11"/>
        <v>Dark</v>
      </c>
      <c r="N354" s="4">
        <f>INDEX(products!$A$1:$G$49,MATCH(orders!$D354,products!$A$1:$A$49,0),MATCH(orders!N$1,products!$A$1:$G$1,0))</f>
        <v>0.5</v>
      </c>
      <c r="O354" s="5">
        <f>INDEX(products!$A$1:$G$49,MATCH(orders!$D354,products!$A$1:$A$49,0),MATCH(orders!O$1,products!$A$1:$G$1,0))</f>
        <v>7.29</v>
      </c>
      <c r="P354" s="5">
        <f>E354*O354</f>
        <v>36.450000000000003</v>
      </c>
    </row>
    <row r="355" spans="1:16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INDEX(customers!$A$1:$I$1001,MATCH(orders!$C355,customers!$A$1:$A$1001,0),MATCH(orders!F$1,customers!$A$1:$I$1,0))</f>
        <v>Maitilde Boxill</v>
      </c>
      <c r="G355" s="2" t="str">
        <f>INDEX(customers!$A$1:$I$1001,MATCH(orders!$C355,customers!$A$1:$A$1001,0),MATCH(orders!G$1,customers!$A$1:$I$1,0))</f>
        <v>Yes</v>
      </c>
      <c r="H355" s="2" t="str">
        <f>INDEX(customers!$A$1:$I$1001,MATCH(orders!$C355,customers!$A$1:$A$1001,0),MATCH(orders!H$1,customers!$A$1:$I$1,0))</f>
        <v>Montgomery</v>
      </c>
      <c r="I355" s="2" t="str">
        <f>INDEX(customers!$A$1:$I$1001,MATCH(orders!$C355,customers!$A$1:$A$1001,0),MATCH(orders!I$1,customers!$A$1:$I$1,0))</f>
        <v>United States</v>
      </c>
      <c r="J355" t="str">
        <f>INDEX(products!$A$1:$G$49,MATCH(orders!$D355,products!$A$1:$A$49,0),MATCH(orders!J$1,products!$A$1:$G$1,0))</f>
        <v>Ara</v>
      </c>
      <c r="K355" t="str">
        <f t="shared" si="10"/>
        <v>Arabica</v>
      </c>
      <c r="L355" t="str">
        <f>INDEX(products!$A$1:$G$49,MATCH(orders!$D355,products!$A$1:$A$49,0),MATCH(orders!L$1,products!$A$1:$G$1,0))</f>
        <v>M</v>
      </c>
      <c r="M355" t="str">
        <f t="shared" si="11"/>
        <v>Medium</v>
      </c>
      <c r="N355" s="4">
        <f>INDEX(products!$A$1:$G$49,MATCH(orders!$D355,products!$A$1:$A$49,0),MATCH(orders!N$1,products!$A$1:$G$1,0))</f>
        <v>0.5</v>
      </c>
      <c r="O355" s="5">
        <f>INDEX(products!$A$1:$G$49,MATCH(orders!$D355,products!$A$1:$A$49,0),MATCH(orders!O$1,products!$A$1:$G$1,0))</f>
        <v>6.75</v>
      </c>
      <c r="P355" s="5">
        <f>E355*O355</f>
        <v>27</v>
      </c>
    </row>
    <row r="356" spans="1:16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INDEX(customers!$A$1:$I$1001,MATCH(orders!$C356,customers!$A$1:$A$1001,0),MATCH(orders!F$1,customers!$A$1:$I$1,0))</f>
        <v>Jodee Caldicott</v>
      </c>
      <c r="G356" s="2" t="str">
        <f>INDEX(customers!$A$1:$I$1001,MATCH(orders!$C356,customers!$A$1:$A$1001,0),MATCH(orders!G$1,customers!$A$1:$I$1,0))</f>
        <v>No</v>
      </c>
      <c r="H356" s="2" t="str">
        <f>INDEX(customers!$A$1:$I$1001,MATCH(orders!$C356,customers!$A$1:$A$1001,0),MATCH(orders!H$1,customers!$A$1:$I$1,0))</f>
        <v>Fort Pierce</v>
      </c>
      <c r="I356" s="2" t="str">
        <f>INDEX(customers!$A$1:$I$1001,MATCH(orders!$C356,customers!$A$1:$A$1001,0),MATCH(orders!I$1,customers!$A$1:$I$1,0))</f>
        <v>United States</v>
      </c>
      <c r="J356" t="str">
        <f>INDEX(products!$A$1:$G$49,MATCH(orders!$D356,products!$A$1:$A$49,0),MATCH(orders!J$1,products!$A$1:$G$1,0))</f>
        <v>Ara</v>
      </c>
      <c r="K356" t="str">
        <f t="shared" si="10"/>
        <v>Arabica</v>
      </c>
      <c r="L356" t="str">
        <f>INDEX(products!$A$1:$G$49,MATCH(orders!$D356,products!$A$1:$A$49,0),MATCH(orders!L$1,products!$A$1:$G$1,0))</f>
        <v>M</v>
      </c>
      <c r="M356" t="str">
        <f t="shared" si="11"/>
        <v>Medium</v>
      </c>
      <c r="N356" s="4">
        <f>INDEX(products!$A$1:$G$49,MATCH(orders!$D356,products!$A$1:$A$49,0),MATCH(orders!N$1,products!$A$1:$G$1,0))</f>
        <v>2.5</v>
      </c>
      <c r="O356" s="5">
        <f>INDEX(products!$A$1:$G$49,MATCH(orders!$D356,products!$A$1:$A$49,0),MATCH(orders!O$1,products!$A$1:$G$1,0))</f>
        <v>25.874999999999996</v>
      </c>
      <c r="P356" s="5">
        <f>E356*O356</f>
        <v>155.24999999999997</v>
      </c>
    </row>
    <row r="357" spans="1:16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INDEX(customers!$A$1:$I$1001,MATCH(orders!$C357,customers!$A$1:$A$1001,0),MATCH(orders!F$1,customers!$A$1:$I$1,0))</f>
        <v>Marianna Vedmore</v>
      </c>
      <c r="G357" s="2" t="str">
        <f>INDEX(customers!$A$1:$I$1001,MATCH(orders!$C357,customers!$A$1:$A$1001,0),MATCH(orders!G$1,customers!$A$1:$I$1,0))</f>
        <v>Yes</v>
      </c>
      <c r="H357" s="2" t="str">
        <f>INDEX(customers!$A$1:$I$1001,MATCH(orders!$C357,customers!$A$1:$A$1001,0),MATCH(orders!H$1,customers!$A$1:$I$1,0))</f>
        <v>Greensboro</v>
      </c>
      <c r="I357" s="2" t="str">
        <f>INDEX(customers!$A$1:$I$1001,MATCH(orders!$C357,customers!$A$1:$A$1001,0),MATCH(orders!I$1,customers!$A$1:$I$1,0))</f>
        <v>United States</v>
      </c>
      <c r="J357" t="str">
        <f>INDEX(products!$A$1:$G$49,MATCH(orders!$D357,products!$A$1:$A$49,0),MATCH(orders!J$1,products!$A$1:$G$1,0))</f>
        <v>Ara</v>
      </c>
      <c r="K357" t="str">
        <f t="shared" si="10"/>
        <v>Arabica</v>
      </c>
      <c r="L357" t="str">
        <f>INDEX(products!$A$1:$G$49,MATCH(orders!$D357,products!$A$1:$A$49,0),MATCH(orders!L$1,products!$A$1:$G$1,0))</f>
        <v>D</v>
      </c>
      <c r="M357" t="str">
        <f t="shared" si="11"/>
        <v>Dark</v>
      </c>
      <c r="N357" s="4">
        <f>INDEX(products!$A$1:$G$49,MATCH(orders!$D357,products!$A$1:$A$49,0),MATCH(orders!N$1,products!$A$1:$G$1,0))</f>
        <v>2.5</v>
      </c>
      <c r="O357" s="5">
        <f>INDEX(products!$A$1:$G$49,MATCH(orders!$D357,products!$A$1:$A$49,0),MATCH(orders!O$1,products!$A$1:$G$1,0))</f>
        <v>22.884999999999998</v>
      </c>
      <c r="P357" s="5">
        <f>E357*O357</f>
        <v>114.42499999999998</v>
      </c>
    </row>
    <row r="358" spans="1:16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INDEX(customers!$A$1:$I$1001,MATCH(orders!$C358,customers!$A$1:$A$1001,0),MATCH(orders!F$1,customers!$A$1:$I$1,0))</f>
        <v>Willey Romao</v>
      </c>
      <c r="G358" s="2" t="str">
        <f>INDEX(customers!$A$1:$I$1001,MATCH(orders!$C358,customers!$A$1:$A$1001,0),MATCH(orders!G$1,customers!$A$1:$I$1,0))</f>
        <v>Yes</v>
      </c>
      <c r="H358" s="2" t="str">
        <f>INDEX(customers!$A$1:$I$1001,MATCH(orders!$C358,customers!$A$1:$A$1001,0),MATCH(orders!H$1,customers!$A$1:$I$1,0))</f>
        <v>Sacramento</v>
      </c>
      <c r="I358" s="2" t="str">
        <f>INDEX(customers!$A$1:$I$1001,MATCH(orders!$C358,customers!$A$1:$A$1001,0),MATCH(orders!I$1,customers!$A$1:$I$1,0))</f>
        <v>United States</v>
      </c>
      <c r="J358" t="str">
        <f>INDEX(products!$A$1:$G$49,MATCH(orders!$D358,products!$A$1:$A$49,0),MATCH(orders!J$1,products!$A$1:$G$1,0))</f>
        <v>Lib</v>
      </c>
      <c r="K358" t="str">
        <f t="shared" si="10"/>
        <v>Liberica</v>
      </c>
      <c r="L358" t="str">
        <f>INDEX(products!$A$1:$G$49,MATCH(orders!$D358,products!$A$1:$A$49,0),MATCH(orders!L$1,products!$A$1:$G$1,0))</f>
        <v>D</v>
      </c>
      <c r="M358" t="str">
        <f t="shared" si="11"/>
        <v>Dark</v>
      </c>
      <c r="N358" s="4">
        <f>INDEX(products!$A$1:$G$49,MATCH(orders!$D358,products!$A$1:$A$49,0),MATCH(orders!N$1,products!$A$1:$G$1,0))</f>
        <v>1</v>
      </c>
      <c r="O358" s="5">
        <f>INDEX(products!$A$1:$G$49,MATCH(orders!$D358,products!$A$1:$A$49,0),MATCH(orders!O$1,products!$A$1:$G$1,0))</f>
        <v>12.95</v>
      </c>
      <c r="P358" s="5">
        <f>E358*O358</f>
        <v>51.8</v>
      </c>
    </row>
    <row r="359" spans="1:16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INDEX(customers!$A$1:$I$1001,MATCH(orders!$C359,customers!$A$1:$A$1001,0),MATCH(orders!F$1,customers!$A$1:$I$1,0))</f>
        <v>Enriqueta Ixor</v>
      </c>
      <c r="G359" s="2" t="str">
        <f>INDEX(customers!$A$1:$I$1001,MATCH(orders!$C359,customers!$A$1:$A$1001,0),MATCH(orders!G$1,customers!$A$1:$I$1,0))</f>
        <v>No</v>
      </c>
      <c r="H359" s="2" t="str">
        <f>INDEX(customers!$A$1:$I$1001,MATCH(orders!$C359,customers!$A$1:$A$1001,0),MATCH(orders!H$1,customers!$A$1:$I$1,0))</f>
        <v>Round Rock</v>
      </c>
      <c r="I359" s="2" t="str">
        <f>INDEX(customers!$A$1:$I$1001,MATCH(orders!$C359,customers!$A$1:$A$1001,0),MATCH(orders!I$1,customers!$A$1:$I$1,0))</f>
        <v>United States</v>
      </c>
      <c r="J359" t="str">
        <f>INDEX(products!$A$1:$G$49,MATCH(orders!$D359,products!$A$1:$A$49,0),MATCH(orders!J$1,products!$A$1:$G$1,0))</f>
        <v>Ara</v>
      </c>
      <c r="K359" t="str">
        <f t="shared" si="10"/>
        <v>Arabica</v>
      </c>
      <c r="L359" t="str">
        <f>INDEX(products!$A$1:$G$49,MATCH(orders!$D359,products!$A$1:$A$49,0),MATCH(orders!L$1,products!$A$1:$G$1,0))</f>
        <v>M</v>
      </c>
      <c r="M359" t="str">
        <f t="shared" si="11"/>
        <v>Medium</v>
      </c>
      <c r="N359" s="4">
        <f>INDEX(products!$A$1:$G$49,MATCH(orders!$D359,products!$A$1:$A$49,0),MATCH(orders!N$1,products!$A$1:$G$1,0))</f>
        <v>2.5</v>
      </c>
      <c r="O359" s="5">
        <f>INDEX(products!$A$1:$G$49,MATCH(orders!$D359,products!$A$1:$A$49,0),MATCH(orders!O$1,products!$A$1:$G$1,0))</f>
        <v>25.874999999999996</v>
      </c>
      <c r="P359" s="5">
        <f>E359*O359</f>
        <v>155.24999999999997</v>
      </c>
    </row>
    <row r="360" spans="1:16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INDEX(customers!$A$1:$I$1001,MATCH(orders!$C360,customers!$A$1:$A$1001,0),MATCH(orders!F$1,customers!$A$1:$I$1,0))</f>
        <v>Tomasina Cotmore</v>
      </c>
      <c r="G360" s="2" t="str">
        <f>INDEX(customers!$A$1:$I$1001,MATCH(orders!$C360,customers!$A$1:$A$1001,0),MATCH(orders!G$1,customers!$A$1:$I$1,0))</f>
        <v>No</v>
      </c>
      <c r="H360" s="2" t="str">
        <f>INDEX(customers!$A$1:$I$1001,MATCH(orders!$C360,customers!$A$1:$A$1001,0),MATCH(orders!H$1,customers!$A$1:$I$1,0))</f>
        <v>Reston</v>
      </c>
      <c r="I360" s="2" t="str">
        <f>INDEX(customers!$A$1:$I$1001,MATCH(orders!$C360,customers!$A$1:$A$1001,0),MATCH(orders!I$1,customers!$A$1:$I$1,0))</f>
        <v>United States</v>
      </c>
      <c r="J360" t="str">
        <f>INDEX(products!$A$1:$G$49,MATCH(orders!$D360,products!$A$1:$A$49,0),MATCH(orders!J$1,products!$A$1:$G$1,0))</f>
        <v>Ara</v>
      </c>
      <c r="K360" t="str">
        <f t="shared" si="10"/>
        <v>Arabica</v>
      </c>
      <c r="L360" t="str">
        <f>INDEX(products!$A$1:$G$49,MATCH(orders!$D360,products!$A$1:$A$49,0),MATCH(orders!L$1,products!$A$1:$G$1,0))</f>
        <v>L</v>
      </c>
      <c r="M360" t="str">
        <f t="shared" si="11"/>
        <v>Light</v>
      </c>
      <c r="N360" s="4">
        <f>INDEX(products!$A$1:$G$49,MATCH(orders!$D360,products!$A$1:$A$49,0),MATCH(orders!N$1,products!$A$1:$G$1,0))</f>
        <v>2.5</v>
      </c>
      <c r="O360" s="5">
        <f>INDEX(products!$A$1:$G$49,MATCH(orders!$D360,products!$A$1:$A$49,0),MATCH(orders!O$1,products!$A$1:$G$1,0))</f>
        <v>29.784999999999997</v>
      </c>
      <c r="P360" s="5">
        <f>E360*O360</f>
        <v>29.784999999999997</v>
      </c>
    </row>
    <row r="361" spans="1:16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INDEX(customers!$A$1:$I$1001,MATCH(orders!$C361,customers!$A$1:$A$1001,0),MATCH(orders!F$1,customers!$A$1:$I$1,0))</f>
        <v>Yuma Skipsey</v>
      </c>
      <c r="G361" s="2" t="str">
        <f>INDEX(customers!$A$1:$I$1001,MATCH(orders!$C361,customers!$A$1:$A$1001,0),MATCH(orders!G$1,customers!$A$1:$I$1,0))</f>
        <v>No</v>
      </c>
      <c r="H361" s="2" t="str">
        <f>INDEX(customers!$A$1:$I$1001,MATCH(orders!$C361,customers!$A$1:$A$1001,0),MATCH(orders!H$1,customers!$A$1:$I$1,0))</f>
        <v>Charlton</v>
      </c>
      <c r="I361" s="2" t="str">
        <f>INDEX(customers!$A$1:$I$1001,MATCH(orders!$C361,customers!$A$1:$A$1001,0),MATCH(orders!I$1,customers!$A$1:$I$1,0))</f>
        <v>United Kingdom</v>
      </c>
      <c r="J361" t="str">
        <f>INDEX(products!$A$1:$G$49,MATCH(orders!$D361,products!$A$1:$A$49,0),MATCH(orders!J$1,products!$A$1:$G$1,0))</f>
        <v>Rob</v>
      </c>
      <c r="K361" t="str">
        <f t="shared" si="10"/>
        <v>Robusta</v>
      </c>
      <c r="L361" t="str">
        <f>INDEX(products!$A$1:$G$49,MATCH(orders!$D361,products!$A$1:$A$49,0),MATCH(orders!L$1,products!$A$1:$G$1,0))</f>
        <v>L</v>
      </c>
      <c r="M361" t="str">
        <f t="shared" si="11"/>
        <v>Light</v>
      </c>
      <c r="N361" s="4">
        <f>INDEX(products!$A$1:$G$49,MATCH(orders!$D361,products!$A$1:$A$49,0),MATCH(orders!N$1,products!$A$1:$G$1,0))</f>
        <v>0.2</v>
      </c>
      <c r="O361" s="5">
        <f>INDEX(products!$A$1:$G$49,MATCH(orders!$D361,products!$A$1:$A$49,0),MATCH(orders!O$1,products!$A$1:$G$1,0))</f>
        <v>3.5849999999999995</v>
      </c>
      <c r="P361" s="5">
        <f>E361*O361</f>
        <v>21.509999999999998</v>
      </c>
    </row>
    <row r="362" spans="1:16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INDEX(customers!$A$1:$I$1001,MATCH(orders!$C362,customers!$A$1:$A$1001,0),MATCH(orders!F$1,customers!$A$1:$I$1,0))</f>
        <v>Nicko Corps</v>
      </c>
      <c r="G362" s="2" t="str">
        <f>INDEX(customers!$A$1:$I$1001,MATCH(orders!$C362,customers!$A$1:$A$1001,0),MATCH(orders!G$1,customers!$A$1:$I$1,0))</f>
        <v>No</v>
      </c>
      <c r="H362" s="2" t="str">
        <f>INDEX(customers!$A$1:$I$1001,MATCH(orders!$C362,customers!$A$1:$A$1001,0),MATCH(orders!H$1,customers!$A$1:$I$1,0))</f>
        <v>Columbia</v>
      </c>
      <c r="I362" s="2" t="str">
        <f>INDEX(customers!$A$1:$I$1001,MATCH(orders!$C362,customers!$A$1:$A$1001,0),MATCH(orders!I$1,customers!$A$1:$I$1,0))</f>
        <v>United States</v>
      </c>
      <c r="J362" t="str">
        <f>INDEX(products!$A$1:$G$49,MATCH(orders!$D362,products!$A$1:$A$49,0),MATCH(orders!J$1,products!$A$1:$G$1,0))</f>
        <v>Rob</v>
      </c>
      <c r="K362" t="str">
        <f t="shared" si="10"/>
        <v>Robusta</v>
      </c>
      <c r="L362" t="str">
        <f>INDEX(products!$A$1:$G$49,MATCH(orders!$D362,products!$A$1:$A$49,0),MATCH(orders!L$1,products!$A$1:$G$1,0))</f>
        <v>D</v>
      </c>
      <c r="M362" t="str">
        <f t="shared" si="11"/>
        <v>Dark</v>
      </c>
      <c r="N362" s="4">
        <f>INDEX(products!$A$1:$G$49,MATCH(orders!$D362,products!$A$1:$A$49,0),MATCH(orders!N$1,products!$A$1:$G$1,0))</f>
        <v>2.5</v>
      </c>
      <c r="O362" s="5">
        <f>INDEX(products!$A$1:$G$49,MATCH(orders!$D362,products!$A$1:$A$49,0),MATCH(orders!O$1,products!$A$1:$G$1,0))</f>
        <v>20.584999999999997</v>
      </c>
      <c r="P362" s="5">
        <f>E362*O362</f>
        <v>41.169999999999995</v>
      </c>
    </row>
    <row r="363" spans="1:16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INDEX(customers!$A$1:$I$1001,MATCH(orders!$C363,customers!$A$1:$A$1001,0),MATCH(orders!F$1,customers!$A$1:$I$1,0))</f>
        <v>Nicko Corps</v>
      </c>
      <c r="G363" s="2" t="str">
        <f>INDEX(customers!$A$1:$I$1001,MATCH(orders!$C363,customers!$A$1:$A$1001,0),MATCH(orders!G$1,customers!$A$1:$I$1,0))</f>
        <v>No</v>
      </c>
      <c r="H363" s="2" t="str">
        <f>INDEX(customers!$A$1:$I$1001,MATCH(orders!$C363,customers!$A$1:$A$1001,0),MATCH(orders!H$1,customers!$A$1:$I$1,0))</f>
        <v>Columbia</v>
      </c>
      <c r="I363" s="2" t="str">
        <f>INDEX(customers!$A$1:$I$1001,MATCH(orders!$C363,customers!$A$1:$A$1001,0),MATCH(orders!I$1,customers!$A$1:$I$1,0))</f>
        <v>United States</v>
      </c>
      <c r="J363" t="str">
        <f>INDEX(products!$A$1:$G$49,MATCH(orders!$D363,products!$A$1:$A$49,0),MATCH(orders!J$1,products!$A$1:$G$1,0))</f>
        <v>Rob</v>
      </c>
      <c r="K363" t="str">
        <f t="shared" si="10"/>
        <v>Robusta</v>
      </c>
      <c r="L363" t="str">
        <f>INDEX(products!$A$1:$G$49,MATCH(orders!$D363,products!$A$1:$A$49,0),MATCH(orders!L$1,products!$A$1:$G$1,0))</f>
        <v>M</v>
      </c>
      <c r="M363" t="str">
        <f t="shared" si="11"/>
        <v>Medium</v>
      </c>
      <c r="N363" s="4">
        <f>INDEX(products!$A$1:$G$49,MATCH(orders!$D363,products!$A$1:$A$49,0),MATCH(orders!N$1,products!$A$1:$G$1,0))</f>
        <v>0.5</v>
      </c>
      <c r="O363" s="5">
        <f>INDEX(products!$A$1:$G$49,MATCH(orders!$D363,products!$A$1:$A$49,0),MATCH(orders!O$1,products!$A$1:$G$1,0))</f>
        <v>5.97</v>
      </c>
      <c r="P363" s="5">
        <f>E363*O363</f>
        <v>5.97</v>
      </c>
    </row>
    <row r="364" spans="1:16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INDEX(customers!$A$1:$I$1001,MATCH(orders!$C364,customers!$A$1:$A$1001,0),MATCH(orders!F$1,customers!$A$1:$I$1,0))</f>
        <v>Feliks Babber</v>
      </c>
      <c r="G364" s="2" t="str">
        <f>INDEX(customers!$A$1:$I$1001,MATCH(orders!$C364,customers!$A$1:$A$1001,0),MATCH(orders!G$1,customers!$A$1:$I$1,0))</f>
        <v>Yes</v>
      </c>
      <c r="H364" s="2" t="str">
        <f>INDEX(customers!$A$1:$I$1001,MATCH(orders!$C364,customers!$A$1:$A$1001,0),MATCH(orders!H$1,customers!$A$1:$I$1,0))</f>
        <v>Phoenix</v>
      </c>
      <c r="I364" s="2" t="str">
        <f>INDEX(customers!$A$1:$I$1001,MATCH(orders!$C364,customers!$A$1:$A$1001,0),MATCH(orders!I$1,customers!$A$1:$I$1,0))</f>
        <v>United States</v>
      </c>
      <c r="J364" t="str">
        <f>INDEX(products!$A$1:$G$49,MATCH(orders!$D364,products!$A$1:$A$49,0),MATCH(orders!J$1,products!$A$1:$G$1,0))</f>
        <v>Exc</v>
      </c>
      <c r="K364" t="str">
        <f t="shared" si="10"/>
        <v>Excelsa</v>
      </c>
      <c r="L364" t="str">
        <f>INDEX(products!$A$1:$G$49,MATCH(orders!$D364,products!$A$1:$A$49,0),MATCH(orders!L$1,products!$A$1:$G$1,0))</f>
        <v>L</v>
      </c>
      <c r="M364" t="str">
        <f t="shared" si="11"/>
        <v>Light</v>
      </c>
      <c r="N364" s="4">
        <f>INDEX(products!$A$1:$G$49,MATCH(orders!$D364,products!$A$1:$A$49,0),MATCH(orders!N$1,products!$A$1:$G$1,0))</f>
        <v>1</v>
      </c>
      <c r="O364" s="5">
        <f>INDEX(products!$A$1:$G$49,MATCH(orders!$D364,products!$A$1:$A$49,0),MATCH(orders!O$1,products!$A$1:$G$1,0))</f>
        <v>14.85</v>
      </c>
      <c r="P364" s="5">
        <f>E364*O364</f>
        <v>74.25</v>
      </c>
    </row>
    <row r="365" spans="1:16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INDEX(customers!$A$1:$I$1001,MATCH(orders!$C365,customers!$A$1:$A$1001,0),MATCH(orders!F$1,customers!$A$1:$I$1,0))</f>
        <v>Kaja Loxton</v>
      </c>
      <c r="G365" s="2" t="str">
        <f>INDEX(customers!$A$1:$I$1001,MATCH(orders!$C365,customers!$A$1:$A$1001,0),MATCH(orders!G$1,customers!$A$1:$I$1,0))</f>
        <v>No</v>
      </c>
      <c r="H365" s="2" t="str">
        <f>INDEX(customers!$A$1:$I$1001,MATCH(orders!$C365,customers!$A$1:$A$1001,0),MATCH(orders!H$1,customers!$A$1:$I$1,0))</f>
        <v>Miami</v>
      </c>
      <c r="I365" s="2" t="str">
        <f>INDEX(customers!$A$1:$I$1001,MATCH(orders!$C365,customers!$A$1:$A$1001,0),MATCH(orders!I$1,customers!$A$1:$I$1,0))</f>
        <v>United States</v>
      </c>
      <c r="J365" t="str">
        <f>INDEX(products!$A$1:$G$49,MATCH(orders!$D365,products!$A$1:$A$49,0),MATCH(orders!J$1,products!$A$1:$G$1,0))</f>
        <v>Lib</v>
      </c>
      <c r="K365" t="str">
        <f t="shared" si="10"/>
        <v>Liberica</v>
      </c>
      <c r="L365" t="str">
        <f>INDEX(products!$A$1:$G$49,MATCH(orders!$D365,products!$A$1:$A$49,0),MATCH(orders!L$1,products!$A$1:$G$1,0))</f>
        <v>M</v>
      </c>
      <c r="M365" t="str">
        <f t="shared" si="11"/>
        <v>Medium</v>
      </c>
      <c r="N365" s="4">
        <f>INDEX(products!$A$1:$G$49,MATCH(orders!$D365,products!$A$1:$A$49,0),MATCH(orders!N$1,products!$A$1:$G$1,0))</f>
        <v>1</v>
      </c>
      <c r="O365" s="5">
        <f>INDEX(products!$A$1:$G$49,MATCH(orders!$D365,products!$A$1:$A$49,0),MATCH(orders!O$1,products!$A$1:$G$1,0))</f>
        <v>14.55</v>
      </c>
      <c r="P365" s="5">
        <f>E365*O365</f>
        <v>87.300000000000011</v>
      </c>
    </row>
    <row r="366" spans="1:16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INDEX(customers!$A$1:$I$1001,MATCH(orders!$C366,customers!$A$1:$A$1001,0),MATCH(orders!F$1,customers!$A$1:$I$1,0))</f>
        <v>Parker Tofful</v>
      </c>
      <c r="G366" s="2" t="str">
        <f>INDEX(customers!$A$1:$I$1001,MATCH(orders!$C366,customers!$A$1:$A$1001,0),MATCH(orders!G$1,customers!$A$1:$I$1,0))</f>
        <v>Yes</v>
      </c>
      <c r="H366" s="2" t="str">
        <f>INDEX(customers!$A$1:$I$1001,MATCH(orders!$C366,customers!$A$1:$A$1001,0),MATCH(orders!H$1,customers!$A$1:$I$1,0))</f>
        <v>Fresno</v>
      </c>
      <c r="I366" s="2" t="str">
        <f>INDEX(customers!$A$1:$I$1001,MATCH(orders!$C366,customers!$A$1:$A$1001,0),MATCH(orders!I$1,customers!$A$1:$I$1,0))</f>
        <v>United States</v>
      </c>
      <c r="J366" t="str">
        <f>INDEX(products!$A$1:$G$49,MATCH(orders!$D366,products!$A$1:$A$49,0),MATCH(orders!J$1,products!$A$1:$G$1,0))</f>
        <v>Exc</v>
      </c>
      <c r="K366" t="str">
        <f t="shared" si="10"/>
        <v>Excelsa</v>
      </c>
      <c r="L366" t="str">
        <f>INDEX(products!$A$1:$G$49,MATCH(orders!$D366,products!$A$1:$A$49,0),MATCH(orders!L$1,products!$A$1:$G$1,0))</f>
        <v>D</v>
      </c>
      <c r="M366" t="str">
        <f t="shared" si="11"/>
        <v>Dark</v>
      </c>
      <c r="N366" s="4">
        <f>INDEX(products!$A$1:$G$49,MATCH(orders!$D366,products!$A$1:$A$49,0),MATCH(orders!N$1,products!$A$1:$G$1,0))</f>
        <v>1</v>
      </c>
      <c r="O366" s="5">
        <f>INDEX(products!$A$1:$G$49,MATCH(orders!$D366,products!$A$1:$A$49,0),MATCH(orders!O$1,products!$A$1:$G$1,0))</f>
        <v>12.15</v>
      </c>
      <c r="P366" s="5">
        <f>E366*O366</f>
        <v>72.900000000000006</v>
      </c>
    </row>
    <row r="367" spans="1:16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INDEX(customers!$A$1:$I$1001,MATCH(orders!$C367,customers!$A$1:$A$1001,0),MATCH(orders!F$1,customers!$A$1:$I$1,0))</f>
        <v>Casi Gwinnett</v>
      </c>
      <c r="G367" s="2" t="str">
        <f>INDEX(customers!$A$1:$I$1001,MATCH(orders!$C367,customers!$A$1:$A$1001,0),MATCH(orders!G$1,customers!$A$1:$I$1,0))</f>
        <v>No</v>
      </c>
      <c r="H367" s="2" t="str">
        <f>INDEX(customers!$A$1:$I$1001,MATCH(orders!$C367,customers!$A$1:$A$1001,0),MATCH(orders!H$1,customers!$A$1:$I$1,0))</f>
        <v>Anaheim</v>
      </c>
      <c r="I367" s="2" t="str">
        <f>INDEX(customers!$A$1:$I$1001,MATCH(orders!$C367,customers!$A$1:$A$1001,0),MATCH(orders!I$1,customers!$A$1:$I$1,0))</f>
        <v>United States</v>
      </c>
      <c r="J367" t="str">
        <f>INDEX(products!$A$1:$G$49,MATCH(orders!$D367,products!$A$1:$A$49,0),MATCH(orders!J$1,products!$A$1:$G$1,0))</f>
        <v>Lib</v>
      </c>
      <c r="K367" t="str">
        <f t="shared" si="10"/>
        <v>Liberica</v>
      </c>
      <c r="L367" t="str">
        <f>INDEX(products!$A$1:$G$49,MATCH(orders!$D367,products!$A$1:$A$49,0),MATCH(orders!L$1,products!$A$1:$G$1,0))</f>
        <v>D</v>
      </c>
      <c r="M367" t="str">
        <f t="shared" si="11"/>
        <v>Dark</v>
      </c>
      <c r="N367" s="4">
        <f>INDEX(products!$A$1:$G$49,MATCH(orders!$D367,products!$A$1:$A$49,0),MATCH(orders!N$1,products!$A$1:$G$1,0))</f>
        <v>0.5</v>
      </c>
      <c r="O367" s="5">
        <f>INDEX(products!$A$1:$G$49,MATCH(orders!$D367,products!$A$1:$A$49,0),MATCH(orders!O$1,products!$A$1:$G$1,0))</f>
        <v>7.77</v>
      </c>
      <c r="P367" s="5">
        <f>E367*O367</f>
        <v>7.77</v>
      </c>
    </row>
    <row r="368" spans="1:16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INDEX(customers!$A$1:$I$1001,MATCH(orders!$C368,customers!$A$1:$A$1001,0),MATCH(orders!F$1,customers!$A$1:$I$1,0))</f>
        <v>Saree Ellesworth</v>
      </c>
      <c r="G368" s="2" t="str">
        <f>INDEX(customers!$A$1:$I$1001,MATCH(orders!$C368,customers!$A$1:$A$1001,0),MATCH(orders!G$1,customers!$A$1:$I$1,0))</f>
        <v>No</v>
      </c>
      <c r="H368" s="2" t="str">
        <f>INDEX(customers!$A$1:$I$1001,MATCH(orders!$C368,customers!$A$1:$A$1001,0),MATCH(orders!H$1,customers!$A$1:$I$1,0))</f>
        <v>Newport News</v>
      </c>
      <c r="I368" s="2" t="str">
        <f>INDEX(customers!$A$1:$I$1001,MATCH(orders!$C368,customers!$A$1:$A$1001,0),MATCH(orders!I$1,customers!$A$1:$I$1,0))</f>
        <v>United States</v>
      </c>
      <c r="J368" t="str">
        <f>INDEX(products!$A$1:$G$49,MATCH(orders!$D368,products!$A$1:$A$49,0),MATCH(orders!J$1,products!$A$1:$G$1,0))</f>
        <v>Exc</v>
      </c>
      <c r="K368" t="str">
        <f t="shared" si="10"/>
        <v>Excelsa</v>
      </c>
      <c r="L368" t="str">
        <f>INDEX(products!$A$1:$G$49,MATCH(orders!$D368,products!$A$1:$A$49,0),MATCH(orders!L$1,products!$A$1:$G$1,0))</f>
        <v>D</v>
      </c>
      <c r="M368" t="str">
        <f t="shared" si="11"/>
        <v>Dark</v>
      </c>
      <c r="N368" s="4">
        <f>INDEX(products!$A$1:$G$49,MATCH(orders!$D368,products!$A$1:$A$49,0),MATCH(orders!N$1,products!$A$1:$G$1,0))</f>
        <v>0.5</v>
      </c>
      <c r="O368" s="5">
        <f>INDEX(products!$A$1:$G$49,MATCH(orders!$D368,products!$A$1:$A$49,0),MATCH(orders!O$1,products!$A$1:$G$1,0))</f>
        <v>7.29</v>
      </c>
      <c r="P368" s="5">
        <f>E368*O368</f>
        <v>43.74</v>
      </c>
    </row>
    <row r="369" spans="1:16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INDEX(customers!$A$1:$I$1001,MATCH(orders!$C369,customers!$A$1:$A$1001,0),MATCH(orders!F$1,customers!$A$1:$I$1,0))</f>
        <v>Silvio Iorizzi</v>
      </c>
      <c r="G369" s="2" t="str">
        <f>INDEX(customers!$A$1:$I$1001,MATCH(orders!$C369,customers!$A$1:$A$1001,0),MATCH(orders!G$1,customers!$A$1:$I$1,0))</f>
        <v>Yes</v>
      </c>
      <c r="H369" s="2" t="str">
        <f>INDEX(customers!$A$1:$I$1001,MATCH(orders!$C369,customers!$A$1:$A$1001,0),MATCH(orders!H$1,customers!$A$1:$I$1,0))</f>
        <v>Spartanburg</v>
      </c>
      <c r="I369" s="2" t="str">
        <f>INDEX(customers!$A$1:$I$1001,MATCH(orders!$C369,customers!$A$1:$A$1001,0),MATCH(orders!I$1,customers!$A$1:$I$1,0))</f>
        <v>United States</v>
      </c>
      <c r="J369" t="str">
        <f>INDEX(products!$A$1:$G$49,MATCH(orders!$D369,products!$A$1:$A$49,0),MATCH(orders!J$1,products!$A$1:$G$1,0))</f>
        <v>Lib</v>
      </c>
      <c r="K369" t="str">
        <f t="shared" si="10"/>
        <v>Liberica</v>
      </c>
      <c r="L369" t="str">
        <f>INDEX(products!$A$1:$G$49,MATCH(orders!$D369,products!$A$1:$A$49,0),MATCH(orders!L$1,products!$A$1:$G$1,0))</f>
        <v>M</v>
      </c>
      <c r="M369" t="str">
        <f t="shared" si="11"/>
        <v>Medium</v>
      </c>
      <c r="N369" s="4">
        <f>INDEX(products!$A$1:$G$49,MATCH(orders!$D369,products!$A$1:$A$49,0),MATCH(orders!N$1,products!$A$1:$G$1,0))</f>
        <v>0.2</v>
      </c>
      <c r="O369" s="5">
        <f>INDEX(products!$A$1:$G$49,MATCH(orders!$D369,products!$A$1:$A$49,0),MATCH(orders!O$1,products!$A$1:$G$1,0))</f>
        <v>4.3650000000000002</v>
      </c>
      <c r="P369" s="5">
        <f>E369*O369</f>
        <v>8.73</v>
      </c>
    </row>
    <row r="370" spans="1:16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INDEX(customers!$A$1:$I$1001,MATCH(orders!$C370,customers!$A$1:$A$1001,0),MATCH(orders!F$1,customers!$A$1:$I$1,0))</f>
        <v>Leesa Flaonier</v>
      </c>
      <c r="G370" s="2" t="str">
        <f>INDEX(customers!$A$1:$I$1001,MATCH(orders!$C370,customers!$A$1:$A$1001,0),MATCH(orders!G$1,customers!$A$1:$I$1,0))</f>
        <v>No</v>
      </c>
      <c r="H370" s="2" t="str">
        <f>INDEX(customers!$A$1:$I$1001,MATCH(orders!$C370,customers!$A$1:$A$1001,0),MATCH(orders!H$1,customers!$A$1:$I$1,0))</f>
        <v>Staten Island</v>
      </c>
      <c r="I370" s="2" t="str">
        <f>INDEX(customers!$A$1:$I$1001,MATCH(orders!$C370,customers!$A$1:$A$1001,0),MATCH(orders!I$1,customers!$A$1:$I$1,0))</f>
        <v>United States</v>
      </c>
      <c r="J370" t="str">
        <f>INDEX(products!$A$1:$G$49,MATCH(orders!$D370,products!$A$1:$A$49,0),MATCH(orders!J$1,products!$A$1:$G$1,0))</f>
        <v>Exc</v>
      </c>
      <c r="K370" t="str">
        <f t="shared" si="10"/>
        <v>Excelsa</v>
      </c>
      <c r="L370" t="str">
        <f>INDEX(products!$A$1:$G$49,MATCH(orders!$D370,products!$A$1:$A$49,0),MATCH(orders!L$1,products!$A$1:$G$1,0))</f>
        <v>M</v>
      </c>
      <c r="M370" t="str">
        <f t="shared" si="11"/>
        <v>Medium</v>
      </c>
      <c r="N370" s="4">
        <f>INDEX(products!$A$1:$G$49,MATCH(orders!$D370,products!$A$1:$A$49,0),MATCH(orders!N$1,products!$A$1:$G$1,0))</f>
        <v>2.5</v>
      </c>
      <c r="O370" s="5">
        <f>INDEX(products!$A$1:$G$49,MATCH(orders!$D370,products!$A$1:$A$49,0),MATCH(orders!O$1,products!$A$1:$G$1,0))</f>
        <v>31.624999999999996</v>
      </c>
      <c r="P370" s="5">
        <f>E370*O370</f>
        <v>63.249999999999993</v>
      </c>
    </row>
    <row r="371" spans="1:16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INDEX(customers!$A$1:$I$1001,MATCH(orders!$C371,customers!$A$1:$A$1001,0),MATCH(orders!F$1,customers!$A$1:$I$1,0))</f>
        <v>Abba Pummell</v>
      </c>
      <c r="G371" s="2" t="str">
        <f>INDEX(customers!$A$1:$I$1001,MATCH(orders!$C371,customers!$A$1:$A$1001,0),MATCH(orders!G$1,customers!$A$1:$I$1,0))</f>
        <v>Yes</v>
      </c>
      <c r="H371" s="2" t="str">
        <f>INDEX(customers!$A$1:$I$1001,MATCH(orders!$C371,customers!$A$1:$A$1001,0),MATCH(orders!H$1,customers!$A$1:$I$1,0))</f>
        <v>Las Vegas</v>
      </c>
      <c r="I371" s="2" t="str">
        <f>INDEX(customers!$A$1:$I$1001,MATCH(orders!$C371,customers!$A$1:$A$1001,0),MATCH(orders!I$1,customers!$A$1:$I$1,0))</f>
        <v>United States</v>
      </c>
      <c r="J371" t="str">
        <f>INDEX(products!$A$1:$G$49,MATCH(orders!$D371,products!$A$1:$A$49,0),MATCH(orders!J$1,products!$A$1:$G$1,0))</f>
        <v>Exc</v>
      </c>
      <c r="K371" t="str">
        <f t="shared" si="10"/>
        <v>Excelsa</v>
      </c>
      <c r="L371" t="str">
        <f>INDEX(products!$A$1:$G$49,MATCH(orders!$D371,products!$A$1:$A$49,0),MATCH(orders!L$1,products!$A$1:$G$1,0))</f>
        <v>L</v>
      </c>
      <c r="M371" t="str">
        <f t="shared" si="11"/>
        <v>Light</v>
      </c>
      <c r="N371" s="4">
        <f>INDEX(products!$A$1:$G$49,MATCH(orders!$D371,products!$A$1:$A$49,0),MATCH(orders!N$1,products!$A$1:$G$1,0))</f>
        <v>0.5</v>
      </c>
      <c r="O371" s="5">
        <f>INDEX(products!$A$1:$G$49,MATCH(orders!$D371,products!$A$1:$A$49,0),MATCH(orders!O$1,products!$A$1:$G$1,0))</f>
        <v>8.91</v>
      </c>
      <c r="P371" s="5">
        <f>E371*O371</f>
        <v>8.91</v>
      </c>
    </row>
    <row r="372" spans="1:16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INDEX(customers!$A$1:$I$1001,MATCH(orders!$C372,customers!$A$1:$A$1001,0),MATCH(orders!F$1,customers!$A$1:$I$1,0))</f>
        <v>Corinna Catcheside</v>
      </c>
      <c r="G372" s="2" t="str">
        <f>INDEX(customers!$A$1:$I$1001,MATCH(orders!$C372,customers!$A$1:$A$1001,0),MATCH(orders!G$1,customers!$A$1:$I$1,0))</f>
        <v>Yes</v>
      </c>
      <c r="H372" s="2" t="str">
        <f>INDEX(customers!$A$1:$I$1001,MATCH(orders!$C372,customers!$A$1:$A$1001,0),MATCH(orders!H$1,customers!$A$1:$I$1,0))</f>
        <v>Salt Lake City</v>
      </c>
      <c r="I372" s="2" t="str">
        <f>INDEX(customers!$A$1:$I$1001,MATCH(orders!$C372,customers!$A$1:$A$1001,0),MATCH(orders!I$1,customers!$A$1:$I$1,0))</f>
        <v>United States</v>
      </c>
      <c r="J372" t="str">
        <f>INDEX(products!$A$1:$G$49,MATCH(orders!$D372,products!$A$1:$A$49,0),MATCH(orders!J$1,products!$A$1:$G$1,0))</f>
        <v>Exc</v>
      </c>
      <c r="K372" t="str">
        <f t="shared" si="10"/>
        <v>Excelsa</v>
      </c>
      <c r="L372" t="str">
        <f>INDEX(products!$A$1:$G$49,MATCH(orders!$D372,products!$A$1:$A$49,0),MATCH(orders!L$1,products!$A$1:$G$1,0))</f>
        <v>D</v>
      </c>
      <c r="M372" t="str">
        <f t="shared" si="11"/>
        <v>Dark</v>
      </c>
      <c r="N372" s="4">
        <f>INDEX(products!$A$1:$G$49,MATCH(orders!$D372,products!$A$1:$A$49,0),MATCH(orders!N$1,products!$A$1:$G$1,0))</f>
        <v>1</v>
      </c>
      <c r="O372" s="5">
        <f>INDEX(products!$A$1:$G$49,MATCH(orders!$D372,products!$A$1:$A$49,0),MATCH(orders!O$1,products!$A$1:$G$1,0))</f>
        <v>12.15</v>
      </c>
      <c r="P372" s="5">
        <f>E372*O372</f>
        <v>24.3</v>
      </c>
    </row>
    <row r="373" spans="1:16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INDEX(customers!$A$1:$I$1001,MATCH(orders!$C373,customers!$A$1:$A$1001,0),MATCH(orders!F$1,customers!$A$1:$I$1,0))</f>
        <v>Cortney Gibbonson</v>
      </c>
      <c r="G373" s="2" t="str">
        <f>INDEX(customers!$A$1:$I$1001,MATCH(orders!$C373,customers!$A$1:$A$1001,0),MATCH(orders!G$1,customers!$A$1:$I$1,0))</f>
        <v>Yes</v>
      </c>
      <c r="H373" s="2" t="str">
        <f>INDEX(customers!$A$1:$I$1001,MATCH(orders!$C373,customers!$A$1:$A$1001,0),MATCH(orders!H$1,customers!$A$1:$I$1,0))</f>
        <v>Seattle</v>
      </c>
      <c r="I373" s="2" t="str">
        <f>INDEX(customers!$A$1:$I$1001,MATCH(orders!$C373,customers!$A$1:$A$1001,0),MATCH(orders!I$1,customers!$A$1:$I$1,0))</f>
        <v>United States</v>
      </c>
      <c r="J373" t="str">
        <f>INDEX(products!$A$1:$G$49,MATCH(orders!$D373,products!$A$1:$A$49,0),MATCH(orders!J$1,products!$A$1:$G$1,0))</f>
        <v>Ara</v>
      </c>
      <c r="K373" t="str">
        <f t="shared" si="10"/>
        <v>Arabica</v>
      </c>
      <c r="L373" t="str">
        <f>INDEX(products!$A$1:$G$49,MATCH(orders!$D373,products!$A$1:$A$49,0),MATCH(orders!L$1,products!$A$1:$G$1,0))</f>
        <v>L</v>
      </c>
      <c r="M373" t="str">
        <f t="shared" si="11"/>
        <v>Light</v>
      </c>
      <c r="N373" s="4">
        <f>INDEX(products!$A$1:$G$49,MATCH(orders!$D373,products!$A$1:$A$49,0),MATCH(orders!N$1,products!$A$1:$G$1,0))</f>
        <v>0.5</v>
      </c>
      <c r="O373" s="5">
        <f>INDEX(products!$A$1:$G$49,MATCH(orders!$D373,products!$A$1:$A$49,0),MATCH(orders!O$1,products!$A$1:$G$1,0))</f>
        <v>7.77</v>
      </c>
      <c r="P373" s="5">
        <f>E373*O373</f>
        <v>46.62</v>
      </c>
    </row>
    <row r="374" spans="1:16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INDEX(customers!$A$1:$I$1001,MATCH(orders!$C374,customers!$A$1:$A$1001,0),MATCH(orders!F$1,customers!$A$1:$I$1,0))</f>
        <v>Terri Farra</v>
      </c>
      <c r="G374" s="2" t="str">
        <f>INDEX(customers!$A$1:$I$1001,MATCH(orders!$C374,customers!$A$1:$A$1001,0),MATCH(orders!G$1,customers!$A$1:$I$1,0))</f>
        <v>No</v>
      </c>
      <c r="H374" s="2" t="str">
        <f>INDEX(customers!$A$1:$I$1001,MATCH(orders!$C374,customers!$A$1:$A$1001,0),MATCH(orders!H$1,customers!$A$1:$I$1,0))</f>
        <v>Odessa</v>
      </c>
      <c r="I374" s="2" t="str">
        <f>INDEX(customers!$A$1:$I$1001,MATCH(orders!$C374,customers!$A$1:$A$1001,0),MATCH(orders!I$1,customers!$A$1:$I$1,0))</f>
        <v>United States</v>
      </c>
      <c r="J374" t="str">
        <f>INDEX(products!$A$1:$G$49,MATCH(orders!$D374,products!$A$1:$A$49,0),MATCH(orders!J$1,products!$A$1:$G$1,0))</f>
        <v>Rob</v>
      </c>
      <c r="K374" t="str">
        <f t="shared" si="10"/>
        <v>Robusta</v>
      </c>
      <c r="L374" t="str">
        <f>INDEX(products!$A$1:$G$49,MATCH(orders!$D374,products!$A$1:$A$49,0),MATCH(orders!L$1,products!$A$1:$G$1,0))</f>
        <v>L</v>
      </c>
      <c r="M374" t="str">
        <f t="shared" si="11"/>
        <v>Light</v>
      </c>
      <c r="N374" s="4">
        <f>INDEX(products!$A$1:$G$49,MATCH(orders!$D374,products!$A$1:$A$49,0),MATCH(orders!N$1,products!$A$1:$G$1,0))</f>
        <v>0.5</v>
      </c>
      <c r="O374" s="5">
        <f>INDEX(products!$A$1:$G$49,MATCH(orders!$D374,products!$A$1:$A$49,0),MATCH(orders!O$1,products!$A$1:$G$1,0))</f>
        <v>7.169999999999999</v>
      </c>
      <c r="P374" s="5">
        <f>E374*O374</f>
        <v>43.019999999999996</v>
      </c>
    </row>
    <row r="375" spans="1:16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INDEX(customers!$A$1:$I$1001,MATCH(orders!$C375,customers!$A$1:$A$1001,0),MATCH(orders!F$1,customers!$A$1:$I$1,0))</f>
        <v>Corney Curme</v>
      </c>
      <c r="G375" s="2" t="str">
        <f>INDEX(customers!$A$1:$I$1001,MATCH(orders!$C375,customers!$A$1:$A$1001,0),MATCH(orders!G$1,customers!$A$1:$I$1,0))</f>
        <v>Yes</v>
      </c>
      <c r="H375" s="2" t="str">
        <f>INDEX(customers!$A$1:$I$1001,MATCH(orders!$C375,customers!$A$1:$A$1001,0),MATCH(orders!H$1,customers!$A$1:$I$1,0))</f>
        <v>Castleknock</v>
      </c>
      <c r="I375" s="2" t="str">
        <f>INDEX(customers!$A$1:$I$1001,MATCH(orders!$C375,customers!$A$1:$A$1001,0),MATCH(orders!I$1,customers!$A$1:$I$1,0))</f>
        <v>Ireland</v>
      </c>
      <c r="J375" t="str">
        <f>INDEX(products!$A$1:$G$49,MATCH(orders!$D375,products!$A$1:$A$49,0),MATCH(orders!J$1,products!$A$1:$G$1,0))</f>
        <v>Ara</v>
      </c>
      <c r="K375" t="str">
        <f t="shared" si="10"/>
        <v>Arabica</v>
      </c>
      <c r="L375" t="str">
        <f>INDEX(products!$A$1:$G$49,MATCH(orders!$D375,products!$A$1:$A$49,0),MATCH(orders!L$1,products!$A$1:$G$1,0))</f>
        <v>D</v>
      </c>
      <c r="M375" t="str">
        <f t="shared" si="11"/>
        <v>Dark</v>
      </c>
      <c r="N375" s="4">
        <f>INDEX(products!$A$1:$G$49,MATCH(orders!$D375,products!$A$1:$A$49,0),MATCH(orders!N$1,products!$A$1:$G$1,0))</f>
        <v>0.5</v>
      </c>
      <c r="O375" s="5">
        <f>INDEX(products!$A$1:$G$49,MATCH(orders!$D375,products!$A$1:$A$49,0),MATCH(orders!O$1,products!$A$1:$G$1,0))</f>
        <v>5.97</v>
      </c>
      <c r="P375" s="5">
        <f>E375*O375</f>
        <v>17.91</v>
      </c>
    </row>
    <row r="376" spans="1:16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INDEX(customers!$A$1:$I$1001,MATCH(orders!$C376,customers!$A$1:$A$1001,0),MATCH(orders!F$1,customers!$A$1:$I$1,0))</f>
        <v>Gothart Bamfield</v>
      </c>
      <c r="G376" s="2" t="str">
        <f>INDEX(customers!$A$1:$I$1001,MATCH(orders!$C376,customers!$A$1:$A$1001,0),MATCH(orders!G$1,customers!$A$1:$I$1,0))</f>
        <v>Yes</v>
      </c>
      <c r="H376" s="2" t="str">
        <f>INDEX(customers!$A$1:$I$1001,MATCH(orders!$C376,customers!$A$1:$A$1001,0),MATCH(orders!H$1,customers!$A$1:$I$1,0))</f>
        <v>Irving</v>
      </c>
      <c r="I376" s="2" t="str">
        <f>INDEX(customers!$A$1:$I$1001,MATCH(orders!$C376,customers!$A$1:$A$1001,0),MATCH(orders!I$1,customers!$A$1:$I$1,0))</f>
        <v>United States</v>
      </c>
      <c r="J376" t="str">
        <f>INDEX(products!$A$1:$G$49,MATCH(orders!$D376,products!$A$1:$A$49,0),MATCH(orders!J$1,products!$A$1:$G$1,0))</f>
        <v>Lib</v>
      </c>
      <c r="K376" t="str">
        <f t="shared" si="10"/>
        <v>Liberica</v>
      </c>
      <c r="L376" t="str">
        <f>INDEX(products!$A$1:$G$49,MATCH(orders!$D376,products!$A$1:$A$49,0),MATCH(orders!L$1,products!$A$1:$G$1,0))</f>
        <v>L</v>
      </c>
      <c r="M376" t="str">
        <f t="shared" si="11"/>
        <v>Light</v>
      </c>
      <c r="N376" s="4">
        <f>INDEX(products!$A$1:$G$49,MATCH(orders!$D376,products!$A$1:$A$49,0),MATCH(orders!N$1,products!$A$1:$G$1,0))</f>
        <v>0.5</v>
      </c>
      <c r="O376" s="5">
        <f>INDEX(products!$A$1:$G$49,MATCH(orders!$D376,products!$A$1:$A$49,0),MATCH(orders!O$1,products!$A$1:$G$1,0))</f>
        <v>9.51</v>
      </c>
      <c r="P376" s="5">
        <f>E376*O376</f>
        <v>38.04</v>
      </c>
    </row>
    <row r="377" spans="1:16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INDEX(customers!$A$1:$I$1001,MATCH(orders!$C377,customers!$A$1:$A$1001,0),MATCH(orders!F$1,customers!$A$1:$I$1,0))</f>
        <v>Waylin Hollingdale</v>
      </c>
      <c r="G377" s="2" t="str">
        <f>INDEX(customers!$A$1:$I$1001,MATCH(orders!$C377,customers!$A$1:$A$1001,0),MATCH(orders!G$1,customers!$A$1:$I$1,0))</f>
        <v>Yes</v>
      </c>
      <c r="H377" s="2" t="str">
        <f>INDEX(customers!$A$1:$I$1001,MATCH(orders!$C377,customers!$A$1:$A$1001,0),MATCH(orders!H$1,customers!$A$1:$I$1,0))</f>
        <v>Dayton</v>
      </c>
      <c r="I377" s="2" t="str">
        <f>INDEX(customers!$A$1:$I$1001,MATCH(orders!$C377,customers!$A$1:$A$1001,0),MATCH(orders!I$1,customers!$A$1:$I$1,0))</f>
        <v>United States</v>
      </c>
      <c r="J377" t="str">
        <f>INDEX(products!$A$1:$G$49,MATCH(orders!$D377,products!$A$1:$A$49,0),MATCH(orders!J$1,products!$A$1:$G$1,0))</f>
        <v>Ara</v>
      </c>
      <c r="K377" t="str">
        <f t="shared" si="10"/>
        <v>Arabica</v>
      </c>
      <c r="L377" t="str">
        <f>INDEX(products!$A$1:$G$49,MATCH(orders!$D377,products!$A$1:$A$49,0),MATCH(orders!L$1,products!$A$1:$G$1,0))</f>
        <v>M</v>
      </c>
      <c r="M377" t="str">
        <f t="shared" si="11"/>
        <v>Medium</v>
      </c>
      <c r="N377" s="4">
        <f>INDEX(products!$A$1:$G$49,MATCH(orders!$D377,products!$A$1:$A$49,0),MATCH(orders!N$1,products!$A$1:$G$1,0))</f>
        <v>0.2</v>
      </c>
      <c r="O377" s="5">
        <f>INDEX(products!$A$1:$G$49,MATCH(orders!$D377,products!$A$1:$A$49,0),MATCH(orders!O$1,products!$A$1:$G$1,0))</f>
        <v>3.375</v>
      </c>
      <c r="P377" s="5">
        <f>E377*O377</f>
        <v>6.75</v>
      </c>
    </row>
    <row r="378" spans="1:16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INDEX(customers!$A$1:$I$1001,MATCH(orders!$C378,customers!$A$1:$A$1001,0),MATCH(orders!F$1,customers!$A$1:$I$1,0))</f>
        <v>Judd De Leek</v>
      </c>
      <c r="G378" s="2" t="str">
        <f>INDEX(customers!$A$1:$I$1001,MATCH(orders!$C378,customers!$A$1:$A$1001,0),MATCH(orders!G$1,customers!$A$1:$I$1,0))</f>
        <v>Yes</v>
      </c>
      <c r="H378" s="2" t="str">
        <f>INDEX(customers!$A$1:$I$1001,MATCH(orders!$C378,customers!$A$1:$A$1001,0),MATCH(orders!H$1,customers!$A$1:$I$1,0))</f>
        <v>Grand Rapids</v>
      </c>
      <c r="I378" s="2" t="str">
        <f>INDEX(customers!$A$1:$I$1001,MATCH(orders!$C378,customers!$A$1:$A$1001,0),MATCH(orders!I$1,customers!$A$1:$I$1,0))</f>
        <v>United States</v>
      </c>
      <c r="J378" t="str">
        <f>INDEX(products!$A$1:$G$49,MATCH(orders!$D378,products!$A$1:$A$49,0),MATCH(orders!J$1,products!$A$1:$G$1,0))</f>
        <v>Rob</v>
      </c>
      <c r="K378" t="str">
        <f t="shared" si="10"/>
        <v>Robusta</v>
      </c>
      <c r="L378" t="str">
        <f>INDEX(products!$A$1:$G$49,MATCH(orders!$D378,products!$A$1:$A$49,0),MATCH(orders!L$1,products!$A$1:$G$1,0))</f>
        <v>M</v>
      </c>
      <c r="M378" t="str">
        <f t="shared" si="11"/>
        <v>Medium</v>
      </c>
      <c r="N378" s="4">
        <f>INDEX(products!$A$1:$G$49,MATCH(orders!$D378,products!$A$1:$A$49,0),MATCH(orders!N$1,products!$A$1:$G$1,0))</f>
        <v>0.5</v>
      </c>
      <c r="O378" s="5">
        <f>INDEX(products!$A$1:$G$49,MATCH(orders!$D378,products!$A$1:$A$49,0),MATCH(orders!O$1,products!$A$1:$G$1,0))</f>
        <v>5.97</v>
      </c>
      <c r="P378" s="5">
        <f>E378*O378</f>
        <v>5.97</v>
      </c>
    </row>
    <row r="379" spans="1:16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INDEX(customers!$A$1:$I$1001,MATCH(orders!$C379,customers!$A$1:$A$1001,0),MATCH(orders!F$1,customers!$A$1:$I$1,0))</f>
        <v>Vanya Skullet</v>
      </c>
      <c r="G379" s="2" t="str">
        <f>INDEX(customers!$A$1:$I$1001,MATCH(orders!$C379,customers!$A$1:$A$1001,0),MATCH(orders!G$1,customers!$A$1:$I$1,0))</f>
        <v>No</v>
      </c>
      <c r="H379" s="2" t="str">
        <f>INDEX(customers!$A$1:$I$1001,MATCH(orders!$C379,customers!$A$1:$A$1001,0),MATCH(orders!H$1,customers!$A$1:$I$1,0))</f>
        <v>Balally</v>
      </c>
      <c r="I379" s="2" t="str">
        <f>INDEX(customers!$A$1:$I$1001,MATCH(orders!$C379,customers!$A$1:$A$1001,0),MATCH(orders!I$1,customers!$A$1:$I$1,0))</f>
        <v>Ireland</v>
      </c>
      <c r="J379" t="str">
        <f>INDEX(products!$A$1:$G$49,MATCH(orders!$D379,products!$A$1:$A$49,0),MATCH(orders!J$1,products!$A$1:$G$1,0))</f>
        <v>Rob</v>
      </c>
      <c r="K379" t="str">
        <f t="shared" si="10"/>
        <v>Robusta</v>
      </c>
      <c r="L379" t="str">
        <f>INDEX(products!$A$1:$G$49,MATCH(orders!$D379,products!$A$1:$A$49,0),MATCH(orders!L$1,products!$A$1:$G$1,0))</f>
        <v>D</v>
      </c>
      <c r="M379" t="str">
        <f t="shared" si="11"/>
        <v>Dark</v>
      </c>
      <c r="N379" s="4">
        <f>INDEX(products!$A$1:$G$49,MATCH(orders!$D379,products!$A$1:$A$49,0),MATCH(orders!N$1,products!$A$1:$G$1,0))</f>
        <v>0.2</v>
      </c>
      <c r="O379" s="5">
        <f>INDEX(products!$A$1:$G$49,MATCH(orders!$D379,products!$A$1:$A$49,0),MATCH(orders!O$1,products!$A$1:$G$1,0))</f>
        <v>2.6849999999999996</v>
      </c>
      <c r="P379" s="5">
        <f>E379*O379</f>
        <v>8.0549999999999997</v>
      </c>
    </row>
    <row r="380" spans="1:16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INDEX(customers!$A$1:$I$1001,MATCH(orders!$C380,customers!$A$1:$A$1001,0),MATCH(orders!F$1,customers!$A$1:$I$1,0))</f>
        <v>Jany Rudeforth</v>
      </c>
      <c r="G380" s="2" t="str">
        <f>INDEX(customers!$A$1:$I$1001,MATCH(orders!$C380,customers!$A$1:$A$1001,0),MATCH(orders!G$1,customers!$A$1:$I$1,0))</f>
        <v>Yes</v>
      </c>
      <c r="H380" s="2" t="str">
        <f>INDEX(customers!$A$1:$I$1001,MATCH(orders!$C380,customers!$A$1:$A$1001,0),MATCH(orders!H$1,customers!$A$1:$I$1,0))</f>
        <v>Tullyallen</v>
      </c>
      <c r="I380" s="2" t="str">
        <f>INDEX(customers!$A$1:$I$1001,MATCH(orders!$C380,customers!$A$1:$A$1001,0),MATCH(orders!I$1,customers!$A$1:$I$1,0))</f>
        <v>Ireland</v>
      </c>
      <c r="J380" t="str">
        <f>INDEX(products!$A$1:$G$49,MATCH(orders!$D380,products!$A$1:$A$49,0),MATCH(orders!J$1,products!$A$1:$G$1,0))</f>
        <v>Ara</v>
      </c>
      <c r="K380" t="str">
        <f t="shared" si="10"/>
        <v>Arabica</v>
      </c>
      <c r="L380" t="str">
        <f>INDEX(products!$A$1:$G$49,MATCH(orders!$D380,products!$A$1:$A$49,0),MATCH(orders!L$1,products!$A$1:$G$1,0))</f>
        <v>L</v>
      </c>
      <c r="M380" t="str">
        <f t="shared" si="11"/>
        <v>Light</v>
      </c>
      <c r="N380" s="4">
        <f>INDEX(products!$A$1:$G$49,MATCH(orders!$D380,products!$A$1:$A$49,0),MATCH(orders!N$1,products!$A$1:$G$1,0))</f>
        <v>0.5</v>
      </c>
      <c r="O380" s="5">
        <f>INDEX(products!$A$1:$G$49,MATCH(orders!$D380,products!$A$1:$A$49,0),MATCH(orders!O$1,products!$A$1:$G$1,0))</f>
        <v>7.77</v>
      </c>
      <c r="P380" s="5">
        <f>E380*O380</f>
        <v>23.31</v>
      </c>
    </row>
    <row r="381" spans="1:16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INDEX(customers!$A$1:$I$1001,MATCH(orders!$C381,customers!$A$1:$A$1001,0),MATCH(orders!F$1,customers!$A$1:$I$1,0))</f>
        <v>Ashbey Tomaszewski</v>
      </c>
      <c r="G381" s="2" t="str">
        <f>INDEX(customers!$A$1:$I$1001,MATCH(orders!$C381,customers!$A$1:$A$1001,0),MATCH(orders!G$1,customers!$A$1:$I$1,0))</f>
        <v>Yes</v>
      </c>
      <c r="H381" s="2" t="str">
        <f>INDEX(customers!$A$1:$I$1001,MATCH(orders!$C381,customers!$A$1:$A$1001,0),MATCH(orders!H$1,customers!$A$1:$I$1,0))</f>
        <v>Sutton</v>
      </c>
      <c r="I381" s="2" t="str">
        <f>INDEX(customers!$A$1:$I$1001,MATCH(orders!$C381,customers!$A$1:$A$1001,0),MATCH(orders!I$1,customers!$A$1:$I$1,0))</f>
        <v>United Kingdom</v>
      </c>
      <c r="J381" t="str">
        <f>INDEX(products!$A$1:$G$49,MATCH(orders!$D381,products!$A$1:$A$49,0),MATCH(orders!J$1,products!$A$1:$G$1,0))</f>
        <v>Rob</v>
      </c>
      <c r="K381" t="str">
        <f t="shared" si="10"/>
        <v>Robusta</v>
      </c>
      <c r="L381" t="str">
        <f>INDEX(products!$A$1:$G$49,MATCH(orders!$D381,products!$A$1:$A$49,0),MATCH(orders!L$1,products!$A$1:$G$1,0))</f>
        <v>L</v>
      </c>
      <c r="M381" t="str">
        <f t="shared" si="11"/>
        <v>Light</v>
      </c>
      <c r="N381" s="4">
        <f>INDEX(products!$A$1:$G$49,MATCH(orders!$D381,products!$A$1:$A$49,0),MATCH(orders!N$1,products!$A$1:$G$1,0))</f>
        <v>0.5</v>
      </c>
      <c r="O381" s="5">
        <f>INDEX(products!$A$1:$G$49,MATCH(orders!$D381,products!$A$1:$A$49,0),MATCH(orders!O$1,products!$A$1:$G$1,0))</f>
        <v>7.169999999999999</v>
      </c>
      <c r="P381" s="5">
        <f>E381*O381</f>
        <v>43.019999999999996</v>
      </c>
    </row>
    <row r="382" spans="1:16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INDEX(customers!$A$1:$I$1001,MATCH(orders!$C382,customers!$A$1:$A$1001,0),MATCH(orders!F$1,customers!$A$1:$I$1,0))</f>
        <v>Flynn Antony</v>
      </c>
      <c r="G382" s="2" t="str">
        <f>INDEX(customers!$A$1:$I$1001,MATCH(orders!$C382,customers!$A$1:$A$1001,0),MATCH(orders!G$1,customers!$A$1:$I$1,0))</f>
        <v>No</v>
      </c>
      <c r="H382" s="2" t="str">
        <f>INDEX(customers!$A$1:$I$1001,MATCH(orders!$C382,customers!$A$1:$A$1001,0),MATCH(orders!H$1,customers!$A$1:$I$1,0))</f>
        <v>Birmingham</v>
      </c>
      <c r="I382" s="2" t="str">
        <f>INDEX(customers!$A$1:$I$1001,MATCH(orders!$C382,customers!$A$1:$A$1001,0),MATCH(orders!I$1,customers!$A$1:$I$1,0))</f>
        <v>United States</v>
      </c>
      <c r="J382" t="str">
        <f>INDEX(products!$A$1:$G$49,MATCH(orders!$D382,products!$A$1:$A$49,0),MATCH(orders!J$1,products!$A$1:$G$1,0))</f>
        <v>Lib</v>
      </c>
      <c r="K382" t="str">
        <f t="shared" si="10"/>
        <v>Liberica</v>
      </c>
      <c r="L382" t="str">
        <f>INDEX(products!$A$1:$G$49,MATCH(orders!$D382,products!$A$1:$A$49,0),MATCH(orders!L$1,products!$A$1:$G$1,0))</f>
        <v>D</v>
      </c>
      <c r="M382" t="str">
        <f t="shared" si="11"/>
        <v>Dark</v>
      </c>
      <c r="N382" s="4">
        <f>INDEX(products!$A$1:$G$49,MATCH(orders!$D382,products!$A$1:$A$49,0),MATCH(orders!N$1,products!$A$1:$G$1,0))</f>
        <v>0.5</v>
      </c>
      <c r="O382" s="5">
        <f>INDEX(products!$A$1:$G$49,MATCH(orders!$D382,products!$A$1:$A$49,0),MATCH(orders!O$1,products!$A$1:$G$1,0))</f>
        <v>7.77</v>
      </c>
      <c r="P382" s="5">
        <f>E382*O382</f>
        <v>23.31</v>
      </c>
    </row>
    <row r="383" spans="1:16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INDEX(customers!$A$1:$I$1001,MATCH(orders!$C383,customers!$A$1:$A$1001,0),MATCH(orders!F$1,customers!$A$1:$I$1,0))</f>
        <v>Pren Bess</v>
      </c>
      <c r="G383" s="2" t="str">
        <f>INDEX(customers!$A$1:$I$1001,MATCH(orders!$C383,customers!$A$1:$A$1001,0),MATCH(orders!G$1,customers!$A$1:$I$1,0))</f>
        <v>Yes</v>
      </c>
      <c r="H383" s="2" t="str">
        <f>INDEX(customers!$A$1:$I$1001,MATCH(orders!$C383,customers!$A$1:$A$1001,0),MATCH(orders!H$1,customers!$A$1:$I$1,0))</f>
        <v>Los Angeles</v>
      </c>
      <c r="I383" s="2" t="str">
        <f>INDEX(customers!$A$1:$I$1001,MATCH(orders!$C383,customers!$A$1:$A$1001,0),MATCH(orders!I$1,customers!$A$1:$I$1,0))</f>
        <v>United States</v>
      </c>
      <c r="J383" t="str">
        <f>INDEX(products!$A$1:$G$49,MATCH(orders!$D383,products!$A$1:$A$49,0),MATCH(orders!J$1,products!$A$1:$G$1,0))</f>
        <v>Ara</v>
      </c>
      <c r="K383" t="str">
        <f t="shared" si="10"/>
        <v>Arabica</v>
      </c>
      <c r="L383" t="str">
        <f>INDEX(products!$A$1:$G$49,MATCH(orders!$D383,products!$A$1:$A$49,0),MATCH(orders!L$1,products!$A$1:$G$1,0))</f>
        <v>D</v>
      </c>
      <c r="M383" t="str">
        <f t="shared" si="11"/>
        <v>Dark</v>
      </c>
      <c r="N383" s="4">
        <f>INDEX(products!$A$1:$G$49,MATCH(orders!$D383,products!$A$1:$A$49,0),MATCH(orders!N$1,products!$A$1:$G$1,0))</f>
        <v>0.2</v>
      </c>
      <c r="O383" s="5">
        <f>INDEX(products!$A$1:$G$49,MATCH(orders!$D383,products!$A$1:$A$49,0),MATCH(orders!O$1,products!$A$1:$G$1,0))</f>
        <v>2.9849999999999999</v>
      </c>
      <c r="P383" s="5">
        <f>E383*O383</f>
        <v>14.924999999999999</v>
      </c>
    </row>
    <row r="384" spans="1:16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INDEX(customers!$A$1:$I$1001,MATCH(orders!$C384,customers!$A$1:$A$1001,0),MATCH(orders!F$1,customers!$A$1:$I$1,0))</f>
        <v>Elka Windress</v>
      </c>
      <c r="G384" s="2" t="str">
        <f>INDEX(customers!$A$1:$I$1001,MATCH(orders!$C384,customers!$A$1:$A$1001,0),MATCH(orders!G$1,customers!$A$1:$I$1,0))</f>
        <v>No</v>
      </c>
      <c r="H384" s="2" t="str">
        <f>INDEX(customers!$A$1:$I$1001,MATCH(orders!$C384,customers!$A$1:$A$1001,0),MATCH(orders!H$1,customers!$A$1:$I$1,0))</f>
        <v>Baltimore</v>
      </c>
      <c r="I384" s="2" t="str">
        <f>INDEX(customers!$A$1:$I$1001,MATCH(orders!$C384,customers!$A$1:$A$1001,0),MATCH(orders!I$1,customers!$A$1:$I$1,0))</f>
        <v>United States</v>
      </c>
      <c r="J384" t="str">
        <f>INDEX(products!$A$1:$G$49,MATCH(orders!$D384,products!$A$1:$A$49,0),MATCH(orders!J$1,products!$A$1:$G$1,0))</f>
        <v>Exc</v>
      </c>
      <c r="K384" t="str">
        <f t="shared" si="10"/>
        <v>Excelsa</v>
      </c>
      <c r="L384" t="str">
        <f>INDEX(products!$A$1:$G$49,MATCH(orders!$D384,products!$A$1:$A$49,0),MATCH(orders!L$1,products!$A$1:$G$1,0))</f>
        <v>D</v>
      </c>
      <c r="M384" t="str">
        <f t="shared" si="11"/>
        <v>Dark</v>
      </c>
      <c r="N384" s="4">
        <f>INDEX(products!$A$1:$G$49,MATCH(orders!$D384,products!$A$1:$A$49,0),MATCH(orders!N$1,products!$A$1:$G$1,0))</f>
        <v>0.5</v>
      </c>
      <c r="O384" s="5">
        <f>INDEX(products!$A$1:$G$49,MATCH(orders!$D384,products!$A$1:$A$49,0),MATCH(orders!O$1,products!$A$1:$G$1,0))</f>
        <v>7.29</v>
      </c>
      <c r="P384" s="5">
        <f>E384*O384</f>
        <v>21.87</v>
      </c>
    </row>
    <row r="385" spans="1:16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INDEX(customers!$A$1:$I$1001,MATCH(orders!$C385,customers!$A$1:$A$1001,0),MATCH(orders!F$1,customers!$A$1:$I$1,0))</f>
        <v>Marty Kidstoun</v>
      </c>
      <c r="G385" s="2" t="str">
        <f>INDEX(customers!$A$1:$I$1001,MATCH(orders!$C385,customers!$A$1:$A$1001,0),MATCH(orders!G$1,customers!$A$1:$I$1,0))</f>
        <v>Yes</v>
      </c>
      <c r="H385" s="2" t="str">
        <f>INDEX(customers!$A$1:$I$1001,MATCH(orders!$C385,customers!$A$1:$A$1001,0),MATCH(orders!H$1,customers!$A$1:$I$1,0))</f>
        <v>Harrisburg</v>
      </c>
      <c r="I385" s="2" t="str">
        <f>INDEX(customers!$A$1:$I$1001,MATCH(orders!$C385,customers!$A$1:$A$1001,0),MATCH(orders!I$1,customers!$A$1:$I$1,0))</f>
        <v>United States</v>
      </c>
      <c r="J385" t="str">
        <f>INDEX(products!$A$1:$G$49,MATCH(orders!$D385,products!$A$1:$A$49,0),MATCH(orders!J$1,products!$A$1:$G$1,0))</f>
        <v>Exc</v>
      </c>
      <c r="K385" t="str">
        <f t="shared" si="10"/>
        <v>Excelsa</v>
      </c>
      <c r="L385" t="str">
        <f>INDEX(products!$A$1:$G$49,MATCH(orders!$D385,products!$A$1:$A$49,0),MATCH(orders!L$1,products!$A$1:$G$1,0))</f>
        <v>L</v>
      </c>
      <c r="M385" t="str">
        <f t="shared" si="11"/>
        <v>Light</v>
      </c>
      <c r="N385" s="4">
        <f>INDEX(products!$A$1:$G$49,MATCH(orders!$D385,products!$A$1:$A$49,0),MATCH(orders!N$1,products!$A$1:$G$1,0))</f>
        <v>0.5</v>
      </c>
      <c r="O385" s="5">
        <f>INDEX(products!$A$1:$G$49,MATCH(orders!$D385,products!$A$1:$A$49,0),MATCH(orders!O$1,products!$A$1:$G$1,0))</f>
        <v>8.91</v>
      </c>
      <c r="P385" s="5">
        <f>E385*O385</f>
        <v>53.46</v>
      </c>
    </row>
    <row r="386" spans="1:16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INDEX(customers!$A$1:$I$1001,MATCH(orders!$C386,customers!$A$1:$A$1001,0),MATCH(orders!F$1,customers!$A$1:$I$1,0))</f>
        <v>Nickey Dimbleby</v>
      </c>
      <c r="G386" s="2" t="str">
        <f>INDEX(customers!$A$1:$I$1001,MATCH(orders!$C386,customers!$A$1:$A$1001,0),MATCH(orders!G$1,customers!$A$1:$I$1,0))</f>
        <v>No</v>
      </c>
      <c r="H386" s="2" t="str">
        <f>INDEX(customers!$A$1:$I$1001,MATCH(orders!$C386,customers!$A$1:$A$1001,0),MATCH(orders!H$1,customers!$A$1:$I$1,0))</f>
        <v>Dallas</v>
      </c>
      <c r="I386" s="2" t="str">
        <f>INDEX(customers!$A$1:$I$1001,MATCH(orders!$C386,customers!$A$1:$A$1001,0),MATCH(orders!I$1,customers!$A$1:$I$1,0))</f>
        <v>United States</v>
      </c>
      <c r="J386" t="str">
        <f>INDEX(products!$A$1:$G$49,MATCH(orders!$D386,products!$A$1:$A$49,0),MATCH(orders!J$1,products!$A$1:$G$1,0))</f>
        <v>Ara</v>
      </c>
      <c r="K386" t="str">
        <f t="shared" si="10"/>
        <v>Arabica</v>
      </c>
      <c r="L386" t="str">
        <f>INDEX(products!$A$1:$G$49,MATCH(orders!$D386,products!$A$1:$A$49,0),MATCH(orders!L$1,products!$A$1:$G$1,0))</f>
        <v>L</v>
      </c>
      <c r="M386" t="str">
        <f t="shared" si="11"/>
        <v>Light</v>
      </c>
      <c r="N386" s="4">
        <f>INDEX(products!$A$1:$G$49,MATCH(orders!$D386,products!$A$1:$A$49,0),MATCH(orders!N$1,products!$A$1:$G$1,0))</f>
        <v>2.5</v>
      </c>
      <c r="O386" s="5">
        <f>INDEX(products!$A$1:$G$49,MATCH(orders!$D386,products!$A$1:$A$49,0),MATCH(orders!O$1,products!$A$1:$G$1,0))</f>
        <v>29.784999999999997</v>
      </c>
      <c r="P386" s="5">
        <f>E386*O386</f>
        <v>119.13999999999999</v>
      </c>
    </row>
    <row r="387" spans="1:16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INDEX(customers!$A$1:$I$1001,MATCH(orders!$C387,customers!$A$1:$A$1001,0),MATCH(orders!F$1,customers!$A$1:$I$1,0))</f>
        <v>Virgil Baumadier</v>
      </c>
      <c r="G387" s="2" t="str">
        <f>INDEX(customers!$A$1:$I$1001,MATCH(orders!$C387,customers!$A$1:$A$1001,0),MATCH(orders!G$1,customers!$A$1:$I$1,0))</f>
        <v>Yes</v>
      </c>
      <c r="H387" s="2" t="str">
        <f>INDEX(customers!$A$1:$I$1001,MATCH(orders!$C387,customers!$A$1:$A$1001,0),MATCH(orders!H$1,customers!$A$1:$I$1,0))</f>
        <v>Kansas City</v>
      </c>
      <c r="I387" s="2" t="str">
        <f>INDEX(customers!$A$1:$I$1001,MATCH(orders!$C387,customers!$A$1:$A$1001,0),MATCH(orders!I$1,customers!$A$1:$I$1,0))</f>
        <v>United States</v>
      </c>
      <c r="J387" t="str">
        <f>INDEX(products!$A$1:$G$49,MATCH(orders!$D387,products!$A$1:$A$49,0),MATCH(orders!J$1,products!$A$1:$G$1,0))</f>
        <v>Lib</v>
      </c>
      <c r="K387" t="str">
        <f t="shared" ref="K387:K450" si="12">IF(J387="Rob","Robusta",IF(J387="Exc","Excelsa",IF(J387="Ara","Arabica",IF(J387="Lib","Liberica"," "))))</f>
        <v>Liberica</v>
      </c>
      <c r="L387" t="str">
        <f>INDEX(products!$A$1:$G$49,MATCH(orders!$D387,products!$A$1:$A$49,0),MATCH(orders!L$1,products!$A$1:$G$1,0))</f>
        <v>M</v>
      </c>
      <c r="M387" t="str">
        <f t="shared" ref="M387:M450" si="13">IF(L387="M","Medium",IF(L387="L","Light",IF(L387="D","Dark"," ")))</f>
        <v>Medium</v>
      </c>
      <c r="N387" s="4">
        <f>INDEX(products!$A$1:$G$49,MATCH(orders!$D387,products!$A$1:$A$49,0),MATCH(orders!N$1,products!$A$1:$G$1,0))</f>
        <v>0.5</v>
      </c>
      <c r="O387" s="5">
        <f>INDEX(products!$A$1:$G$49,MATCH(orders!$D387,products!$A$1:$A$49,0),MATCH(orders!O$1,products!$A$1:$G$1,0))</f>
        <v>8.73</v>
      </c>
      <c r="P387" s="5">
        <f>E387*O387</f>
        <v>43.650000000000006</v>
      </c>
    </row>
    <row r="388" spans="1:16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INDEX(customers!$A$1:$I$1001,MATCH(orders!$C388,customers!$A$1:$A$1001,0),MATCH(orders!F$1,customers!$A$1:$I$1,0))</f>
        <v>Lenore Messenbird</v>
      </c>
      <c r="G388" s="2" t="str">
        <f>INDEX(customers!$A$1:$I$1001,MATCH(orders!$C388,customers!$A$1:$A$1001,0),MATCH(orders!G$1,customers!$A$1:$I$1,0))</f>
        <v>Yes</v>
      </c>
      <c r="H388" s="2" t="str">
        <f>INDEX(customers!$A$1:$I$1001,MATCH(orders!$C388,customers!$A$1:$A$1001,0),MATCH(orders!H$1,customers!$A$1:$I$1,0))</f>
        <v>Springfield</v>
      </c>
      <c r="I388" s="2" t="str">
        <f>INDEX(customers!$A$1:$I$1001,MATCH(orders!$C388,customers!$A$1:$A$1001,0),MATCH(orders!I$1,customers!$A$1:$I$1,0))</f>
        <v>United States</v>
      </c>
      <c r="J388" t="str">
        <f>INDEX(products!$A$1:$G$49,MATCH(orders!$D388,products!$A$1:$A$49,0),MATCH(orders!J$1,products!$A$1:$G$1,0))</f>
        <v>Ara</v>
      </c>
      <c r="K388" t="str">
        <f t="shared" si="12"/>
        <v>Arabica</v>
      </c>
      <c r="L388" t="str">
        <f>INDEX(products!$A$1:$G$49,MATCH(orders!$D388,products!$A$1:$A$49,0),MATCH(orders!L$1,products!$A$1:$G$1,0))</f>
        <v>D</v>
      </c>
      <c r="M388" t="str">
        <f t="shared" si="13"/>
        <v>Dark</v>
      </c>
      <c r="N388" s="4">
        <f>INDEX(products!$A$1:$G$49,MATCH(orders!$D388,products!$A$1:$A$49,0),MATCH(orders!N$1,products!$A$1:$G$1,0))</f>
        <v>0.2</v>
      </c>
      <c r="O388" s="5">
        <f>INDEX(products!$A$1:$G$49,MATCH(orders!$D388,products!$A$1:$A$49,0),MATCH(orders!O$1,products!$A$1:$G$1,0))</f>
        <v>2.9849999999999999</v>
      </c>
      <c r="P388" s="5">
        <f>E388*O388</f>
        <v>17.91</v>
      </c>
    </row>
    <row r="389" spans="1:16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INDEX(customers!$A$1:$I$1001,MATCH(orders!$C389,customers!$A$1:$A$1001,0),MATCH(orders!F$1,customers!$A$1:$I$1,0))</f>
        <v>Shirleen Welds</v>
      </c>
      <c r="G389" s="2" t="str">
        <f>INDEX(customers!$A$1:$I$1001,MATCH(orders!$C389,customers!$A$1:$A$1001,0),MATCH(orders!G$1,customers!$A$1:$I$1,0))</f>
        <v>Yes</v>
      </c>
      <c r="H389" s="2" t="str">
        <f>INDEX(customers!$A$1:$I$1001,MATCH(orders!$C389,customers!$A$1:$A$1001,0),MATCH(orders!H$1,customers!$A$1:$I$1,0))</f>
        <v>New Haven</v>
      </c>
      <c r="I389" s="2" t="str">
        <f>INDEX(customers!$A$1:$I$1001,MATCH(orders!$C389,customers!$A$1:$A$1001,0),MATCH(orders!I$1,customers!$A$1:$I$1,0))</f>
        <v>United States</v>
      </c>
      <c r="J389" t="str">
        <f>INDEX(products!$A$1:$G$49,MATCH(orders!$D389,products!$A$1:$A$49,0),MATCH(orders!J$1,products!$A$1:$G$1,0))</f>
        <v>Exc</v>
      </c>
      <c r="K389" t="str">
        <f t="shared" si="12"/>
        <v>Excelsa</v>
      </c>
      <c r="L389" t="str">
        <f>INDEX(products!$A$1:$G$49,MATCH(orders!$D389,products!$A$1:$A$49,0),MATCH(orders!L$1,products!$A$1:$G$1,0))</f>
        <v>L</v>
      </c>
      <c r="M389" t="str">
        <f t="shared" si="13"/>
        <v>Light</v>
      </c>
      <c r="N389" s="4">
        <f>INDEX(products!$A$1:$G$49,MATCH(orders!$D389,products!$A$1:$A$49,0),MATCH(orders!N$1,products!$A$1:$G$1,0))</f>
        <v>1</v>
      </c>
      <c r="O389" s="5">
        <f>INDEX(products!$A$1:$G$49,MATCH(orders!$D389,products!$A$1:$A$49,0),MATCH(orders!O$1,products!$A$1:$G$1,0))</f>
        <v>14.85</v>
      </c>
      <c r="P389" s="5">
        <f>E389*O389</f>
        <v>74.25</v>
      </c>
    </row>
    <row r="390" spans="1:16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INDEX(customers!$A$1:$I$1001,MATCH(orders!$C390,customers!$A$1:$A$1001,0),MATCH(orders!F$1,customers!$A$1:$I$1,0))</f>
        <v>Maisie Sarvar</v>
      </c>
      <c r="G390" s="2" t="str">
        <f>INDEX(customers!$A$1:$I$1001,MATCH(orders!$C390,customers!$A$1:$A$1001,0),MATCH(orders!G$1,customers!$A$1:$I$1,0))</f>
        <v>Yes</v>
      </c>
      <c r="H390" s="2" t="str">
        <f>INDEX(customers!$A$1:$I$1001,MATCH(orders!$C390,customers!$A$1:$A$1001,0),MATCH(orders!H$1,customers!$A$1:$I$1,0))</f>
        <v>Lawrenceville</v>
      </c>
      <c r="I390" s="2" t="str">
        <f>INDEX(customers!$A$1:$I$1001,MATCH(orders!$C390,customers!$A$1:$A$1001,0),MATCH(orders!I$1,customers!$A$1:$I$1,0))</f>
        <v>United States</v>
      </c>
      <c r="J390" t="str">
        <f>INDEX(products!$A$1:$G$49,MATCH(orders!$D390,products!$A$1:$A$49,0),MATCH(orders!J$1,products!$A$1:$G$1,0))</f>
        <v>Lib</v>
      </c>
      <c r="K390" t="str">
        <f t="shared" si="12"/>
        <v>Liberica</v>
      </c>
      <c r="L390" t="str">
        <f>INDEX(products!$A$1:$G$49,MATCH(orders!$D390,products!$A$1:$A$49,0),MATCH(orders!L$1,products!$A$1:$G$1,0))</f>
        <v>D</v>
      </c>
      <c r="M390" t="str">
        <f t="shared" si="13"/>
        <v>Dark</v>
      </c>
      <c r="N390" s="4">
        <f>INDEX(products!$A$1:$G$49,MATCH(orders!$D390,products!$A$1:$A$49,0),MATCH(orders!N$1,products!$A$1:$G$1,0))</f>
        <v>0.2</v>
      </c>
      <c r="O390" s="5">
        <f>INDEX(products!$A$1:$G$49,MATCH(orders!$D390,products!$A$1:$A$49,0),MATCH(orders!O$1,products!$A$1:$G$1,0))</f>
        <v>3.8849999999999998</v>
      </c>
      <c r="P390" s="5">
        <f>E390*O390</f>
        <v>11.654999999999999</v>
      </c>
    </row>
    <row r="391" spans="1:16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INDEX(customers!$A$1:$I$1001,MATCH(orders!$C391,customers!$A$1:$A$1001,0),MATCH(orders!F$1,customers!$A$1:$I$1,0))</f>
        <v>Andrej Havick</v>
      </c>
      <c r="G391" s="2" t="str">
        <f>INDEX(customers!$A$1:$I$1001,MATCH(orders!$C391,customers!$A$1:$A$1001,0),MATCH(orders!G$1,customers!$A$1:$I$1,0))</f>
        <v>Yes</v>
      </c>
      <c r="H391" s="2" t="str">
        <f>INDEX(customers!$A$1:$I$1001,MATCH(orders!$C391,customers!$A$1:$A$1001,0),MATCH(orders!H$1,customers!$A$1:$I$1,0))</f>
        <v>Asheville</v>
      </c>
      <c r="I391" s="2" t="str">
        <f>INDEX(customers!$A$1:$I$1001,MATCH(orders!$C391,customers!$A$1:$A$1001,0),MATCH(orders!I$1,customers!$A$1:$I$1,0))</f>
        <v>United States</v>
      </c>
      <c r="J391" t="str">
        <f>INDEX(products!$A$1:$G$49,MATCH(orders!$D391,products!$A$1:$A$49,0),MATCH(orders!J$1,products!$A$1:$G$1,0))</f>
        <v>Lib</v>
      </c>
      <c r="K391" t="str">
        <f t="shared" si="12"/>
        <v>Liberica</v>
      </c>
      <c r="L391" t="str">
        <f>INDEX(products!$A$1:$G$49,MATCH(orders!$D391,products!$A$1:$A$49,0),MATCH(orders!L$1,products!$A$1:$G$1,0))</f>
        <v>D</v>
      </c>
      <c r="M391" t="str">
        <f t="shared" si="13"/>
        <v>Dark</v>
      </c>
      <c r="N391" s="4">
        <f>INDEX(products!$A$1:$G$49,MATCH(orders!$D391,products!$A$1:$A$49,0),MATCH(orders!N$1,products!$A$1:$G$1,0))</f>
        <v>0.5</v>
      </c>
      <c r="O391" s="5">
        <f>INDEX(products!$A$1:$G$49,MATCH(orders!$D391,products!$A$1:$A$49,0),MATCH(orders!O$1,products!$A$1:$G$1,0))</f>
        <v>7.77</v>
      </c>
      <c r="P391" s="5">
        <f>E391*O391</f>
        <v>23.31</v>
      </c>
    </row>
    <row r="392" spans="1:16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INDEX(customers!$A$1:$I$1001,MATCH(orders!$C392,customers!$A$1:$A$1001,0),MATCH(orders!F$1,customers!$A$1:$I$1,0))</f>
        <v>Sloan Diviny</v>
      </c>
      <c r="G392" s="2" t="str">
        <f>INDEX(customers!$A$1:$I$1001,MATCH(orders!$C392,customers!$A$1:$A$1001,0),MATCH(orders!G$1,customers!$A$1:$I$1,0))</f>
        <v>Yes</v>
      </c>
      <c r="H392" s="2" t="str">
        <f>INDEX(customers!$A$1:$I$1001,MATCH(orders!$C392,customers!$A$1:$A$1001,0),MATCH(orders!H$1,customers!$A$1:$I$1,0))</f>
        <v>Saint Paul</v>
      </c>
      <c r="I392" s="2" t="str">
        <f>INDEX(customers!$A$1:$I$1001,MATCH(orders!$C392,customers!$A$1:$A$1001,0),MATCH(orders!I$1,customers!$A$1:$I$1,0))</f>
        <v>United States</v>
      </c>
      <c r="J392" t="str">
        <f>INDEX(products!$A$1:$G$49,MATCH(orders!$D392,products!$A$1:$A$49,0),MATCH(orders!J$1,products!$A$1:$G$1,0))</f>
        <v>Exc</v>
      </c>
      <c r="K392" t="str">
        <f t="shared" si="12"/>
        <v>Excelsa</v>
      </c>
      <c r="L392" t="str">
        <f>INDEX(products!$A$1:$G$49,MATCH(orders!$D392,products!$A$1:$A$49,0),MATCH(orders!L$1,products!$A$1:$G$1,0))</f>
        <v>D</v>
      </c>
      <c r="M392" t="str">
        <f t="shared" si="13"/>
        <v>Dark</v>
      </c>
      <c r="N392" s="4">
        <f>INDEX(products!$A$1:$G$49,MATCH(orders!$D392,products!$A$1:$A$49,0),MATCH(orders!N$1,products!$A$1:$G$1,0))</f>
        <v>0.5</v>
      </c>
      <c r="O392" s="5">
        <f>INDEX(products!$A$1:$G$49,MATCH(orders!$D392,products!$A$1:$A$49,0),MATCH(orders!O$1,products!$A$1:$G$1,0))</f>
        <v>7.29</v>
      </c>
      <c r="P392" s="5">
        <f>E392*O392</f>
        <v>14.58</v>
      </c>
    </row>
    <row r="393" spans="1:16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INDEX(customers!$A$1:$I$1001,MATCH(orders!$C393,customers!$A$1:$A$1001,0),MATCH(orders!F$1,customers!$A$1:$I$1,0))</f>
        <v>Itch Norquoy</v>
      </c>
      <c r="G393" s="2" t="str">
        <f>INDEX(customers!$A$1:$I$1001,MATCH(orders!$C393,customers!$A$1:$A$1001,0),MATCH(orders!G$1,customers!$A$1:$I$1,0))</f>
        <v>No</v>
      </c>
      <c r="H393" s="2" t="str">
        <f>INDEX(customers!$A$1:$I$1001,MATCH(orders!$C393,customers!$A$1:$A$1001,0),MATCH(orders!H$1,customers!$A$1:$I$1,0))</f>
        <v>Minneapolis</v>
      </c>
      <c r="I393" s="2" t="str">
        <f>INDEX(customers!$A$1:$I$1001,MATCH(orders!$C393,customers!$A$1:$A$1001,0),MATCH(orders!I$1,customers!$A$1:$I$1,0))</f>
        <v>United States</v>
      </c>
      <c r="J393" t="str">
        <f>INDEX(products!$A$1:$G$49,MATCH(orders!$D393,products!$A$1:$A$49,0),MATCH(orders!J$1,products!$A$1:$G$1,0))</f>
        <v>Ara</v>
      </c>
      <c r="K393" t="str">
        <f t="shared" si="12"/>
        <v>Arabica</v>
      </c>
      <c r="L393" t="str">
        <f>INDEX(products!$A$1:$G$49,MATCH(orders!$D393,products!$A$1:$A$49,0),MATCH(orders!L$1,products!$A$1:$G$1,0))</f>
        <v>M</v>
      </c>
      <c r="M393" t="str">
        <f t="shared" si="13"/>
        <v>Medium</v>
      </c>
      <c r="N393" s="4">
        <f>INDEX(products!$A$1:$G$49,MATCH(orders!$D393,products!$A$1:$A$49,0),MATCH(orders!N$1,products!$A$1:$G$1,0))</f>
        <v>0.5</v>
      </c>
      <c r="O393" s="5">
        <f>INDEX(products!$A$1:$G$49,MATCH(orders!$D393,products!$A$1:$A$49,0),MATCH(orders!O$1,products!$A$1:$G$1,0))</f>
        <v>6.75</v>
      </c>
      <c r="P393" s="5">
        <f>E393*O393</f>
        <v>13.5</v>
      </c>
    </row>
    <row r="394" spans="1:16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INDEX(customers!$A$1:$I$1001,MATCH(orders!$C394,customers!$A$1:$A$1001,0),MATCH(orders!F$1,customers!$A$1:$I$1,0))</f>
        <v>Anson Iddison</v>
      </c>
      <c r="G394" s="2" t="str">
        <f>INDEX(customers!$A$1:$I$1001,MATCH(orders!$C394,customers!$A$1:$A$1001,0),MATCH(orders!G$1,customers!$A$1:$I$1,0))</f>
        <v>No</v>
      </c>
      <c r="H394" s="2" t="str">
        <f>INDEX(customers!$A$1:$I$1001,MATCH(orders!$C394,customers!$A$1:$A$1001,0),MATCH(orders!H$1,customers!$A$1:$I$1,0))</f>
        <v>Santa Ana</v>
      </c>
      <c r="I394" s="2" t="str">
        <f>INDEX(customers!$A$1:$I$1001,MATCH(orders!$C394,customers!$A$1:$A$1001,0),MATCH(orders!I$1,customers!$A$1:$I$1,0))</f>
        <v>United States</v>
      </c>
      <c r="J394" t="str">
        <f>INDEX(products!$A$1:$G$49,MATCH(orders!$D394,products!$A$1:$A$49,0),MATCH(orders!J$1,products!$A$1:$G$1,0))</f>
        <v>Exc</v>
      </c>
      <c r="K394" t="str">
        <f t="shared" si="12"/>
        <v>Excelsa</v>
      </c>
      <c r="L394" t="str">
        <f>INDEX(products!$A$1:$G$49,MATCH(orders!$D394,products!$A$1:$A$49,0),MATCH(orders!L$1,products!$A$1:$G$1,0))</f>
        <v>L</v>
      </c>
      <c r="M394" t="str">
        <f t="shared" si="13"/>
        <v>Light</v>
      </c>
      <c r="N394" s="4">
        <f>INDEX(products!$A$1:$G$49,MATCH(orders!$D394,products!$A$1:$A$49,0),MATCH(orders!N$1,products!$A$1:$G$1,0))</f>
        <v>1</v>
      </c>
      <c r="O394" s="5">
        <f>INDEX(products!$A$1:$G$49,MATCH(orders!$D394,products!$A$1:$A$49,0),MATCH(orders!O$1,products!$A$1:$G$1,0))</f>
        <v>14.85</v>
      </c>
      <c r="P394" s="5">
        <f>E394*O394</f>
        <v>89.1</v>
      </c>
    </row>
    <row r="395" spans="1:16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INDEX(customers!$A$1:$I$1001,MATCH(orders!$C395,customers!$A$1:$A$1001,0),MATCH(orders!F$1,customers!$A$1:$I$1,0))</f>
        <v>Anson Iddison</v>
      </c>
      <c r="G395" s="2" t="str">
        <f>INDEX(customers!$A$1:$I$1001,MATCH(orders!$C395,customers!$A$1:$A$1001,0),MATCH(orders!G$1,customers!$A$1:$I$1,0))</f>
        <v>No</v>
      </c>
      <c r="H395" s="2" t="str">
        <f>INDEX(customers!$A$1:$I$1001,MATCH(orders!$C395,customers!$A$1:$A$1001,0),MATCH(orders!H$1,customers!$A$1:$I$1,0))</f>
        <v>Santa Ana</v>
      </c>
      <c r="I395" s="2" t="str">
        <f>INDEX(customers!$A$1:$I$1001,MATCH(orders!$C395,customers!$A$1:$A$1001,0),MATCH(orders!I$1,customers!$A$1:$I$1,0))</f>
        <v>United States</v>
      </c>
      <c r="J395" t="str">
        <f>INDEX(products!$A$1:$G$49,MATCH(orders!$D395,products!$A$1:$A$49,0),MATCH(orders!J$1,products!$A$1:$G$1,0))</f>
        <v>Ara</v>
      </c>
      <c r="K395" t="str">
        <f t="shared" si="12"/>
        <v>Arabica</v>
      </c>
      <c r="L395" t="str">
        <f>INDEX(products!$A$1:$G$49,MATCH(orders!$D395,products!$A$1:$A$49,0),MATCH(orders!L$1,products!$A$1:$G$1,0))</f>
        <v>L</v>
      </c>
      <c r="M395" t="str">
        <f t="shared" si="13"/>
        <v>Light</v>
      </c>
      <c r="N395" s="4">
        <f>INDEX(products!$A$1:$G$49,MATCH(orders!$D395,products!$A$1:$A$49,0),MATCH(orders!N$1,products!$A$1:$G$1,0))</f>
        <v>0.2</v>
      </c>
      <c r="O395" s="5">
        <f>INDEX(products!$A$1:$G$49,MATCH(orders!$D395,products!$A$1:$A$49,0),MATCH(orders!O$1,products!$A$1:$G$1,0))</f>
        <v>3.8849999999999998</v>
      </c>
      <c r="P395" s="5">
        <f>E395*O395</f>
        <v>3.8849999999999998</v>
      </c>
    </row>
    <row r="396" spans="1:16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INDEX(customers!$A$1:$I$1001,MATCH(orders!$C396,customers!$A$1:$A$1001,0),MATCH(orders!F$1,customers!$A$1:$I$1,0))</f>
        <v>Randal Longfield</v>
      </c>
      <c r="G396" s="2" t="str">
        <f>INDEX(customers!$A$1:$I$1001,MATCH(orders!$C396,customers!$A$1:$A$1001,0),MATCH(orders!G$1,customers!$A$1:$I$1,0))</f>
        <v>No</v>
      </c>
      <c r="H396" s="2" t="str">
        <f>INDEX(customers!$A$1:$I$1001,MATCH(orders!$C396,customers!$A$1:$A$1001,0),MATCH(orders!H$1,customers!$A$1:$I$1,0))</f>
        <v>Minneapolis</v>
      </c>
      <c r="I396" s="2" t="str">
        <f>INDEX(customers!$A$1:$I$1001,MATCH(orders!$C396,customers!$A$1:$A$1001,0),MATCH(orders!I$1,customers!$A$1:$I$1,0))</f>
        <v>United States</v>
      </c>
      <c r="J396" t="str">
        <f>INDEX(products!$A$1:$G$49,MATCH(orders!$D396,products!$A$1:$A$49,0),MATCH(orders!J$1,products!$A$1:$G$1,0))</f>
        <v>Rob</v>
      </c>
      <c r="K396" t="str">
        <f t="shared" si="12"/>
        <v>Robusta</v>
      </c>
      <c r="L396" t="str">
        <f>INDEX(products!$A$1:$G$49,MATCH(orders!$D396,products!$A$1:$A$49,0),MATCH(orders!L$1,products!$A$1:$G$1,0))</f>
        <v>L</v>
      </c>
      <c r="M396" t="str">
        <f t="shared" si="13"/>
        <v>Light</v>
      </c>
      <c r="N396" s="4">
        <f>INDEX(products!$A$1:$G$49,MATCH(orders!$D396,products!$A$1:$A$49,0),MATCH(orders!N$1,products!$A$1:$G$1,0))</f>
        <v>2.5</v>
      </c>
      <c r="O396" s="5">
        <f>INDEX(products!$A$1:$G$49,MATCH(orders!$D396,products!$A$1:$A$49,0),MATCH(orders!O$1,products!$A$1:$G$1,0))</f>
        <v>27.484999999999996</v>
      </c>
      <c r="P396" s="5">
        <f>E396*O396</f>
        <v>109.93999999999998</v>
      </c>
    </row>
    <row r="397" spans="1:16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INDEX(customers!$A$1:$I$1001,MATCH(orders!$C397,customers!$A$1:$A$1001,0),MATCH(orders!F$1,customers!$A$1:$I$1,0))</f>
        <v>Gregorius Kislingbury</v>
      </c>
      <c r="G397" s="2" t="str">
        <f>INDEX(customers!$A$1:$I$1001,MATCH(orders!$C397,customers!$A$1:$A$1001,0),MATCH(orders!G$1,customers!$A$1:$I$1,0))</f>
        <v>Yes</v>
      </c>
      <c r="H397" s="2" t="str">
        <f>INDEX(customers!$A$1:$I$1001,MATCH(orders!$C397,customers!$A$1:$A$1001,0),MATCH(orders!H$1,customers!$A$1:$I$1,0))</f>
        <v>Washington</v>
      </c>
      <c r="I397" s="2" t="str">
        <f>INDEX(customers!$A$1:$I$1001,MATCH(orders!$C397,customers!$A$1:$A$1001,0),MATCH(orders!I$1,customers!$A$1:$I$1,0))</f>
        <v>United States</v>
      </c>
      <c r="J397" t="str">
        <f>INDEX(products!$A$1:$G$49,MATCH(orders!$D397,products!$A$1:$A$49,0),MATCH(orders!J$1,products!$A$1:$G$1,0))</f>
        <v>Lib</v>
      </c>
      <c r="K397" t="str">
        <f t="shared" si="12"/>
        <v>Liberica</v>
      </c>
      <c r="L397" t="str">
        <f>INDEX(products!$A$1:$G$49,MATCH(orders!$D397,products!$A$1:$A$49,0),MATCH(orders!L$1,products!$A$1:$G$1,0))</f>
        <v>D</v>
      </c>
      <c r="M397" t="str">
        <f t="shared" si="13"/>
        <v>Dark</v>
      </c>
      <c r="N397" s="4">
        <f>INDEX(products!$A$1:$G$49,MATCH(orders!$D397,products!$A$1:$A$49,0),MATCH(orders!N$1,products!$A$1:$G$1,0))</f>
        <v>0.5</v>
      </c>
      <c r="O397" s="5">
        <f>INDEX(products!$A$1:$G$49,MATCH(orders!$D397,products!$A$1:$A$49,0),MATCH(orders!O$1,products!$A$1:$G$1,0))</f>
        <v>7.77</v>
      </c>
      <c r="P397" s="5">
        <f>E397*O397</f>
        <v>46.62</v>
      </c>
    </row>
    <row r="398" spans="1:16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INDEX(customers!$A$1:$I$1001,MATCH(orders!$C398,customers!$A$1:$A$1001,0),MATCH(orders!F$1,customers!$A$1:$I$1,0))</f>
        <v>Xenos Gibbons</v>
      </c>
      <c r="G398" s="2" t="str">
        <f>INDEX(customers!$A$1:$I$1001,MATCH(orders!$C398,customers!$A$1:$A$1001,0),MATCH(orders!G$1,customers!$A$1:$I$1,0))</f>
        <v>No</v>
      </c>
      <c r="H398" s="2" t="str">
        <f>INDEX(customers!$A$1:$I$1001,MATCH(orders!$C398,customers!$A$1:$A$1001,0),MATCH(orders!H$1,customers!$A$1:$I$1,0))</f>
        <v>San Bernardino</v>
      </c>
      <c r="I398" s="2" t="str">
        <f>INDEX(customers!$A$1:$I$1001,MATCH(orders!$C398,customers!$A$1:$A$1001,0),MATCH(orders!I$1,customers!$A$1:$I$1,0))</f>
        <v>United States</v>
      </c>
      <c r="J398" t="str">
        <f>INDEX(products!$A$1:$G$49,MATCH(orders!$D398,products!$A$1:$A$49,0),MATCH(orders!J$1,products!$A$1:$G$1,0))</f>
        <v>Ara</v>
      </c>
      <c r="K398" t="str">
        <f t="shared" si="12"/>
        <v>Arabica</v>
      </c>
      <c r="L398" t="str">
        <f>INDEX(products!$A$1:$G$49,MATCH(orders!$D398,products!$A$1:$A$49,0),MATCH(orders!L$1,products!$A$1:$G$1,0))</f>
        <v>L</v>
      </c>
      <c r="M398" t="str">
        <f t="shared" si="13"/>
        <v>Light</v>
      </c>
      <c r="N398" s="4">
        <f>INDEX(products!$A$1:$G$49,MATCH(orders!$D398,products!$A$1:$A$49,0),MATCH(orders!N$1,products!$A$1:$G$1,0))</f>
        <v>0.5</v>
      </c>
      <c r="O398" s="5">
        <f>INDEX(products!$A$1:$G$49,MATCH(orders!$D398,products!$A$1:$A$49,0),MATCH(orders!O$1,products!$A$1:$G$1,0))</f>
        <v>7.77</v>
      </c>
      <c r="P398" s="5">
        <f>E398*O398</f>
        <v>38.849999999999994</v>
      </c>
    </row>
    <row r="399" spans="1:16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INDEX(customers!$A$1:$I$1001,MATCH(orders!$C399,customers!$A$1:$A$1001,0),MATCH(orders!F$1,customers!$A$1:$I$1,0))</f>
        <v>Fleur Parres</v>
      </c>
      <c r="G399" s="2" t="str">
        <f>INDEX(customers!$A$1:$I$1001,MATCH(orders!$C399,customers!$A$1:$A$1001,0),MATCH(orders!G$1,customers!$A$1:$I$1,0))</f>
        <v>Yes</v>
      </c>
      <c r="H399" s="2" t="str">
        <f>INDEX(customers!$A$1:$I$1001,MATCH(orders!$C399,customers!$A$1:$A$1001,0),MATCH(orders!H$1,customers!$A$1:$I$1,0))</f>
        <v>Rochester</v>
      </c>
      <c r="I399" s="2" t="str">
        <f>INDEX(customers!$A$1:$I$1001,MATCH(orders!$C399,customers!$A$1:$A$1001,0),MATCH(orders!I$1,customers!$A$1:$I$1,0))</f>
        <v>United States</v>
      </c>
      <c r="J399" t="str">
        <f>INDEX(products!$A$1:$G$49,MATCH(orders!$D399,products!$A$1:$A$49,0),MATCH(orders!J$1,products!$A$1:$G$1,0))</f>
        <v>Lib</v>
      </c>
      <c r="K399" t="str">
        <f t="shared" si="12"/>
        <v>Liberica</v>
      </c>
      <c r="L399" t="str">
        <f>INDEX(products!$A$1:$G$49,MATCH(orders!$D399,products!$A$1:$A$49,0),MATCH(orders!L$1,products!$A$1:$G$1,0))</f>
        <v>D</v>
      </c>
      <c r="M399" t="str">
        <f t="shared" si="13"/>
        <v>Dark</v>
      </c>
      <c r="N399" s="4">
        <f>INDEX(products!$A$1:$G$49,MATCH(orders!$D399,products!$A$1:$A$49,0),MATCH(orders!N$1,products!$A$1:$G$1,0))</f>
        <v>0.5</v>
      </c>
      <c r="O399" s="5">
        <f>INDEX(products!$A$1:$G$49,MATCH(orders!$D399,products!$A$1:$A$49,0),MATCH(orders!O$1,products!$A$1:$G$1,0))</f>
        <v>7.77</v>
      </c>
      <c r="P399" s="5">
        <f>E399*O399</f>
        <v>31.08</v>
      </c>
    </row>
    <row r="400" spans="1:16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INDEX(customers!$A$1:$I$1001,MATCH(orders!$C400,customers!$A$1:$A$1001,0),MATCH(orders!F$1,customers!$A$1:$I$1,0))</f>
        <v>Gran Sibray</v>
      </c>
      <c r="G400" s="2" t="str">
        <f>INDEX(customers!$A$1:$I$1001,MATCH(orders!$C400,customers!$A$1:$A$1001,0),MATCH(orders!G$1,customers!$A$1:$I$1,0))</f>
        <v>Yes</v>
      </c>
      <c r="H400" s="2" t="str">
        <f>INDEX(customers!$A$1:$I$1001,MATCH(orders!$C400,customers!$A$1:$A$1001,0),MATCH(orders!H$1,customers!$A$1:$I$1,0))</f>
        <v>Vancouver</v>
      </c>
      <c r="I400" s="2" t="str">
        <f>INDEX(customers!$A$1:$I$1001,MATCH(orders!$C400,customers!$A$1:$A$1001,0),MATCH(orders!I$1,customers!$A$1:$I$1,0))</f>
        <v>United States</v>
      </c>
      <c r="J400" t="str">
        <f>INDEX(products!$A$1:$G$49,MATCH(orders!$D400,products!$A$1:$A$49,0),MATCH(orders!J$1,products!$A$1:$G$1,0))</f>
        <v>Ara</v>
      </c>
      <c r="K400" t="str">
        <f t="shared" si="12"/>
        <v>Arabica</v>
      </c>
      <c r="L400" t="str">
        <f>INDEX(products!$A$1:$G$49,MATCH(orders!$D400,products!$A$1:$A$49,0),MATCH(orders!L$1,products!$A$1:$G$1,0))</f>
        <v>D</v>
      </c>
      <c r="M400" t="str">
        <f t="shared" si="13"/>
        <v>Dark</v>
      </c>
      <c r="N400" s="4">
        <f>INDEX(products!$A$1:$G$49,MATCH(orders!$D400,products!$A$1:$A$49,0),MATCH(orders!N$1,products!$A$1:$G$1,0))</f>
        <v>0.2</v>
      </c>
      <c r="O400" s="5">
        <f>INDEX(products!$A$1:$G$49,MATCH(orders!$D400,products!$A$1:$A$49,0),MATCH(orders!O$1,products!$A$1:$G$1,0))</f>
        <v>2.9849999999999999</v>
      </c>
      <c r="P400" s="5">
        <f>E400*O400</f>
        <v>17.91</v>
      </c>
    </row>
    <row r="401" spans="1:16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INDEX(customers!$A$1:$I$1001,MATCH(orders!$C401,customers!$A$1:$A$1001,0),MATCH(orders!F$1,customers!$A$1:$I$1,0))</f>
        <v>Ingelbert Hotchkin</v>
      </c>
      <c r="G401" s="2" t="str">
        <f>INDEX(customers!$A$1:$I$1001,MATCH(orders!$C401,customers!$A$1:$A$1001,0),MATCH(orders!G$1,customers!$A$1:$I$1,0))</f>
        <v>No</v>
      </c>
      <c r="H401" s="2" t="str">
        <f>INDEX(customers!$A$1:$I$1001,MATCH(orders!$C401,customers!$A$1:$A$1001,0),MATCH(orders!H$1,customers!$A$1:$I$1,0))</f>
        <v>Preston</v>
      </c>
      <c r="I401" s="2" t="str">
        <f>INDEX(customers!$A$1:$I$1001,MATCH(orders!$C401,customers!$A$1:$A$1001,0),MATCH(orders!I$1,customers!$A$1:$I$1,0))</f>
        <v>United Kingdom</v>
      </c>
      <c r="J401" t="str">
        <f>INDEX(products!$A$1:$G$49,MATCH(orders!$D401,products!$A$1:$A$49,0),MATCH(orders!J$1,products!$A$1:$G$1,0))</f>
        <v>Exc</v>
      </c>
      <c r="K401" t="str">
        <f t="shared" si="12"/>
        <v>Excelsa</v>
      </c>
      <c r="L401" t="str">
        <f>INDEX(products!$A$1:$G$49,MATCH(orders!$D401,products!$A$1:$A$49,0),MATCH(orders!L$1,products!$A$1:$G$1,0))</f>
        <v>D</v>
      </c>
      <c r="M401" t="str">
        <f t="shared" si="13"/>
        <v>Dark</v>
      </c>
      <c r="N401" s="4">
        <f>INDEX(products!$A$1:$G$49,MATCH(orders!$D401,products!$A$1:$A$49,0),MATCH(orders!N$1,products!$A$1:$G$1,0))</f>
        <v>2.5</v>
      </c>
      <c r="O401" s="5">
        <f>INDEX(products!$A$1:$G$49,MATCH(orders!$D401,products!$A$1:$A$49,0),MATCH(orders!O$1,products!$A$1:$G$1,0))</f>
        <v>27.945</v>
      </c>
      <c r="P401" s="5">
        <f>E401*O401</f>
        <v>167.67000000000002</v>
      </c>
    </row>
    <row r="402" spans="1:16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INDEX(customers!$A$1:$I$1001,MATCH(orders!$C402,customers!$A$1:$A$1001,0),MATCH(orders!F$1,customers!$A$1:$I$1,0))</f>
        <v>Neely Broadberrie</v>
      </c>
      <c r="G402" s="2" t="str">
        <f>INDEX(customers!$A$1:$I$1001,MATCH(orders!$C402,customers!$A$1:$A$1001,0),MATCH(orders!G$1,customers!$A$1:$I$1,0))</f>
        <v>No</v>
      </c>
      <c r="H402" s="2" t="str">
        <f>INDEX(customers!$A$1:$I$1001,MATCH(orders!$C402,customers!$A$1:$A$1001,0),MATCH(orders!H$1,customers!$A$1:$I$1,0))</f>
        <v>Washington</v>
      </c>
      <c r="I402" s="2" t="str">
        <f>INDEX(customers!$A$1:$I$1001,MATCH(orders!$C402,customers!$A$1:$A$1001,0),MATCH(orders!I$1,customers!$A$1:$I$1,0))</f>
        <v>United States</v>
      </c>
      <c r="J402" t="str">
        <f>INDEX(products!$A$1:$G$49,MATCH(orders!$D402,products!$A$1:$A$49,0),MATCH(orders!J$1,products!$A$1:$G$1,0))</f>
        <v>Lib</v>
      </c>
      <c r="K402" t="str">
        <f t="shared" si="12"/>
        <v>Liberica</v>
      </c>
      <c r="L402" t="str">
        <f>INDEX(products!$A$1:$G$49,MATCH(orders!$D402,products!$A$1:$A$49,0),MATCH(orders!L$1,products!$A$1:$G$1,0))</f>
        <v>L</v>
      </c>
      <c r="M402" t="str">
        <f t="shared" si="13"/>
        <v>Light</v>
      </c>
      <c r="N402" s="4">
        <f>INDEX(products!$A$1:$G$49,MATCH(orders!$D402,products!$A$1:$A$49,0),MATCH(orders!N$1,products!$A$1:$G$1,0))</f>
        <v>1</v>
      </c>
      <c r="O402" s="5">
        <f>INDEX(products!$A$1:$G$49,MATCH(orders!$D402,products!$A$1:$A$49,0),MATCH(orders!O$1,products!$A$1:$G$1,0))</f>
        <v>15.85</v>
      </c>
      <c r="P402" s="5">
        <f>E402*O402</f>
        <v>63.4</v>
      </c>
    </row>
    <row r="403" spans="1:16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INDEX(customers!$A$1:$I$1001,MATCH(orders!$C403,customers!$A$1:$A$1001,0),MATCH(orders!F$1,customers!$A$1:$I$1,0))</f>
        <v>Rutger Pithcock</v>
      </c>
      <c r="G403" s="2" t="str">
        <f>INDEX(customers!$A$1:$I$1001,MATCH(orders!$C403,customers!$A$1:$A$1001,0),MATCH(orders!G$1,customers!$A$1:$I$1,0))</f>
        <v>Yes</v>
      </c>
      <c r="H403" s="2" t="str">
        <f>INDEX(customers!$A$1:$I$1001,MATCH(orders!$C403,customers!$A$1:$A$1001,0),MATCH(orders!H$1,customers!$A$1:$I$1,0))</f>
        <v>Knoxville</v>
      </c>
      <c r="I403" s="2" t="str">
        <f>INDEX(customers!$A$1:$I$1001,MATCH(orders!$C403,customers!$A$1:$A$1001,0),MATCH(orders!I$1,customers!$A$1:$I$1,0))</f>
        <v>United States</v>
      </c>
      <c r="J403" t="str">
        <f>INDEX(products!$A$1:$G$49,MATCH(orders!$D403,products!$A$1:$A$49,0),MATCH(orders!J$1,products!$A$1:$G$1,0))</f>
        <v>Lib</v>
      </c>
      <c r="K403" t="str">
        <f t="shared" si="12"/>
        <v>Liberica</v>
      </c>
      <c r="L403" t="str">
        <f>INDEX(products!$A$1:$G$49,MATCH(orders!$D403,products!$A$1:$A$49,0),MATCH(orders!L$1,products!$A$1:$G$1,0))</f>
        <v>M</v>
      </c>
      <c r="M403" t="str">
        <f t="shared" si="13"/>
        <v>Medium</v>
      </c>
      <c r="N403" s="4">
        <f>INDEX(products!$A$1:$G$49,MATCH(orders!$D403,products!$A$1:$A$49,0),MATCH(orders!N$1,products!$A$1:$G$1,0))</f>
        <v>0.2</v>
      </c>
      <c r="O403" s="5">
        <f>INDEX(products!$A$1:$G$49,MATCH(orders!$D403,products!$A$1:$A$49,0),MATCH(orders!O$1,products!$A$1:$G$1,0))</f>
        <v>4.3650000000000002</v>
      </c>
      <c r="P403" s="5">
        <f>E403*O403</f>
        <v>8.73</v>
      </c>
    </row>
    <row r="404" spans="1:16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INDEX(customers!$A$1:$I$1001,MATCH(orders!$C404,customers!$A$1:$A$1001,0),MATCH(orders!F$1,customers!$A$1:$I$1,0))</f>
        <v>Gale Croysdale</v>
      </c>
      <c r="G404" s="2" t="str">
        <f>INDEX(customers!$A$1:$I$1001,MATCH(orders!$C404,customers!$A$1:$A$1001,0),MATCH(orders!G$1,customers!$A$1:$I$1,0))</f>
        <v>Yes</v>
      </c>
      <c r="H404" s="2" t="str">
        <f>INDEX(customers!$A$1:$I$1001,MATCH(orders!$C404,customers!$A$1:$A$1001,0),MATCH(orders!H$1,customers!$A$1:$I$1,0))</f>
        <v>Charleston</v>
      </c>
      <c r="I404" s="2" t="str">
        <f>INDEX(customers!$A$1:$I$1001,MATCH(orders!$C404,customers!$A$1:$A$1001,0),MATCH(orders!I$1,customers!$A$1:$I$1,0))</f>
        <v>United States</v>
      </c>
      <c r="J404" t="str">
        <f>INDEX(products!$A$1:$G$49,MATCH(orders!$D404,products!$A$1:$A$49,0),MATCH(orders!J$1,products!$A$1:$G$1,0))</f>
        <v>Rob</v>
      </c>
      <c r="K404" t="str">
        <f t="shared" si="12"/>
        <v>Robusta</v>
      </c>
      <c r="L404" t="str">
        <f>INDEX(products!$A$1:$G$49,MATCH(orders!$D404,products!$A$1:$A$49,0),MATCH(orders!L$1,products!$A$1:$G$1,0))</f>
        <v>D</v>
      </c>
      <c r="M404" t="str">
        <f t="shared" si="13"/>
        <v>Dark</v>
      </c>
      <c r="N404" s="4">
        <f>INDEX(products!$A$1:$G$49,MATCH(orders!$D404,products!$A$1:$A$49,0),MATCH(orders!N$1,products!$A$1:$G$1,0))</f>
        <v>1</v>
      </c>
      <c r="O404" s="5">
        <f>INDEX(products!$A$1:$G$49,MATCH(orders!$D404,products!$A$1:$A$49,0),MATCH(orders!O$1,products!$A$1:$G$1,0))</f>
        <v>8.9499999999999993</v>
      </c>
      <c r="P404" s="5">
        <f>E404*O404</f>
        <v>26.849999999999998</v>
      </c>
    </row>
    <row r="405" spans="1:16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INDEX(customers!$A$1:$I$1001,MATCH(orders!$C405,customers!$A$1:$A$1001,0),MATCH(orders!F$1,customers!$A$1:$I$1,0))</f>
        <v>Benedetto Gozzett</v>
      </c>
      <c r="G405" s="2" t="str">
        <f>INDEX(customers!$A$1:$I$1001,MATCH(orders!$C405,customers!$A$1:$A$1001,0),MATCH(orders!G$1,customers!$A$1:$I$1,0))</f>
        <v>No</v>
      </c>
      <c r="H405" s="2" t="str">
        <f>INDEX(customers!$A$1:$I$1001,MATCH(orders!$C405,customers!$A$1:$A$1001,0),MATCH(orders!H$1,customers!$A$1:$I$1,0))</f>
        <v>Dallas</v>
      </c>
      <c r="I405" s="2" t="str">
        <f>INDEX(customers!$A$1:$I$1001,MATCH(orders!$C405,customers!$A$1:$A$1001,0),MATCH(orders!I$1,customers!$A$1:$I$1,0))</f>
        <v>United States</v>
      </c>
      <c r="J405" t="str">
        <f>INDEX(products!$A$1:$G$49,MATCH(orders!$D405,products!$A$1:$A$49,0),MATCH(orders!J$1,products!$A$1:$G$1,0))</f>
        <v>Lib</v>
      </c>
      <c r="K405" t="str">
        <f t="shared" si="12"/>
        <v>Liberica</v>
      </c>
      <c r="L405" t="str">
        <f>INDEX(products!$A$1:$G$49,MATCH(orders!$D405,products!$A$1:$A$49,0),MATCH(orders!L$1,products!$A$1:$G$1,0))</f>
        <v>L</v>
      </c>
      <c r="M405" t="str">
        <f t="shared" si="13"/>
        <v>Light</v>
      </c>
      <c r="N405" s="4">
        <f>INDEX(products!$A$1:$G$49,MATCH(orders!$D405,products!$A$1:$A$49,0),MATCH(orders!N$1,products!$A$1:$G$1,0))</f>
        <v>0.2</v>
      </c>
      <c r="O405" s="5">
        <f>INDEX(products!$A$1:$G$49,MATCH(orders!$D405,products!$A$1:$A$49,0),MATCH(orders!O$1,products!$A$1:$G$1,0))</f>
        <v>4.7549999999999999</v>
      </c>
      <c r="P405" s="5">
        <f>E405*O405</f>
        <v>9.51</v>
      </c>
    </row>
    <row r="406" spans="1:16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INDEX(customers!$A$1:$I$1001,MATCH(orders!$C406,customers!$A$1:$A$1001,0),MATCH(orders!F$1,customers!$A$1:$I$1,0))</f>
        <v>Tania Craggs</v>
      </c>
      <c r="G406" s="2" t="str">
        <f>INDEX(customers!$A$1:$I$1001,MATCH(orders!$C406,customers!$A$1:$A$1001,0),MATCH(orders!G$1,customers!$A$1:$I$1,0))</f>
        <v>No</v>
      </c>
      <c r="H406" s="2" t="str">
        <f>INDEX(customers!$A$1:$I$1001,MATCH(orders!$C406,customers!$A$1:$A$1001,0),MATCH(orders!H$1,customers!$A$1:$I$1,0))</f>
        <v>Whitegate</v>
      </c>
      <c r="I406" s="2" t="str">
        <f>INDEX(customers!$A$1:$I$1001,MATCH(orders!$C406,customers!$A$1:$A$1001,0),MATCH(orders!I$1,customers!$A$1:$I$1,0))</f>
        <v>Ireland</v>
      </c>
      <c r="J406" t="str">
        <f>INDEX(products!$A$1:$G$49,MATCH(orders!$D406,products!$A$1:$A$49,0),MATCH(orders!J$1,products!$A$1:$G$1,0))</f>
        <v>Ara</v>
      </c>
      <c r="K406" t="str">
        <f t="shared" si="12"/>
        <v>Arabica</v>
      </c>
      <c r="L406" t="str">
        <f>INDEX(products!$A$1:$G$49,MATCH(orders!$D406,products!$A$1:$A$49,0),MATCH(orders!L$1,products!$A$1:$G$1,0))</f>
        <v>D</v>
      </c>
      <c r="M406" t="str">
        <f t="shared" si="13"/>
        <v>Dark</v>
      </c>
      <c r="N406" s="4">
        <f>INDEX(products!$A$1:$G$49,MATCH(orders!$D406,products!$A$1:$A$49,0),MATCH(orders!N$1,products!$A$1:$G$1,0))</f>
        <v>1</v>
      </c>
      <c r="O406" s="5">
        <f>INDEX(products!$A$1:$G$49,MATCH(orders!$D406,products!$A$1:$A$49,0),MATCH(orders!O$1,products!$A$1:$G$1,0))</f>
        <v>9.9499999999999993</v>
      </c>
      <c r="P406" s="5">
        <f>E406*O406</f>
        <v>39.799999999999997</v>
      </c>
    </row>
    <row r="407" spans="1:16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INDEX(customers!$A$1:$I$1001,MATCH(orders!$C407,customers!$A$1:$A$1001,0),MATCH(orders!F$1,customers!$A$1:$I$1,0))</f>
        <v>Leonie Cullrford</v>
      </c>
      <c r="G407" s="2" t="str">
        <f>INDEX(customers!$A$1:$I$1001,MATCH(orders!$C407,customers!$A$1:$A$1001,0),MATCH(orders!G$1,customers!$A$1:$I$1,0))</f>
        <v>Yes</v>
      </c>
      <c r="H407" s="2" t="str">
        <f>INDEX(customers!$A$1:$I$1001,MATCH(orders!$C407,customers!$A$1:$A$1001,0),MATCH(orders!H$1,customers!$A$1:$I$1,0))</f>
        <v>Chico</v>
      </c>
      <c r="I407" s="2" t="str">
        <f>INDEX(customers!$A$1:$I$1001,MATCH(orders!$C407,customers!$A$1:$A$1001,0),MATCH(orders!I$1,customers!$A$1:$I$1,0))</f>
        <v>United States</v>
      </c>
      <c r="J407" t="str">
        <f>INDEX(products!$A$1:$G$49,MATCH(orders!$D407,products!$A$1:$A$49,0),MATCH(orders!J$1,products!$A$1:$G$1,0))</f>
        <v>Exc</v>
      </c>
      <c r="K407" t="str">
        <f t="shared" si="12"/>
        <v>Excelsa</v>
      </c>
      <c r="L407" t="str">
        <f>INDEX(products!$A$1:$G$49,MATCH(orders!$D407,products!$A$1:$A$49,0),MATCH(orders!L$1,products!$A$1:$G$1,0))</f>
        <v>M</v>
      </c>
      <c r="M407" t="str">
        <f t="shared" si="13"/>
        <v>Medium</v>
      </c>
      <c r="N407" s="4">
        <f>INDEX(products!$A$1:$G$49,MATCH(orders!$D407,products!$A$1:$A$49,0),MATCH(orders!N$1,products!$A$1:$G$1,0))</f>
        <v>0.5</v>
      </c>
      <c r="O407" s="5">
        <f>INDEX(products!$A$1:$G$49,MATCH(orders!$D407,products!$A$1:$A$49,0),MATCH(orders!O$1,products!$A$1:$G$1,0))</f>
        <v>8.25</v>
      </c>
      <c r="P407" s="5">
        <f>E407*O407</f>
        <v>24.75</v>
      </c>
    </row>
    <row r="408" spans="1:16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INDEX(customers!$A$1:$I$1001,MATCH(orders!$C408,customers!$A$1:$A$1001,0),MATCH(orders!F$1,customers!$A$1:$I$1,0))</f>
        <v>Auguste Rizon</v>
      </c>
      <c r="G408" s="2" t="str">
        <f>INDEX(customers!$A$1:$I$1001,MATCH(orders!$C408,customers!$A$1:$A$1001,0),MATCH(orders!G$1,customers!$A$1:$I$1,0))</f>
        <v>Yes</v>
      </c>
      <c r="H408" s="2" t="str">
        <f>INDEX(customers!$A$1:$I$1001,MATCH(orders!$C408,customers!$A$1:$A$1001,0),MATCH(orders!H$1,customers!$A$1:$I$1,0))</f>
        <v>Little Rock</v>
      </c>
      <c r="I408" s="2" t="str">
        <f>INDEX(customers!$A$1:$I$1001,MATCH(orders!$C408,customers!$A$1:$A$1001,0),MATCH(orders!I$1,customers!$A$1:$I$1,0))</f>
        <v>United States</v>
      </c>
      <c r="J408" t="str">
        <f>INDEX(products!$A$1:$G$49,MATCH(orders!$D408,products!$A$1:$A$49,0),MATCH(orders!J$1,products!$A$1:$G$1,0))</f>
        <v>Exc</v>
      </c>
      <c r="K408" t="str">
        <f t="shared" si="12"/>
        <v>Excelsa</v>
      </c>
      <c r="L408" t="str">
        <f>INDEX(products!$A$1:$G$49,MATCH(orders!$D408,products!$A$1:$A$49,0),MATCH(orders!L$1,products!$A$1:$G$1,0))</f>
        <v>M</v>
      </c>
      <c r="M408" t="str">
        <f t="shared" si="13"/>
        <v>Medium</v>
      </c>
      <c r="N408" s="4">
        <f>INDEX(products!$A$1:$G$49,MATCH(orders!$D408,products!$A$1:$A$49,0),MATCH(orders!N$1,products!$A$1:$G$1,0))</f>
        <v>1</v>
      </c>
      <c r="O408" s="5">
        <f>INDEX(products!$A$1:$G$49,MATCH(orders!$D408,products!$A$1:$A$49,0),MATCH(orders!O$1,products!$A$1:$G$1,0))</f>
        <v>13.75</v>
      </c>
      <c r="P408" s="5">
        <f>E408*O408</f>
        <v>68.75</v>
      </c>
    </row>
    <row r="409" spans="1:16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INDEX(customers!$A$1:$I$1001,MATCH(orders!$C409,customers!$A$1:$A$1001,0),MATCH(orders!F$1,customers!$A$1:$I$1,0))</f>
        <v>Lorin Guerrazzi</v>
      </c>
      <c r="G409" s="2" t="str">
        <f>INDEX(customers!$A$1:$I$1001,MATCH(orders!$C409,customers!$A$1:$A$1001,0),MATCH(orders!G$1,customers!$A$1:$I$1,0))</f>
        <v>No</v>
      </c>
      <c r="H409" s="2" t="str">
        <f>INDEX(customers!$A$1:$I$1001,MATCH(orders!$C409,customers!$A$1:$A$1001,0),MATCH(orders!H$1,customers!$A$1:$I$1,0))</f>
        <v>Balrothery</v>
      </c>
      <c r="I409" s="2" t="str">
        <f>INDEX(customers!$A$1:$I$1001,MATCH(orders!$C409,customers!$A$1:$A$1001,0),MATCH(orders!I$1,customers!$A$1:$I$1,0))</f>
        <v>Ireland</v>
      </c>
      <c r="J409" t="str">
        <f>INDEX(products!$A$1:$G$49,MATCH(orders!$D409,products!$A$1:$A$49,0),MATCH(orders!J$1,products!$A$1:$G$1,0))</f>
        <v>Exc</v>
      </c>
      <c r="K409" t="str">
        <f t="shared" si="12"/>
        <v>Excelsa</v>
      </c>
      <c r="L409" t="str">
        <f>INDEX(products!$A$1:$G$49,MATCH(orders!$D409,products!$A$1:$A$49,0),MATCH(orders!L$1,products!$A$1:$G$1,0))</f>
        <v>M</v>
      </c>
      <c r="M409" t="str">
        <f t="shared" si="13"/>
        <v>Medium</v>
      </c>
      <c r="N409" s="4">
        <f>INDEX(products!$A$1:$G$49,MATCH(orders!$D409,products!$A$1:$A$49,0),MATCH(orders!N$1,products!$A$1:$G$1,0))</f>
        <v>0.5</v>
      </c>
      <c r="O409" s="5">
        <f>INDEX(products!$A$1:$G$49,MATCH(orders!$D409,products!$A$1:$A$49,0),MATCH(orders!O$1,products!$A$1:$G$1,0))</f>
        <v>8.25</v>
      </c>
      <c r="P409" s="5">
        <f>E409*O409</f>
        <v>49.5</v>
      </c>
    </row>
    <row r="410" spans="1:16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INDEX(customers!$A$1:$I$1001,MATCH(orders!$C410,customers!$A$1:$A$1001,0),MATCH(orders!F$1,customers!$A$1:$I$1,0))</f>
        <v>Felice Miell</v>
      </c>
      <c r="G410" s="2" t="str">
        <f>INDEX(customers!$A$1:$I$1001,MATCH(orders!$C410,customers!$A$1:$A$1001,0),MATCH(orders!G$1,customers!$A$1:$I$1,0))</f>
        <v>Yes</v>
      </c>
      <c r="H410" s="2" t="str">
        <f>INDEX(customers!$A$1:$I$1001,MATCH(orders!$C410,customers!$A$1:$A$1001,0),MATCH(orders!H$1,customers!$A$1:$I$1,0))</f>
        <v>New Brunswick</v>
      </c>
      <c r="I410" s="2" t="str">
        <f>INDEX(customers!$A$1:$I$1001,MATCH(orders!$C410,customers!$A$1:$A$1001,0),MATCH(orders!I$1,customers!$A$1:$I$1,0))</f>
        <v>United States</v>
      </c>
      <c r="J410" t="str">
        <f>INDEX(products!$A$1:$G$49,MATCH(orders!$D410,products!$A$1:$A$49,0),MATCH(orders!J$1,products!$A$1:$G$1,0))</f>
        <v>Ara</v>
      </c>
      <c r="K410" t="str">
        <f t="shared" si="12"/>
        <v>Arabica</v>
      </c>
      <c r="L410" t="str">
        <f>INDEX(products!$A$1:$G$49,MATCH(orders!$D410,products!$A$1:$A$49,0),MATCH(orders!L$1,products!$A$1:$G$1,0))</f>
        <v>M</v>
      </c>
      <c r="M410" t="str">
        <f t="shared" si="13"/>
        <v>Medium</v>
      </c>
      <c r="N410" s="4">
        <f>INDEX(products!$A$1:$G$49,MATCH(orders!$D410,products!$A$1:$A$49,0),MATCH(orders!N$1,products!$A$1:$G$1,0))</f>
        <v>2.5</v>
      </c>
      <c r="O410" s="5">
        <f>INDEX(products!$A$1:$G$49,MATCH(orders!$D410,products!$A$1:$A$49,0),MATCH(orders!O$1,products!$A$1:$G$1,0))</f>
        <v>25.874999999999996</v>
      </c>
      <c r="P410" s="5">
        <f>E410*O410</f>
        <v>51.749999999999993</v>
      </c>
    </row>
    <row r="411" spans="1:16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INDEX(customers!$A$1:$I$1001,MATCH(orders!$C411,customers!$A$1:$A$1001,0),MATCH(orders!F$1,customers!$A$1:$I$1,0))</f>
        <v>Hamish Skeech</v>
      </c>
      <c r="G411" s="2" t="str">
        <f>INDEX(customers!$A$1:$I$1001,MATCH(orders!$C411,customers!$A$1:$A$1001,0),MATCH(orders!G$1,customers!$A$1:$I$1,0))</f>
        <v>Yes</v>
      </c>
      <c r="H411" s="2" t="str">
        <f>INDEX(customers!$A$1:$I$1001,MATCH(orders!$C411,customers!$A$1:$A$1001,0),MATCH(orders!H$1,customers!$A$1:$I$1,0))</f>
        <v>Valleymount</v>
      </c>
      <c r="I411" s="2" t="str">
        <f>INDEX(customers!$A$1:$I$1001,MATCH(orders!$C411,customers!$A$1:$A$1001,0),MATCH(orders!I$1,customers!$A$1:$I$1,0))</f>
        <v>Ireland</v>
      </c>
      <c r="J411" t="str">
        <f>INDEX(products!$A$1:$G$49,MATCH(orders!$D411,products!$A$1:$A$49,0),MATCH(orders!J$1,products!$A$1:$G$1,0))</f>
        <v>Lib</v>
      </c>
      <c r="K411" t="str">
        <f t="shared" si="12"/>
        <v>Liberica</v>
      </c>
      <c r="L411" t="str">
        <f>INDEX(products!$A$1:$G$49,MATCH(orders!$D411,products!$A$1:$A$49,0),MATCH(orders!L$1,products!$A$1:$G$1,0))</f>
        <v>L</v>
      </c>
      <c r="M411" t="str">
        <f t="shared" si="13"/>
        <v>Light</v>
      </c>
      <c r="N411" s="4">
        <f>INDEX(products!$A$1:$G$49,MATCH(orders!$D411,products!$A$1:$A$49,0),MATCH(orders!N$1,products!$A$1:$G$1,0))</f>
        <v>1</v>
      </c>
      <c r="O411" s="5">
        <f>INDEX(products!$A$1:$G$49,MATCH(orders!$D411,products!$A$1:$A$49,0),MATCH(orders!O$1,products!$A$1:$G$1,0))</f>
        <v>15.85</v>
      </c>
      <c r="P411" s="5">
        <f>E411*O411</f>
        <v>47.55</v>
      </c>
    </row>
    <row r="412" spans="1:16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INDEX(customers!$A$1:$I$1001,MATCH(orders!$C412,customers!$A$1:$A$1001,0),MATCH(orders!F$1,customers!$A$1:$I$1,0))</f>
        <v>Giordano Lorenzin</v>
      </c>
      <c r="G412" s="2" t="str">
        <f>INDEX(customers!$A$1:$I$1001,MATCH(orders!$C412,customers!$A$1:$A$1001,0),MATCH(orders!G$1,customers!$A$1:$I$1,0))</f>
        <v>No</v>
      </c>
      <c r="H412" s="2" t="str">
        <f>INDEX(customers!$A$1:$I$1001,MATCH(orders!$C412,customers!$A$1:$A$1001,0),MATCH(orders!H$1,customers!$A$1:$I$1,0))</f>
        <v>San Francisco</v>
      </c>
      <c r="I412" s="2" t="str">
        <f>INDEX(customers!$A$1:$I$1001,MATCH(orders!$C412,customers!$A$1:$A$1001,0),MATCH(orders!I$1,customers!$A$1:$I$1,0))</f>
        <v>United States</v>
      </c>
      <c r="J412" t="str">
        <f>INDEX(products!$A$1:$G$49,MATCH(orders!$D412,products!$A$1:$A$49,0),MATCH(orders!J$1,products!$A$1:$G$1,0))</f>
        <v>Ara</v>
      </c>
      <c r="K412" t="str">
        <f t="shared" si="12"/>
        <v>Arabica</v>
      </c>
      <c r="L412" t="str">
        <f>INDEX(products!$A$1:$G$49,MATCH(orders!$D412,products!$A$1:$A$49,0),MATCH(orders!L$1,products!$A$1:$G$1,0))</f>
        <v>L</v>
      </c>
      <c r="M412" t="str">
        <f t="shared" si="13"/>
        <v>Light</v>
      </c>
      <c r="N412" s="4">
        <f>INDEX(products!$A$1:$G$49,MATCH(orders!$D412,products!$A$1:$A$49,0),MATCH(orders!N$1,products!$A$1:$G$1,0))</f>
        <v>0.2</v>
      </c>
      <c r="O412" s="5">
        <f>INDEX(products!$A$1:$G$49,MATCH(orders!$D412,products!$A$1:$A$49,0),MATCH(orders!O$1,products!$A$1:$G$1,0))</f>
        <v>3.8849999999999998</v>
      </c>
      <c r="P412" s="5">
        <f>E412*O412</f>
        <v>15.54</v>
      </c>
    </row>
    <row r="413" spans="1:16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INDEX(customers!$A$1:$I$1001,MATCH(orders!$C413,customers!$A$1:$A$1001,0),MATCH(orders!F$1,customers!$A$1:$I$1,0))</f>
        <v>Harwilll Bishell</v>
      </c>
      <c r="G413" s="2" t="str">
        <f>INDEX(customers!$A$1:$I$1001,MATCH(orders!$C413,customers!$A$1:$A$1001,0),MATCH(orders!G$1,customers!$A$1:$I$1,0))</f>
        <v>Yes</v>
      </c>
      <c r="H413" s="2" t="str">
        <f>INDEX(customers!$A$1:$I$1001,MATCH(orders!$C413,customers!$A$1:$A$1001,0),MATCH(orders!H$1,customers!$A$1:$I$1,0))</f>
        <v>Lafayette</v>
      </c>
      <c r="I413" s="2" t="str">
        <f>INDEX(customers!$A$1:$I$1001,MATCH(orders!$C413,customers!$A$1:$A$1001,0),MATCH(orders!I$1,customers!$A$1:$I$1,0))</f>
        <v>United States</v>
      </c>
      <c r="J413" t="str">
        <f>INDEX(products!$A$1:$G$49,MATCH(orders!$D413,products!$A$1:$A$49,0),MATCH(orders!J$1,products!$A$1:$G$1,0))</f>
        <v>Lib</v>
      </c>
      <c r="K413" t="str">
        <f t="shared" si="12"/>
        <v>Liberica</v>
      </c>
      <c r="L413" t="str">
        <f>INDEX(products!$A$1:$G$49,MATCH(orders!$D413,products!$A$1:$A$49,0),MATCH(orders!L$1,products!$A$1:$G$1,0))</f>
        <v>M</v>
      </c>
      <c r="M413" t="str">
        <f t="shared" si="13"/>
        <v>Medium</v>
      </c>
      <c r="N413" s="4">
        <f>INDEX(products!$A$1:$G$49,MATCH(orders!$D413,products!$A$1:$A$49,0),MATCH(orders!N$1,products!$A$1:$G$1,0))</f>
        <v>1</v>
      </c>
      <c r="O413" s="5">
        <f>INDEX(products!$A$1:$G$49,MATCH(orders!$D413,products!$A$1:$A$49,0),MATCH(orders!O$1,products!$A$1:$G$1,0))</f>
        <v>14.55</v>
      </c>
      <c r="P413" s="5">
        <f>E413*O413</f>
        <v>87.300000000000011</v>
      </c>
    </row>
    <row r="414" spans="1:16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INDEX(customers!$A$1:$I$1001,MATCH(orders!$C414,customers!$A$1:$A$1001,0),MATCH(orders!F$1,customers!$A$1:$I$1,0))</f>
        <v>Freeland Missenden</v>
      </c>
      <c r="G414" s="2" t="str">
        <f>INDEX(customers!$A$1:$I$1001,MATCH(orders!$C414,customers!$A$1:$A$1001,0),MATCH(orders!G$1,customers!$A$1:$I$1,0))</f>
        <v>Yes</v>
      </c>
      <c r="H414" s="2" t="str">
        <f>INDEX(customers!$A$1:$I$1001,MATCH(orders!$C414,customers!$A$1:$A$1001,0),MATCH(orders!H$1,customers!$A$1:$I$1,0))</f>
        <v>San Diego</v>
      </c>
      <c r="I414" s="2" t="str">
        <f>INDEX(customers!$A$1:$I$1001,MATCH(orders!$C414,customers!$A$1:$A$1001,0),MATCH(orders!I$1,customers!$A$1:$I$1,0))</f>
        <v>United States</v>
      </c>
      <c r="J414" t="str">
        <f>INDEX(products!$A$1:$G$49,MATCH(orders!$D414,products!$A$1:$A$49,0),MATCH(orders!J$1,products!$A$1:$G$1,0))</f>
        <v>Ara</v>
      </c>
      <c r="K414" t="str">
        <f t="shared" si="12"/>
        <v>Arabica</v>
      </c>
      <c r="L414" t="str">
        <f>INDEX(products!$A$1:$G$49,MATCH(orders!$D414,products!$A$1:$A$49,0),MATCH(orders!L$1,products!$A$1:$G$1,0))</f>
        <v>M</v>
      </c>
      <c r="M414" t="str">
        <f t="shared" si="13"/>
        <v>Medium</v>
      </c>
      <c r="N414" s="4">
        <f>INDEX(products!$A$1:$G$49,MATCH(orders!$D414,products!$A$1:$A$49,0),MATCH(orders!N$1,products!$A$1:$G$1,0))</f>
        <v>1</v>
      </c>
      <c r="O414" s="5">
        <f>INDEX(products!$A$1:$G$49,MATCH(orders!$D414,products!$A$1:$A$49,0),MATCH(orders!O$1,products!$A$1:$G$1,0))</f>
        <v>11.25</v>
      </c>
      <c r="P414" s="5">
        <f>E414*O414</f>
        <v>56.25</v>
      </c>
    </row>
    <row r="415" spans="1:16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INDEX(customers!$A$1:$I$1001,MATCH(orders!$C415,customers!$A$1:$A$1001,0),MATCH(orders!F$1,customers!$A$1:$I$1,0))</f>
        <v>Waylan Springall</v>
      </c>
      <c r="G415" s="2" t="str">
        <f>INDEX(customers!$A$1:$I$1001,MATCH(orders!$C415,customers!$A$1:$A$1001,0),MATCH(orders!G$1,customers!$A$1:$I$1,0))</f>
        <v>Yes</v>
      </c>
      <c r="H415" s="2" t="str">
        <f>INDEX(customers!$A$1:$I$1001,MATCH(orders!$C415,customers!$A$1:$A$1001,0),MATCH(orders!H$1,customers!$A$1:$I$1,0))</f>
        <v>Alhambra</v>
      </c>
      <c r="I415" s="2" t="str">
        <f>INDEX(customers!$A$1:$I$1001,MATCH(orders!$C415,customers!$A$1:$A$1001,0),MATCH(orders!I$1,customers!$A$1:$I$1,0))</f>
        <v>United States</v>
      </c>
      <c r="J415" t="str">
        <f>INDEX(products!$A$1:$G$49,MATCH(orders!$D415,products!$A$1:$A$49,0),MATCH(orders!J$1,products!$A$1:$G$1,0))</f>
        <v>Lib</v>
      </c>
      <c r="K415" t="str">
        <f t="shared" si="12"/>
        <v>Liberica</v>
      </c>
      <c r="L415" t="str">
        <f>INDEX(products!$A$1:$G$49,MATCH(orders!$D415,products!$A$1:$A$49,0),MATCH(orders!L$1,products!$A$1:$G$1,0))</f>
        <v>L</v>
      </c>
      <c r="M415" t="str">
        <f t="shared" si="13"/>
        <v>Light</v>
      </c>
      <c r="N415" s="4">
        <f>INDEX(products!$A$1:$G$49,MATCH(orders!$D415,products!$A$1:$A$49,0),MATCH(orders!N$1,products!$A$1:$G$1,0))</f>
        <v>2.5</v>
      </c>
      <c r="O415" s="5">
        <f>INDEX(products!$A$1:$G$49,MATCH(orders!$D415,products!$A$1:$A$49,0),MATCH(orders!O$1,products!$A$1:$G$1,0))</f>
        <v>36.454999999999998</v>
      </c>
      <c r="P415" s="5">
        <f>E415*O415</f>
        <v>36.454999999999998</v>
      </c>
    </row>
    <row r="416" spans="1:16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INDEX(customers!$A$1:$I$1001,MATCH(orders!$C416,customers!$A$1:$A$1001,0),MATCH(orders!F$1,customers!$A$1:$I$1,0))</f>
        <v>Kiri Avramow</v>
      </c>
      <c r="G416" s="2" t="str">
        <f>INDEX(customers!$A$1:$I$1001,MATCH(orders!$C416,customers!$A$1:$A$1001,0),MATCH(orders!G$1,customers!$A$1:$I$1,0))</f>
        <v>Yes</v>
      </c>
      <c r="H416" s="2" t="str">
        <f>INDEX(customers!$A$1:$I$1001,MATCH(orders!$C416,customers!$A$1:$A$1001,0),MATCH(orders!H$1,customers!$A$1:$I$1,0))</f>
        <v>Tyler</v>
      </c>
      <c r="I416" s="2" t="str">
        <f>INDEX(customers!$A$1:$I$1001,MATCH(orders!$C416,customers!$A$1:$A$1001,0),MATCH(orders!I$1,customers!$A$1:$I$1,0))</f>
        <v>United States</v>
      </c>
      <c r="J416" t="str">
        <f>INDEX(products!$A$1:$G$49,MATCH(orders!$D416,products!$A$1:$A$49,0),MATCH(orders!J$1,products!$A$1:$G$1,0))</f>
        <v>Rob</v>
      </c>
      <c r="K416" t="str">
        <f t="shared" si="12"/>
        <v>Robusta</v>
      </c>
      <c r="L416" t="str">
        <f>INDEX(products!$A$1:$G$49,MATCH(orders!$D416,products!$A$1:$A$49,0),MATCH(orders!L$1,products!$A$1:$G$1,0))</f>
        <v>L</v>
      </c>
      <c r="M416" t="str">
        <f t="shared" si="13"/>
        <v>Light</v>
      </c>
      <c r="N416" s="4">
        <f>INDEX(products!$A$1:$G$49,MATCH(orders!$D416,products!$A$1:$A$49,0),MATCH(orders!N$1,products!$A$1:$G$1,0))</f>
        <v>0.2</v>
      </c>
      <c r="O416" s="5">
        <f>INDEX(products!$A$1:$G$49,MATCH(orders!$D416,products!$A$1:$A$49,0),MATCH(orders!O$1,products!$A$1:$G$1,0))</f>
        <v>3.5849999999999995</v>
      </c>
      <c r="P416" s="5">
        <f>E416*O416</f>
        <v>10.754999999999999</v>
      </c>
    </row>
    <row r="417" spans="1:16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INDEX(customers!$A$1:$I$1001,MATCH(orders!$C417,customers!$A$1:$A$1001,0),MATCH(orders!F$1,customers!$A$1:$I$1,0))</f>
        <v>Gregg Hawkyens</v>
      </c>
      <c r="G417" s="2" t="str">
        <f>INDEX(customers!$A$1:$I$1001,MATCH(orders!$C417,customers!$A$1:$A$1001,0),MATCH(orders!G$1,customers!$A$1:$I$1,0))</f>
        <v>No</v>
      </c>
      <c r="H417" s="2" t="str">
        <f>INDEX(customers!$A$1:$I$1001,MATCH(orders!$C417,customers!$A$1:$A$1001,0),MATCH(orders!H$1,customers!$A$1:$I$1,0))</f>
        <v>Lafayette</v>
      </c>
      <c r="I417" s="2" t="str">
        <f>INDEX(customers!$A$1:$I$1001,MATCH(orders!$C417,customers!$A$1:$A$1001,0),MATCH(orders!I$1,customers!$A$1:$I$1,0))</f>
        <v>United States</v>
      </c>
      <c r="J417" t="str">
        <f>INDEX(products!$A$1:$G$49,MATCH(orders!$D417,products!$A$1:$A$49,0),MATCH(orders!J$1,products!$A$1:$G$1,0))</f>
        <v>Rob</v>
      </c>
      <c r="K417" t="str">
        <f t="shared" si="12"/>
        <v>Robusta</v>
      </c>
      <c r="L417" t="str">
        <f>INDEX(products!$A$1:$G$49,MATCH(orders!$D417,products!$A$1:$A$49,0),MATCH(orders!L$1,products!$A$1:$G$1,0))</f>
        <v>M</v>
      </c>
      <c r="M417" t="str">
        <f t="shared" si="13"/>
        <v>Medium</v>
      </c>
      <c r="N417" s="4">
        <f>INDEX(products!$A$1:$G$49,MATCH(orders!$D417,products!$A$1:$A$49,0),MATCH(orders!N$1,products!$A$1:$G$1,0))</f>
        <v>0.2</v>
      </c>
      <c r="O417" s="5">
        <f>INDEX(products!$A$1:$G$49,MATCH(orders!$D417,products!$A$1:$A$49,0),MATCH(orders!O$1,products!$A$1:$G$1,0))</f>
        <v>2.9849999999999999</v>
      </c>
      <c r="P417" s="5">
        <f>E417*O417</f>
        <v>8.9550000000000001</v>
      </c>
    </row>
    <row r="418" spans="1:16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INDEX(customers!$A$1:$I$1001,MATCH(orders!$C418,customers!$A$1:$A$1001,0),MATCH(orders!F$1,customers!$A$1:$I$1,0))</f>
        <v>Reggis Pracy</v>
      </c>
      <c r="G418" s="2" t="str">
        <f>INDEX(customers!$A$1:$I$1001,MATCH(orders!$C418,customers!$A$1:$A$1001,0),MATCH(orders!G$1,customers!$A$1:$I$1,0))</f>
        <v>Yes</v>
      </c>
      <c r="H418" s="2" t="str">
        <f>INDEX(customers!$A$1:$I$1001,MATCH(orders!$C418,customers!$A$1:$A$1001,0),MATCH(orders!H$1,customers!$A$1:$I$1,0))</f>
        <v>Dayton</v>
      </c>
      <c r="I418" s="2" t="str">
        <f>INDEX(customers!$A$1:$I$1001,MATCH(orders!$C418,customers!$A$1:$A$1001,0),MATCH(orders!I$1,customers!$A$1:$I$1,0))</f>
        <v>United States</v>
      </c>
      <c r="J418" t="str">
        <f>INDEX(products!$A$1:$G$49,MATCH(orders!$D418,products!$A$1:$A$49,0),MATCH(orders!J$1,products!$A$1:$G$1,0))</f>
        <v>Ara</v>
      </c>
      <c r="K418" t="str">
        <f t="shared" si="12"/>
        <v>Arabica</v>
      </c>
      <c r="L418" t="str">
        <f>INDEX(products!$A$1:$G$49,MATCH(orders!$D418,products!$A$1:$A$49,0),MATCH(orders!L$1,products!$A$1:$G$1,0))</f>
        <v>L</v>
      </c>
      <c r="M418" t="str">
        <f t="shared" si="13"/>
        <v>Light</v>
      </c>
      <c r="N418" s="4">
        <f>INDEX(products!$A$1:$G$49,MATCH(orders!$D418,products!$A$1:$A$49,0),MATCH(orders!N$1,products!$A$1:$G$1,0))</f>
        <v>0.5</v>
      </c>
      <c r="O418" s="5">
        <f>INDEX(products!$A$1:$G$49,MATCH(orders!$D418,products!$A$1:$A$49,0),MATCH(orders!O$1,products!$A$1:$G$1,0))</f>
        <v>7.77</v>
      </c>
      <c r="P418" s="5">
        <f>E418*O418</f>
        <v>23.31</v>
      </c>
    </row>
    <row r="419" spans="1:16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INDEX(customers!$A$1:$I$1001,MATCH(orders!$C419,customers!$A$1:$A$1001,0),MATCH(orders!F$1,customers!$A$1:$I$1,0))</f>
        <v>Paula Denis</v>
      </c>
      <c r="G419" s="2" t="str">
        <f>INDEX(customers!$A$1:$I$1001,MATCH(orders!$C419,customers!$A$1:$A$1001,0),MATCH(orders!G$1,customers!$A$1:$I$1,0))</f>
        <v>Yes</v>
      </c>
      <c r="H419" s="2" t="str">
        <f>INDEX(customers!$A$1:$I$1001,MATCH(orders!$C419,customers!$A$1:$A$1001,0),MATCH(orders!H$1,customers!$A$1:$I$1,0))</f>
        <v>Phoenix</v>
      </c>
      <c r="I419" s="2" t="str">
        <f>INDEX(customers!$A$1:$I$1001,MATCH(orders!$C419,customers!$A$1:$A$1001,0),MATCH(orders!I$1,customers!$A$1:$I$1,0))</f>
        <v>United States</v>
      </c>
      <c r="J419" t="str">
        <f>INDEX(products!$A$1:$G$49,MATCH(orders!$D419,products!$A$1:$A$49,0),MATCH(orders!J$1,products!$A$1:$G$1,0))</f>
        <v>Ara</v>
      </c>
      <c r="K419" t="str">
        <f t="shared" si="12"/>
        <v>Arabica</v>
      </c>
      <c r="L419" t="str">
        <f>INDEX(products!$A$1:$G$49,MATCH(orders!$D419,products!$A$1:$A$49,0),MATCH(orders!L$1,products!$A$1:$G$1,0))</f>
        <v>L</v>
      </c>
      <c r="M419" t="str">
        <f t="shared" si="13"/>
        <v>Light</v>
      </c>
      <c r="N419" s="4">
        <f>INDEX(products!$A$1:$G$49,MATCH(orders!$D419,products!$A$1:$A$49,0),MATCH(orders!N$1,products!$A$1:$G$1,0))</f>
        <v>2.5</v>
      </c>
      <c r="O419" s="5">
        <f>INDEX(products!$A$1:$G$49,MATCH(orders!$D419,products!$A$1:$A$49,0),MATCH(orders!O$1,products!$A$1:$G$1,0))</f>
        <v>29.784999999999997</v>
      </c>
      <c r="P419" s="5">
        <f>E419*O419</f>
        <v>29.784999999999997</v>
      </c>
    </row>
    <row r="420" spans="1:16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INDEX(customers!$A$1:$I$1001,MATCH(orders!$C420,customers!$A$1:$A$1001,0),MATCH(orders!F$1,customers!$A$1:$I$1,0))</f>
        <v>Broderick McGilvra</v>
      </c>
      <c r="G420" s="2" t="str">
        <f>INDEX(customers!$A$1:$I$1001,MATCH(orders!$C420,customers!$A$1:$A$1001,0),MATCH(orders!G$1,customers!$A$1:$I$1,0))</f>
        <v>Yes</v>
      </c>
      <c r="H420" s="2" t="str">
        <f>INDEX(customers!$A$1:$I$1001,MATCH(orders!$C420,customers!$A$1:$A$1001,0),MATCH(orders!H$1,customers!$A$1:$I$1,0))</f>
        <v>Sacramento</v>
      </c>
      <c r="I420" s="2" t="str">
        <f>INDEX(customers!$A$1:$I$1001,MATCH(orders!$C420,customers!$A$1:$A$1001,0),MATCH(orders!I$1,customers!$A$1:$I$1,0))</f>
        <v>United States</v>
      </c>
      <c r="J420" t="str">
        <f>INDEX(products!$A$1:$G$49,MATCH(orders!$D420,products!$A$1:$A$49,0),MATCH(orders!J$1,products!$A$1:$G$1,0))</f>
        <v>Ara</v>
      </c>
      <c r="K420" t="str">
        <f t="shared" si="12"/>
        <v>Arabica</v>
      </c>
      <c r="L420" t="str">
        <f>INDEX(products!$A$1:$G$49,MATCH(orders!$D420,products!$A$1:$A$49,0),MATCH(orders!L$1,products!$A$1:$G$1,0))</f>
        <v>L</v>
      </c>
      <c r="M420" t="str">
        <f t="shared" si="13"/>
        <v>Light</v>
      </c>
      <c r="N420" s="4">
        <f>INDEX(products!$A$1:$G$49,MATCH(orders!$D420,products!$A$1:$A$49,0),MATCH(orders!N$1,products!$A$1:$G$1,0))</f>
        <v>2.5</v>
      </c>
      <c r="O420" s="5">
        <f>INDEX(products!$A$1:$G$49,MATCH(orders!$D420,products!$A$1:$A$49,0),MATCH(orders!O$1,products!$A$1:$G$1,0))</f>
        <v>29.784999999999997</v>
      </c>
      <c r="P420" s="5">
        <f>E420*O420</f>
        <v>148.92499999999998</v>
      </c>
    </row>
    <row r="421" spans="1:16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INDEX(customers!$A$1:$I$1001,MATCH(orders!$C421,customers!$A$1:$A$1001,0),MATCH(orders!F$1,customers!$A$1:$I$1,0))</f>
        <v>Annabella Danzey</v>
      </c>
      <c r="G421" s="2" t="str">
        <f>INDEX(customers!$A$1:$I$1001,MATCH(orders!$C421,customers!$A$1:$A$1001,0),MATCH(orders!G$1,customers!$A$1:$I$1,0))</f>
        <v>Yes</v>
      </c>
      <c r="H421" s="2" t="str">
        <f>INDEX(customers!$A$1:$I$1001,MATCH(orders!$C421,customers!$A$1:$A$1001,0),MATCH(orders!H$1,customers!$A$1:$I$1,0))</f>
        <v>Lincoln</v>
      </c>
      <c r="I421" s="2" t="str">
        <f>INDEX(customers!$A$1:$I$1001,MATCH(orders!$C421,customers!$A$1:$A$1001,0),MATCH(orders!I$1,customers!$A$1:$I$1,0))</f>
        <v>United States</v>
      </c>
      <c r="J421" t="str">
        <f>INDEX(products!$A$1:$G$49,MATCH(orders!$D421,products!$A$1:$A$49,0),MATCH(orders!J$1,products!$A$1:$G$1,0))</f>
        <v>Lib</v>
      </c>
      <c r="K421" t="str">
        <f t="shared" si="12"/>
        <v>Liberica</v>
      </c>
      <c r="L421" t="str">
        <f>INDEX(products!$A$1:$G$49,MATCH(orders!$D421,products!$A$1:$A$49,0),MATCH(orders!L$1,products!$A$1:$G$1,0))</f>
        <v>M</v>
      </c>
      <c r="M421" t="str">
        <f t="shared" si="13"/>
        <v>Medium</v>
      </c>
      <c r="N421" s="4">
        <f>INDEX(products!$A$1:$G$49,MATCH(orders!$D421,products!$A$1:$A$49,0),MATCH(orders!N$1,products!$A$1:$G$1,0))</f>
        <v>0.5</v>
      </c>
      <c r="O421" s="5">
        <f>INDEX(products!$A$1:$G$49,MATCH(orders!$D421,products!$A$1:$A$49,0),MATCH(orders!O$1,products!$A$1:$G$1,0))</f>
        <v>8.73</v>
      </c>
      <c r="P421" s="5">
        <f>E421*O421</f>
        <v>8.73</v>
      </c>
    </row>
    <row r="422" spans="1:16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INDEX(customers!$A$1:$I$1001,MATCH(orders!$C422,customers!$A$1:$A$1001,0),MATCH(orders!F$1,customers!$A$1:$I$1,0))</f>
        <v>Terri Farra</v>
      </c>
      <c r="G422" s="2" t="str">
        <f>INDEX(customers!$A$1:$I$1001,MATCH(orders!$C422,customers!$A$1:$A$1001,0),MATCH(orders!G$1,customers!$A$1:$I$1,0))</f>
        <v>No</v>
      </c>
      <c r="H422" s="2" t="str">
        <f>INDEX(customers!$A$1:$I$1001,MATCH(orders!$C422,customers!$A$1:$A$1001,0),MATCH(orders!H$1,customers!$A$1:$I$1,0))</f>
        <v>Odessa</v>
      </c>
      <c r="I422" s="2" t="str">
        <f>INDEX(customers!$A$1:$I$1001,MATCH(orders!$C422,customers!$A$1:$A$1001,0),MATCH(orders!I$1,customers!$A$1:$I$1,0))</f>
        <v>United States</v>
      </c>
      <c r="J422" t="str">
        <f>INDEX(products!$A$1:$G$49,MATCH(orders!$D422,products!$A$1:$A$49,0),MATCH(orders!J$1,products!$A$1:$G$1,0))</f>
        <v>Lib</v>
      </c>
      <c r="K422" t="str">
        <f t="shared" si="12"/>
        <v>Liberica</v>
      </c>
      <c r="L422" t="str">
        <f>INDEX(products!$A$1:$G$49,MATCH(orders!$D422,products!$A$1:$A$49,0),MATCH(orders!L$1,products!$A$1:$G$1,0))</f>
        <v>D</v>
      </c>
      <c r="M422" t="str">
        <f t="shared" si="13"/>
        <v>Dark</v>
      </c>
      <c r="N422" s="4">
        <f>INDEX(products!$A$1:$G$49,MATCH(orders!$D422,products!$A$1:$A$49,0),MATCH(orders!N$1,products!$A$1:$G$1,0))</f>
        <v>0.5</v>
      </c>
      <c r="O422" s="5">
        <f>INDEX(products!$A$1:$G$49,MATCH(orders!$D422,products!$A$1:$A$49,0),MATCH(orders!O$1,products!$A$1:$G$1,0))</f>
        <v>7.77</v>
      </c>
      <c r="P422" s="5">
        <f>E422*O422</f>
        <v>31.08</v>
      </c>
    </row>
    <row r="423" spans="1:16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INDEX(customers!$A$1:$I$1001,MATCH(orders!$C423,customers!$A$1:$A$1001,0),MATCH(orders!F$1,customers!$A$1:$I$1,0))</f>
        <v>Terri Farra</v>
      </c>
      <c r="G423" s="2" t="str">
        <f>INDEX(customers!$A$1:$I$1001,MATCH(orders!$C423,customers!$A$1:$A$1001,0),MATCH(orders!G$1,customers!$A$1:$I$1,0))</f>
        <v>No</v>
      </c>
      <c r="H423" s="2" t="str">
        <f>INDEX(customers!$A$1:$I$1001,MATCH(orders!$C423,customers!$A$1:$A$1001,0),MATCH(orders!H$1,customers!$A$1:$I$1,0))</f>
        <v>Odessa</v>
      </c>
      <c r="I423" s="2" t="str">
        <f>INDEX(customers!$A$1:$I$1001,MATCH(orders!$C423,customers!$A$1:$A$1001,0),MATCH(orders!I$1,customers!$A$1:$I$1,0))</f>
        <v>United States</v>
      </c>
      <c r="J423" t="str">
        <f>INDEX(products!$A$1:$G$49,MATCH(orders!$D423,products!$A$1:$A$49,0),MATCH(orders!J$1,products!$A$1:$G$1,0))</f>
        <v>Ara</v>
      </c>
      <c r="K423" t="str">
        <f t="shared" si="12"/>
        <v>Arabica</v>
      </c>
      <c r="L423" t="str">
        <f>INDEX(products!$A$1:$G$49,MATCH(orders!$D423,products!$A$1:$A$49,0),MATCH(orders!L$1,products!$A$1:$G$1,0))</f>
        <v>D</v>
      </c>
      <c r="M423" t="str">
        <f t="shared" si="13"/>
        <v>Dark</v>
      </c>
      <c r="N423" s="4">
        <f>INDEX(products!$A$1:$G$49,MATCH(orders!$D423,products!$A$1:$A$49,0),MATCH(orders!N$1,products!$A$1:$G$1,0))</f>
        <v>2.5</v>
      </c>
      <c r="O423" s="5">
        <f>INDEX(products!$A$1:$G$49,MATCH(orders!$D423,products!$A$1:$A$49,0),MATCH(orders!O$1,products!$A$1:$G$1,0))</f>
        <v>22.884999999999998</v>
      </c>
      <c r="P423" s="5">
        <f>E423*O423</f>
        <v>137.31</v>
      </c>
    </row>
    <row r="424" spans="1:16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INDEX(customers!$A$1:$I$1001,MATCH(orders!$C424,customers!$A$1:$A$1001,0),MATCH(orders!F$1,customers!$A$1:$I$1,0))</f>
        <v>Nevins Glowacz</v>
      </c>
      <c r="G424" s="2" t="str">
        <f>INDEX(customers!$A$1:$I$1001,MATCH(orders!$C424,customers!$A$1:$A$1001,0),MATCH(orders!G$1,customers!$A$1:$I$1,0))</f>
        <v>No</v>
      </c>
      <c r="H424" s="2" t="str">
        <f>INDEX(customers!$A$1:$I$1001,MATCH(orders!$C424,customers!$A$1:$A$1001,0),MATCH(orders!H$1,customers!$A$1:$I$1,0))</f>
        <v>Madison</v>
      </c>
      <c r="I424" s="2" t="str">
        <f>INDEX(customers!$A$1:$I$1001,MATCH(orders!$C424,customers!$A$1:$A$1001,0),MATCH(orders!I$1,customers!$A$1:$I$1,0))</f>
        <v>United States</v>
      </c>
      <c r="J424" t="str">
        <f>INDEX(products!$A$1:$G$49,MATCH(orders!$D424,products!$A$1:$A$49,0),MATCH(orders!J$1,products!$A$1:$G$1,0))</f>
        <v>Ara</v>
      </c>
      <c r="K424" t="str">
        <f t="shared" si="12"/>
        <v>Arabica</v>
      </c>
      <c r="L424" t="str">
        <f>INDEX(products!$A$1:$G$49,MATCH(orders!$D424,products!$A$1:$A$49,0),MATCH(orders!L$1,products!$A$1:$G$1,0))</f>
        <v>D</v>
      </c>
      <c r="M424" t="str">
        <f t="shared" si="13"/>
        <v>Dark</v>
      </c>
      <c r="N424" s="4">
        <f>INDEX(products!$A$1:$G$49,MATCH(orders!$D424,products!$A$1:$A$49,0),MATCH(orders!N$1,products!$A$1:$G$1,0))</f>
        <v>0.5</v>
      </c>
      <c r="O424" s="5">
        <f>INDEX(products!$A$1:$G$49,MATCH(orders!$D424,products!$A$1:$A$49,0),MATCH(orders!O$1,products!$A$1:$G$1,0))</f>
        <v>5.97</v>
      </c>
      <c r="P424" s="5">
        <f>E424*O424</f>
        <v>29.849999999999998</v>
      </c>
    </row>
    <row r="425" spans="1:16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INDEX(customers!$A$1:$I$1001,MATCH(orders!$C425,customers!$A$1:$A$1001,0),MATCH(orders!F$1,customers!$A$1:$I$1,0))</f>
        <v>Adelice Isabell</v>
      </c>
      <c r="G425" s="2" t="str">
        <f>INDEX(customers!$A$1:$I$1001,MATCH(orders!$C425,customers!$A$1:$A$1001,0),MATCH(orders!G$1,customers!$A$1:$I$1,0))</f>
        <v>No</v>
      </c>
      <c r="H425" s="2" t="str">
        <f>INDEX(customers!$A$1:$I$1001,MATCH(orders!$C425,customers!$A$1:$A$1001,0),MATCH(orders!H$1,customers!$A$1:$I$1,0))</f>
        <v>Charleston</v>
      </c>
      <c r="I425" s="2" t="str">
        <f>INDEX(customers!$A$1:$I$1001,MATCH(orders!$C425,customers!$A$1:$A$1001,0),MATCH(orders!I$1,customers!$A$1:$I$1,0))</f>
        <v>United States</v>
      </c>
      <c r="J425" t="str">
        <f>INDEX(products!$A$1:$G$49,MATCH(orders!$D425,products!$A$1:$A$49,0),MATCH(orders!J$1,products!$A$1:$G$1,0))</f>
        <v>Rob</v>
      </c>
      <c r="K425" t="str">
        <f t="shared" si="12"/>
        <v>Robusta</v>
      </c>
      <c r="L425" t="str">
        <f>INDEX(products!$A$1:$G$49,MATCH(orders!$D425,products!$A$1:$A$49,0),MATCH(orders!L$1,products!$A$1:$G$1,0))</f>
        <v>M</v>
      </c>
      <c r="M425" t="str">
        <f t="shared" si="13"/>
        <v>Medium</v>
      </c>
      <c r="N425" s="4">
        <f>INDEX(products!$A$1:$G$49,MATCH(orders!$D425,products!$A$1:$A$49,0),MATCH(orders!N$1,products!$A$1:$G$1,0))</f>
        <v>0.5</v>
      </c>
      <c r="O425" s="5">
        <f>INDEX(products!$A$1:$G$49,MATCH(orders!$D425,products!$A$1:$A$49,0),MATCH(orders!O$1,products!$A$1:$G$1,0))</f>
        <v>5.97</v>
      </c>
      <c r="P425" s="5">
        <f>E425*O425</f>
        <v>17.91</v>
      </c>
    </row>
    <row r="426" spans="1:16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INDEX(customers!$A$1:$I$1001,MATCH(orders!$C426,customers!$A$1:$A$1001,0),MATCH(orders!F$1,customers!$A$1:$I$1,0))</f>
        <v>Yulma Dombrell</v>
      </c>
      <c r="G426" s="2" t="str">
        <f>INDEX(customers!$A$1:$I$1001,MATCH(orders!$C426,customers!$A$1:$A$1001,0),MATCH(orders!G$1,customers!$A$1:$I$1,0))</f>
        <v>Yes</v>
      </c>
      <c r="H426" s="2" t="str">
        <f>INDEX(customers!$A$1:$I$1001,MATCH(orders!$C426,customers!$A$1:$A$1001,0),MATCH(orders!H$1,customers!$A$1:$I$1,0))</f>
        <v>Little Rock</v>
      </c>
      <c r="I426" s="2" t="str">
        <f>INDEX(customers!$A$1:$I$1001,MATCH(orders!$C426,customers!$A$1:$A$1001,0),MATCH(orders!I$1,customers!$A$1:$I$1,0))</f>
        <v>United States</v>
      </c>
      <c r="J426" t="str">
        <f>INDEX(products!$A$1:$G$49,MATCH(orders!$D426,products!$A$1:$A$49,0),MATCH(orders!J$1,products!$A$1:$G$1,0))</f>
        <v>Exc</v>
      </c>
      <c r="K426" t="str">
        <f t="shared" si="12"/>
        <v>Excelsa</v>
      </c>
      <c r="L426" t="str">
        <f>INDEX(products!$A$1:$G$49,MATCH(orders!$D426,products!$A$1:$A$49,0),MATCH(orders!L$1,products!$A$1:$G$1,0))</f>
        <v>L</v>
      </c>
      <c r="M426" t="str">
        <f t="shared" si="13"/>
        <v>Light</v>
      </c>
      <c r="N426" s="4">
        <f>INDEX(products!$A$1:$G$49,MATCH(orders!$D426,products!$A$1:$A$49,0),MATCH(orders!N$1,products!$A$1:$G$1,0))</f>
        <v>0.5</v>
      </c>
      <c r="O426" s="5">
        <f>INDEX(products!$A$1:$G$49,MATCH(orders!$D426,products!$A$1:$A$49,0),MATCH(orders!O$1,products!$A$1:$G$1,0))</f>
        <v>8.91</v>
      </c>
      <c r="P426" s="5">
        <f>E426*O426</f>
        <v>26.73</v>
      </c>
    </row>
    <row r="427" spans="1:16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INDEX(customers!$A$1:$I$1001,MATCH(orders!$C427,customers!$A$1:$A$1001,0),MATCH(orders!F$1,customers!$A$1:$I$1,0))</f>
        <v>Alric Darth</v>
      </c>
      <c r="G427" s="2" t="str">
        <f>INDEX(customers!$A$1:$I$1001,MATCH(orders!$C427,customers!$A$1:$A$1001,0),MATCH(orders!G$1,customers!$A$1:$I$1,0))</f>
        <v>No</v>
      </c>
      <c r="H427" s="2" t="str">
        <f>INDEX(customers!$A$1:$I$1001,MATCH(orders!$C427,customers!$A$1:$A$1001,0),MATCH(orders!H$1,customers!$A$1:$I$1,0))</f>
        <v>Anchorage</v>
      </c>
      <c r="I427" s="2" t="str">
        <f>INDEX(customers!$A$1:$I$1001,MATCH(orders!$C427,customers!$A$1:$A$1001,0),MATCH(orders!I$1,customers!$A$1:$I$1,0))</f>
        <v>United States</v>
      </c>
      <c r="J427" t="str">
        <f>INDEX(products!$A$1:$G$49,MATCH(orders!$D427,products!$A$1:$A$49,0),MATCH(orders!J$1,products!$A$1:$G$1,0))</f>
        <v>Rob</v>
      </c>
      <c r="K427" t="str">
        <f t="shared" si="12"/>
        <v>Robusta</v>
      </c>
      <c r="L427" t="str">
        <f>INDEX(products!$A$1:$G$49,MATCH(orders!$D427,products!$A$1:$A$49,0),MATCH(orders!L$1,products!$A$1:$G$1,0))</f>
        <v>D</v>
      </c>
      <c r="M427" t="str">
        <f t="shared" si="13"/>
        <v>Dark</v>
      </c>
      <c r="N427" s="4">
        <f>INDEX(products!$A$1:$G$49,MATCH(orders!$D427,products!$A$1:$A$49,0),MATCH(orders!N$1,products!$A$1:$G$1,0))</f>
        <v>1</v>
      </c>
      <c r="O427" s="5">
        <f>INDEX(products!$A$1:$G$49,MATCH(orders!$D427,products!$A$1:$A$49,0),MATCH(orders!O$1,products!$A$1:$G$1,0))</f>
        <v>8.9499999999999993</v>
      </c>
      <c r="P427" s="5">
        <f>E427*O427</f>
        <v>17.899999999999999</v>
      </c>
    </row>
    <row r="428" spans="1:16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INDEX(customers!$A$1:$I$1001,MATCH(orders!$C428,customers!$A$1:$A$1001,0),MATCH(orders!F$1,customers!$A$1:$I$1,0))</f>
        <v>Manuel Darrigoe</v>
      </c>
      <c r="G428" s="2" t="str">
        <f>INDEX(customers!$A$1:$I$1001,MATCH(orders!$C428,customers!$A$1:$A$1001,0),MATCH(orders!G$1,customers!$A$1:$I$1,0))</f>
        <v>Yes</v>
      </c>
      <c r="H428" s="2" t="str">
        <f>INDEX(customers!$A$1:$I$1001,MATCH(orders!$C428,customers!$A$1:$A$1001,0),MATCH(orders!H$1,customers!$A$1:$I$1,0))</f>
        <v>Longwood</v>
      </c>
      <c r="I428" s="2" t="str">
        <f>INDEX(customers!$A$1:$I$1001,MATCH(orders!$C428,customers!$A$1:$A$1001,0),MATCH(orders!I$1,customers!$A$1:$I$1,0))</f>
        <v>Ireland</v>
      </c>
      <c r="J428" t="str">
        <f>INDEX(products!$A$1:$G$49,MATCH(orders!$D428,products!$A$1:$A$49,0),MATCH(orders!J$1,products!$A$1:$G$1,0))</f>
        <v>Rob</v>
      </c>
      <c r="K428" t="str">
        <f t="shared" si="12"/>
        <v>Robusta</v>
      </c>
      <c r="L428" t="str">
        <f>INDEX(products!$A$1:$G$49,MATCH(orders!$D428,products!$A$1:$A$49,0),MATCH(orders!L$1,products!$A$1:$G$1,0))</f>
        <v>L</v>
      </c>
      <c r="M428" t="str">
        <f t="shared" si="13"/>
        <v>Light</v>
      </c>
      <c r="N428" s="4">
        <f>INDEX(products!$A$1:$G$49,MATCH(orders!$D428,products!$A$1:$A$49,0),MATCH(orders!N$1,products!$A$1:$G$1,0))</f>
        <v>0.2</v>
      </c>
      <c r="O428" s="5">
        <f>INDEX(products!$A$1:$G$49,MATCH(orders!$D428,products!$A$1:$A$49,0),MATCH(orders!O$1,products!$A$1:$G$1,0))</f>
        <v>3.5849999999999995</v>
      </c>
      <c r="P428" s="5">
        <f>E428*O428</f>
        <v>14.339999999999998</v>
      </c>
    </row>
    <row r="429" spans="1:16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INDEX(customers!$A$1:$I$1001,MATCH(orders!$C429,customers!$A$1:$A$1001,0),MATCH(orders!F$1,customers!$A$1:$I$1,0))</f>
        <v>Kynthia Berick</v>
      </c>
      <c r="G429" s="2" t="str">
        <f>INDEX(customers!$A$1:$I$1001,MATCH(orders!$C429,customers!$A$1:$A$1001,0),MATCH(orders!G$1,customers!$A$1:$I$1,0))</f>
        <v>Yes</v>
      </c>
      <c r="H429" s="2" t="str">
        <f>INDEX(customers!$A$1:$I$1001,MATCH(orders!$C429,customers!$A$1:$A$1001,0),MATCH(orders!H$1,customers!$A$1:$I$1,0))</f>
        <v>San Francisco</v>
      </c>
      <c r="I429" s="2" t="str">
        <f>INDEX(customers!$A$1:$I$1001,MATCH(orders!$C429,customers!$A$1:$A$1001,0),MATCH(orders!I$1,customers!$A$1:$I$1,0))</f>
        <v>United States</v>
      </c>
      <c r="J429" t="str">
        <f>INDEX(products!$A$1:$G$49,MATCH(orders!$D429,products!$A$1:$A$49,0),MATCH(orders!J$1,products!$A$1:$G$1,0))</f>
        <v>Ara</v>
      </c>
      <c r="K429" t="str">
        <f t="shared" si="12"/>
        <v>Arabica</v>
      </c>
      <c r="L429" t="str">
        <f>INDEX(products!$A$1:$G$49,MATCH(orders!$D429,products!$A$1:$A$49,0),MATCH(orders!L$1,products!$A$1:$G$1,0))</f>
        <v>M</v>
      </c>
      <c r="M429" t="str">
        <f t="shared" si="13"/>
        <v>Medium</v>
      </c>
      <c r="N429" s="4">
        <f>INDEX(products!$A$1:$G$49,MATCH(orders!$D429,products!$A$1:$A$49,0),MATCH(orders!N$1,products!$A$1:$G$1,0))</f>
        <v>2.5</v>
      </c>
      <c r="O429" s="5">
        <f>INDEX(products!$A$1:$G$49,MATCH(orders!$D429,products!$A$1:$A$49,0),MATCH(orders!O$1,products!$A$1:$G$1,0))</f>
        <v>25.874999999999996</v>
      </c>
      <c r="P429" s="5">
        <f>E429*O429</f>
        <v>77.624999999999986</v>
      </c>
    </row>
    <row r="430" spans="1:16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INDEX(customers!$A$1:$I$1001,MATCH(orders!$C430,customers!$A$1:$A$1001,0),MATCH(orders!F$1,customers!$A$1:$I$1,0))</f>
        <v>Minetta Ackrill</v>
      </c>
      <c r="G430" s="2" t="str">
        <f>INDEX(customers!$A$1:$I$1001,MATCH(orders!$C430,customers!$A$1:$A$1001,0),MATCH(orders!G$1,customers!$A$1:$I$1,0))</f>
        <v>No</v>
      </c>
      <c r="H430" s="2" t="str">
        <f>INDEX(customers!$A$1:$I$1001,MATCH(orders!$C430,customers!$A$1:$A$1001,0),MATCH(orders!H$1,customers!$A$1:$I$1,0))</f>
        <v>Warren</v>
      </c>
      <c r="I430" s="2" t="str">
        <f>INDEX(customers!$A$1:$I$1001,MATCH(orders!$C430,customers!$A$1:$A$1001,0),MATCH(orders!I$1,customers!$A$1:$I$1,0))</f>
        <v>United States</v>
      </c>
      <c r="J430" t="str">
        <f>INDEX(products!$A$1:$G$49,MATCH(orders!$D430,products!$A$1:$A$49,0),MATCH(orders!J$1,products!$A$1:$G$1,0))</f>
        <v>Rob</v>
      </c>
      <c r="K430" t="str">
        <f t="shared" si="12"/>
        <v>Robusta</v>
      </c>
      <c r="L430" t="str">
        <f>INDEX(products!$A$1:$G$49,MATCH(orders!$D430,products!$A$1:$A$49,0),MATCH(orders!L$1,products!$A$1:$G$1,0))</f>
        <v>L</v>
      </c>
      <c r="M430" t="str">
        <f t="shared" si="13"/>
        <v>Light</v>
      </c>
      <c r="N430" s="4">
        <f>INDEX(products!$A$1:$G$49,MATCH(orders!$D430,products!$A$1:$A$49,0),MATCH(orders!N$1,products!$A$1:$G$1,0))</f>
        <v>1</v>
      </c>
      <c r="O430" s="5">
        <f>INDEX(products!$A$1:$G$49,MATCH(orders!$D430,products!$A$1:$A$49,0),MATCH(orders!O$1,products!$A$1:$G$1,0))</f>
        <v>11.95</v>
      </c>
      <c r="P430" s="5">
        <f>E430*O430</f>
        <v>59.75</v>
      </c>
    </row>
    <row r="431" spans="1:16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INDEX(customers!$A$1:$I$1001,MATCH(orders!$C431,customers!$A$1:$A$1001,0),MATCH(orders!F$1,customers!$A$1:$I$1,0))</f>
        <v>Terri Farra</v>
      </c>
      <c r="G431" s="2" t="str">
        <f>INDEX(customers!$A$1:$I$1001,MATCH(orders!$C431,customers!$A$1:$A$1001,0),MATCH(orders!G$1,customers!$A$1:$I$1,0))</f>
        <v>No</v>
      </c>
      <c r="H431" s="2" t="str">
        <f>INDEX(customers!$A$1:$I$1001,MATCH(orders!$C431,customers!$A$1:$A$1001,0),MATCH(orders!H$1,customers!$A$1:$I$1,0))</f>
        <v>Odessa</v>
      </c>
      <c r="I431" s="2" t="str">
        <f>INDEX(customers!$A$1:$I$1001,MATCH(orders!$C431,customers!$A$1:$A$1001,0),MATCH(orders!I$1,customers!$A$1:$I$1,0))</f>
        <v>United States</v>
      </c>
      <c r="J431" t="str">
        <f>INDEX(products!$A$1:$G$49,MATCH(orders!$D431,products!$A$1:$A$49,0),MATCH(orders!J$1,products!$A$1:$G$1,0))</f>
        <v>Ara</v>
      </c>
      <c r="K431" t="str">
        <f t="shared" si="12"/>
        <v>Arabica</v>
      </c>
      <c r="L431" t="str">
        <f>INDEX(products!$A$1:$G$49,MATCH(orders!$D431,products!$A$1:$A$49,0),MATCH(orders!L$1,products!$A$1:$G$1,0))</f>
        <v>L</v>
      </c>
      <c r="M431" t="str">
        <f t="shared" si="13"/>
        <v>Light</v>
      </c>
      <c r="N431" s="4">
        <f>INDEX(products!$A$1:$G$49,MATCH(orders!$D431,products!$A$1:$A$49,0),MATCH(orders!N$1,products!$A$1:$G$1,0))</f>
        <v>1</v>
      </c>
      <c r="O431" s="5">
        <f>INDEX(products!$A$1:$G$49,MATCH(orders!$D431,products!$A$1:$A$49,0),MATCH(orders!O$1,products!$A$1:$G$1,0))</f>
        <v>12.95</v>
      </c>
      <c r="P431" s="5">
        <f>E431*O431</f>
        <v>77.699999999999989</v>
      </c>
    </row>
    <row r="432" spans="1:16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INDEX(customers!$A$1:$I$1001,MATCH(orders!$C432,customers!$A$1:$A$1001,0),MATCH(orders!F$1,customers!$A$1:$I$1,0))</f>
        <v>Melosa Kippen</v>
      </c>
      <c r="G432" s="2" t="str">
        <f>INDEX(customers!$A$1:$I$1001,MATCH(orders!$C432,customers!$A$1:$A$1001,0),MATCH(orders!G$1,customers!$A$1:$I$1,0))</f>
        <v>Yes</v>
      </c>
      <c r="H432" s="2" t="str">
        <f>INDEX(customers!$A$1:$I$1001,MATCH(orders!$C432,customers!$A$1:$A$1001,0),MATCH(orders!H$1,customers!$A$1:$I$1,0))</f>
        <v>Jackson</v>
      </c>
      <c r="I432" s="2" t="str">
        <f>INDEX(customers!$A$1:$I$1001,MATCH(orders!$C432,customers!$A$1:$A$1001,0),MATCH(orders!I$1,customers!$A$1:$I$1,0))</f>
        <v>United States</v>
      </c>
      <c r="J432" t="str">
        <f>INDEX(products!$A$1:$G$49,MATCH(orders!$D432,products!$A$1:$A$49,0),MATCH(orders!J$1,products!$A$1:$G$1,0))</f>
        <v>Rob</v>
      </c>
      <c r="K432" t="str">
        <f t="shared" si="12"/>
        <v>Robusta</v>
      </c>
      <c r="L432" t="str">
        <f>INDEX(products!$A$1:$G$49,MATCH(orders!$D432,products!$A$1:$A$49,0),MATCH(orders!L$1,products!$A$1:$G$1,0))</f>
        <v>D</v>
      </c>
      <c r="M432" t="str">
        <f t="shared" si="13"/>
        <v>Dark</v>
      </c>
      <c r="N432" s="4">
        <f>INDEX(products!$A$1:$G$49,MATCH(orders!$D432,products!$A$1:$A$49,0),MATCH(orders!N$1,products!$A$1:$G$1,0))</f>
        <v>0.2</v>
      </c>
      <c r="O432" s="5">
        <f>INDEX(products!$A$1:$G$49,MATCH(orders!$D432,products!$A$1:$A$49,0),MATCH(orders!O$1,products!$A$1:$G$1,0))</f>
        <v>2.6849999999999996</v>
      </c>
      <c r="P432" s="5">
        <f>E432*O432</f>
        <v>5.3699999999999992</v>
      </c>
    </row>
    <row r="433" spans="1:16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INDEX(customers!$A$1:$I$1001,MATCH(orders!$C433,customers!$A$1:$A$1001,0),MATCH(orders!F$1,customers!$A$1:$I$1,0))</f>
        <v>Witty Ranson</v>
      </c>
      <c r="G433" s="2" t="str">
        <f>INDEX(customers!$A$1:$I$1001,MATCH(orders!$C433,customers!$A$1:$A$1001,0),MATCH(orders!G$1,customers!$A$1:$I$1,0))</f>
        <v>Yes</v>
      </c>
      <c r="H433" s="2" t="str">
        <f>INDEX(customers!$A$1:$I$1001,MATCH(orders!$C433,customers!$A$1:$A$1001,0),MATCH(orders!H$1,customers!$A$1:$I$1,0))</f>
        <v>Kildare</v>
      </c>
      <c r="I433" s="2" t="str">
        <f>INDEX(customers!$A$1:$I$1001,MATCH(orders!$C433,customers!$A$1:$A$1001,0),MATCH(orders!I$1,customers!$A$1:$I$1,0))</f>
        <v>Ireland</v>
      </c>
      <c r="J433" t="str">
        <f>INDEX(products!$A$1:$G$49,MATCH(orders!$D433,products!$A$1:$A$49,0),MATCH(orders!J$1,products!$A$1:$G$1,0))</f>
        <v>Exc</v>
      </c>
      <c r="K433" t="str">
        <f t="shared" si="12"/>
        <v>Excelsa</v>
      </c>
      <c r="L433" t="str">
        <f>INDEX(products!$A$1:$G$49,MATCH(orders!$D433,products!$A$1:$A$49,0),MATCH(orders!L$1,products!$A$1:$G$1,0))</f>
        <v>D</v>
      </c>
      <c r="M433" t="str">
        <f t="shared" si="13"/>
        <v>Dark</v>
      </c>
      <c r="N433" s="4">
        <f>INDEX(products!$A$1:$G$49,MATCH(orders!$D433,products!$A$1:$A$49,0),MATCH(orders!N$1,products!$A$1:$G$1,0))</f>
        <v>2.5</v>
      </c>
      <c r="O433" s="5">
        <f>INDEX(products!$A$1:$G$49,MATCH(orders!$D433,products!$A$1:$A$49,0),MATCH(orders!O$1,products!$A$1:$G$1,0))</f>
        <v>27.945</v>
      </c>
      <c r="P433" s="5">
        <f>E433*O433</f>
        <v>83.835000000000008</v>
      </c>
    </row>
    <row r="434" spans="1:16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INDEX(customers!$A$1:$I$1001,MATCH(orders!$C434,customers!$A$1:$A$1001,0),MATCH(orders!F$1,customers!$A$1:$I$1,0))</f>
        <v>Rod Gowdie</v>
      </c>
      <c r="G434" s="2" t="str">
        <f>INDEX(customers!$A$1:$I$1001,MATCH(orders!$C434,customers!$A$1:$A$1001,0),MATCH(orders!G$1,customers!$A$1:$I$1,0))</f>
        <v>No</v>
      </c>
      <c r="H434" s="2" t="str">
        <f>INDEX(customers!$A$1:$I$1001,MATCH(orders!$C434,customers!$A$1:$A$1001,0),MATCH(orders!H$1,customers!$A$1:$I$1,0))</f>
        <v>Milwaukee</v>
      </c>
      <c r="I434" s="2" t="str">
        <f>INDEX(customers!$A$1:$I$1001,MATCH(orders!$C434,customers!$A$1:$A$1001,0),MATCH(orders!I$1,customers!$A$1:$I$1,0))</f>
        <v>United States</v>
      </c>
      <c r="J434" t="str">
        <f>INDEX(products!$A$1:$G$49,MATCH(orders!$D434,products!$A$1:$A$49,0),MATCH(orders!J$1,products!$A$1:$G$1,0))</f>
        <v>Ara</v>
      </c>
      <c r="K434" t="str">
        <f t="shared" si="12"/>
        <v>Arabica</v>
      </c>
      <c r="L434" t="str">
        <f>INDEX(products!$A$1:$G$49,MATCH(orders!$D434,products!$A$1:$A$49,0),MATCH(orders!L$1,products!$A$1:$G$1,0))</f>
        <v>M</v>
      </c>
      <c r="M434" t="str">
        <f t="shared" si="13"/>
        <v>Medium</v>
      </c>
      <c r="N434" s="4">
        <f>INDEX(products!$A$1:$G$49,MATCH(orders!$D434,products!$A$1:$A$49,0),MATCH(orders!N$1,products!$A$1:$G$1,0))</f>
        <v>1</v>
      </c>
      <c r="O434" s="5">
        <f>INDEX(products!$A$1:$G$49,MATCH(orders!$D434,products!$A$1:$A$49,0),MATCH(orders!O$1,products!$A$1:$G$1,0))</f>
        <v>11.25</v>
      </c>
      <c r="P434" s="5">
        <f>E434*O434</f>
        <v>22.5</v>
      </c>
    </row>
    <row r="435" spans="1:16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INDEX(customers!$A$1:$I$1001,MATCH(orders!$C435,customers!$A$1:$A$1001,0),MATCH(orders!F$1,customers!$A$1:$I$1,0))</f>
        <v>Lemuel Rignold</v>
      </c>
      <c r="G435" s="2" t="str">
        <f>INDEX(customers!$A$1:$I$1001,MATCH(orders!$C435,customers!$A$1:$A$1001,0),MATCH(orders!G$1,customers!$A$1:$I$1,0))</f>
        <v>Yes</v>
      </c>
      <c r="H435" s="2" t="str">
        <f>INDEX(customers!$A$1:$I$1001,MATCH(orders!$C435,customers!$A$1:$A$1001,0),MATCH(orders!H$1,customers!$A$1:$I$1,0))</f>
        <v>Sacramento</v>
      </c>
      <c r="I435" s="2" t="str">
        <f>INDEX(customers!$A$1:$I$1001,MATCH(orders!$C435,customers!$A$1:$A$1001,0),MATCH(orders!I$1,customers!$A$1:$I$1,0))</f>
        <v>United States</v>
      </c>
      <c r="J435" t="str">
        <f>INDEX(products!$A$1:$G$49,MATCH(orders!$D435,products!$A$1:$A$49,0),MATCH(orders!J$1,products!$A$1:$G$1,0))</f>
        <v>Lib</v>
      </c>
      <c r="K435" t="str">
        <f t="shared" si="12"/>
        <v>Liberica</v>
      </c>
      <c r="L435" t="str">
        <f>INDEX(products!$A$1:$G$49,MATCH(orders!$D435,products!$A$1:$A$49,0),MATCH(orders!L$1,products!$A$1:$G$1,0))</f>
        <v>M</v>
      </c>
      <c r="M435" t="str">
        <f t="shared" si="13"/>
        <v>Medium</v>
      </c>
      <c r="N435" s="4">
        <f>INDEX(products!$A$1:$G$49,MATCH(orders!$D435,products!$A$1:$A$49,0),MATCH(orders!N$1,products!$A$1:$G$1,0))</f>
        <v>2.5</v>
      </c>
      <c r="O435" s="5">
        <f>INDEX(products!$A$1:$G$49,MATCH(orders!$D435,products!$A$1:$A$49,0),MATCH(orders!O$1,products!$A$1:$G$1,0))</f>
        <v>33.464999999999996</v>
      </c>
      <c r="P435" s="5">
        <f>E435*O435</f>
        <v>200.78999999999996</v>
      </c>
    </row>
    <row r="436" spans="1:16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INDEX(customers!$A$1:$I$1001,MATCH(orders!$C436,customers!$A$1:$A$1001,0),MATCH(orders!F$1,customers!$A$1:$I$1,0))</f>
        <v>Nevsa Fields</v>
      </c>
      <c r="G436" s="2" t="str">
        <f>INDEX(customers!$A$1:$I$1001,MATCH(orders!$C436,customers!$A$1:$A$1001,0),MATCH(orders!G$1,customers!$A$1:$I$1,0))</f>
        <v>No</v>
      </c>
      <c r="H436" s="2" t="str">
        <f>INDEX(customers!$A$1:$I$1001,MATCH(orders!$C436,customers!$A$1:$A$1001,0),MATCH(orders!H$1,customers!$A$1:$I$1,0))</f>
        <v>Boston</v>
      </c>
      <c r="I436" s="2" t="str">
        <f>INDEX(customers!$A$1:$I$1001,MATCH(orders!$C436,customers!$A$1:$A$1001,0),MATCH(orders!I$1,customers!$A$1:$I$1,0))</f>
        <v>United States</v>
      </c>
      <c r="J436" t="str">
        <f>INDEX(products!$A$1:$G$49,MATCH(orders!$D436,products!$A$1:$A$49,0),MATCH(orders!J$1,products!$A$1:$G$1,0))</f>
        <v>Ara</v>
      </c>
      <c r="K436" t="str">
        <f t="shared" si="12"/>
        <v>Arabica</v>
      </c>
      <c r="L436" t="str">
        <f>INDEX(products!$A$1:$G$49,MATCH(orders!$D436,products!$A$1:$A$49,0),MATCH(orders!L$1,products!$A$1:$G$1,0))</f>
        <v>M</v>
      </c>
      <c r="M436" t="str">
        <f t="shared" si="13"/>
        <v>Medium</v>
      </c>
      <c r="N436" s="4">
        <f>INDEX(products!$A$1:$G$49,MATCH(orders!$D436,products!$A$1:$A$49,0),MATCH(orders!N$1,products!$A$1:$G$1,0))</f>
        <v>1</v>
      </c>
      <c r="O436" s="5">
        <f>INDEX(products!$A$1:$G$49,MATCH(orders!$D436,products!$A$1:$A$49,0),MATCH(orders!O$1,products!$A$1:$G$1,0))</f>
        <v>11.25</v>
      </c>
      <c r="P436" s="5">
        <f>E436*O436</f>
        <v>67.5</v>
      </c>
    </row>
    <row r="437" spans="1:16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INDEX(customers!$A$1:$I$1001,MATCH(orders!$C437,customers!$A$1:$A$1001,0),MATCH(orders!F$1,customers!$A$1:$I$1,0))</f>
        <v>Chance Rowthorn</v>
      </c>
      <c r="G437" s="2" t="str">
        <f>INDEX(customers!$A$1:$I$1001,MATCH(orders!$C437,customers!$A$1:$A$1001,0),MATCH(orders!G$1,customers!$A$1:$I$1,0))</f>
        <v>No</v>
      </c>
      <c r="H437" s="2" t="str">
        <f>INDEX(customers!$A$1:$I$1001,MATCH(orders!$C437,customers!$A$1:$A$1001,0),MATCH(orders!H$1,customers!$A$1:$I$1,0))</f>
        <v>Topeka</v>
      </c>
      <c r="I437" s="2" t="str">
        <f>INDEX(customers!$A$1:$I$1001,MATCH(orders!$C437,customers!$A$1:$A$1001,0),MATCH(orders!I$1,customers!$A$1:$I$1,0))</f>
        <v>United States</v>
      </c>
      <c r="J437" t="str">
        <f>INDEX(products!$A$1:$G$49,MATCH(orders!$D437,products!$A$1:$A$49,0),MATCH(orders!J$1,products!$A$1:$G$1,0))</f>
        <v>Exc</v>
      </c>
      <c r="K437" t="str">
        <f t="shared" si="12"/>
        <v>Excelsa</v>
      </c>
      <c r="L437" t="str">
        <f>INDEX(products!$A$1:$G$49,MATCH(orders!$D437,products!$A$1:$A$49,0),MATCH(orders!L$1,products!$A$1:$G$1,0))</f>
        <v>M</v>
      </c>
      <c r="M437" t="str">
        <f t="shared" si="13"/>
        <v>Medium</v>
      </c>
      <c r="N437" s="4">
        <f>INDEX(products!$A$1:$G$49,MATCH(orders!$D437,products!$A$1:$A$49,0),MATCH(orders!N$1,products!$A$1:$G$1,0))</f>
        <v>0.5</v>
      </c>
      <c r="O437" s="5">
        <f>INDEX(products!$A$1:$G$49,MATCH(orders!$D437,products!$A$1:$A$49,0),MATCH(orders!O$1,products!$A$1:$G$1,0))</f>
        <v>8.25</v>
      </c>
      <c r="P437" s="5">
        <f>E437*O437</f>
        <v>8.25</v>
      </c>
    </row>
    <row r="438" spans="1:16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INDEX(customers!$A$1:$I$1001,MATCH(orders!$C438,customers!$A$1:$A$1001,0),MATCH(orders!F$1,customers!$A$1:$I$1,0))</f>
        <v>Orly Ryland</v>
      </c>
      <c r="G438" s="2" t="str">
        <f>INDEX(customers!$A$1:$I$1001,MATCH(orders!$C438,customers!$A$1:$A$1001,0),MATCH(orders!G$1,customers!$A$1:$I$1,0))</f>
        <v>Yes</v>
      </c>
      <c r="H438" s="2" t="str">
        <f>INDEX(customers!$A$1:$I$1001,MATCH(orders!$C438,customers!$A$1:$A$1001,0),MATCH(orders!H$1,customers!$A$1:$I$1,0))</f>
        <v>Fargo</v>
      </c>
      <c r="I438" s="2" t="str">
        <f>INDEX(customers!$A$1:$I$1001,MATCH(orders!$C438,customers!$A$1:$A$1001,0),MATCH(orders!I$1,customers!$A$1:$I$1,0))</f>
        <v>United States</v>
      </c>
      <c r="J438" t="str">
        <f>INDEX(products!$A$1:$G$49,MATCH(orders!$D438,products!$A$1:$A$49,0),MATCH(orders!J$1,products!$A$1:$G$1,0))</f>
        <v>Lib</v>
      </c>
      <c r="K438" t="str">
        <f t="shared" si="12"/>
        <v>Liberica</v>
      </c>
      <c r="L438" t="str">
        <f>INDEX(products!$A$1:$G$49,MATCH(orders!$D438,products!$A$1:$A$49,0),MATCH(orders!L$1,products!$A$1:$G$1,0))</f>
        <v>L</v>
      </c>
      <c r="M438" t="str">
        <f t="shared" si="13"/>
        <v>Light</v>
      </c>
      <c r="N438" s="4">
        <f>INDEX(products!$A$1:$G$49,MATCH(orders!$D438,products!$A$1:$A$49,0),MATCH(orders!N$1,products!$A$1:$G$1,0))</f>
        <v>0.2</v>
      </c>
      <c r="O438" s="5">
        <f>INDEX(products!$A$1:$G$49,MATCH(orders!$D438,products!$A$1:$A$49,0),MATCH(orders!O$1,products!$A$1:$G$1,0))</f>
        <v>4.7549999999999999</v>
      </c>
      <c r="P438" s="5">
        <f>E438*O438</f>
        <v>9.51</v>
      </c>
    </row>
    <row r="439" spans="1:16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INDEX(customers!$A$1:$I$1001,MATCH(orders!$C439,customers!$A$1:$A$1001,0),MATCH(orders!F$1,customers!$A$1:$I$1,0))</f>
        <v>Willabella Abramski</v>
      </c>
      <c r="G439" s="2" t="str">
        <f>INDEX(customers!$A$1:$I$1001,MATCH(orders!$C439,customers!$A$1:$A$1001,0),MATCH(orders!G$1,customers!$A$1:$I$1,0))</f>
        <v>No</v>
      </c>
      <c r="H439" s="2" t="str">
        <f>INDEX(customers!$A$1:$I$1001,MATCH(orders!$C439,customers!$A$1:$A$1001,0),MATCH(orders!H$1,customers!$A$1:$I$1,0))</f>
        <v>Houston</v>
      </c>
      <c r="I439" s="2" t="str">
        <f>INDEX(customers!$A$1:$I$1001,MATCH(orders!$C439,customers!$A$1:$A$1001,0),MATCH(orders!I$1,customers!$A$1:$I$1,0))</f>
        <v>United States</v>
      </c>
      <c r="J439" t="str">
        <f>INDEX(products!$A$1:$G$49,MATCH(orders!$D439,products!$A$1:$A$49,0),MATCH(orders!J$1,products!$A$1:$G$1,0))</f>
        <v>Lib</v>
      </c>
      <c r="K439" t="str">
        <f t="shared" si="12"/>
        <v>Liberica</v>
      </c>
      <c r="L439" t="str">
        <f>INDEX(products!$A$1:$G$49,MATCH(orders!$D439,products!$A$1:$A$49,0),MATCH(orders!L$1,products!$A$1:$G$1,0))</f>
        <v>D</v>
      </c>
      <c r="M439" t="str">
        <f t="shared" si="13"/>
        <v>Dark</v>
      </c>
      <c r="N439" s="4">
        <f>INDEX(products!$A$1:$G$49,MATCH(orders!$D439,products!$A$1:$A$49,0),MATCH(orders!N$1,products!$A$1:$G$1,0))</f>
        <v>2.5</v>
      </c>
      <c r="O439" s="5">
        <f>INDEX(products!$A$1:$G$49,MATCH(orders!$D439,products!$A$1:$A$49,0),MATCH(orders!O$1,products!$A$1:$G$1,0))</f>
        <v>29.784999999999997</v>
      </c>
      <c r="P439" s="5">
        <f>E439*O439</f>
        <v>29.784999999999997</v>
      </c>
    </row>
    <row r="440" spans="1:16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INDEX(customers!$A$1:$I$1001,MATCH(orders!$C440,customers!$A$1:$A$1001,0),MATCH(orders!F$1,customers!$A$1:$I$1,0))</f>
        <v>Morgen Seson</v>
      </c>
      <c r="G440" s="2" t="str">
        <f>INDEX(customers!$A$1:$I$1001,MATCH(orders!$C440,customers!$A$1:$A$1001,0),MATCH(orders!G$1,customers!$A$1:$I$1,0))</f>
        <v>No</v>
      </c>
      <c r="H440" s="2" t="str">
        <f>INDEX(customers!$A$1:$I$1001,MATCH(orders!$C440,customers!$A$1:$A$1001,0),MATCH(orders!H$1,customers!$A$1:$I$1,0))</f>
        <v>Seattle</v>
      </c>
      <c r="I440" s="2" t="str">
        <f>INDEX(customers!$A$1:$I$1001,MATCH(orders!$C440,customers!$A$1:$A$1001,0),MATCH(orders!I$1,customers!$A$1:$I$1,0))</f>
        <v>United States</v>
      </c>
      <c r="J440" t="str">
        <f>INDEX(products!$A$1:$G$49,MATCH(orders!$D440,products!$A$1:$A$49,0),MATCH(orders!J$1,products!$A$1:$G$1,0))</f>
        <v>Lib</v>
      </c>
      <c r="K440" t="str">
        <f t="shared" si="12"/>
        <v>Liberica</v>
      </c>
      <c r="L440" t="str">
        <f>INDEX(products!$A$1:$G$49,MATCH(orders!$D440,products!$A$1:$A$49,0),MATCH(orders!L$1,products!$A$1:$G$1,0))</f>
        <v>D</v>
      </c>
      <c r="M440" t="str">
        <f t="shared" si="13"/>
        <v>Dark</v>
      </c>
      <c r="N440" s="4">
        <f>INDEX(products!$A$1:$G$49,MATCH(orders!$D440,products!$A$1:$A$49,0),MATCH(orders!N$1,products!$A$1:$G$1,0))</f>
        <v>0.5</v>
      </c>
      <c r="O440" s="5">
        <f>INDEX(products!$A$1:$G$49,MATCH(orders!$D440,products!$A$1:$A$49,0),MATCH(orders!O$1,products!$A$1:$G$1,0))</f>
        <v>7.77</v>
      </c>
      <c r="P440" s="5">
        <f>E440*O440</f>
        <v>15.54</v>
      </c>
    </row>
    <row r="441" spans="1:16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INDEX(customers!$A$1:$I$1001,MATCH(orders!$C441,customers!$A$1:$A$1001,0),MATCH(orders!F$1,customers!$A$1:$I$1,0))</f>
        <v>Chickie Ragless</v>
      </c>
      <c r="G441" s="2" t="str">
        <f>INDEX(customers!$A$1:$I$1001,MATCH(orders!$C441,customers!$A$1:$A$1001,0),MATCH(orders!G$1,customers!$A$1:$I$1,0))</f>
        <v>No</v>
      </c>
      <c r="H441" s="2" t="str">
        <f>INDEX(customers!$A$1:$I$1001,MATCH(orders!$C441,customers!$A$1:$A$1001,0),MATCH(orders!H$1,customers!$A$1:$I$1,0))</f>
        <v>Caherconlish</v>
      </c>
      <c r="I441" s="2" t="str">
        <f>INDEX(customers!$A$1:$I$1001,MATCH(orders!$C441,customers!$A$1:$A$1001,0),MATCH(orders!I$1,customers!$A$1:$I$1,0))</f>
        <v>Ireland</v>
      </c>
      <c r="J441" t="str">
        <f>INDEX(products!$A$1:$G$49,MATCH(orders!$D441,products!$A$1:$A$49,0),MATCH(orders!J$1,products!$A$1:$G$1,0))</f>
        <v>Exc</v>
      </c>
      <c r="K441" t="str">
        <f t="shared" si="12"/>
        <v>Excelsa</v>
      </c>
      <c r="L441" t="str">
        <f>INDEX(products!$A$1:$G$49,MATCH(orders!$D441,products!$A$1:$A$49,0),MATCH(orders!L$1,products!$A$1:$G$1,0))</f>
        <v>L</v>
      </c>
      <c r="M441" t="str">
        <f t="shared" si="13"/>
        <v>Light</v>
      </c>
      <c r="N441" s="4">
        <f>INDEX(products!$A$1:$G$49,MATCH(orders!$D441,products!$A$1:$A$49,0),MATCH(orders!N$1,products!$A$1:$G$1,0))</f>
        <v>0.5</v>
      </c>
      <c r="O441" s="5">
        <f>INDEX(products!$A$1:$G$49,MATCH(orders!$D441,products!$A$1:$A$49,0),MATCH(orders!O$1,products!$A$1:$G$1,0))</f>
        <v>8.91</v>
      </c>
      <c r="P441" s="5">
        <f>E441*O441</f>
        <v>35.64</v>
      </c>
    </row>
    <row r="442" spans="1:16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INDEX(customers!$A$1:$I$1001,MATCH(orders!$C442,customers!$A$1:$A$1001,0),MATCH(orders!F$1,customers!$A$1:$I$1,0))</f>
        <v>Freda Hollows</v>
      </c>
      <c r="G442" s="2" t="str">
        <f>INDEX(customers!$A$1:$I$1001,MATCH(orders!$C442,customers!$A$1:$A$1001,0),MATCH(orders!G$1,customers!$A$1:$I$1,0))</f>
        <v>Yes</v>
      </c>
      <c r="H442" s="2" t="str">
        <f>INDEX(customers!$A$1:$I$1001,MATCH(orders!$C442,customers!$A$1:$A$1001,0),MATCH(orders!H$1,customers!$A$1:$I$1,0))</f>
        <v>Buffalo</v>
      </c>
      <c r="I442" s="2" t="str">
        <f>INDEX(customers!$A$1:$I$1001,MATCH(orders!$C442,customers!$A$1:$A$1001,0),MATCH(orders!I$1,customers!$A$1:$I$1,0))</f>
        <v>United States</v>
      </c>
      <c r="J442" t="str">
        <f>INDEX(products!$A$1:$G$49,MATCH(orders!$D442,products!$A$1:$A$49,0),MATCH(orders!J$1,products!$A$1:$G$1,0))</f>
        <v>Ara</v>
      </c>
      <c r="K442" t="str">
        <f t="shared" si="12"/>
        <v>Arabica</v>
      </c>
      <c r="L442" t="str">
        <f>INDEX(products!$A$1:$G$49,MATCH(orders!$D442,products!$A$1:$A$49,0),MATCH(orders!L$1,products!$A$1:$G$1,0))</f>
        <v>M</v>
      </c>
      <c r="M442" t="str">
        <f t="shared" si="13"/>
        <v>Medium</v>
      </c>
      <c r="N442" s="4">
        <f>INDEX(products!$A$1:$G$49,MATCH(orders!$D442,products!$A$1:$A$49,0),MATCH(orders!N$1,products!$A$1:$G$1,0))</f>
        <v>2.5</v>
      </c>
      <c r="O442" s="5">
        <f>INDEX(products!$A$1:$G$49,MATCH(orders!$D442,products!$A$1:$A$49,0),MATCH(orders!O$1,products!$A$1:$G$1,0))</f>
        <v>25.874999999999996</v>
      </c>
      <c r="P442" s="5">
        <f>E442*O442</f>
        <v>103.49999999999999</v>
      </c>
    </row>
    <row r="443" spans="1:16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INDEX(customers!$A$1:$I$1001,MATCH(orders!$C443,customers!$A$1:$A$1001,0),MATCH(orders!F$1,customers!$A$1:$I$1,0))</f>
        <v>Livy Lathleiff</v>
      </c>
      <c r="G443" s="2" t="str">
        <f>INDEX(customers!$A$1:$I$1001,MATCH(orders!$C443,customers!$A$1:$A$1001,0),MATCH(orders!G$1,customers!$A$1:$I$1,0))</f>
        <v>Yes</v>
      </c>
      <c r="H443" s="2" t="str">
        <f>INDEX(customers!$A$1:$I$1001,MATCH(orders!$C443,customers!$A$1:$A$1001,0),MATCH(orders!H$1,customers!$A$1:$I$1,0))</f>
        <v>Shankill</v>
      </c>
      <c r="I443" s="2" t="str">
        <f>INDEX(customers!$A$1:$I$1001,MATCH(orders!$C443,customers!$A$1:$A$1001,0),MATCH(orders!I$1,customers!$A$1:$I$1,0))</f>
        <v>Ireland</v>
      </c>
      <c r="J443" t="str">
        <f>INDEX(products!$A$1:$G$49,MATCH(orders!$D443,products!$A$1:$A$49,0),MATCH(orders!J$1,products!$A$1:$G$1,0))</f>
        <v>Exc</v>
      </c>
      <c r="K443" t="str">
        <f t="shared" si="12"/>
        <v>Excelsa</v>
      </c>
      <c r="L443" t="str">
        <f>INDEX(products!$A$1:$G$49,MATCH(orders!$D443,products!$A$1:$A$49,0),MATCH(orders!L$1,products!$A$1:$G$1,0))</f>
        <v>D</v>
      </c>
      <c r="M443" t="str">
        <f t="shared" si="13"/>
        <v>Dark</v>
      </c>
      <c r="N443" s="4">
        <f>INDEX(products!$A$1:$G$49,MATCH(orders!$D443,products!$A$1:$A$49,0),MATCH(orders!N$1,products!$A$1:$G$1,0))</f>
        <v>1</v>
      </c>
      <c r="O443" s="5">
        <f>INDEX(products!$A$1:$G$49,MATCH(orders!$D443,products!$A$1:$A$49,0),MATCH(orders!O$1,products!$A$1:$G$1,0))</f>
        <v>12.15</v>
      </c>
      <c r="P443" s="5">
        <f>E443*O443</f>
        <v>36.450000000000003</v>
      </c>
    </row>
    <row r="444" spans="1:16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INDEX(customers!$A$1:$I$1001,MATCH(orders!$C444,customers!$A$1:$A$1001,0),MATCH(orders!F$1,customers!$A$1:$I$1,0))</f>
        <v>Koralle Heads</v>
      </c>
      <c r="G444" s="2" t="str">
        <f>INDEX(customers!$A$1:$I$1001,MATCH(orders!$C444,customers!$A$1:$A$1001,0),MATCH(orders!G$1,customers!$A$1:$I$1,0))</f>
        <v>No</v>
      </c>
      <c r="H444" s="2" t="str">
        <f>INDEX(customers!$A$1:$I$1001,MATCH(orders!$C444,customers!$A$1:$A$1001,0),MATCH(orders!H$1,customers!$A$1:$I$1,0))</f>
        <v>Bethlehem</v>
      </c>
      <c r="I444" s="2" t="str">
        <f>INDEX(customers!$A$1:$I$1001,MATCH(orders!$C444,customers!$A$1:$A$1001,0),MATCH(orders!I$1,customers!$A$1:$I$1,0))</f>
        <v>United States</v>
      </c>
      <c r="J444" t="str">
        <f>INDEX(products!$A$1:$G$49,MATCH(orders!$D444,products!$A$1:$A$49,0),MATCH(orders!J$1,products!$A$1:$G$1,0))</f>
        <v>Rob</v>
      </c>
      <c r="K444" t="str">
        <f t="shared" si="12"/>
        <v>Robusta</v>
      </c>
      <c r="L444" t="str">
        <f>INDEX(products!$A$1:$G$49,MATCH(orders!$D444,products!$A$1:$A$49,0),MATCH(orders!L$1,products!$A$1:$G$1,0))</f>
        <v>L</v>
      </c>
      <c r="M444" t="str">
        <f t="shared" si="13"/>
        <v>Light</v>
      </c>
      <c r="N444" s="4">
        <f>INDEX(products!$A$1:$G$49,MATCH(orders!$D444,products!$A$1:$A$49,0),MATCH(orders!N$1,products!$A$1:$G$1,0))</f>
        <v>0.5</v>
      </c>
      <c r="O444" s="5">
        <f>INDEX(products!$A$1:$G$49,MATCH(orders!$D444,products!$A$1:$A$49,0),MATCH(orders!O$1,products!$A$1:$G$1,0))</f>
        <v>7.169999999999999</v>
      </c>
      <c r="P444" s="5">
        <f>E444*O444</f>
        <v>35.849999999999994</v>
      </c>
    </row>
    <row r="445" spans="1:16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INDEX(customers!$A$1:$I$1001,MATCH(orders!$C445,customers!$A$1:$A$1001,0),MATCH(orders!F$1,customers!$A$1:$I$1,0))</f>
        <v>Theo Bowne</v>
      </c>
      <c r="G445" s="2" t="str">
        <f>INDEX(customers!$A$1:$I$1001,MATCH(orders!$C445,customers!$A$1:$A$1001,0),MATCH(orders!G$1,customers!$A$1:$I$1,0))</f>
        <v>Yes</v>
      </c>
      <c r="H445" s="2" t="str">
        <f>INDEX(customers!$A$1:$I$1001,MATCH(orders!$C445,customers!$A$1:$A$1001,0),MATCH(orders!H$1,customers!$A$1:$I$1,0))</f>
        <v>Watergrasshill</v>
      </c>
      <c r="I445" s="2" t="str">
        <f>INDEX(customers!$A$1:$I$1001,MATCH(orders!$C445,customers!$A$1:$A$1001,0),MATCH(orders!I$1,customers!$A$1:$I$1,0))</f>
        <v>Ireland</v>
      </c>
      <c r="J445" t="str">
        <f>INDEX(products!$A$1:$G$49,MATCH(orders!$D445,products!$A$1:$A$49,0),MATCH(orders!J$1,products!$A$1:$G$1,0))</f>
        <v>Exc</v>
      </c>
      <c r="K445" t="str">
        <f t="shared" si="12"/>
        <v>Excelsa</v>
      </c>
      <c r="L445" t="str">
        <f>INDEX(products!$A$1:$G$49,MATCH(orders!$D445,products!$A$1:$A$49,0),MATCH(orders!L$1,products!$A$1:$G$1,0))</f>
        <v>L</v>
      </c>
      <c r="M445" t="str">
        <f t="shared" si="13"/>
        <v>Light</v>
      </c>
      <c r="N445" s="4">
        <f>INDEX(products!$A$1:$G$49,MATCH(orders!$D445,products!$A$1:$A$49,0),MATCH(orders!N$1,products!$A$1:$G$1,0))</f>
        <v>0.2</v>
      </c>
      <c r="O445" s="5">
        <f>INDEX(products!$A$1:$G$49,MATCH(orders!$D445,products!$A$1:$A$49,0),MATCH(orders!O$1,products!$A$1:$G$1,0))</f>
        <v>4.4550000000000001</v>
      </c>
      <c r="P445" s="5">
        <f>E445*O445</f>
        <v>22.274999999999999</v>
      </c>
    </row>
    <row r="446" spans="1:16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INDEX(customers!$A$1:$I$1001,MATCH(orders!$C446,customers!$A$1:$A$1001,0),MATCH(orders!F$1,customers!$A$1:$I$1,0))</f>
        <v>Rasia Jacquemard</v>
      </c>
      <c r="G446" s="2" t="str">
        <f>INDEX(customers!$A$1:$I$1001,MATCH(orders!$C446,customers!$A$1:$A$1001,0),MATCH(orders!G$1,customers!$A$1:$I$1,0))</f>
        <v>No</v>
      </c>
      <c r="H446" s="2" t="str">
        <f>INDEX(customers!$A$1:$I$1001,MATCH(orders!$C446,customers!$A$1:$A$1001,0),MATCH(orders!H$1,customers!$A$1:$I$1,0))</f>
        <v>Monasterevin</v>
      </c>
      <c r="I446" s="2" t="str">
        <f>INDEX(customers!$A$1:$I$1001,MATCH(orders!$C446,customers!$A$1:$A$1001,0),MATCH(orders!I$1,customers!$A$1:$I$1,0))</f>
        <v>Ireland</v>
      </c>
      <c r="J446" t="str">
        <f>INDEX(products!$A$1:$G$49,MATCH(orders!$D446,products!$A$1:$A$49,0),MATCH(orders!J$1,products!$A$1:$G$1,0))</f>
        <v>Exc</v>
      </c>
      <c r="K446" t="str">
        <f t="shared" si="12"/>
        <v>Excelsa</v>
      </c>
      <c r="L446" t="str">
        <f>INDEX(products!$A$1:$G$49,MATCH(orders!$D446,products!$A$1:$A$49,0),MATCH(orders!L$1,products!$A$1:$G$1,0))</f>
        <v>M</v>
      </c>
      <c r="M446" t="str">
        <f t="shared" si="13"/>
        <v>Medium</v>
      </c>
      <c r="N446" s="4">
        <f>INDEX(products!$A$1:$G$49,MATCH(orders!$D446,products!$A$1:$A$49,0),MATCH(orders!N$1,products!$A$1:$G$1,0))</f>
        <v>0.2</v>
      </c>
      <c r="O446" s="5">
        <f>INDEX(products!$A$1:$G$49,MATCH(orders!$D446,products!$A$1:$A$49,0),MATCH(orders!O$1,products!$A$1:$G$1,0))</f>
        <v>4.125</v>
      </c>
      <c r="P446" s="5">
        <f>E446*O446</f>
        <v>24.75</v>
      </c>
    </row>
    <row r="447" spans="1:16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INDEX(customers!$A$1:$I$1001,MATCH(orders!$C447,customers!$A$1:$A$1001,0),MATCH(orders!F$1,customers!$A$1:$I$1,0))</f>
        <v>Kizzie Warman</v>
      </c>
      <c r="G447" s="2" t="str">
        <f>INDEX(customers!$A$1:$I$1001,MATCH(orders!$C447,customers!$A$1:$A$1001,0),MATCH(orders!G$1,customers!$A$1:$I$1,0))</f>
        <v>Yes</v>
      </c>
      <c r="H447" s="2" t="str">
        <f>INDEX(customers!$A$1:$I$1001,MATCH(orders!$C447,customers!$A$1:$A$1001,0),MATCH(orders!H$1,customers!$A$1:$I$1,0))</f>
        <v>Sandyford</v>
      </c>
      <c r="I447" s="2" t="str">
        <f>INDEX(customers!$A$1:$I$1001,MATCH(orders!$C447,customers!$A$1:$A$1001,0),MATCH(orders!I$1,customers!$A$1:$I$1,0))</f>
        <v>Ireland</v>
      </c>
      <c r="J447" t="str">
        <f>INDEX(products!$A$1:$G$49,MATCH(orders!$D447,products!$A$1:$A$49,0),MATCH(orders!J$1,products!$A$1:$G$1,0))</f>
        <v>Lib</v>
      </c>
      <c r="K447" t="str">
        <f t="shared" si="12"/>
        <v>Liberica</v>
      </c>
      <c r="L447" t="str">
        <f>INDEX(products!$A$1:$G$49,MATCH(orders!$D447,products!$A$1:$A$49,0),MATCH(orders!L$1,products!$A$1:$G$1,0))</f>
        <v>M</v>
      </c>
      <c r="M447" t="str">
        <f t="shared" si="13"/>
        <v>Medium</v>
      </c>
      <c r="N447" s="4">
        <f>INDEX(products!$A$1:$G$49,MATCH(orders!$D447,products!$A$1:$A$49,0),MATCH(orders!N$1,products!$A$1:$G$1,0))</f>
        <v>2.5</v>
      </c>
      <c r="O447" s="5">
        <f>INDEX(products!$A$1:$G$49,MATCH(orders!$D447,products!$A$1:$A$49,0),MATCH(orders!O$1,products!$A$1:$G$1,0))</f>
        <v>33.464999999999996</v>
      </c>
      <c r="P447" s="5">
        <f>E447*O447</f>
        <v>66.929999999999993</v>
      </c>
    </row>
    <row r="448" spans="1:16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INDEX(customers!$A$1:$I$1001,MATCH(orders!$C448,customers!$A$1:$A$1001,0),MATCH(orders!F$1,customers!$A$1:$I$1,0))</f>
        <v>Wain Cholomin</v>
      </c>
      <c r="G448" s="2" t="str">
        <f>INDEX(customers!$A$1:$I$1001,MATCH(orders!$C448,customers!$A$1:$A$1001,0),MATCH(orders!G$1,customers!$A$1:$I$1,0))</f>
        <v>Yes</v>
      </c>
      <c r="H448" s="2" t="str">
        <f>INDEX(customers!$A$1:$I$1001,MATCH(orders!$C448,customers!$A$1:$A$1001,0),MATCH(orders!H$1,customers!$A$1:$I$1,0))</f>
        <v>Birmingham</v>
      </c>
      <c r="I448" s="2" t="str">
        <f>INDEX(customers!$A$1:$I$1001,MATCH(orders!$C448,customers!$A$1:$A$1001,0),MATCH(orders!I$1,customers!$A$1:$I$1,0))</f>
        <v>United Kingdom</v>
      </c>
      <c r="J448" t="str">
        <f>INDEX(products!$A$1:$G$49,MATCH(orders!$D448,products!$A$1:$A$49,0),MATCH(orders!J$1,products!$A$1:$G$1,0))</f>
        <v>Lib</v>
      </c>
      <c r="K448" t="str">
        <f t="shared" si="12"/>
        <v>Liberica</v>
      </c>
      <c r="L448" t="str">
        <f>INDEX(products!$A$1:$G$49,MATCH(orders!$D448,products!$A$1:$A$49,0),MATCH(orders!L$1,products!$A$1:$G$1,0))</f>
        <v>M</v>
      </c>
      <c r="M448" t="str">
        <f t="shared" si="13"/>
        <v>Medium</v>
      </c>
      <c r="N448" s="4">
        <f>INDEX(products!$A$1:$G$49,MATCH(orders!$D448,products!$A$1:$A$49,0),MATCH(orders!N$1,products!$A$1:$G$1,0))</f>
        <v>0.5</v>
      </c>
      <c r="O448" s="5">
        <f>INDEX(products!$A$1:$G$49,MATCH(orders!$D448,products!$A$1:$A$49,0),MATCH(orders!O$1,products!$A$1:$G$1,0))</f>
        <v>8.73</v>
      </c>
      <c r="P448" s="5">
        <f>E448*O448</f>
        <v>8.73</v>
      </c>
    </row>
    <row r="449" spans="1:16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INDEX(customers!$A$1:$I$1001,MATCH(orders!$C449,customers!$A$1:$A$1001,0),MATCH(orders!F$1,customers!$A$1:$I$1,0))</f>
        <v>Arleen Braidman</v>
      </c>
      <c r="G449" s="2" t="str">
        <f>INDEX(customers!$A$1:$I$1001,MATCH(orders!$C449,customers!$A$1:$A$1001,0),MATCH(orders!G$1,customers!$A$1:$I$1,0))</f>
        <v>No</v>
      </c>
      <c r="H449" s="2" t="str">
        <f>INDEX(customers!$A$1:$I$1001,MATCH(orders!$C449,customers!$A$1:$A$1001,0),MATCH(orders!H$1,customers!$A$1:$I$1,0))</f>
        <v>Phoenix</v>
      </c>
      <c r="I449" s="2" t="str">
        <f>INDEX(customers!$A$1:$I$1001,MATCH(orders!$C449,customers!$A$1:$A$1001,0),MATCH(orders!I$1,customers!$A$1:$I$1,0))</f>
        <v>United States</v>
      </c>
      <c r="J449" t="str">
        <f>INDEX(products!$A$1:$G$49,MATCH(orders!$D449,products!$A$1:$A$49,0),MATCH(orders!J$1,products!$A$1:$G$1,0))</f>
        <v>Rob</v>
      </c>
      <c r="K449" t="str">
        <f t="shared" si="12"/>
        <v>Robusta</v>
      </c>
      <c r="L449" t="str">
        <f>INDEX(products!$A$1:$G$49,MATCH(orders!$D449,products!$A$1:$A$49,0),MATCH(orders!L$1,products!$A$1:$G$1,0))</f>
        <v>M</v>
      </c>
      <c r="M449" t="str">
        <f t="shared" si="13"/>
        <v>Medium</v>
      </c>
      <c r="N449" s="4">
        <f>INDEX(products!$A$1:$G$49,MATCH(orders!$D449,products!$A$1:$A$49,0),MATCH(orders!N$1,products!$A$1:$G$1,0))</f>
        <v>0.5</v>
      </c>
      <c r="O449" s="5">
        <f>INDEX(products!$A$1:$G$49,MATCH(orders!$D449,products!$A$1:$A$49,0),MATCH(orders!O$1,products!$A$1:$G$1,0))</f>
        <v>5.97</v>
      </c>
      <c r="P449" s="5">
        <f>E449*O449</f>
        <v>17.91</v>
      </c>
    </row>
    <row r="450" spans="1:16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INDEX(customers!$A$1:$I$1001,MATCH(orders!$C450,customers!$A$1:$A$1001,0),MATCH(orders!F$1,customers!$A$1:$I$1,0))</f>
        <v>Pru Durban</v>
      </c>
      <c r="G450" s="2" t="str">
        <f>INDEX(customers!$A$1:$I$1001,MATCH(orders!$C450,customers!$A$1:$A$1001,0),MATCH(orders!G$1,customers!$A$1:$I$1,0))</f>
        <v>No</v>
      </c>
      <c r="H450" s="2" t="str">
        <f>INDEX(customers!$A$1:$I$1001,MATCH(orders!$C450,customers!$A$1:$A$1001,0),MATCH(orders!H$1,customers!$A$1:$I$1,0))</f>
        <v>Longford</v>
      </c>
      <c r="I450" s="2" t="str">
        <f>INDEX(customers!$A$1:$I$1001,MATCH(orders!$C450,customers!$A$1:$A$1001,0),MATCH(orders!I$1,customers!$A$1:$I$1,0))</f>
        <v>Ireland</v>
      </c>
      <c r="J450" t="str">
        <f>INDEX(products!$A$1:$G$49,MATCH(orders!$D450,products!$A$1:$A$49,0),MATCH(orders!J$1,products!$A$1:$G$1,0))</f>
        <v>Rob</v>
      </c>
      <c r="K450" t="str">
        <f t="shared" si="12"/>
        <v>Robusta</v>
      </c>
      <c r="L450" t="str">
        <f>INDEX(products!$A$1:$G$49,MATCH(orders!$D450,products!$A$1:$A$49,0),MATCH(orders!L$1,products!$A$1:$G$1,0))</f>
        <v>L</v>
      </c>
      <c r="M450" t="str">
        <f t="shared" si="13"/>
        <v>Light</v>
      </c>
      <c r="N450" s="4">
        <f>INDEX(products!$A$1:$G$49,MATCH(orders!$D450,products!$A$1:$A$49,0),MATCH(orders!N$1,products!$A$1:$G$1,0))</f>
        <v>0.5</v>
      </c>
      <c r="O450" s="5">
        <f>INDEX(products!$A$1:$G$49,MATCH(orders!$D450,products!$A$1:$A$49,0),MATCH(orders!O$1,products!$A$1:$G$1,0))</f>
        <v>7.169999999999999</v>
      </c>
      <c r="P450" s="5">
        <f>E450*O450</f>
        <v>7.169999999999999</v>
      </c>
    </row>
    <row r="451" spans="1:16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INDEX(customers!$A$1:$I$1001,MATCH(orders!$C451,customers!$A$1:$A$1001,0),MATCH(orders!F$1,customers!$A$1:$I$1,0))</f>
        <v>Antone Harrold</v>
      </c>
      <c r="G451" s="2" t="str">
        <f>INDEX(customers!$A$1:$I$1001,MATCH(orders!$C451,customers!$A$1:$A$1001,0),MATCH(orders!G$1,customers!$A$1:$I$1,0))</f>
        <v>No</v>
      </c>
      <c r="H451" s="2" t="str">
        <f>INDEX(customers!$A$1:$I$1001,MATCH(orders!$C451,customers!$A$1:$A$1001,0),MATCH(orders!H$1,customers!$A$1:$I$1,0))</f>
        <v>Toledo</v>
      </c>
      <c r="I451" s="2" t="str">
        <f>INDEX(customers!$A$1:$I$1001,MATCH(orders!$C451,customers!$A$1:$A$1001,0),MATCH(orders!I$1,customers!$A$1:$I$1,0))</f>
        <v>United States</v>
      </c>
      <c r="J451" t="str">
        <f>INDEX(products!$A$1:$G$49,MATCH(orders!$D451,products!$A$1:$A$49,0),MATCH(orders!J$1,products!$A$1:$G$1,0))</f>
        <v>Rob</v>
      </c>
      <c r="K451" t="str">
        <f t="shared" ref="K451:K514" si="14">IF(J451="Rob","Robusta",IF(J451="Exc","Excelsa",IF(J451="Ara","Arabica",IF(J451="Lib","Liberica"," "))))</f>
        <v>Robusta</v>
      </c>
      <c r="L451" t="str">
        <f>INDEX(products!$A$1:$G$49,MATCH(orders!$D451,products!$A$1:$A$49,0),MATCH(orders!L$1,products!$A$1:$G$1,0))</f>
        <v>D</v>
      </c>
      <c r="M451" t="str">
        <f t="shared" ref="M451:M514" si="15">IF(L451="M","Medium",IF(L451="L","Light",IF(L451="D","Dark"," ")))</f>
        <v>Dark</v>
      </c>
      <c r="N451" s="4">
        <f>INDEX(products!$A$1:$G$49,MATCH(orders!$D451,products!$A$1:$A$49,0),MATCH(orders!N$1,products!$A$1:$G$1,0))</f>
        <v>0.2</v>
      </c>
      <c r="O451" s="5">
        <f>INDEX(products!$A$1:$G$49,MATCH(orders!$D451,products!$A$1:$A$49,0),MATCH(orders!O$1,products!$A$1:$G$1,0))</f>
        <v>2.6849999999999996</v>
      </c>
      <c r="P451" s="5">
        <f>E451*O451</f>
        <v>5.3699999999999992</v>
      </c>
    </row>
    <row r="452" spans="1:16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INDEX(customers!$A$1:$I$1001,MATCH(orders!$C452,customers!$A$1:$A$1001,0),MATCH(orders!F$1,customers!$A$1:$I$1,0))</f>
        <v>Sim Pamphilon</v>
      </c>
      <c r="G452" s="2" t="str">
        <f>INDEX(customers!$A$1:$I$1001,MATCH(orders!$C452,customers!$A$1:$A$1001,0),MATCH(orders!G$1,customers!$A$1:$I$1,0))</f>
        <v>No</v>
      </c>
      <c r="H452" s="2" t="str">
        <f>INDEX(customers!$A$1:$I$1001,MATCH(orders!$C452,customers!$A$1:$A$1001,0),MATCH(orders!H$1,customers!$A$1:$I$1,0))</f>
        <v>Ballylinan</v>
      </c>
      <c r="I452" s="2" t="str">
        <f>INDEX(customers!$A$1:$I$1001,MATCH(orders!$C452,customers!$A$1:$A$1001,0),MATCH(orders!I$1,customers!$A$1:$I$1,0))</f>
        <v>Ireland</v>
      </c>
      <c r="J452" t="str">
        <f>INDEX(products!$A$1:$G$49,MATCH(orders!$D452,products!$A$1:$A$49,0),MATCH(orders!J$1,products!$A$1:$G$1,0))</f>
        <v>Lib</v>
      </c>
      <c r="K452" t="str">
        <f t="shared" si="14"/>
        <v>Liberica</v>
      </c>
      <c r="L452" t="str">
        <f>INDEX(products!$A$1:$G$49,MATCH(orders!$D452,products!$A$1:$A$49,0),MATCH(orders!L$1,products!$A$1:$G$1,0))</f>
        <v>L</v>
      </c>
      <c r="M452" t="str">
        <f t="shared" si="15"/>
        <v>Light</v>
      </c>
      <c r="N452" s="4">
        <f>INDEX(products!$A$1:$G$49,MATCH(orders!$D452,products!$A$1:$A$49,0),MATCH(orders!N$1,products!$A$1:$G$1,0))</f>
        <v>0.2</v>
      </c>
      <c r="O452" s="5">
        <f>INDEX(products!$A$1:$G$49,MATCH(orders!$D452,products!$A$1:$A$49,0),MATCH(orders!O$1,products!$A$1:$G$1,0))</f>
        <v>4.7549999999999999</v>
      </c>
      <c r="P452" s="5">
        <f>E452*O452</f>
        <v>23.774999999999999</v>
      </c>
    </row>
    <row r="453" spans="1:16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INDEX(customers!$A$1:$I$1001,MATCH(orders!$C453,customers!$A$1:$A$1001,0),MATCH(orders!F$1,customers!$A$1:$I$1,0))</f>
        <v>Mohandis Spurden</v>
      </c>
      <c r="G453" s="2" t="str">
        <f>INDEX(customers!$A$1:$I$1001,MATCH(orders!$C453,customers!$A$1:$A$1001,0),MATCH(orders!G$1,customers!$A$1:$I$1,0))</f>
        <v>Yes</v>
      </c>
      <c r="H453" s="2" t="str">
        <f>INDEX(customers!$A$1:$I$1001,MATCH(orders!$C453,customers!$A$1:$A$1001,0),MATCH(orders!H$1,customers!$A$1:$I$1,0))</f>
        <v>Charlotte</v>
      </c>
      <c r="I453" s="2" t="str">
        <f>INDEX(customers!$A$1:$I$1001,MATCH(orders!$C453,customers!$A$1:$A$1001,0),MATCH(orders!I$1,customers!$A$1:$I$1,0))</f>
        <v>United States</v>
      </c>
      <c r="J453" t="str">
        <f>INDEX(products!$A$1:$G$49,MATCH(orders!$D453,products!$A$1:$A$49,0),MATCH(orders!J$1,products!$A$1:$G$1,0))</f>
        <v>Rob</v>
      </c>
      <c r="K453" t="str">
        <f t="shared" si="14"/>
        <v>Robusta</v>
      </c>
      <c r="L453" t="str">
        <f>INDEX(products!$A$1:$G$49,MATCH(orders!$D453,products!$A$1:$A$49,0),MATCH(orders!L$1,products!$A$1:$G$1,0))</f>
        <v>D</v>
      </c>
      <c r="M453" t="str">
        <f t="shared" si="15"/>
        <v>Dark</v>
      </c>
      <c r="N453" s="4">
        <f>INDEX(products!$A$1:$G$49,MATCH(orders!$D453,products!$A$1:$A$49,0),MATCH(orders!N$1,products!$A$1:$G$1,0))</f>
        <v>2.5</v>
      </c>
      <c r="O453" s="5">
        <f>INDEX(products!$A$1:$G$49,MATCH(orders!$D453,products!$A$1:$A$49,0),MATCH(orders!O$1,products!$A$1:$G$1,0))</f>
        <v>20.584999999999997</v>
      </c>
      <c r="P453" s="5">
        <f>E453*O453</f>
        <v>41.169999999999995</v>
      </c>
    </row>
    <row r="454" spans="1:16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INDEX(customers!$A$1:$I$1001,MATCH(orders!$C454,customers!$A$1:$A$1001,0),MATCH(orders!F$1,customers!$A$1:$I$1,0))</f>
        <v>Morgen Seson</v>
      </c>
      <c r="G454" s="2" t="str">
        <f>INDEX(customers!$A$1:$I$1001,MATCH(orders!$C454,customers!$A$1:$A$1001,0),MATCH(orders!G$1,customers!$A$1:$I$1,0))</f>
        <v>No</v>
      </c>
      <c r="H454" s="2" t="str">
        <f>INDEX(customers!$A$1:$I$1001,MATCH(orders!$C454,customers!$A$1:$A$1001,0),MATCH(orders!H$1,customers!$A$1:$I$1,0))</f>
        <v>Seattle</v>
      </c>
      <c r="I454" s="2" t="str">
        <f>INDEX(customers!$A$1:$I$1001,MATCH(orders!$C454,customers!$A$1:$A$1001,0),MATCH(orders!I$1,customers!$A$1:$I$1,0))</f>
        <v>United States</v>
      </c>
      <c r="J454" t="str">
        <f>INDEX(products!$A$1:$G$49,MATCH(orders!$D454,products!$A$1:$A$49,0),MATCH(orders!J$1,products!$A$1:$G$1,0))</f>
        <v>Ara</v>
      </c>
      <c r="K454" t="str">
        <f t="shared" si="14"/>
        <v>Arabica</v>
      </c>
      <c r="L454" t="str">
        <f>INDEX(products!$A$1:$G$49,MATCH(orders!$D454,products!$A$1:$A$49,0),MATCH(orders!L$1,products!$A$1:$G$1,0))</f>
        <v>L</v>
      </c>
      <c r="M454" t="str">
        <f t="shared" si="15"/>
        <v>Light</v>
      </c>
      <c r="N454" s="4">
        <f>INDEX(products!$A$1:$G$49,MATCH(orders!$D454,products!$A$1:$A$49,0),MATCH(orders!N$1,products!$A$1:$G$1,0))</f>
        <v>0.2</v>
      </c>
      <c r="O454" s="5">
        <f>INDEX(products!$A$1:$G$49,MATCH(orders!$D454,products!$A$1:$A$49,0),MATCH(orders!O$1,products!$A$1:$G$1,0))</f>
        <v>3.8849999999999998</v>
      </c>
      <c r="P454" s="5">
        <f>E454*O454</f>
        <v>11.654999999999999</v>
      </c>
    </row>
    <row r="455" spans="1:16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INDEX(customers!$A$1:$I$1001,MATCH(orders!$C455,customers!$A$1:$A$1001,0),MATCH(orders!F$1,customers!$A$1:$I$1,0))</f>
        <v>Nalani Pirrone</v>
      </c>
      <c r="G455" s="2" t="str">
        <f>INDEX(customers!$A$1:$I$1001,MATCH(orders!$C455,customers!$A$1:$A$1001,0),MATCH(orders!G$1,customers!$A$1:$I$1,0))</f>
        <v>No</v>
      </c>
      <c r="H455" s="2" t="str">
        <f>INDEX(customers!$A$1:$I$1001,MATCH(orders!$C455,customers!$A$1:$A$1001,0),MATCH(orders!H$1,customers!$A$1:$I$1,0))</f>
        <v>Wilkes Barre</v>
      </c>
      <c r="I455" s="2" t="str">
        <f>INDEX(customers!$A$1:$I$1001,MATCH(orders!$C455,customers!$A$1:$A$1001,0),MATCH(orders!I$1,customers!$A$1:$I$1,0))</f>
        <v>United States</v>
      </c>
      <c r="J455" t="str">
        <f>INDEX(products!$A$1:$G$49,MATCH(orders!$D455,products!$A$1:$A$49,0),MATCH(orders!J$1,products!$A$1:$G$1,0))</f>
        <v>Lib</v>
      </c>
      <c r="K455" t="str">
        <f t="shared" si="14"/>
        <v>Liberica</v>
      </c>
      <c r="L455" t="str">
        <f>INDEX(products!$A$1:$G$49,MATCH(orders!$D455,products!$A$1:$A$49,0),MATCH(orders!L$1,products!$A$1:$G$1,0))</f>
        <v>L</v>
      </c>
      <c r="M455" t="str">
        <f t="shared" si="15"/>
        <v>Light</v>
      </c>
      <c r="N455" s="4">
        <f>INDEX(products!$A$1:$G$49,MATCH(orders!$D455,products!$A$1:$A$49,0),MATCH(orders!N$1,products!$A$1:$G$1,0))</f>
        <v>0.5</v>
      </c>
      <c r="O455" s="5">
        <f>INDEX(products!$A$1:$G$49,MATCH(orders!$D455,products!$A$1:$A$49,0),MATCH(orders!O$1,products!$A$1:$G$1,0))</f>
        <v>9.51</v>
      </c>
      <c r="P455" s="5">
        <f>E455*O455</f>
        <v>38.04</v>
      </c>
    </row>
    <row r="456" spans="1:16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INDEX(customers!$A$1:$I$1001,MATCH(orders!$C456,customers!$A$1:$A$1001,0),MATCH(orders!F$1,customers!$A$1:$I$1,0))</f>
        <v>Reube Cawley</v>
      </c>
      <c r="G456" s="2" t="str">
        <f>INDEX(customers!$A$1:$I$1001,MATCH(orders!$C456,customers!$A$1:$A$1001,0),MATCH(orders!G$1,customers!$A$1:$I$1,0))</f>
        <v>Yes</v>
      </c>
      <c r="H456" s="2" t="str">
        <f>INDEX(customers!$A$1:$I$1001,MATCH(orders!$C456,customers!$A$1:$A$1001,0),MATCH(orders!H$1,customers!$A$1:$I$1,0))</f>
        <v>Ballyboden</v>
      </c>
      <c r="I456" s="2" t="str">
        <f>INDEX(customers!$A$1:$I$1001,MATCH(orders!$C456,customers!$A$1:$A$1001,0),MATCH(orders!I$1,customers!$A$1:$I$1,0))</f>
        <v>Ireland</v>
      </c>
      <c r="J456" t="str">
        <f>INDEX(products!$A$1:$G$49,MATCH(orders!$D456,products!$A$1:$A$49,0),MATCH(orders!J$1,products!$A$1:$G$1,0))</f>
        <v>Rob</v>
      </c>
      <c r="K456" t="str">
        <f t="shared" si="14"/>
        <v>Robusta</v>
      </c>
      <c r="L456" t="str">
        <f>INDEX(products!$A$1:$G$49,MATCH(orders!$D456,products!$A$1:$A$49,0),MATCH(orders!L$1,products!$A$1:$G$1,0))</f>
        <v>D</v>
      </c>
      <c r="M456" t="str">
        <f t="shared" si="15"/>
        <v>Dark</v>
      </c>
      <c r="N456" s="4">
        <f>INDEX(products!$A$1:$G$49,MATCH(orders!$D456,products!$A$1:$A$49,0),MATCH(orders!N$1,products!$A$1:$G$1,0))</f>
        <v>2.5</v>
      </c>
      <c r="O456" s="5">
        <f>INDEX(products!$A$1:$G$49,MATCH(orders!$D456,products!$A$1:$A$49,0),MATCH(orders!O$1,products!$A$1:$G$1,0))</f>
        <v>20.584999999999997</v>
      </c>
      <c r="P456" s="5">
        <f>E456*O456</f>
        <v>82.339999999999989</v>
      </c>
    </row>
    <row r="457" spans="1:16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INDEX(customers!$A$1:$I$1001,MATCH(orders!$C457,customers!$A$1:$A$1001,0),MATCH(orders!F$1,customers!$A$1:$I$1,0))</f>
        <v>Stan Barribal</v>
      </c>
      <c r="G457" s="2" t="str">
        <f>INDEX(customers!$A$1:$I$1001,MATCH(orders!$C457,customers!$A$1:$A$1001,0),MATCH(orders!G$1,customers!$A$1:$I$1,0))</f>
        <v>Yes</v>
      </c>
      <c r="H457" s="2" t="str">
        <f>INDEX(customers!$A$1:$I$1001,MATCH(orders!$C457,customers!$A$1:$A$1001,0),MATCH(orders!H$1,customers!$A$1:$I$1,0))</f>
        <v>Bagenalstown</v>
      </c>
      <c r="I457" s="2" t="str">
        <f>INDEX(customers!$A$1:$I$1001,MATCH(orders!$C457,customers!$A$1:$A$1001,0),MATCH(orders!I$1,customers!$A$1:$I$1,0))</f>
        <v>Ireland</v>
      </c>
      <c r="J457" t="str">
        <f>INDEX(products!$A$1:$G$49,MATCH(orders!$D457,products!$A$1:$A$49,0),MATCH(orders!J$1,products!$A$1:$G$1,0))</f>
        <v>Lib</v>
      </c>
      <c r="K457" t="str">
        <f t="shared" si="14"/>
        <v>Liberica</v>
      </c>
      <c r="L457" t="str">
        <f>INDEX(products!$A$1:$G$49,MATCH(orders!$D457,products!$A$1:$A$49,0),MATCH(orders!L$1,products!$A$1:$G$1,0))</f>
        <v>L</v>
      </c>
      <c r="M457" t="str">
        <f t="shared" si="15"/>
        <v>Light</v>
      </c>
      <c r="N457" s="4">
        <f>INDEX(products!$A$1:$G$49,MATCH(orders!$D457,products!$A$1:$A$49,0),MATCH(orders!N$1,products!$A$1:$G$1,0))</f>
        <v>0.2</v>
      </c>
      <c r="O457" s="5">
        <f>INDEX(products!$A$1:$G$49,MATCH(orders!$D457,products!$A$1:$A$49,0),MATCH(orders!O$1,products!$A$1:$G$1,0))</f>
        <v>4.7549999999999999</v>
      </c>
      <c r="P457" s="5">
        <f>E457*O457</f>
        <v>9.51</v>
      </c>
    </row>
    <row r="458" spans="1:16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INDEX(customers!$A$1:$I$1001,MATCH(orders!$C458,customers!$A$1:$A$1001,0),MATCH(orders!F$1,customers!$A$1:$I$1,0))</f>
        <v>Agnes Adamides</v>
      </c>
      <c r="G458" s="2" t="str">
        <f>INDEX(customers!$A$1:$I$1001,MATCH(orders!$C458,customers!$A$1:$A$1001,0),MATCH(orders!G$1,customers!$A$1:$I$1,0))</f>
        <v>No</v>
      </c>
      <c r="H458" s="2" t="str">
        <f>INDEX(customers!$A$1:$I$1001,MATCH(orders!$C458,customers!$A$1:$A$1001,0),MATCH(orders!H$1,customers!$A$1:$I$1,0))</f>
        <v>Liverpool</v>
      </c>
      <c r="I458" s="2" t="str">
        <f>INDEX(customers!$A$1:$I$1001,MATCH(orders!$C458,customers!$A$1:$A$1001,0),MATCH(orders!I$1,customers!$A$1:$I$1,0))</f>
        <v>United Kingdom</v>
      </c>
      <c r="J458" t="str">
        <f>INDEX(products!$A$1:$G$49,MATCH(orders!$D458,products!$A$1:$A$49,0),MATCH(orders!J$1,products!$A$1:$G$1,0))</f>
        <v>Rob</v>
      </c>
      <c r="K458" t="str">
        <f t="shared" si="14"/>
        <v>Robusta</v>
      </c>
      <c r="L458" t="str">
        <f>INDEX(products!$A$1:$G$49,MATCH(orders!$D458,products!$A$1:$A$49,0),MATCH(orders!L$1,products!$A$1:$G$1,0))</f>
        <v>D</v>
      </c>
      <c r="M458" t="str">
        <f t="shared" si="15"/>
        <v>Dark</v>
      </c>
      <c r="N458" s="4">
        <f>INDEX(products!$A$1:$G$49,MATCH(orders!$D458,products!$A$1:$A$49,0),MATCH(orders!N$1,products!$A$1:$G$1,0))</f>
        <v>2.5</v>
      </c>
      <c r="O458" s="5">
        <f>INDEX(products!$A$1:$G$49,MATCH(orders!$D458,products!$A$1:$A$49,0),MATCH(orders!O$1,products!$A$1:$G$1,0))</f>
        <v>20.584999999999997</v>
      </c>
      <c r="P458" s="5">
        <f>E458*O458</f>
        <v>41.169999999999995</v>
      </c>
    </row>
    <row r="459" spans="1:16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INDEX(customers!$A$1:$I$1001,MATCH(orders!$C459,customers!$A$1:$A$1001,0),MATCH(orders!F$1,customers!$A$1:$I$1,0))</f>
        <v>Carmelita Thowes</v>
      </c>
      <c r="G459" s="2" t="str">
        <f>INDEX(customers!$A$1:$I$1001,MATCH(orders!$C459,customers!$A$1:$A$1001,0),MATCH(orders!G$1,customers!$A$1:$I$1,0))</f>
        <v>No</v>
      </c>
      <c r="H459" s="2" t="str">
        <f>INDEX(customers!$A$1:$I$1001,MATCH(orders!$C459,customers!$A$1:$A$1001,0),MATCH(orders!H$1,customers!$A$1:$I$1,0))</f>
        <v>Rochester</v>
      </c>
      <c r="I459" s="2" t="str">
        <f>INDEX(customers!$A$1:$I$1001,MATCH(orders!$C459,customers!$A$1:$A$1001,0),MATCH(orders!I$1,customers!$A$1:$I$1,0))</f>
        <v>United States</v>
      </c>
      <c r="J459" t="str">
        <f>INDEX(products!$A$1:$G$49,MATCH(orders!$D459,products!$A$1:$A$49,0),MATCH(orders!J$1,products!$A$1:$G$1,0))</f>
        <v>Lib</v>
      </c>
      <c r="K459" t="str">
        <f t="shared" si="14"/>
        <v>Liberica</v>
      </c>
      <c r="L459" t="str">
        <f>INDEX(products!$A$1:$G$49,MATCH(orders!$D459,products!$A$1:$A$49,0),MATCH(orders!L$1,products!$A$1:$G$1,0))</f>
        <v>L</v>
      </c>
      <c r="M459" t="str">
        <f t="shared" si="15"/>
        <v>Light</v>
      </c>
      <c r="N459" s="4">
        <f>INDEX(products!$A$1:$G$49,MATCH(orders!$D459,products!$A$1:$A$49,0),MATCH(orders!N$1,products!$A$1:$G$1,0))</f>
        <v>0.5</v>
      </c>
      <c r="O459" s="5">
        <f>INDEX(products!$A$1:$G$49,MATCH(orders!$D459,products!$A$1:$A$49,0),MATCH(orders!O$1,products!$A$1:$G$1,0))</f>
        <v>9.51</v>
      </c>
      <c r="P459" s="5">
        <f>E459*O459</f>
        <v>47.55</v>
      </c>
    </row>
    <row r="460" spans="1:16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INDEX(customers!$A$1:$I$1001,MATCH(orders!$C460,customers!$A$1:$A$1001,0),MATCH(orders!F$1,customers!$A$1:$I$1,0))</f>
        <v>Rodolfo Willoway</v>
      </c>
      <c r="G460" s="2" t="str">
        <f>INDEX(customers!$A$1:$I$1001,MATCH(orders!$C460,customers!$A$1:$A$1001,0),MATCH(orders!G$1,customers!$A$1:$I$1,0))</f>
        <v>No</v>
      </c>
      <c r="H460" s="2" t="str">
        <f>INDEX(customers!$A$1:$I$1001,MATCH(orders!$C460,customers!$A$1:$A$1001,0),MATCH(orders!H$1,customers!$A$1:$I$1,0))</f>
        <v>Tucson</v>
      </c>
      <c r="I460" s="2" t="str">
        <f>INDEX(customers!$A$1:$I$1001,MATCH(orders!$C460,customers!$A$1:$A$1001,0),MATCH(orders!I$1,customers!$A$1:$I$1,0))</f>
        <v>United States</v>
      </c>
      <c r="J460" t="str">
        <f>INDEX(products!$A$1:$G$49,MATCH(orders!$D460,products!$A$1:$A$49,0),MATCH(orders!J$1,products!$A$1:$G$1,0))</f>
        <v>Ara</v>
      </c>
      <c r="K460" t="str">
        <f t="shared" si="14"/>
        <v>Arabica</v>
      </c>
      <c r="L460" t="str">
        <f>INDEX(products!$A$1:$G$49,MATCH(orders!$D460,products!$A$1:$A$49,0),MATCH(orders!L$1,products!$A$1:$G$1,0))</f>
        <v>M</v>
      </c>
      <c r="M460" t="str">
        <f t="shared" si="15"/>
        <v>Medium</v>
      </c>
      <c r="N460" s="4">
        <f>INDEX(products!$A$1:$G$49,MATCH(orders!$D460,products!$A$1:$A$49,0),MATCH(orders!N$1,products!$A$1:$G$1,0))</f>
        <v>1</v>
      </c>
      <c r="O460" s="5">
        <f>INDEX(products!$A$1:$G$49,MATCH(orders!$D460,products!$A$1:$A$49,0),MATCH(orders!O$1,products!$A$1:$G$1,0))</f>
        <v>11.25</v>
      </c>
      <c r="P460" s="5">
        <f>E460*O460</f>
        <v>45</v>
      </c>
    </row>
    <row r="461" spans="1:16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INDEX(customers!$A$1:$I$1001,MATCH(orders!$C461,customers!$A$1:$A$1001,0),MATCH(orders!F$1,customers!$A$1:$I$1,0))</f>
        <v>Alvis Elwin</v>
      </c>
      <c r="G461" s="2" t="str">
        <f>INDEX(customers!$A$1:$I$1001,MATCH(orders!$C461,customers!$A$1:$A$1001,0),MATCH(orders!G$1,customers!$A$1:$I$1,0))</f>
        <v>No</v>
      </c>
      <c r="H461" s="2" t="str">
        <f>INDEX(customers!$A$1:$I$1001,MATCH(orders!$C461,customers!$A$1:$A$1001,0),MATCH(orders!H$1,customers!$A$1:$I$1,0))</f>
        <v>Minneapolis</v>
      </c>
      <c r="I461" s="2" t="str">
        <f>INDEX(customers!$A$1:$I$1001,MATCH(orders!$C461,customers!$A$1:$A$1001,0),MATCH(orders!I$1,customers!$A$1:$I$1,0))</f>
        <v>United States</v>
      </c>
      <c r="J461" t="str">
        <f>INDEX(products!$A$1:$G$49,MATCH(orders!$D461,products!$A$1:$A$49,0),MATCH(orders!J$1,products!$A$1:$G$1,0))</f>
        <v>Lib</v>
      </c>
      <c r="K461" t="str">
        <f t="shared" si="14"/>
        <v>Liberica</v>
      </c>
      <c r="L461" t="str">
        <f>INDEX(products!$A$1:$G$49,MATCH(orders!$D461,products!$A$1:$A$49,0),MATCH(orders!L$1,products!$A$1:$G$1,0))</f>
        <v>L</v>
      </c>
      <c r="M461" t="str">
        <f t="shared" si="15"/>
        <v>Light</v>
      </c>
      <c r="N461" s="4">
        <f>INDEX(products!$A$1:$G$49,MATCH(orders!$D461,products!$A$1:$A$49,0),MATCH(orders!N$1,products!$A$1:$G$1,0))</f>
        <v>0.2</v>
      </c>
      <c r="O461" s="5">
        <f>INDEX(products!$A$1:$G$49,MATCH(orders!$D461,products!$A$1:$A$49,0),MATCH(orders!O$1,products!$A$1:$G$1,0))</f>
        <v>4.7549999999999999</v>
      </c>
      <c r="P461" s="5">
        <f>E461*O461</f>
        <v>23.774999999999999</v>
      </c>
    </row>
    <row r="462" spans="1:16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INDEX(customers!$A$1:$I$1001,MATCH(orders!$C462,customers!$A$1:$A$1001,0),MATCH(orders!F$1,customers!$A$1:$I$1,0))</f>
        <v>Araldo Bilbrook</v>
      </c>
      <c r="G462" s="2" t="str">
        <f>INDEX(customers!$A$1:$I$1001,MATCH(orders!$C462,customers!$A$1:$A$1001,0),MATCH(orders!G$1,customers!$A$1:$I$1,0))</f>
        <v>Yes</v>
      </c>
      <c r="H462" s="2" t="str">
        <f>INDEX(customers!$A$1:$I$1001,MATCH(orders!$C462,customers!$A$1:$A$1001,0),MATCH(orders!H$1,customers!$A$1:$I$1,0))</f>
        <v>Ashbourne</v>
      </c>
      <c r="I462" s="2" t="str">
        <f>INDEX(customers!$A$1:$I$1001,MATCH(orders!$C462,customers!$A$1:$A$1001,0),MATCH(orders!I$1,customers!$A$1:$I$1,0))</f>
        <v>Ireland</v>
      </c>
      <c r="J462" t="str">
        <f>INDEX(products!$A$1:$G$49,MATCH(orders!$D462,products!$A$1:$A$49,0),MATCH(orders!J$1,products!$A$1:$G$1,0))</f>
        <v>Rob</v>
      </c>
      <c r="K462" t="str">
        <f t="shared" si="14"/>
        <v>Robusta</v>
      </c>
      <c r="L462" t="str">
        <f>INDEX(products!$A$1:$G$49,MATCH(orders!$D462,products!$A$1:$A$49,0),MATCH(orders!L$1,products!$A$1:$G$1,0))</f>
        <v>D</v>
      </c>
      <c r="M462" t="str">
        <f t="shared" si="15"/>
        <v>Dark</v>
      </c>
      <c r="N462" s="4">
        <f>INDEX(products!$A$1:$G$49,MATCH(orders!$D462,products!$A$1:$A$49,0),MATCH(orders!N$1,products!$A$1:$G$1,0))</f>
        <v>0.5</v>
      </c>
      <c r="O462" s="5">
        <f>INDEX(products!$A$1:$G$49,MATCH(orders!$D462,products!$A$1:$A$49,0),MATCH(orders!O$1,products!$A$1:$G$1,0))</f>
        <v>5.3699999999999992</v>
      </c>
      <c r="P462" s="5">
        <f>E462*O462</f>
        <v>16.11</v>
      </c>
    </row>
    <row r="463" spans="1:16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INDEX(customers!$A$1:$I$1001,MATCH(orders!$C463,customers!$A$1:$A$1001,0),MATCH(orders!F$1,customers!$A$1:$I$1,0))</f>
        <v>Ransell McKall</v>
      </c>
      <c r="G463" s="2" t="str">
        <f>INDEX(customers!$A$1:$I$1001,MATCH(orders!$C463,customers!$A$1:$A$1001,0),MATCH(orders!G$1,customers!$A$1:$I$1,0))</f>
        <v>Yes</v>
      </c>
      <c r="H463" s="2" t="str">
        <f>INDEX(customers!$A$1:$I$1001,MATCH(orders!$C463,customers!$A$1:$A$1001,0),MATCH(orders!H$1,customers!$A$1:$I$1,0))</f>
        <v>Bristol</v>
      </c>
      <c r="I463" s="2" t="str">
        <f>INDEX(customers!$A$1:$I$1001,MATCH(orders!$C463,customers!$A$1:$A$1001,0),MATCH(orders!I$1,customers!$A$1:$I$1,0))</f>
        <v>United Kingdom</v>
      </c>
      <c r="J463" t="str">
        <f>INDEX(products!$A$1:$G$49,MATCH(orders!$D463,products!$A$1:$A$49,0),MATCH(orders!J$1,products!$A$1:$G$1,0))</f>
        <v>Rob</v>
      </c>
      <c r="K463" t="str">
        <f t="shared" si="14"/>
        <v>Robusta</v>
      </c>
      <c r="L463" t="str">
        <f>INDEX(products!$A$1:$G$49,MATCH(orders!$D463,products!$A$1:$A$49,0),MATCH(orders!L$1,products!$A$1:$G$1,0))</f>
        <v>D</v>
      </c>
      <c r="M463" t="str">
        <f t="shared" si="15"/>
        <v>Dark</v>
      </c>
      <c r="N463" s="4">
        <f>INDEX(products!$A$1:$G$49,MATCH(orders!$D463,products!$A$1:$A$49,0),MATCH(orders!N$1,products!$A$1:$G$1,0))</f>
        <v>0.2</v>
      </c>
      <c r="O463" s="5">
        <f>INDEX(products!$A$1:$G$49,MATCH(orders!$D463,products!$A$1:$A$49,0),MATCH(orders!O$1,products!$A$1:$G$1,0))</f>
        <v>2.6849999999999996</v>
      </c>
      <c r="P463" s="5">
        <f>E463*O463</f>
        <v>10.739999999999998</v>
      </c>
    </row>
    <row r="464" spans="1:16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INDEX(customers!$A$1:$I$1001,MATCH(orders!$C464,customers!$A$1:$A$1001,0),MATCH(orders!F$1,customers!$A$1:$I$1,0))</f>
        <v>Borg Daile</v>
      </c>
      <c r="G464" s="2" t="str">
        <f>INDEX(customers!$A$1:$I$1001,MATCH(orders!$C464,customers!$A$1:$A$1001,0),MATCH(orders!G$1,customers!$A$1:$I$1,0))</f>
        <v>Yes</v>
      </c>
      <c r="H464" s="2" t="str">
        <f>INDEX(customers!$A$1:$I$1001,MATCH(orders!$C464,customers!$A$1:$A$1001,0),MATCH(orders!H$1,customers!$A$1:$I$1,0))</f>
        <v>Atlanta</v>
      </c>
      <c r="I464" s="2" t="str">
        <f>INDEX(customers!$A$1:$I$1001,MATCH(orders!$C464,customers!$A$1:$A$1001,0),MATCH(orders!I$1,customers!$A$1:$I$1,0))</f>
        <v>United States</v>
      </c>
      <c r="J464" t="str">
        <f>INDEX(products!$A$1:$G$49,MATCH(orders!$D464,products!$A$1:$A$49,0),MATCH(orders!J$1,products!$A$1:$G$1,0))</f>
        <v>Ara</v>
      </c>
      <c r="K464" t="str">
        <f t="shared" si="14"/>
        <v>Arabica</v>
      </c>
      <c r="L464" t="str">
        <f>INDEX(products!$A$1:$G$49,MATCH(orders!$D464,products!$A$1:$A$49,0),MATCH(orders!L$1,products!$A$1:$G$1,0))</f>
        <v>D</v>
      </c>
      <c r="M464" t="str">
        <f t="shared" si="15"/>
        <v>Dark</v>
      </c>
      <c r="N464" s="4">
        <f>INDEX(products!$A$1:$G$49,MATCH(orders!$D464,products!$A$1:$A$49,0),MATCH(orders!N$1,products!$A$1:$G$1,0))</f>
        <v>1</v>
      </c>
      <c r="O464" s="5">
        <f>INDEX(products!$A$1:$G$49,MATCH(orders!$D464,products!$A$1:$A$49,0),MATCH(orders!O$1,products!$A$1:$G$1,0))</f>
        <v>9.9499999999999993</v>
      </c>
      <c r="P464" s="5">
        <f>E464*O464</f>
        <v>49.75</v>
      </c>
    </row>
    <row r="465" spans="1:16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INDEX(customers!$A$1:$I$1001,MATCH(orders!$C465,customers!$A$1:$A$1001,0),MATCH(orders!F$1,customers!$A$1:$I$1,0))</f>
        <v>Adolphe Treherne</v>
      </c>
      <c r="G465" s="2" t="str">
        <f>INDEX(customers!$A$1:$I$1001,MATCH(orders!$C465,customers!$A$1:$A$1001,0),MATCH(orders!G$1,customers!$A$1:$I$1,0))</f>
        <v>No</v>
      </c>
      <c r="H465" s="2" t="str">
        <f>INDEX(customers!$A$1:$I$1001,MATCH(orders!$C465,customers!$A$1:$A$1001,0),MATCH(orders!H$1,customers!$A$1:$I$1,0))</f>
        <v>Farranacoush</v>
      </c>
      <c r="I465" s="2" t="str">
        <f>INDEX(customers!$A$1:$I$1001,MATCH(orders!$C465,customers!$A$1:$A$1001,0),MATCH(orders!I$1,customers!$A$1:$I$1,0))</f>
        <v>Ireland</v>
      </c>
      <c r="J465" t="str">
        <f>INDEX(products!$A$1:$G$49,MATCH(orders!$D465,products!$A$1:$A$49,0),MATCH(orders!J$1,products!$A$1:$G$1,0))</f>
        <v>Exc</v>
      </c>
      <c r="K465" t="str">
        <f t="shared" si="14"/>
        <v>Excelsa</v>
      </c>
      <c r="L465" t="str">
        <f>INDEX(products!$A$1:$G$49,MATCH(orders!$D465,products!$A$1:$A$49,0),MATCH(orders!L$1,products!$A$1:$G$1,0))</f>
        <v>M</v>
      </c>
      <c r="M465" t="str">
        <f t="shared" si="15"/>
        <v>Medium</v>
      </c>
      <c r="N465" s="4">
        <f>INDEX(products!$A$1:$G$49,MATCH(orders!$D465,products!$A$1:$A$49,0),MATCH(orders!N$1,products!$A$1:$G$1,0))</f>
        <v>1</v>
      </c>
      <c r="O465" s="5">
        <f>INDEX(products!$A$1:$G$49,MATCH(orders!$D465,products!$A$1:$A$49,0),MATCH(orders!O$1,products!$A$1:$G$1,0))</f>
        <v>13.75</v>
      </c>
      <c r="P465" s="5">
        <f>E465*O465</f>
        <v>27.5</v>
      </c>
    </row>
    <row r="466" spans="1:16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INDEX(customers!$A$1:$I$1001,MATCH(orders!$C466,customers!$A$1:$A$1001,0),MATCH(orders!F$1,customers!$A$1:$I$1,0))</f>
        <v>Annetta Brentnall</v>
      </c>
      <c r="G466" s="2" t="str">
        <f>INDEX(customers!$A$1:$I$1001,MATCH(orders!$C466,customers!$A$1:$A$1001,0),MATCH(orders!G$1,customers!$A$1:$I$1,0))</f>
        <v>No</v>
      </c>
      <c r="H466" s="2" t="str">
        <f>INDEX(customers!$A$1:$I$1001,MATCH(orders!$C466,customers!$A$1:$A$1001,0),MATCH(orders!H$1,customers!$A$1:$I$1,0))</f>
        <v>East End</v>
      </c>
      <c r="I466" s="2" t="str">
        <f>INDEX(customers!$A$1:$I$1001,MATCH(orders!$C466,customers!$A$1:$A$1001,0),MATCH(orders!I$1,customers!$A$1:$I$1,0))</f>
        <v>United Kingdom</v>
      </c>
      <c r="J466" t="str">
        <f>INDEX(products!$A$1:$G$49,MATCH(orders!$D466,products!$A$1:$A$49,0),MATCH(orders!J$1,products!$A$1:$G$1,0))</f>
        <v>Lib</v>
      </c>
      <c r="K466" t="str">
        <f t="shared" si="14"/>
        <v>Liberica</v>
      </c>
      <c r="L466" t="str">
        <f>INDEX(products!$A$1:$G$49,MATCH(orders!$D466,products!$A$1:$A$49,0),MATCH(orders!L$1,products!$A$1:$G$1,0))</f>
        <v>D</v>
      </c>
      <c r="M466" t="str">
        <f t="shared" si="15"/>
        <v>Dark</v>
      </c>
      <c r="N466" s="4">
        <f>INDEX(products!$A$1:$G$49,MATCH(orders!$D466,products!$A$1:$A$49,0),MATCH(orders!N$1,products!$A$1:$G$1,0))</f>
        <v>2.5</v>
      </c>
      <c r="O466" s="5">
        <f>INDEX(products!$A$1:$G$49,MATCH(orders!$D466,products!$A$1:$A$49,0),MATCH(orders!O$1,products!$A$1:$G$1,0))</f>
        <v>29.784999999999997</v>
      </c>
      <c r="P466" s="5">
        <f>E466*O466</f>
        <v>119.13999999999999</v>
      </c>
    </row>
    <row r="467" spans="1:16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INDEX(customers!$A$1:$I$1001,MATCH(orders!$C467,customers!$A$1:$A$1001,0),MATCH(orders!F$1,customers!$A$1:$I$1,0))</f>
        <v>Dick Drinkall</v>
      </c>
      <c r="G467" s="2" t="str">
        <f>INDEX(customers!$A$1:$I$1001,MATCH(orders!$C467,customers!$A$1:$A$1001,0),MATCH(orders!G$1,customers!$A$1:$I$1,0))</f>
        <v>Yes</v>
      </c>
      <c r="H467" s="2" t="str">
        <f>INDEX(customers!$A$1:$I$1001,MATCH(orders!$C467,customers!$A$1:$A$1001,0),MATCH(orders!H$1,customers!$A$1:$I$1,0))</f>
        <v>Knoxville</v>
      </c>
      <c r="I467" s="2" t="str">
        <f>INDEX(customers!$A$1:$I$1001,MATCH(orders!$C467,customers!$A$1:$A$1001,0),MATCH(orders!I$1,customers!$A$1:$I$1,0))</f>
        <v>United States</v>
      </c>
      <c r="J467" t="str">
        <f>INDEX(products!$A$1:$G$49,MATCH(orders!$D467,products!$A$1:$A$49,0),MATCH(orders!J$1,products!$A$1:$G$1,0))</f>
        <v>Rob</v>
      </c>
      <c r="K467" t="str">
        <f t="shared" si="14"/>
        <v>Robusta</v>
      </c>
      <c r="L467" t="str">
        <f>INDEX(products!$A$1:$G$49,MATCH(orders!$D467,products!$A$1:$A$49,0),MATCH(orders!L$1,products!$A$1:$G$1,0))</f>
        <v>D</v>
      </c>
      <c r="M467" t="str">
        <f t="shared" si="15"/>
        <v>Dark</v>
      </c>
      <c r="N467" s="4">
        <f>INDEX(products!$A$1:$G$49,MATCH(orders!$D467,products!$A$1:$A$49,0),MATCH(orders!N$1,products!$A$1:$G$1,0))</f>
        <v>2.5</v>
      </c>
      <c r="O467" s="5">
        <f>INDEX(products!$A$1:$G$49,MATCH(orders!$D467,products!$A$1:$A$49,0),MATCH(orders!O$1,products!$A$1:$G$1,0))</f>
        <v>20.584999999999997</v>
      </c>
      <c r="P467" s="5">
        <f>E467*O467</f>
        <v>20.584999999999997</v>
      </c>
    </row>
    <row r="468" spans="1:16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INDEX(customers!$A$1:$I$1001,MATCH(orders!$C468,customers!$A$1:$A$1001,0),MATCH(orders!F$1,customers!$A$1:$I$1,0))</f>
        <v>Dagny Kornel</v>
      </c>
      <c r="G468" s="2" t="str">
        <f>INDEX(customers!$A$1:$I$1001,MATCH(orders!$C468,customers!$A$1:$A$1001,0),MATCH(orders!G$1,customers!$A$1:$I$1,0))</f>
        <v>Yes</v>
      </c>
      <c r="H468" s="2" t="str">
        <f>INDEX(customers!$A$1:$I$1001,MATCH(orders!$C468,customers!$A$1:$A$1001,0),MATCH(orders!H$1,customers!$A$1:$I$1,0))</f>
        <v>Saginaw</v>
      </c>
      <c r="I468" s="2" t="str">
        <f>INDEX(customers!$A$1:$I$1001,MATCH(orders!$C468,customers!$A$1:$A$1001,0),MATCH(orders!I$1,customers!$A$1:$I$1,0))</f>
        <v>United States</v>
      </c>
      <c r="J468" t="str">
        <f>INDEX(products!$A$1:$G$49,MATCH(orders!$D468,products!$A$1:$A$49,0),MATCH(orders!J$1,products!$A$1:$G$1,0))</f>
        <v>Ara</v>
      </c>
      <c r="K468" t="str">
        <f t="shared" si="14"/>
        <v>Arabica</v>
      </c>
      <c r="L468" t="str">
        <f>INDEX(products!$A$1:$G$49,MATCH(orders!$D468,products!$A$1:$A$49,0),MATCH(orders!L$1,products!$A$1:$G$1,0))</f>
        <v>D</v>
      </c>
      <c r="M468" t="str">
        <f t="shared" si="15"/>
        <v>Dark</v>
      </c>
      <c r="N468" s="4">
        <f>INDEX(products!$A$1:$G$49,MATCH(orders!$D468,products!$A$1:$A$49,0),MATCH(orders!N$1,products!$A$1:$G$1,0))</f>
        <v>0.2</v>
      </c>
      <c r="O468" s="5">
        <f>INDEX(products!$A$1:$G$49,MATCH(orders!$D468,products!$A$1:$A$49,0),MATCH(orders!O$1,products!$A$1:$G$1,0))</f>
        <v>2.9849999999999999</v>
      </c>
      <c r="P468" s="5">
        <f>E468*O468</f>
        <v>8.9550000000000001</v>
      </c>
    </row>
    <row r="469" spans="1:16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INDEX(customers!$A$1:$I$1001,MATCH(orders!$C469,customers!$A$1:$A$1001,0),MATCH(orders!F$1,customers!$A$1:$I$1,0))</f>
        <v>Rhona Lequeux</v>
      </c>
      <c r="G469" s="2" t="str">
        <f>INDEX(customers!$A$1:$I$1001,MATCH(orders!$C469,customers!$A$1:$A$1001,0),MATCH(orders!G$1,customers!$A$1:$I$1,0))</f>
        <v>No</v>
      </c>
      <c r="H469" s="2" t="str">
        <f>INDEX(customers!$A$1:$I$1001,MATCH(orders!$C469,customers!$A$1:$A$1001,0),MATCH(orders!H$1,customers!$A$1:$I$1,0))</f>
        <v>Saint Augustine</v>
      </c>
      <c r="I469" s="2" t="str">
        <f>INDEX(customers!$A$1:$I$1001,MATCH(orders!$C469,customers!$A$1:$A$1001,0),MATCH(orders!I$1,customers!$A$1:$I$1,0))</f>
        <v>United States</v>
      </c>
      <c r="J469" t="str">
        <f>INDEX(products!$A$1:$G$49,MATCH(orders!$D469,products!$A$1:$A$49,0),MATCH(orders!J$1,products!$A$1:$G$1,0))</f>
        <v>Ara</v>
      </c>
      <c r="K469" t="str">
        <f t="shared" si="14"/>
        <v>Arabica</v>
      </c>
      <c r="L469" t="str">
        <f>INDEX(products!$A$1:$G$49,MATCH(orders!$D469,products!$A$1:$A$49,0),MATCH(orders!L$1,products!$A$1:$G$1,0))</f>
        <v>D</v>
      </c>
      <c r="M469" t="str">
        <f t="shared" si="15"/>
        <v>Dark</v>
      </c>
      <c r="N469" s="4">
        <f>INDEX(products!$A$1:$G$49,MATCH(orders!$D469,products!$A$1:$A$49,0),MATCH(orders!N$1,products!$A$1:$G$1,0))</f>
        <v>0.5</v>
      </c>
      <c r="O469" s="5">
        <f>INDEX(products!$A$1:$G$49,MATCH(orders!$D469,products!$A$1:$A$49,0),MATCH(orders!O$1,products!$A$1:$G$1,0))</f>
        <v>5.97</v>
      </c>
      <c r="P469" s="5">
        <f>E469*O469</f>
        <v>5.97</v>
      </c>
    </row>
    <row r="470" spans="1:16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INDEX(customers!$A$1:$I$1001,MATCH(orders!$C470,customers!$A$1:$A$1001,0),MATCH(orders!F$1,customers!$A$1:$I$1,0))</f>
        <v>Julius Mccaull</v>
      </c>
      <c r="G470" s="2" t="str">
        <f>INDEX(customers!$A$1:$I$1001,MATCH(orders!$C470,customers!$A$1:$A$1001,0),MATCH(orders!G$1,customers!$A$1:$I$1,0))</f>
        <v>Yes</v>
      </c>
      <c r="H470" s="2" t="str">
        <f>INDEX(customers!$A$1:$I$1001,MATCH(orders!$C470,customers!$A$1:$A$1001,0),MATCH(orders!H$1,customers!$A$1:$I$1,0))</f>
        <v>San Rafael</v>
      </c>
      <c r="I470" s="2" t="str">
        <f>INDEX(customers!$A$1:$I$1001,MATCH(orders!$C470,customers!$A$1:$A$1001,0),MATCH(orders!I$1,customers!$A$1:$I$1,0))</f>
        <v>United States</v>
      </c>
      <c r="J470" t="str">
        <f>INDEX(products!$A$1:$G$49,MATCH(orders!$D470,products!$A$1:$A$49,0),MATCH(orders!J$1,products!$A$1:$G$1,0))</f>
        <v>Exc</v>
      </c>
      <c r="K470" t="str">
        <f t="shared" si="14"/>
        <v>Excelsa</v>
      </c>
      <c r="L470" t="str">
        <f>INDEX(products!$A$1:$G$49,MATCH(orders!$D470,products!$A$1:$A$49,0),MATCH(orders!L$1,products!$A$1:$G$1,0))</f>
        <v>M</v>
      </c>
      <c r="M470" t="str">
        <f t="shared" si="15"/>
        <v>Medium</v>
      </c>
      <c r="N470" s="4">
        <f>INDEX(products!$A$1:$G$49,MATCH(orders!$D470,products!$A$1:$A$49,0),MATCH(orders!N$1,products!$A$1:$G$1,0))</f>
        <v>1</v>
      </c>
      <c r="O470" s="5">
        <f>INDEX(products!$A$1:$G$49,MATCH(orders!$D470,products!$A$1:$A$49,0),MATCH(orders!O$1,products!$A$1:$G$1,0))</f>
        <v>13.75</v>
      </c>
      <c r="P470" s="5">
        <f>E470*O470</f>
        <v>41.25</v>
      </c>
    </row>
    <row r="471" spans="1:16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INDEX(customers!$A$1:$I$1001,MATCH(orders!$C471,customers!$A$1:$A$1001,0),MATCH(orders!F$1,customers!$A$1:$I$1,0))</f>
        <v>Ailey Brash</v>
      </c>
      <c r="G471" s="2" t="str">
        <f>INDEX(customers!$A$1:$I$1001,MATCH(orders!$C471,customers!$A$1:$A$1001,0),MATCH(orders!G$1,customers!$A$1:$I$1,0))</f>
        <v>Yes</v>
      </c>
      <c r="H471" s="2" t="str">
        <f>INDEX(customers!$A$1:$I$1001,MATCH(orders!$C471,customers!$A$1:$A$1001,0),MATCH(orders!H$1,customers!$A$1:$I$1,0))</f>
        <v>Flushing</v>
      </c>
      <c r="I471" s="2" t="str">
        <f>INDEX(customers!$A$1:$I$1001,MATCH(orders!$C471,customers!$A$1:$A$1001,0),MATCH(orders!I$1,customers!$A$1:$I$1,0))</f>
        <v>United States</v>
      </c>
      <c r="J471" t="str">
        <f>INDEX(products!$A$1:$G$49,MATCH(orders!$D471,products!$A$1:$A$49,0),MATCH(orders!J$1,products!$A$1:$G$1,0))</f>
        <v>Exc</v>
      </c>
      <c r="K471" t="str">
        <f t="shared" si="14"/>
        <v>Excelsa</v>
      </c>
      <c r="L471" t="str">
        <f>INDEX(products!$A$1:$G$49,MATCH(orders!$D471,products!$A$1:$A$49,0),MATCH(orders!L$1,products!$A$1:$G$1,0))</f>
        <v>L</v>
      </c>
      <c r="M471" t="str">
        <f t="shared" si="15"/>
        <v>Light</v>
      </c>
      <c r="N471" s="4">
        <f>INDEX(products!$A$1:$G$49,MATCH(orders!$D471,products!$A$1:$A$49,0),MATCH(orders!N$1,products!$A$1:$G$1,0))</f>
        <v>0.2</v>
      </c>
      <c r="O471" s="5">
        <f>INDEX(products!$A$1:$G$49,MATCH(orders!$D471,products!$A$1:$A$49,0),MATCH(orders!O$1,products!$A$1:$G$1,0))</f>
        <v>4.4550000000000001</v>
      </c>
      <c r="P471" s="5">
        <f>E471*O471</f>
        <v>22.274999999999999</v>
      </c>
    </row>
    <row r="472" spans="1:16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INDEX(customers!$A$1:$I$1001,MATCH(orders!$C472,customers!$A$1:$A$1001,0),MATCH(orders!F$1,customers!$A$1:$I$1,0))</f>
        <v>Alberto Hutchinson</v>
      </c>
      <c r="G472" s="2" t="str">
        <f>INDEX(customers!$A$1:$I$1001,MATCH(orders!$C472,customers!$A$1:$A$1001,0),MATCH(orders!G$1,customers!$A$1:$I$1,0))</f>
        <v>Yes</v>
      </c>
      <c r="H472" s="2" t="str">
        <f>INDEX(customers!$A$1:$I$1001,MATCH(orders!$C472,customers!$A$1:$A$1001,0),MATCH(orders!H$1,customers!$A$1:$I$1,0))</f>
        <v>Lawrenceville</v>
      </c>
      <c r="I472" s="2" t="str">
        <f>INDEX(customers!$A$1:$I$1001,MATCH(orders!$C472,customers!$A$1:$A$1001,0),MATCH(orders!I$1,customers!$A$1:$I$1,0))</f>
        <v>United States</v>
      </c>
      <c r="J472" t="str">
        <f>INDEX(products!$A$1:$G$49,MATCH(orders!$D472,products!$A$1:$A$49,0),MATCH(orders!J$1,products!$A$1:$G$1,0))</f>
        <v>Ara</v>
      </c>
      <c r="K472" t="str">
        <f t="shared" si="14"/>
        <v>Arabica</v>
      </c>
      <c r="L472" t="str">
        <f>INDEX(products!$A$1:$G$49,MATCH(orders!$D472,products!$A$1:$A$49,0),MATCH(orders!L$1,products!$A$1:$G$1,0))</f>
        <v>M</v>
      </c>
      <c r="M472" t="str">
        <f t="shared" si="15"/>
        <v>Medium</v>
      </c>
      <c r="N472" s="4">
        <f>INDEX(products!$A$1:$G$49,MATCH(orders!$D472,products!$A$1:$A$49,0),MATCH(orders!N$1,products!$A$1:$G$1,0))</f>
        <v>0.5</v>
      </c>
      <c r="O472" s="5">
        <f>INDEX(products!$A$1:$G$49,MATCH(orders!$D472,products!$A$1:$A$49,0),MATCH(orders!O$1,products!$A$1:$G$1,0))</f>
        <v>6.75</v>
      </c>
      <c r="P472" s="5">
        <f>E472*O472</f>
        <v>6.75</v>
      </c>
    </row>
    <row r="473" spans="1:16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INDEX(customers!$A$1:$I$1001,MATCH(orders!$C473,customers!$A$1:$A$1001,0),MATCH(orders!F$1,customers!$A$1:$I$1,0))</f>
        <v>Lamond Gheeraert</v>
      </c>
      <c r="G473" s="2" t="str">
        <f>INDEX(customers!$A$1:$I$1001,MATCH(orders!$C473,customers!$A$1:$A$1001,0),MATCH(orders!G$1,customers!$A$1:$I$1,0))</f>
        <v>Yes</v>
      </c>
      <c r="H473" s="2" t="str">
        <f>INDEX(customers!$A$1:$I$1001,MATCH(orders!$C473,customers!$A$1:$A$1001,0),MATCH(orders!H$1,customers!$A$1:$I$1,0))</f>
        <v>Topeka</v>
      </c>
      <c r="I473" s="2" t="str">
        <f>INDEX(customers!$A$1:$I$1001,MATCH(orders!$C473,customers!$A$1:$A$1001,0),MATCH(orders!I$1,customers!$A$1:$I$1,0))</f>
        <v>United States</v>
      </c>
      <c r="J473" t="str">
        <f>INDEX(products!$A$1:$G$49,MATCH(orders!$D473,products!$A$1:$A$49,0),MATCH(orders!J$1,products!$A$1:$G$1,0))</f>
        <v>Lib</v>
      </c>
      <c r="K473" t="str">
        <f t="shared" si="14"/>
        <v>Liberica</v>
      </c>
      <c r="L473" t="str">
        <f>INDEX(products!$A$1:$G$49,MATCH(orders!$D473,products!$A$1:$A$49,0),MATCH(orders!L$1,products!$A$1:$G$1,0))</f>
        <v>M</v>
      </c>
      <c r="M473" t="str">
        <f t="shared" si="15"/>
        <v>Medium</v>
      </c>
      <c r="N473" s="4">
        <f>INDEX(products!$A$1:$G$49,MATCH(orders!$D473,products!$A$1:$A$49,0),MATCH(orders!N$1,products!$A$1:$G$1,0))</f>
        <v>2.5</v>
      </c>
      <c r="O473" s="5">
        <f>INDEX(products!$A$1:$G$49,MATCH(orders!$D473,products!$A$1:$A$49,0),MATCH(orders!O$1,products!$A$1:$G$1,0))</f>
        <v>33.464999999999996</v>
      </c>
      <c r="P473" s="5">
        <f>E473*O473</f>
        <v>133.85999999999999</v>
      </c>
    </row>
    <row r="474" spans="1:16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INDEX(customers!$A$1:$I$1001,MATCH(orders!$C474,customers!$A$1:$A$1001,0),MATCH(orders!F$1,customers!$A$1:$I$1,0))</f>
        <v>Roxine Drivers</v>
      </c>
      <c r="G474" s="2" t="str">
        <f>INDEX(customers!$A$1:$I$1001,MATCH(orders!$C474,customers!$A$1:$A$1001,0),MATCH(orders!G$1,customers!$A$1:$I$1,0))</f>
        <v>No</v>
      </c>
      <c r="H474" s="2" t="str">
        <f>INDEX(customers!$A$1:$I$1001,MATCH(orders!$C474,customers!$A$1:$A$1001,0),MATCH(orders!H$1,customers!$A$1:$I$1,0))</f>
        <v>Shawnee Mission</v>
      </c>
      <c r="I474" s="2" t="str">
        <f>INDEX(customers!$A$1:$I$1001,MATCH(orders!$C474,customers!$A$1:$A$1001,0),MATCH(orders!I$1,customers!$A$1:$I$1,0))</f>
        <v>United States</v>
      </c>
      <c r="J474" t="str">
        <f>INDEX(products!$A$1:$G$49,MATCH(orders!$D474,products!$A$1:$A$49,0),MATCH(orders!J$1,products!$A$1:$G$1,0))</f>
        <v>Ara</v>
      </c>
      <c r="K474" t="str">
        <f t="shared" si="14"/>
        <v>Arabica</v>
      </c>
      <c r="L474" t="str">
        <f>INDEX(products!$A$1:$G$49,MATCH(orders!$D474,products!$A$1:$A$49,0),MATCH(orders!L$1,products!$A$1:$G$1,0))</f>
        <v>D</v>
      </c>
      <c r="M474" t="str">
        <f t="shared" si="15"/>
        <v>Dark</v>
      </c>
      <c r="N474" s="4">
        <f>INDEX(products!$A$1:$G$49,MATCH(orders!$D474,products!$A$1:$A$49,0),MATCH(orders!N$1,products!$A$1:$G$1,0))</f>
        <v>0.2</v>
      </c>
      <c r="O474" s="5">
        <f>INDEX(products!$A$1:$G$49,MATCH(orders!$D474,products!$A$1:$A$49,0),MATCH(orders!O$1,products!$A$1:$G$1,0))</f>
        <v>2.9849999999999999</v>
      </c>
      <c r="P474" s="5">
        <f>E474*O474</f>
        <v>5.97</v>
      </c>
    </row>
    <row r="475" spans="1:16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INDEX(customers!$A$1:$I$1001,MATCH(orders!$C475,customers!$A$1:$A$1001,0),MATCH(orders!F$1,customers!$A$1:$I$1,0))</f>
        <v>Heloise Zeal</v>
      </c>
      <c r="G475" s="2" t="str">
        <f>INDEX(customers!$A$1:$I$1001,MATCH(orders!$C475,customers!$A$1:$A$1001,0),MATCH(orders!G$1,customers!$A$1:$I$1,0))</f>
        <v>No</v>
      </c>
      <c r="H475" s="2" t="str">
        <f>INDEX(customers!$A$1:$I$1001,MATCH(orders!$C475,customers!$A$1:$A$1001,0),MATCH(orders!H$1,customers!$A$1:$I$1,0))</f>
        <v>Seattle</v>
      </c>
      <c r="I475" s="2" t="str">
        <f>INDEX(customers!$A$1:$I$1001,MATCH(orders!$C475,customers!$A$1:$A$1001,0),MATCH(orders!I$1,customers!$A$1:$I$1,0))</f>
        <v>United States</v>
      </c>
      <c r="J475" t="str">
        <f>INDEX(products!$A$1:$G$49,MATCH(orders!$D475,products!$A$1:$A$49,0),MATCH(orders!J$1,products!$A$1:$G$1,0))</f>
        <v>Ara</v>
      </c>
      <c r="K475" t="str">
        <f t="shared" si="14"/>
        <v>Arabica</v>
      </c>
      <c r="L475" t="str">
        <f>INDEX(products!$A$1:$G$49,MATCH(orders!$D475,products!$A$1:$A$49,0),MATCH(orders!L$1,products!$A$1:$G$1,0))</f>
        <v>L</v>
      </c>
      <c r="M475" t="str">
        <f t="shared" si="15"/>
        <v>Light</v>
      </c>
      <c r="N475" s="4">
        <f>INDEX(products!$A$1:$G$49,MATCH(orders!$D475,products!$A$1:$A$49,0),MATCH(orders!N$1,products!$A$1:$G$1,0))</f>
        <v>1</v>
      </c>
      <c r="O475" s="5">
        <f>INDEX(products!$A$1:$G$49,MATCH(orders!$D475,products!$A$1:$A$49,0),MATCH(orders!O$1,products!$A$1:$G$1,0))</f>
        <v>12.95</v>
      </c>
      <c r="P475" s="5">
        <f>E475*O475</f>
        <v>25.9</v>
      </c>
    </row>
    <row r="476" spans="1:16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INDEX(customers!$A$1:$I$1001,MATCH(orders!$C476,customers!$A$1:$A$1001,0),MATCH(orders!F$1,customers!$A$1:$I$1,0))</f>
        <v>Granger Smallcombe</v>
      </c>
      <c r="G476" s="2" t="str">
        <f>INDEX(customers!$A$1:$I$1001,MATCH(orders!$C476,customers!$A$1:$A$1001,0),MATCH(orders!G$1,customers!$A$1:$I$1,0))</f>
        <v>Yes</v>
      </c>
      <c r="H476" s="2" t="str">
        <f>INDEX(customers!$A$1:$I$1001,MATCH(orders!$C476,customers!$A$1:$A$1001,0),MATCH(orders!H$1,customers!$A$1:$I$1,0))</f>
        <v>Kilkenny</v>
      </c>
      <c r="I476" s="2" t="str">
        <f>INDEX(customers!$A$1:$I$1001,MATCH(orders!$C476,customers!$A$1:$A$1001,0),MATCH(orders!I$1,customers!$A$1:$I$1,0))</f>
        <v>Ireland</v>
      </c>
      <c r="J476" t="str">
        <f>INDEX(products!$A$1:$G$49,MATCH(orders!$D476,products!$A$1:$A$49,0),MATCH(orders!J$1,products!$A$1:$G$1,0))</f>
        <v>Exc</v>
      </c>
      <c r="K476" t="str">
        <f t="shared" si="14"/>
        <v>Excelsa</v>
      </c>
      <c r="L476" t="str">
        <f>INDEX(products!$A$1:$G$49,MATCH(orders!$D476,products!$A$1:$A$49,0),MATCH(orders!L$1,products!$A$1:$G$1,0))</f>
        <v>M</v>
      </c>
      <c r="M476" t="str">
        <f t="shared" si="15"/>
        <v>Medium</v>
      </c>
      <c r="N476" s="4">
        <f>INDEX(products!$A$1:$G$49,MATCH(orders!$D476,products!$A$1:$A$49,0),MATCH(orders!N$1,products!$A$1:$G$1,0))</f>
        <v>2.5</v>
      </c>
      <c r="O476" s="5">
        <f>INDEX(products!$A$1:$G$49,MATCH(orders!$D476,products!$A$1:$A$49,0),MATCH(orders!O$1,products!$A$1:$G$1,0))</f>
        <v>31.624999999999996</v>
      </c>
      <c r="P476" s="5">
        <f>E476*O476</f>
        <v>31.624999999999996</v>
      </c>
    </row>
    <row r="477" spans="1:16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INDEX(customers!$A$1:$I$1001,MATCH(orders!$C477,customers!$A$1:$A$1001,0),MATCH(orders!F$1,customers!$A$1:$I$1,0))</f>
        <v>Daryn Dibley</v>
      </c>
      <c r="G477" s="2" t="str">
        <f>INDEX(customers!$A$1:$I$1001,MATCH(orders!$C477,customers!$A$1:$A$1001,0),MATCH(orders!G$1,customers!$A$1:$I$1,0))</f>
        <v>No</v>
      </c>
      <c r="H477" s="2" t="str">
        <f>INDEX(customers!$A$1:$I$1001,MATCH(orders!$C477,customers!$A$1:$A$1001,0),MATCH(orders!H$1,customers!$A$1:$I$1,0))</f>
        <v>Kissimmee</v>
      </c>
      <c r="I477" s="2" t="str">
        <f>INDEX(customers!$A$1:$I$1001,MATCH(orders!$C477,customers!$A$1:$A$1001,0),MATCH(orders!I$1,customers!$A$1:$I$1,0))</f>
        <v>United States</v>
      </c>
      <c r="J477" t="str">
        <f>INDEX(products!$A$1:$G$49,MATCH(orders!$D477,products!$A$1:$A$49,0),MATCH(orders!J$1,products!$A$1:$G$1,0))</f>
        <v>Lib</v>
      </c>
      <c r="K477" t="str">
        <f t="shared" si="14"/>
        <v>Liberica</v>
      </c>
      <c r="L477" t="str">
        <f>INDEX(products!$A$1:$G$49,MATCH(orders!$D477,products!$A$1:$A$49,0),MATCH(orders!L$1,products!$A$1:$G$1,0))</f>
        <v>M</v>
      </c>
      <c r="M477" t="str">
        <f t="shared" si="15"/>
        <v>Medium</v>
      </c>
      <c r="N477" s="4">
        <f>INDEX(products!$A$1:$G$49,MATCH(orders!$D477,products!$A$1:$A$49,0),MATCH(orders!N$1,products!$A$1:$G$1,0))</f>
        <v>0.2</v>
      </c>
      <c r="O477" s="5">
        <f>INDEX(products!$A$1:$G$49,MATCH(orders!$D477,products!$A$1:$A$49,0),MATCH(orders!O$1,products!$A$1:$G$1,0))</f>
        <v>4.3650000000000002</v>
      </c>
      <c r="P477" s="5">
        <f>E477*O477</f>
        <v>8.73</v>
      </c>
    </row>
    <row r="478" spans="1:16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INDEX(customers!$A$1:$I$1001,MATCH(orders!$C478,customers!$A$1:$A$1001,0),MATCH(orders!F$1,customers!$A$1:$I$1,0))</f>
        <v>Gardy Dimitriou</v>
      </c>
      <c r="G478" s="2" t="str">
        <f>INDEX(customers!$A$1:$I$1001,MATCH(orders!$C478,customers!$A$1:$A$1001,0),MATCH(orders!G$1,customers!$A$1:$I$1,0))</f>
        <v>Yes</v>
      </c>
      <c r="H478" s="2" t="str">
        <f>INDEX(customers!$A$1:$I$1001,MATCH(orders!$C478,customers!$A$1:$A$1001,0),MATCH(orders!H$1,customers!$A$1:$I$1,0))</f>
        <v>Rochester</v>
      </c>
      <c r="I478" s="2" t="str">
        <f>INDEX(customers!$A$1:$I$1001,MATCH(orders!$C478,customers!$A$1:$A$1001,0),MATCH(orders!I$1,customers!$A$1:$I$1,0))</f>
        <v>United States</v>
      </c>
      <c r="J478" t="str">
        <f>INDEX(products!$A$1:$G$49,MATCH(orders!$D478,products!$A$1:$A$49,0),MATCH(orders!J$1,products!$A$1:$G$1,0))</f>
        <v>Exc</v>
      </c>
      <c r="K478" t="str">
        <f t="shared" si="14"/>
        <v>Excelsa</v>
      </c>
      <c r="L478" t="str">
        <f>INDEX(products!$A$1:$G$49,MATCH(orders!$D478,products!$A$1:$A$49,0),MATCH(orders!L$1,products!$A$1:$G$1,0))</f>
        <v>L</v>
      </c>
      <c r="M478" t="str">
        <f t="shared" si="15"/>
        <v>Light</v>
      </c>
      <c r="N478" s="4">
        <f>INDEX(products!$A$1:$G$49,MATCH(orders!$D478,products!$A$1:$A$49,0),MATCH(orders!N$1,products!$A$1:$G$1,0))</f>
        <v>0.2</v>
      </c>
      <c r="O478" s="5">
        <f>INDEX(products!$A$1:$G$49,MATCH(orders!$D478,products!$A$1:$A$49,0),MATCH(orders!O$1,products!$A$1:$G$1,0))</f>
        <v>4.4550000000000001</v>
      </c>
      <c r="P478" s="5">
        <f>E478*O478</f>
        <v>26.73</v>
      </c>
    </row>
    <row r="479" spans="1:16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INDEX(customers!$A$1:$I$1001,MATCH(orders!$C479,customers!$A$1:$A$1001,0),MATCH(orders!F$1,customers!$A$1:$I$1,0))</f>
        <v>Fanny Flanagan</v>
      </c>
      <c r="G479" s="2" t="str">
        <f>INDEX(customers!$A$1:$I$1001,MATCH(orders!$C479,customers!$A$1:$A$1001,0),MATCH(orders!G$1,customers!$A$1:$I$1,0))</f>
        <v>No</v>
      </c>
      <c r="H479" s="2" t="str">
        <f>INDEX(customers!$A$1:$I$1001,MATCH(orders!$C479,customers!$A$1:$A$1001,0),MATCH(orders!H$1,customers!$A$1:$I$1,0))</f>
        <v>Tyler</v>
      </c>
      <c r="I479" s="2" t="str">
        <f>INDEX(customers!$A$1:$I$1001,MATCH(orders!$C479,customers!$A$1:$A$1001,0),MATCH(orders!I$1,customers!$A$1:$I$1,0))</f>
        <v>United States</v>
      </c>
      <c r="J479" t="str">
        <f>INDEX(products!$A$1:$G$49,MATCH(orders!$D479,products!$A$1:$A$49,0),MATCH(orders!J$1,products!$A$1:$G$1,0))</f>
        <v>Lib</v>
      </c>
      <c r="K479" t="str">
        <f t="shared" si="14"/>
        <v>Liberica</v>
      </c>
      <c r="L479" t="str">
        <f>INDEX(products!$A$1:$G$49,MATCH(orders!$D479,products!$A$1:$A$49,0),MATCH(orders!L$1,products!$A$1:$G$1,0))</f>
        <v>M</v>
      </c>
      <c r="M479" t="str">
        <f t="shared" si="15"/>
        <v>Medium</v>
      </c>
      <c r="N479" s="4">
        <f>INDEX(products!$A$1:$G$49,MATCH(orders!$D479,products!$A$1:$A$49,0),MATCH(orders!N$1,products!$A$1:$G$1,0))</f>
        <v>0.2</v>
      </c>
      <c r="O479" s="5">
        <f>INDEX(products!$A$1:$G$49,MATCH(orders!$D479,products!$A$1:$A$49,0),MATCH(orders!O$1,products!$A$1:$G$1,0))</f>
        <v>4.3650000000000002</v>
      </c>
      <c r="P479" s="5">
        <f>E479*O479</f>
        <v>26.19</v>
      </c>
    </row>
    <row r="480" spans="1:16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INDEX(customers!$A$1:$I$1001,MATCH(orders!$C480,customers!$A$1:$A$1001,0),MATCH(orders!F$1,customers!$A$1:$I$1,0))</f>
        <v>Ailey Brash</v>
      </c>
      <c r="G480" s="2" t="str">
        <f>INDEX(customers!$A$1:$I$1001,MATCH(orders!$C480,customers!$A$1:$A$1001,0),MATCH(orders!G$1,customers!$A$1:$I$1,0))</f>
        <v>Yes</v>
      </c>
      <c r="H480" s="2" t="str">
        <f>INDEX(customers!$A$1:$I$1001,MATCH(orders!$C480,customers!$A$1:$A$1001,0),MATCH(orders!H$1,customers!$A$1:$I$1,0))</f>
        <v>Flushing</v>
      </c>
      <c r="I480" s="2" t="str">
        <f>INDEX(customers!$A$1:$I$1001,MATCH(orders!$C480,customers!$A$1:$A$1001,0),MATCH(orders!I$1,customers!$A$1:$I$1,0))</f>
        <v>United States</v>
      </c>
      <c r="J480" t="str">
        <f>INDEX(products!$A$1:$G$49,MATCH(orders!$D480,products!$A$1:$A$49,0),MATCH(orders!J$1,products!$A$1:$G$1,0))</f>
        <v>Rob</v>
      </c>
      <c r="K480" t="str">
        <f t="shared" si="14"/>
        <v>Robusta</v>
      </c>
      <c r="L480" t="str">
        <f>INDEX(products!$A$1:$G$49,MATCH(orders!$D480,products!$A$1:$A$49,0),MATCH(orders!L$1,products!$A$1:$G$1,0))</f>
        <v>D</v>
      </c>
      <c r="M480" t="str">
        <f t="shared" si="15"/>
        <v>Dark</v>
      </c>
      <c r="N480" s="4">
        <f>INDEX(products!$A$1:$G$49,MATCH(orders!$D480,products!$A$1:$A$49,0),MATCH(orders!N$1,products!$A$1:$G$1,0))</f>
        <v>1</v>
      </c>
      <c r="O480" s="5">
        <f>INDEX(products!$A$1:$G$49,MATCH(orders!$D480,products!$A$1:$A$49,0),MATCH(orders!O$1,products!$A$1:$G$1,0))</f>
        <v>8.9499999999999993</v>
      </c>
      <c r="P480" s="5">
        <f>E480*O480</f>
        <v>53.699999999999996</v>
      </c>
    </row>
    <row r="481" spans="1:16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INDEX(customers!$A$1:$I$1001,MATCH(orders!$C481,customers!$A$1:$A$1001,0),MATCH(orders!F$1,customers!$A$1:$I$1,0))</f>
        <v>Ailey Brash</v>
      </c>
      <c r="G481" s="2" t="str">
        <f>INDEX(customers!$A$1:$I$1001,MATCH(orders!$C481,customers!$A$1:$A$1001,0),MATCH(orders!G$1,customers!$A$1:$I$1,0))</f>
        <v>Yes</v>
      </c>
      <c r="H481" s="2" t="str">
        <f>INDEX(customers!$A$1:$I$1001,MATCH(orders!$C481,customers!$A$1:$A$1001,0),MATCH(orders!H$1,customers!$A$1:$I$1,0))</f>
        <v>Flushing</v>
      </c>
      <c r="I481" s="2" t="str">
        <f>INDEX(customers!$A$1:$I$1001,MATCH(orders!$C481,customers!$A$1:$A$1001,0),MATCH(orders!I$1,customers!$A$1:$I$1,0))</f>
        <v>United States</v>
      </c>
      <c r="J481" t="str">
        <f>INDEX(products!$A$1:$G$49,MATCH(orders!$D481,products!$A$1:$A$49,0),MATCH(orders!J$1,products!$A$1:$G$1,0))</f>
        <v>Exc</v>
      </c>
      <c r="K481" t="str">
        <f t="shared" si="14"/>
        <v>Excelsa</v>
      </c>
      <c r="L481" t="str">
        <f>INDEX(products!$A$1:$G$49,MATCH(orders!$D481,products!$A$1:$A$49,0),MATCH(orders!L$1,products!$A$1:$G$1,0))</f>
        <v>M</v>
      </c>
      <c r="M481" t="str">
        <f t="shared" si="15"/>
        <v>Medium</v>
      </c>
      <c r="N481" s="4">
        <f>INDEX(products!$A$1:$G$49,MATCH(orders!$D481,products!$A$1:$A$49,0),MATCH(orders!N$1,products!$A$1:$G$1,0))</f>
        <v>2.5</v>
      </c>
      <c r="O481" s="5">
        <f>INDEX(products!$A$1:$G$49,MATCH(orders!$D481,products!$A$1:$A$49,0),MATCH(orders!O$1,products!$A$1:$G$1,0))</f>
        <v>31.624999999999996</v>
      </c>
      <c r="P481" s="5">
        <f>E481*O481</f>
        <v>126.49999999999999</v>
      </c>
    </row>
    <row r="482" spans="1:16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INDEX(customers!$A$1:$I$1001,MATCH(orders!$C482,customers!$A$1:$A$1001,0),MATCH(orders!F$1,customers!$A$1:$I$1,0))</f>
        <v>Ailey Brash</v>
      </c>
      <c r="G482" s="2" t="str">
        <f>INDEX(customers!$A$1:$I$1001,MATCH(orders!$C482,customers!$A$1:$A$1001,0),MATCH(orders!G$1,customers!$A$1:$I$1,0))</f>
        <v>Yes</v>
      </c>
      <c r="H482" s="2" t="str">
        <f>INDEX(customers!$A$1:$I$1001,MATCH(orders!$C482,customers!$A$1:$A$1001,0),MATCH(orders!H$1,customers!$A$1:$I$1,0))</f>
        <v>Flushing</v>
      </c>
      <c r="I482" s="2" t="str">
        <f>INDEX(customers!$A$1:$I$1001,MATCH(orders!$C482,customers!$A$1:$A$1001,0),MATCH(orders!I$1,customers!$A$1:$I$1,0))</f>
        <v>United States</v>
      </c>
      <c r="J482" t="str">
        <f>INDEX(products!$A$1:$G$49,MATCH(orders!$D482,products!$A$1:$A$49,0),MATCH(orders!J$1,products!$A$1:$G$1,0))</f>
        <v>Exc</v>
      </c>
      <c r="K482" t="str">
        <f t="shared" si="14"/>
        <v>Excelsa</v>
      </c>
      <c r="L482" t="str">
        <f>INDEX(products!$A$1:$G$49,MATCH(orders!$D482,products!$A$1:$A$49,0),MATCH(orders!L$1,products!$A$1:$G$1,0))</f>
        <v>M</v>
      </c>
      <c r="M482" t="str">
        <f t="shared" si="15"/>
        <v>Medium</v>
      </c>
      <c r="N482" s="4">
        <f>INDEX(products!$A$1:$G$49,MATCH(orders!$D482,products!$A$1:$A$49,0),MATCH(orders!N$1,products!$A$1:$G$1,0))</f>
        <v>0.2</v>
      </c>
      <c r="O482" s="5">
        <f>INDEX(products!$A$1:$G$49,MATCH(orders!$D482,products!$A$1:$A$49,0),MATCH(orders!O$1,products!$A$1:$G$1,0))</f>
        <v>4.125</v>
      </c>
      <c r="P482" s="5">
        <f>E482*O482</f>
        <v>4.125</v>
      </c>
    </row>
    <row r="483" spans="1:16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INDEX(customers!$A$1:$I$1001,MATCH(orders!$C483,customers!$A$1:$A$1001,0),MATCH(orders!F$1,customers!$A$1:$I$1,0))</f>
        <v>Nanny Izhakov</v>
      </c>
      <c r="G483" s="2" t="str">
        <f>INDEX(customers!$A$1:$I$1001,MATCH(orders!$C483,customers!$A$1:$A$1001,0),MATCH(orders!G$1,customers!$A$1:$I$1,0))</f>
        <v>No</v>
      </c>
      <c r="H483" s="2" t="str">
        <f>INDEX(customers!$A$1:$I$1001,MATCH(orders!$C483,customers!$A$1:$A$1001,0),MATCH(orders!H$1,customers!$A$1:$I$1,0))</f>
        <v>Seaton</v>
      </c>
      <c r="I483" s="2" t="str">
        <f>INDEX(customers!$A$1:$I$1001,MATCH(orders!$C483,customers!$A$1:$A$1001,0),MATCH(orders!I$1,customers!$A$1:$I$1,0))</f>
        <v>United Kingdom</v>
      </c>
      <c r="J483" t="str">
        <f>INDEX(products!$A$1:$G$49,MATCH(orders!$D483,products!$A$1:$A$49,0),MATCH(orders!J$1,products!$A$1:$G$1,0))</f>
        <v>Rob</v>
      </c>
      <c r="K483" t="str">
        <f t="shared" si="14"/>
        <v>Robusta</v>
      </c>
      <c r="L483" t="str">
        <f>INDEX(products!$A$1:$G$49,MATCH(orders!$D483,products!$A$1:$A$49,0),MATCH(orders!L$1,products!$A$1:$G$1,0))</f>
        <v>L</v>
      </c>
      <c r="M483" t="str">
        <f t="shared" si="15"/>
        <v>Light</v>
      </c>
      <c r="N483" s="4">
        <f>INDEX(products!$A$1:$G$49,MATCH(orders!$D483,products!$A$1:$A$49,0),MATCH(orders!N$1,products!$A$1:$G$1,0))</f>
        <v>1</v>
      </c>
      <c r="O483" s="5">
        <f>INDEX(products!$A$1:$G$49,MATCH(orders!$D483,products!$A$1:$A$49,0),MATCH(orders!O$1,products!$A$1:$G$1,0))</f>
        <v>11.95</v>
      </c>
      <c r="P483" s="5">
        <f>E483*O483</f>
        <v>23.9</v>
      </c>
    </row>
    <row r="484" spans="1:16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INDEX(customers!$A$1:$I$1001,MATCH(orders!$C484,customers!$A$1:$A$1001,0),MATCH(orders!F$1,customers!$A$1:$I$1,0))</f>
        <v>Stanly Keets</v>
      </c>
      <c r="G484" s="2" t="str">
        <f>INDEX(customers!$A$1:$I$1001,MATCH(orders!$C484,customers!$A$1:$A$1001,0),MATCH(orders!G$1,customers!$A$1:$I$1,0))</f>
        <v>Yes</v>
      </c>
      <c r="H484" s="2" t="str">
        <f>INDEX(customers!$A$1:$I$1001,MATCH(orders!$C484,customers!$A$1:$A$1001,0),MATCH(orders!H$1,customers!$A$1:$I$1,0))</f>
        <v>Alexandria</v>
      </c>
      <c r="I484" s="2" t="str">
        <f>INDEX(customers!$A$1:$I$1001,MATCH(orders!$C484,customers!$A$1:$A$1001,0),MATCH(orders!I$1,customers!$A$1:$I$1,0))</f>
        <v>United States</v>
      </c>
      <c r="J484" t="str">
        <f>INDEX(products!$A$1:$G$49,MATCH(orders!$D484,products!$A$1:$A$49,0),MATCH(orders!J$1,products!$A$1:$G$1,0))</f>
        <v>Exc</v>
      </c>
      <c r="K484" t="str">
        <f t="shared" si="14"/>
        <v>Excelsa</v>
      </c>
      <c r="L484" t="str">
        <f>INDEX(products!$A$1:$G$49,MATCH(orders!$D484,products!$A$1:$A$49,0),MATCH(orders!L$1,products!$A$1:$G$1,0))</f>
        <v>D</v>
      </c>
      <c r="M484" t="str">
        <f t="shared" si="15"/>
        <v>Dark</v>
      </c>
      <c r="N484" s="4">
        <f>INDEX(products!$A$1:$G$49,MATCH(orders!$D484,products!$A$1:$A$49,0),MATCH(orders!N$1,products!$A$1:$G$1,0))</f>
        <v>2.5</v>
      </c>
      <c r="O484" s="5">
        <f>INDEX(products!$A$1:$G$49,MATCH(orders!$D484,products!$A$1:$A$49,0),MATCH(orders!O$1,products!$A$1:$G$1,0))</f>
        <v>27.945</v>
      </c>
      <c r="P484" s="5">
        <f>E484*O484</f>
        <v>139.72499999999999</v>
      </c>
    </row>
    <row r="485" spans="1:16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INDEX(customers!$A$1:$I$1001,MATCH(orders!$C485,customers!$A$1:$A$1001,0),MATCH(orders!F$1,customers!$A$1:$I$1,0))</f>
        <v>Orion Dyott</v>
      </c>
      <c r="G485" s="2" t="str">
        <f>INDEX(customers!$A$1:$I$1001,MATCH(orders!$C485,customers!$A$1:$A$1001,0),MATCH(orders!G$1,customers!$A$1:$I$1,0))</f>
        <v>Yes</v>
      </c>
      <c r="H485" s="2" t="str">
        <f>INDEX(customers!$A$1:$I$1001,MATCH(orders!$C485,customers!$A$1:$A$1001,0),MATCH(orders!H$1,customers!$A$1:$I$1,0))</f>
        <v>Salt Lake City</v>
      </c>
      <c r="I485" s="2" t="str">
        <f>INDEX(customers!$A$1:$I$1001,MATCH(orders!$C485,customers!$A$1:$A$1001,0),MATCH(orders!I$1,customers!$A$1:$I$1,0))</f>
        <v>United States</v>
      </c>
      <c r="J485" t="str">
        <f>INDEX(products!$A$1:$G$49,MATCH(orders!$D485,products!$A$1:$A$49,0),MATCH(orders!J$1,products!$A$1:$G$1,0))</f>
        <v>Lib</v>
      </c>
      <c r="K485" t="str">
        <f t="shared" si="14"/>
        <v>Liberica</v>
      </c>
      <c r="L485" t="str">
        <f>INDEX(products!$A$1:$G$49,MATCH(orders!$D485,products!$A$1:$A$49,0),MATCH(orders!L$1,products!$A$1:$G$1,0))</f>
        <v>D</v>
      </c>
      <c r="M485" t="str">
        <f t="shared" si="15"/>
        <v>Dark</v>
      </c>
      <c r="N485" s="4">
        <f>INDEX(products!$A$1:$G$49,MATCH(orders!$D485,products!$A$1:$A$49,0),MATCH(orders!N$1,products!$A$1:$G$1,0))</f>
        <v>2.5</v>
      </c>
      <c r="O485" s="5">
        <f>INDEX(products!$A$1:$G$49,MATCH(orders!$D485,products!$A$1:$A$49,0),MATCH(orders!O$1,products!$A$1:$G$1,0))</f>
        <v>29.784999999999997</v>
      </c>
      <c r="P485" s="5">
        <f>E485*O485</f>
        <v>59.569999999999993</v>
      </c>
    </row>
    <row r="486" spans="1:16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INDEX(customers!$A$1:$I$1001,MATCH(orders!$C486,customers!$A$1:$A$1001,0),MATCH(orders!F$1,customers!$A$1:$I$1,0))</f>
        <v>Keefer Cake</v>
      </c>
      <c r="G486" s="2" t="str">
        <f>INDEX(customers!$A$1:$I$1001,MATCH(orders!$C486,customers!$A$1:$A$1001,0),MATCH(orders!G$1,customers!$A$1:$I$1,0))</f>
        <v>No</v>
      </c>
      <c r="H486" s="2" t="str">
        <f>INDEX(customers!$A$1:$I$1001,MATCH(orders!$C486,customers!$A$1:$A$1001,0),MATCH(orders!H$1,customers!$A$1:$I$1,0))</f>
        <v>San Jose</v>
      </c>
      <c r="I486" s="2" t="str">
        <f>INDEX(customers!$A$1:$I$1001,MATCH(orders!$C486,customers!$A$1:$A$1001,0),MATCH(orders!I$1,customers!$A$1:$I$1,0))</f>
        <v>United States</v>
      </c>
      <c r="J486" t="str">
        <f>INDEX(products!$A$1:$G$49,MATCH(orders!$D486,products!$A$1:$A$49,0),MATCH(orders!J$1,products!$A$1:$G$1,0))</f>
        <v>Lib</v>
      </c>
      <c r="K486" t="str">
        <f t="shared" si="14"/>
        <v>Liberica</v>
      </c>
      <c r="L486" t="str">
        <f>INDEX(products!$A$1:$G$49,MATCH(orders!$D486,products!$A$1:$A$49,0),MATCH(orders!L$1,products!$A$1:$G$1,0))</f>
        <v>L</v>
      </c>
      <c r="M486" t="str">
        <f t="shared" si="15"/>
        <v>Light</v>
      </c>
      <c r="N486" s="4">
        <f>INDEX(products!$A$1:$G$49,MATCH(orders!$D486,products!$A$1:$A$49,0),MATCH(orders!N$1,products!$A$1:$G$1,0))</f>
        <v>0.5</v>
      </c>
      <c r="O486" s="5">
        <f>INDEX(products!$A$1:$G$49,MATCH(orders!$D486,products!$A$1:$A$49,0),MATCH(orders!O$1,products!$A$1:$G$1,0))</f>
        <v>9.51</v>
      </c>
      <c r="P486" s="5">
        <f>E486*O486</f>
        <v>57.06</v>
      </c>
    </row>
    <row r="487" spans="1:16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INDEX(customers!$A$1:$I$1001,MATCH(orders!$C487,customers!$A$1:$A$1001,0),MATCH(orders!F$1,customers!$A$1:$I$1,0))</f>
        <v>Morna Hansed</v>
      </c>
      <c r="G487" s="2" t="str">
        <f>INDEX(customers!$A$1:$I$1001,MATCH(orders!$C487,customers!$A$1:$A$1001,0),MATCH(orders!G$1,customers!$A$1:$I$1,0))</f>
        <v>Yes</v>
      </c>
      <c r="H487" s="2" t="str">
        <f>INDEX(customers!$A$1:$I$1001,MATCH(orders!$C487,customers!$A$1:$A$1001,0),MATCH(orders!H$1,customers!$A$1:$I$1,0))</f>
        <v>Tr谩 Mh贸r</v>
      </c>
      <c r="I487" s="2" t="str">
        <f>INDEX(customers!$A$1:$I$1001,MATCH(orders!$C487,customers!$A$1:$A$1001,0),MATCH(orders!I$1,customers!$A$1:$I$1,0))</f>
        <v>Ireland</v>
      </c>
      <c r="J487" t="str">
        <f>INDEX(products!$A$1:$G$49,MATCH(orders!$D487,products!$A$1:$A$49,0),MATCH(orders!J$1,products!$A$1:$G$1,0))</f>
        <v>Rob</v>
      </c>
      <c r="K487" t="str">
        <f t="shared" si="14"/>
        <v>Robusta</v>
      </c>
      <c r="L487" t="str">
        <f>INDEX(products!$A$1:$G$49,MATCH(orders!$D487,products!$A$1:$A$49,0),MATCH(orders!L$1,products!$A$1:$G$1,0))</f>
        <v>L</v>
      </c>
      <c r="M487" t="str">
        <f t="shared" si="15"/>
        <v>Light</v>
      </c>
      <c r="N487" s="4">
        <f>INDEX(products!$A$1:$G$49,MATCH(orders!$D487,products!$A$1:$A$49,0),MATCH(orders!N$1,products!$A$1:$G$1,0))</f>
        <v>0.2</v>
      </c>
      <c r="O487" s="5">
        <f>INDEX(products!$A$1:$G$49,MATCH(orders!$D487,products!$A$1:$A$49,0),MATCH(orders!O$1,products!$A$1:$G$1,0))</f>
        <v>3.5849999999999995</v>
      </c>
      <c r="P487" s="5">
        <f>E487*O487</f>
        <v>21.509999999999998</v>
      </c>
    </row>
    <row r="488" spans="1:16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INDEX(customers!$A$1:$I$1001,MATCH(orders!$C488,customers!$A$1:$A$1001,0),MATCH(orders!F$1,customers!$A$1:$I$1,0))</f>
        <v>Franny Kienlein</v>
      </c>
      <c r="G488" s="2" t="str">
        <f>INDEX(customers!$A$1:$I$1001,MATCH(orders!$C488,customers!$A$1:$A$1001,0),MATCH(orders!G$1,customers!$A$1:$I$1,0))</f>
        <v>Yes</v>
      </c>
      <c r="H488" s="2" t="str">
        <f>INDEX(customers!$A$1:$I$1001,MATCH(orders!$C488,customers!$A$1:$A$1001,0),MATCH(orders!H$1,customers!$A$1:$I$1,0))</f>
        <v>Coolock</v>
      </c>
      <c r="I488" s="2" t="str">
        <f>INDEX(customers!$A$1:$I$1001,MATCH(orders!$C488,customers!$A$1:$A$1001,0),MATCH(orders!I$1,customers!$A$1:$I$1,0))</f>
        <v>Ireland</v>
      </c>
      <c r="J488" t="str">
        <f>INDEX(products!$A$1:$G$49,MATCH(orders!$D488,products!$A$1:$A$49,0),MATCH(orders!J$1,products!$A$1:$G$1,0))</f>
        <v>Lib</v>
      </c>
      <c r="K488" t="str">
        <f t="shared" si="14"/>
        <v>Liberica</v>
      </c>
      <c r="L488" t="str">
        <f>INDEX(products!$A$1:$G$49,MATCH(orders!$D488,products!$A$1:$A$49,0),MATCH(orders!L$1,products!$A$1:$G$1,0))</f>
        <v>M</v>
      </c>
      <c r="M488" t="str">
        <f t="shared" si="15"/>
        <v>Medium</v>
      </c>
      <c r="N488" s="4">
        <f>INDEX(products!$A$1:$G$49,MATCH(orders!$D488,products!$A$1:$A$49,0),MATCH(orders!N$1,products!$A$1:$G$1,0))</f>
        <v>0.5</v>
      </c>
      <c r="O488" s="5">
        <f>INDEX(products!$A$1:$G$49,MATCH(orders!$D488,products!$A$1:$A$49,0),MATCH(orders!O$1,products!$A$1:$G$1,0))</f>
        <v>8.73</v>
      </c>
      <c r="P488" s="5">
        <f>E488*O488</f>
        <v>52.38</v>
      </c>
    </row>
    <row r="489" spans="1:16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INDEX(customers!$A$1:$I$1001,MATCH(orders!$C489,customers!$A$1:$A$1001,0),MATCH(orders!F$1,customers!$A$1:$I$1,0))</f>
        <v>Klarika Egglestone</v>
      </c>
      <c r="G489" s="2" t="str">
        <f>INDEX(customers!$A$1:$I$1001,MATCH(orders!$C489,customers!$A$1:$A$1001,0),MATCH(orders!G$1,customers!$A$1:$I$1,0))</f>
        <v>No</v>
      </c>
      <c r="H489" s="2" t="str">
        <f>INDEX(customers!$A$1:$I$1001,MATCH(orders!$C489,customers!$A$1:$A$1001,0),MATCH(orders!H$1,customers!$A$1:$I$1,0))</f>
        <v>Coolock</v>
      </c>
      <c r="I489" s="2" t="str">
        <f>INDEX(customers!$A$1:$I$1001,MATCH(orders!$C489,customers!$A$1:$A$1001,0),MATCH(orders!I$1,customers!$A$1:$I$1,0))</f>
        <v>Ireland</v>
      </c>
      <c r="J489" t="str">
        <f>INDEX(products!$A$1:$G$49,MATCH(orders!$D489,products!$A$1:$A$49,0),MATCH(orders!J$1,products!$A$1:$G$1,0))</f>
        <v>Exc</v>
      </c>
      <c r="K489" t="str">
        <f t="shared" si="14"/>
        <v>Excelsa</v>
      </c>
      <c r="L489" t="str">
        <f>INDEX(products!$A$1:$G$49,MATCH(orders!$D489,products!$A$1:$A$49,0),MATCH(orders!L$1,products!$A$1:$G$1,0))</f>
        <v>D</v>
      </c>
      <c r="M489" t="str">
        <f t="shared" si="15"/>
        <v>Dark</v>
      </c>
      <c r="N489" s="4">
        <f>INDEX(products!$A$1:$G$49,MATCH(orders!$D489,products!$A$1:$A$49,0),MATCH(orders!N$1,products!$A$1:$G$1,0))</f>
        <v>1</v>
      </c>
      <c r="O489" s="5">
        <f>INDEX(products!$A$1:$G$49,MATCH(orders!$D489,products!$A$1:$A$49,0),MATCH(orders!O$1,products!$A$1:$G$1,0))</f>
        <v>12.15</v>
      </c>
      <c r="P489" s="5">
        <f>E489*O489</f>
        <v>72.900000000000006</v>
      </c>
    </row>
    <row r="490" spans="1:16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INDEX(customers!$A$1:$I$1001,MATCH(orders!$C490,customers!$A$1:$A$1001,0),MATCH(orders!F$1,customers!$A$1:$I$1,0))</f>
        <v>Becky Semkins</v>
      </c>
      <c r="G490" s="2" t="str">
        <f>INDEX(customers!$A$1:$I$1001,MATCH(orders!$C490,customers!$A$1:$A$1001,0),MATCH(orders!G$1,customers!$A$1:$I$1,0))</f>
        <v>Yes</v>
      </c>
      <c r="H490" s="2" t="str">
        <f>INDEX(customers!$A$1:$I$1001,MATCH(orders!$C490,customers!$A$1:$A$1001,0),MATCH(orders!H$1,customers!$A$1:$I$1,0))</f>
        <v>Kinnegad</v>
      </c>
      <c r="I490" s="2" t="str">
        <f>INDEX(customers!$A$1:$I$1001,MATCH(orders!$C490,customers!$A$1:$A$1001,0),MATCH(orders!I$1,customers!$A$1:$I$1,0))</f>
        <v>Ireland</v>
      </c>
      <c r="J490" t="str">
        <f>INDEX(products!$A$1:$G$49,MATCH(orders!$D490,products!$A$1:$A$49,0),MATCH(orders!J$1,products!$A$1:$G$1,0))</f>
        <v>Rob</v>
      </c>
      <c r="K490" t="str">
        <f t="shared" si="14"/>
        <v>Robusta</v>
      </c>
      <c r="L490" t="str">
        <f>INDEX(products!$A$1:$G$49,MATCH(orders!$D490,products!$A$1:$A$49,0),MATCH(orders!L$1,products!$A$1:$G$1,0))</f>
        <v>M</v>
      </c>
      <c r="M490" t="str">
        <f t="shared" si="15"/>
        <v>Medium</v>
      </c>
      <c r="N490" s="4">
        <f>INDEX(products!$A$1:$G$49,MATCH(orders!$D490,products!$A$1:$A$49,0),MATCH(orders!N$1,products!$A$1:$G$1,0))</f>
        <v>0.2</v>
      </c>
      <c r="O490" s="5">
        <f>INDEX(products!$A$1:$G$49,MATCH(orders!$D490,products!$A$1:$A$49,0),MATCH(orders!O$1,products!$A$1:$G$1,0))</f>
        <v>2.9849999999999999</v>
      </c>
      <c r="P490" s="5">
        <f>E490*O490</f>
        <v>14.924999999999999</v>
      </c>
    </row>
    <row r="491" spans="1:16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INDEX(customers!$A$1:$I$1001,MATCH(orders!$C491,customers!$A$1:$A$1001,0),MATCH(orders!F$1,customers!$A$1:$I$1,0))</f>
        <v>Sean Lorenzetti</v>
      </c>
      <c r="G491" s="2" t="str">
        <f>INDEX(customers!$A$1:$I$1001,MATCH(orders!$C491,customers!$A$1:$A$1001,0),MATCH(orders!G$1,customers!$A$1:$I$1,0))</f>
        <v>No</v>
      </c>
      <c r="H491" s="2" t="str">
        <f>INDEX(customers!$A$1:$I$1001,MATCH(orders!$C491,customers!$A$1:$A$1001,0),MATCH(orders!H$1,customers!$A$1:$I$1,0))</f>
        <v>El Paso</v>
      </c>
      <c r="I491" s="2" t="str">
        <f>INDEX(customers!$A$1:$I$1001,MATCH(orders!$C491,customers!$A$1:$A$1001,0),MATCH(orders!I$1,customers!$A$1:$I$1,0))</f>
        <v>United States</v>
      </c>
      <c r="J491" t="str">
        <f>INDEX(products!$A$1:$G$49,MATCH(orders!$D491,products!$A$1:$A$49,0),MATCH(orders!J$1,products!$A$1:$G$1,0))</f>
        <v>Lib</v>
      </c>
      <c r="K491" t="str">
        <f t="shared" si="14"/>
        <v>Liberica</v>
      </c>
      <c r="L491" t="str">
        <f>INDEX(products!$A$1:$G$49,MATCH(orders!$D491,products!$A$1:$A$49,0),MATCH(orders!L$1,products!$A$1:$G$1,0))</f>
        <v>L</v>
      </c>
      <c r="M491" t="str">
        <f t="shared" si="15"/>
        <v>Light</v>
      </c>
      <c r="N491" s="4">
        <f>INDEX(products!$A$1:$G$49,MATCH(orders!$D491,products!$A$1:$A$49,0),MATCH(orders!N$1,products!$A$1:$G$1,0))</f>
        <v>1</v>
      </c>
      <c r="O491" s="5">
        <f>INDEX(products!$A$1:$G$49,MATCH(orders!$D491,products!$A$1:$A$49,0),MATCH(orders!O$1,products!$A$1:$G$1,0))</f>
        <v>15.85</v>
      </c>
      <c r="P491" s="5">
        <f>E491*O491</f>
        <v>95.1</v>
      </c>
    </row>
    <row r="492" spans="1:16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INDEX(customers!$A$1:$I$1001,MATCH(orders!$C492,customers!$A$1:$A$1001,0),MATCH(orders!F$1,customers!$A$1:$I$1,0))</f>
        <v>Bob Giannazzi</v>
      </c>
      <c r="G492" s="2" t="str">
        <f>INDEX(customers!$A$1:$I$1001,MATCH(orders!$C492,customers!$A$1:$A$1001,0),MATCH(orders!G$1,customers!$A$1:$I$1,0))</f>
        <v>No</v>
      </c>
      <c r="H492" s="2" t="str">
        <f>INDEX(customers!$A$1:$I$1001,MATCH(orders!$C492,customers!$A$1:$A$1001,0),MATCH(orders!H$1,customers!$A$1:$I$1,0))</f>
        <v>Fort Lauderdale</v>
      </c>
      <c r="I492" s="2" t="str">
        <f>INDEX(customers!$A$1:$I$1001,MATCH(orders!$C492,customers!$A$1:$A$1001,0),MATCH(orders!I$1,customers!$A$1:$I$1,0))</f>
        <v>United States</v>
      </c>
      <c r="J492" t="str">
        <f>INDEX(products!$A$1:$G$49,MATCH(orders!$D492,products!$A$1:$A$49,0),MATCH(orders!J$1,products!$A$1:$G$1,0))</f>
        <v>Lib</v>
      </c>
      <c r="K492" t="str">
        <f t="shared" si="14"/>
        <v>Liberica</v>
      </c>
      <c r="L492" t="str">
        <f>INDEX(products!$A$1:$G$49,MATCH(orders!$D492,products!$A$1:$A$49,0),MATCH(orders!L$1,products!$A$1:$G$1,0))</f>
        <v>D</v>
      </c>
      <c r="M492" t="str">
        <f t="shared" si="15"/>
        <v>Dark</v>
      </c>
      <c r="N492" s="4">
        <f>INDEX(products!$A$1:$G$49,MATCH(orders!$D492,products!$A$1:$A$49,0),MATCH(orders!N$1,products!$A$1:$G$1,0))</f>
        <v>0.5</v>
      </c>
      <c r="O492" s="5">
        <f>INDEX(products!$A$1:$G$49,MATCH(orders!$D492,products!$A$1:$A$49,0),MATCH(orders!O$1,products!$A$1:$G$1,0))</f>
        <v>7.77</v>
      </c>
      <c r="P492" s="5">
        <f>E492*O492</f>
        <v>15.54</v>
      </c>
    </row>
    <row r="493" spans="1:16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INDEX(customers!$A$1:$I$1001,MATCH(orders!$C493,customers!$A$1:$A$1001,0),MATCH(orders!F$1,customers!$A$1:$I$1,0))</f>
        <v>Kendra Backshell</v>
      </c>
      <c r="G493" s="2" t="str">
        <f>INDEX(customers!$A$1:$I$1001,MATCH(orders!$C493,customers!$A$1:$A$1001,0),MATCH(orders!G$1,customers!$A$1:$I$1,0))</f>
        <v>No</v>
      </c>
      <c r="H493" s="2" t="str">
        <f>INDEX(customers!$A$1:$I$1001,MATCH(orders!$C493,customers!$A$1:$A$1001,0),MATCH(orders!H$1,customers!$A$1:$I$1,0))</f>
        <v>Indianapolis</v>
      </c>
      <c r="I493" s="2" t="str">
        <f>INDEX(customers!$A$1:$I$1001,MATCH(orders!$C493,customers!$A$1:$A$1001,0),MATCH(orders!I$1,customers!$A$1:$I$1,0))</f>
        <v>United States</v>
      </c>
      <c r="J493" t="str">
        <f>INDEX(products!$A$1:$G$49,MATCH(orders!$D493,products!$A$1:$A$49,0),MATCH(orders!J$1,products!$A$1:$G$1,0))</f>
        <v>Lib</v>
      </c>
      <c r="K493" t="str">
        <f t="shared" si="14"/>
        <v>Liberica</v>
      </c>
      <c r="L493" t="str">
        <f>INDEX(products!$A$1:$G$49,MATCH(orders!$D493,products!$A$1:$A$49,0),MATCH(orders!L$1,products!$A$1:$G$1,0))</f>
        <v>D</v>
      </c>
      <c r="M493" t="str">
        <f t="shared" si="15"/>
        <v>Dark</v>
      </c>
      <c r="N493" s="4">
        <f>INDEX(products!$A$1:$G$49,MATCH(orders!$D493,products!$A$1:$A$49,0),MATCH(orders!N$1,products!$A$1:$G$1,0))</f>
        <v>0.2</v>
      </c>
      <c r="O493" s="5">
        <f>INDEX(products!$A$1:$G$49,MATCH(orders!$D493,products!$A$1:$A$49,0),MATCH(orders!O$1,products!$A$1:$G$1,0))</f>
        <v>3.8849999999999998</v>
      </c>
      <c r="P493" s="5">
        <f>E493*O493</f>
        <v>23.31</v>
      </c>
    </row>
    <row r="494" spans="1:16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INDEX(customers!$A$1:$I$1001,MATCH(orders!$C494,customers!$A$1:$A$1001,0),MATCH(orders!F$1,customers!$A$1:$I$1,0))</f>
        <v>Uriah Lethbrig</v>
      </c>
      <c r="G494" s="2" t="str">
        <f>INDEX(customers!$A$1:$I$1001,MATCH(orders!$C494,customers!$A$1:$A$1001,0),MATCH(orders!G$1,customers!$A$1:$I$1,0))</f>
        <v>Yes</v>
      </c>
      <c r="H494" s="2" t="str">
        <f>INDEX(customers!$A$1:$I$1001,MATCH(orders!$C494,customers!$A$1:$A$1001,0),MATCH(orders!H$1,customers!$A$1:$I$1,0))</f>
        <v>Milwaukee</v>
      </c>
      <c r="I494" s="2" t="str">
        <f>INDEX(customers!$A$1:$I$1001,MATCH(orders!$C494,customers!$A$1:$A$1001,0),MATCH(orders!I$1,customers!$A$1:$I$1,0))</f>
        <v>United States</v>
      </c>
      <c r="J494" t="str">
        <f>INDEX(products!$A$1:$G$49,MATCH(orders!$D494,products!$A$1:$A$49,0),MATCH(orders!J$1,products!$A$1:$G$1,0))</f>
        <v>Exc</v>
      </c>
      <c r="K494" t="str">
        <f t="shared" si="14"/>
        <v>Excelsa</v>
      </c>
      <c r="L494" t="str">
        <f>INDEX(products!$A$1:$G$49,MATCH(orders!$D494,products!$A$1:$A$49,0),MATCH(orders!L$1,products!$A$1:$G$1,0))</f>
        <v>M</v>
      </c>
      <c r="M494" t="str">
        <f t="shared" si="15"/>
        <v>Medium</v>
      </c>
      <c r="N494" s="4">
        <f>INDEX(products!$A$1:$G$49,MATCH(orders!$D494,products!$A$1:$A$49,0),MATCH(orders!N$1,products!$A$1:$G$1,0))</f>
        <v>0.2</v>
      </c>
      <c r="O494" s="5">
        <f>INDEX(products!$A$1:$G$49,MATCH(orders!$D494,products!$A$1:$A$49,0),MATCH(orders!O$1,products!$A$1:$G$1,0))</f>
        <v>4.125</v>
      </c>
      <c r="P494" s="5">
        <f>E494*O494</f>
        <v>4.125</v>
      </c>
    </row>
    <row r="495" spans="1:16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INDEX(customers!$A$1:$I$1001,MATCH(orders!$C495,customers!$A$1:$A$1001,0),MATCH(orders!F$1,customers!$A$1:$I$1,0))</f>
        <v>Sky Farnish</v>
      </c>
      <c r="G495" s="2" t="str">
        <f>INDEX(customers!$A$1:$I$1001,MATCH(orders!$C495,customers!$A$1:$A$1001,0),MATCH(orders!G$1,customers!$A$1:$I$1,0))</f>
        <v>No</v>
      </c>
      <c r="H495" s="2" t="str">
        <f>INDEX(customers!$A$1:$I$1001,MATCH(orders!$C495,customers!$A$1:$A$1001,0),MATCH(orders!H$1,customers!$A$1:$I$1,0))</f>
        <v>Eaton</v>
      </c>
      <c r="I495" s="2" t="str">
        <f>INDEX(customers!$A$1:$I$1001,MATCH(orders!$C495,customers!$A$1:$A$1001,0),MATCH(orders!I$1,customers!$A$1:$I$1,0))</f>
        <v>United Kingdom</v>
      </c>
      <c r="J495" t="str">
        <f>INDEX(products!$A$1:$G$49,MATCH(orders!$D495,products!$A$1:$A$49,0),MATCH(orders!J$1,products!$A$1:$G$1,0))</f>
        <v>Rob</v>
      </c>
      <c r="K495" t="str">
        <f t="shared" si="14"/>
        <v>Robusta</v>
      </c>
      <c r="L495" t="str">
        <f>INDEX(products!$A$1:$G$49,MATCH(orders!$D495,products!$A$1:$A$49,0),MATCH(orders!L$1,products!$A$1:$G$1,0))</f>
        <v>M</v>
      </c>
      <c r="M495" t="str">
        <f t="shared" si="15"/>
        <v>Medium</v>
      </c>
      <c r="N495" s="4">
        <f>INDEX(products!$A$1:$G$49,MATCH(orders!$D495,products!$A$1:$A$49,0),MATCH(orders!N$1,products!$A$1:$G$1,0))</f>
        <v>0.5</v>
      </c>
      <c r="O495" s="5">
        <f>INDEX(products!$A$1:$G$49,MATCH(orders!$D495,products!$A$1:$A$49,0),MATCH(orders!O$1,products!$A$1:$G$1,0))</f>
        <v>5.97</v>
      </c>
      <c r="P495" s="5">
        <f>E495*O495</f>
        <v>35.82</v>
      </c>
    </row>
    <row r="496" spans="1:16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INDEX(customers!$A$1:$I$1001,MATCH(orders!$C496,customers!$A$1:$A$1001,0),MATCH(orders!F$1,customers!$A$1:$I$1,0))</f>
        <v>Felicia Jecock</v>
      </c>
      <c r="G496" s="2" t="str">
        <f>INDEX(customers!$A$1:$I$1001,MATCH(orders!$C496,customers!$A$1:$A$1001,0),MATCH(orders!G$1,customers!$A$1:$I$1,0))</f>
        <v>No</v>
      </c>
      <c r="H496" s="2" t="str">
        <f>INDEX(customers!$A$1:$I$1001,MATCH(orders!$C496,customers!$A$1:$A$1001,0),MATCH(orders!H$1,customers!$A$1:$I$1,0))</f>
        <v>Baton Rouge</v>
      </c>
      <c r="I496" s="2" t="str">
        <f>INDEX(customers!$A$1:$I$1001,MATCH(orders!$C496,customers!$A$1:$A$1001,0),MATCH(orders!I$1,customers!$A$1:$I$1,0))</f>
        <v>United States</v>
      </c>
      <c r="J496" t="str">
        <f>INDEX(products!$A$1:$G$49,MATCH(orders!$D496,products!$A$1:$A$49,0),MATCH(orders!J$1,products!$A$1:$G$1,0))</f>
        <v>Lib</v>
      </c>
      <c r="K496" t="str">
        <f t="shared" si="14"/>
        <v>Liberica</v>
      </c>
      <c r="L496" t="str">
        <f>INDEX(products!$A$1:$G$49,MATCH(orders!$D496,products!$A$1:$A$49,0),MATCH(orders!L$1,products!$A$1:$G$1,0))</f>
        <v>L</v>
      </c>
      <c r="M496" t="str">
        <f t="shared" si="15"/>
        <v>Light</v>
      </c>
      <c r="N496" s="4">
        <f>INDEX(products!$A$1:$G$49,MATCH(orders!$D496,products!$A$1:$A$49,0),MATCH(orders!N$1,products!$A$1:$G$1,0))</f>
        <v>1</v>
      </c>
      <c r="O496" s="5">
        <f>INDEX(products!$A$1:$G$49,MATCH(orders!$D496,products!$A$1:$A$49,0),MATCH(orders!O$1,products!$A$1:$G$1,0))</f>
        <v>15.85</v>
      </c>
      <c r="P496" s="5">
        <f>E496*O496</f>
        <v>31.7</v>
      </c>
    </row>
    <row r="497" spans="1:16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INDEX(customers!$A$1:$I$1001,MATCH(orders!$C497,customers!$A$1:$A$1001,0),MATCH(orders!F$1,customers!$A$1:$I$1,0))</f>
        <v>Currey MacAllister</v>
      </c>
      <c r="G497" s="2" t="str">
        <f>INDEX(customers!$A$1:$I$1001,MATCH(orders!$C497,customers!$A$1:$A$1001,0),MATCH(orders!G$1,customers!$A$1:$I$1,0))</f>
        <v>Yes</v>
      </c>
      <c r="H497" s="2" t="str">
        <f>INDEX(customers!$A$1:$I$1001,MATCH(orders!$C497,customers!$A$1:$A$1001,0),MATCH(orders!H$1,customers!$A$1:$I$1,0))</f>
        <v>Danbury</v>
      </c>
      <c r="I497" s="2" t="str">
        <f>INDEX(customers!$A$1:$I$1001,MATCH(orders!$C497,customers!$A$1:$A$1001,0),MATCH(orders!I$1,customers!$A$1:$I$1,0))</f>
        <v>United States</v>
      </c>
      <c r="J497" t="str">
        <f>INDEX(products!$A$1:$G$49,MATCH(orders!$D497,products!$A$1:$A$49,0),MATCH(orders!J$1,products!$A$1:$G$1,0))</f>
        <v>Lib</v>
      </c>
      <c r="K497" t="str">
        <f t="shared" si="14"/>
        <v>Liberica</v>
      </c>
      <c r="L497" t="str">
        <f>INDEX(products!$A$1:$G$49,MATCH(orders!$D497,products!$A$1:$A$49,0),MATCH(orders!L$1,products!$A$1:$G$1,0))</f>
        <v>L</v>
      </c>
      <c r="M497" t="str">
        <f t="shared" si="15"/>
        <v>Light</v>
      </c>
      <c r="N497" s="4">
        <f>INDEX(products!$A$1:$G$49,MATCH(orders!$D497,products!$A$1:$A$49,0),MATCH(orders!N$1,products!$A$1:$G$1,0))</f>
        <v>1</v>
      </c>
      <c r="O497" s="5">
        <f>INDEX(products!$A$1:$G$49,MATCH(orders!$D497,products!$A$1:$A$49,0),MATCH(orders!O$1,products!$A$1:$G$1,0))</f>
        <v>15.85</v>
      </c>
      <c r="P497" s="5">
        <f>E497*O497</f>
        <v>79.25</v>
      </c>
    </row>
    <row r="498" spans="1:16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INDEX(customers!$A$1:$I$1001,MATCH(orders!$C498,customers!$A$1:$A$1001,0),MATCH(orders!F$1,customers!$A$1:$I$1,0))</f>
        <v>Hamlen Pallister</v>
      </c>
      <c r="G498" s="2" t="str">
        <f>INDEX(customers!$A$1:$I$1001,MATCH(orders!$C498,customers!$A$1:$A$1001,0),MATCH(orders!G$1,customers!$A$1:$I$1,0))</f>
        <v>No</v>
      </c>
      <c r="H498" s="2" t="str">
        <f>INDEX(customers!$A$1:$I$1001,MATCH(orders!$C498,customers!$A$1:$A$1001,0),MATCH(orders!H$1,customers!$A$1:$I$1,0))</f>
        <v>Pensacola</v>
      </c>
      <c r="I498" s="2" t="str">
        <f>INDEX(customers!$A$1:$I$1001,MATCH(orders!$C498,customers!$A$1:$A$1001,0),MATCH(orders!I$1,customers!$A$1:$I$1,0))</f>
        <v>United States</v>
      </c>
      <c r="J498" t="str">
        <f>INDEX(products!$A$1:$G$49,MATCH(orders!$D498,products!$A$1:$A$49,0),MATCH(orders!J$1,products!$A$1:$G$1,0))</f>
        <v>Exc</v>
      </c>
      <c r="K498" t="str">
        <f t="shared" si="14"/>
        <v>Excelsa</v>
      </c>
      <c r="L498" t="str">
        <f>INDEX(products!$A$1:$G$49,MATCH(orders!$D498,products!$A$1:$A$49,0),MATCH(orders!L$1,products!$A$1:$G$1,0))</f>
        <v>D</v>
      </c>
      <c r="M498" t="str">
        <f t="shared" si="15"/>
        <v>Dark</v>
      </c>
      <c r="N498" s="4">
        <f>INDEX(products!$A$1:$G$49,MATCH(orders!$D498,products!$A$1:$A$49,0),MATCH(orders!N$1,products!$A$1:$G$1,0))</f>
        <v>0.2</v>
      </c>
      <c r="O498" s="5">
        <f>INDEX(products!$A$1:$G$49,MATCH(orders!$D498,products!$A$1:$A$49,0),MATCH(orders!O$1,products!$A$1:$G$1,0))</f>
        <v>3.645</v>
      </c>
      <c r="P498" s="5">
        <f>E498*O498</f>
        <v>10.935</v>
      </c>
    </row>
    <row r="499" spans="1:16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INDEX(customers!$A$1:$I$1001,MATCH(orders!$C499,customers!$A$1:$A$1001,0),MATCH(orders!F$1,customers!$A$1:$I$1,0))</f>
        <v>Chantal Mersh</v>
      </c>
      <c r="G499" s="2" t="str">
        <f>INDEX(customers!$A$1:$I$1001,MATCH(orders!$C499,customers!$A$1:$A$1001,0),MATCH(orders!G$1,customers!$A$1:$I$1,0))</f>
        <v>No</v>
      </c>
      <c r="H499" s="2" t="str">
        <f>INDEX(customers!$A$1:$I$1001,MATCH(orders!$C499,customers!$A$1:$A$1001,0),MATCH(orders!H$1,customers!$A$1:$I$1,0))</f>
        <v>Milltown</v>
      </c>
      <c r="I499" s="2" t="str">
        <f>INDEX(customers!$A$1:$I$1001,MATCH(orders!$C499,customers!$A$1:$A$1001,0),MATCH(orders!I$1,customers!$A$1:$I$1,0))</f>
        <v>Ireland</v>
      </c>
      <c r="J499" t="str">
        <f>INDEX(products!$A$1:$G$49,MATCH(orders!$D499,products!$A$1:$A$49,0),MATCH(orders!J$1,products!$A$1:$G$1,0))</f>
        <v>Ara</v>
      </c>
      <c r="K499" t="str">
        <f t="shared" si="14"/>
        <v>Arabica</v>
      </c>
      <c r="L499" t="str">
        <f>INDEX(products!$A$1:$G$49,MATCH(orders!$D499,products!$A$1:$A$49,0),MATCH(orders!L$1,products!$A$1:$G$1,0))</f>
        <v>D</v>
      </c>
      <c r="M499" t="str">
        <f t="shared" si="15"/>
        <v>Dark</v>
      </c>
      <c r="N499" s="4">
        <f>INDEX(products!$A$1:$G$49,MATCH(orders!$D499,products!$A$1:$A$49,0),MATCH(orders!N$1,products!$A$1:$G$1,0))</f>
        <v>1</v>
      </c>
      <c r="O499" s="5">
        <f>INDEX(products!$A$1:$G$49,MATCH(orders!$D499,products!$A$1:$A$49,0),MATCH(orders!O$1,products!$A$1:$G$1,0))</f>
        <v>9.9499999999999993</v>
      </c>
      <c r="P499" s="5">
        <f>E499*O499</f>
        <v>39.799999999999997</v>
      </c>
    </row>
    <row r="500" spans="1:16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INDEX(customers!$A$1:$I$1001,MATCH(orders!$C500,customers!$A$1:$A$1001,0),MATCH(orders!F$1,customers!$A$1:$I$1,0))</f>
        <v>Marja Urion</v>
      </c>
      <c r="G500" s="2" t="str">
        <f>INDEX(customers!$A$1:$I$1001,MATCH(orders!$C500,customers!$A$1:$A$1001,0),MATCH(orders!G$1,customers!$A$1:$I$1,0))</f>
        <v>Yes</v>
      </c>
      <c r="H500" s="2" t="str">
        <f>INDEX(customers!$A$1:$I$1001,MATCH(orders!$C500,customers!$A$1:$A$1001,0),MATCH(orders!H$1,customers!$A$1:$I$1,0))</f>
        <v>Virginia</v>
      </c>
      <c r="I500" s="2" t="str">
        <f>INDEX(customers!$A$1:$I$1001,MATCH(orders!$C500,customers!$A$1:$A$1001,0),MATCH(orders!I$1,customers!$A$1:$I$1,0))</f>
        <v>Ireland</v>
      </c>
      <c r="J500" t="str">
        <f>INDEX(products!$A$1:$G$49,MATCH(orders!$D500,products!$A$1:$A$49,0),MATCH(orders!J$1,products!$A$1:$G$1,0))</f>
        <v>Rob</v>
      </c>
      <c r="K500" t="str">
        <f t="shared" si="14"/>
        <v>Robusta</v>
      </c>
      <c r="L500" t="str">
        <f>INDEX(products!$A$1:$G$49,MATCH(orders!$D500,products!$A$1:$A$49,0),MATCH(orders!L$1,products!$A$1:$G$1,0))</f>
        <v>M</v>
      </c>
      <c r="M500" t="str">
        <f t="shared" si="15"/>
        <v>Medium</v>
      </c>
      <c r="N500" s="4">
        <f>INDEX(products!$A$1:$G$49,MATCH(orders!$D500,products!$A$1:$A$49,0),MATCH(orders!N$1,products!$A$1:$G$1,0))</f>
        <v>1</v>
      </c>
      <c r="O500" s="5">
        <f>INDEX(products!$A$1:$G$49,MATCH(orders!$D500,products!$A$1:$A$49,0),MATCH(orders!O$1,products!$A$1:$G$1,0))</f>
        <v>9.9499999999999993</v>
      </c>
      <c r="P500" s="5">
        <f>E500*O500</f>
        <v>49.75</v>
      </c>
    </row>
    <row r="501" spans="1:16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INDEX(customers!$A$1:$I$1001,MATCH(orders!$C501,customers!$A$1:$A$1001,0),MATCH(orders!F$1,customers!$A$1:$I$1,0))</f>
        <v>Malynda Purbrick</v>
      </c>
      <c r="G501" s="2" t="str">
        <f>INDEX(customers!$A$1:$I$1001,MATCH(orders!$C501,customers!$A$1:$A$1001,0),MATCH(orders!G$1,customers!$A$1:$I$1,0))</f>
        <v>Yes</v>
      </c>
      <c r="H501" s="2" t="str">
        <f>INDEX(customers!$A$1:$I$1001,MATCH(orders!$C501,customers!$A$1:$A$1001,0),MATCH(orders!H$1,customers!$A$1:$I$1,0))</f>
        <v>Balally</v>
      </c>
      <c r="I501" s="2" t="str">
        <f>INDEX(customers!$A$1:$I$1001,MATCH(orders!$C501,customers!$A$1:$A$1001,0),MATCH(orders!I$1,customers!$A$1:$I$1,0))</f>
        <v>Ireland</v>
      </c>
      <c r="J501" t="str">
        <f>INDEX(products!$A$1:$G$49,MATCH(orders!$D501,products!$A$1:$A$49,0),MATCH(orders!J$1,products!$A$1:$G$1,0))</f>
        <v>Rob</v>
      </c>
      <c r="K501" t="str">
        <f t="shared" si="14"/>
        <v>Robusta</v>
      </c>
      <c r="L501" t="str">
        <f>INDEX(products!$A$1:$G$49,MATCH(orders!$D501,products!$A$1:$A$49,0),MATCH(orders!L$1,products!$A$1:$G$1,0))</f>
        <v>D</v>
      </c>
      <c r="M501" t="str">
        <f t="shared" si="15"/>
        <v>Dark</v>
      </c>
      <c r="N501" s="4">
        <f>INDEX(products!$A$1:$G$49,MATCH(orders!$D501,products!$A$1:$A$49,0),MATCH(orders!N$1,products!$A$1:$G$1,0))</f>
        <v>0.2</v>
      </c>
      <c r="O501" s="5">
        <f>INDEX(products!$A$1:$G$49,MATCH(orders!$D501,products!$A$1:$A$49,0),MATCH(orders!O$1,products!$A$1:$G$1,0))</f>
        <v>2.6849999999999996</v>
      </c>
      <c r="P501" s="5">
        <f>E501*O501</f>
        <v>8.0549999999999997</v>
      </c>
    </row>
    <row r="502" spans="1:16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INDEX(customers!$A$1:$I$1001,MATCH(orders!$C502,customers!$A$1:$A$1001,0),MATCH(orders!F$1,customers!$A$1:$I$1,0))</f>
        <v>Alf Housaman</v>
      </c>
      <c r="G502" s="2" t="str">
        <f>INDEX(customers!$A$1:$I$1001,MATCH(orders!$C502,customers!$A$1:$A$1001,0),MATCH(orders!G$1,customers!$A$1:$I$1,0))</f>
        <v>No</v>
      </c>
      <c r="H502" s="2" t="str">
        <f>INDEX(customers!$A$1:$I$1001,MATCH(orders!$C502,customers!$A$1:$A$1001,0),MATCH(orders!H$1,customers!$A$1:$I$1,0))</f>
        <v>Grand Rapids</v>
      </c>
      <c r="I502" s="2" t="str">
        <f>INDEX(customers!$A$1:$I$1001,MATCH(orders!$C502,customers!$A$1:$A$1001,0),MATCH(orders!I$1,customers!$A$1:$I$1,0))</f>
        <v>United States</v>
      </c>
      <c r="J502" t="str">
        <f>INDEX(products!$A$1:$G$49,MATCH(orders!$D502,products!$A$1:$A$49,0),MATCH(orders!J$1,products!$A$1:$G$1,0))</f>
        <v>Rob</v>
      </c>
      <c r="K502" t="str">
        <f t="shared" si="14"/>
        <v>Robusta</v>
      </c>
      <c r="L502" t="str">
        <f>INDEX(products!$A$1:$G$49,MATCH(orders!$D502,products!$A$1:$A$49,0),MATCH(orders!L$1,products!$A$1:$G$1,0))</f>
        <v>L</v>
      </c>
      <c r="M502" t="str">
        <f t="shared" si="15"/>
        <v>Light</v>
      </c>
      <c r="N502" s="4">
        <f>INDEX(products!$A$1:$G$49,MATCH(orders!$D502,products!$A$1:$A$49,0),MATCH(orders!N$1,products!$A$1:$G$1,0))</f>
        <v>1</v>
      </c>
      <c r="O502" s="5">
        <f>INDEX(products!$A$1:$G$49,MATCH(orders!$D502,products!$A$1:$A$49,0),MATCH(orders!O$1,products!$A$1:$G$1,0))</f>
        <v>11.95</v>
      </c>
      <c r="P502" s="5">
        <f>E502*O502</f>
        <v>47.8</v>
      </c>
    </row>
    <row r="503" spans="1:16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INDEX(customers!$A$1:$I$1001,MATCH(orders!$C503,customers!$A$1:$A$1001,0),MATCH(orders!F$1,customers!$A$1:$I$1,0))</f>
        <v>Gladi Ducker</v>
      </c>
      <c r="G503" s="2" t="str">
        <f>INDEX(customers!$A$1:$I$1001,MATCH(orders!$C503,customers!$A$1:$A$1001,0),MATCH(orders!G$1,customers!$A$1:$I$1,0))</f>
        <v>No</v>
      </c>
      <c r="H503" s="2" t="str">
        <f>INDEX(customers!$A$1:$I$1001,MATCH(orders!$C503,customers!$A$1:$A$1001,0),MATCH(orders!H$1,customers!$A$1:$I$1,0))</f>
        <v>Belfast</v>
      </c>
      <c r="I503" s="2" t="str">
        <f>INDEX(customers!$A$1:$I$1001,MATCH(orders!$C503,customers!$A$1:$A$1001,0),MATCH(orders!I$1,customers!$A$1:$I$1,0))</f>
        <v>United Kingdom</v>
      </c>
      <c r="J503" t="str">
        <f>INDEX(products!$A$1:$G$49,MATCH(orders!$D503,products!$A$1:$A$49,0),MATCH(orders!J$1,products!$A$1:$G$1,0))</f>
        <v>Rob</v>
      </c>
      <c r="K503" t="str">
        <f t="shared" si="14"/>
        <v>Robusta</v>
      </c>
      <c r="L503" t="str">
        <f>INDEX(products!$A$1:$G$49,MATCH(orders!$D503,products!$A$1:$A$49,0),MATCH(orders!L$1,products!$A$1:$G$1,0))</f>
        <v>M</v>
      </c>
      <c r="M503" t="str">
        <f t="shared" si="15"/>
        <v>Medium</v>
      </c>
      <c r="N503" s="4">
        <f>INDEX(products!$A$1:$G$49,MATCH(orders!$D503,products!$A$1:$A$49,0),MATCH(orders!N$1,products!$A$1:$G$1,0))</f>
        <v>0.2</v>
      </c>
      <c r="O503" s="5">
        <f>INDEX(products!$A$1:$G$49,MATCH(orders!$D503,products!$A$1:$A$49,0),MATCH(orders!O$1,products!$A$1:$G$1,0))</f>
        <v>2.9849999999999999</v>
      </c>
      <c r="P503" s="5">
        <f>E503*O503</f>
        <v>11.94</v>
      </c>
    </row>
    <row r="504" spans="1:16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INDEX(customers!$A$1:$I$1001,MATCH(orders!$C504,customers!$A$1:$A$1001,0),MATCH(orders!F$1,customers!$A$1:$I$1,0))</f>
        <v>Gladi Ducker</v>
      </c>
      <c r="G504" s="2" t="str">
        <f>INDEX(customers!$A$1:$I$1001,MATCH(orders!$C504,customers!$A$1:$A$1001,0),MATCH(orders!G$1,customers!$A$1:$I$1,0))</f>
        <v>No</v>
      </c>
      <c r="H504" s="2" t="str">
        <f>INDEX(customers!$A$1:$I$1001,MATCH(orders!$C504,customers!$A$1:$A$1001,0),MATCH(orders!H$1,customers!$A$1:$I$1,0))</f>
        <v>Belfast</v>
      </c>
      <c r="I504" s="2" t="str">
        <f>INDEX(customers!$A$1:$I$1001,MATCH(orders!$C504,customers!$A$1:$A$1001,0),MATCH(orders!I$1,customers!$A$1:$I$1,0))</f>
        <v>United Kingdom</v>
      </c>
      <c r="J504" t="str">
        <f>INDEX(products!$A$1:$G$49,MATCH(orders!$D504,products!$A$1:$A$49,0),MATCH(orders!J$1,products!$A$1:$G$1,0))</f>
        <v>Exc</v>
      </c>
      <c r="K504" t="str">
        <f t="shared" si="14"/>
        <v>Excelsa</v>
      </c>
      <c r="L504" t="str">
        <f>INDEX(products!$A$1:$G$49,MATCH(orders!$D504,products!$A$1:$A$49,0),MATCH(orders!L$1,products!$A$1:$G$1,0))</f>
        <v>M</v>
      </c>
      <c r="M504" t="str">
        <f t="shared" si="15"/>
        <v>Medium</v>
      </c>
      <c r="N504" s="4">
        <f>INDEX(products!$A$1:$G$49,MATCH(orders!$D504,products!$A$1:$A$49,0),MATCH(orders!N$1,products!$A$1:$G$1,0))</f>
        <v>0.2</v>
      </c>
      <c r="O504" s="5">
        <f>INDEX(products!$A$1:$G$49,MATCH(orders!$D504,products!$A$1:$A$49,0),MATCH(orders!O$1,products!$A$1:$G$1,0))</f>
        <v>4.125</v>
      </c>
      <c r="P504" s="5">
        <f>E504*O504</f>
        <v>16.5</v>
      </c>
    </row>
    <row r="505" spans="1:16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INDEX(customers!$A$1:$I$1001,MATCH(orders!$C505,customers!$A$1:$A$1001,0),MATCH(orders!F$1,customers!$A$1:$I$1,0))</f>
        <v>Gladi Ducker</v>
      </c>
      <c r="G505" s="2" t="str">
        <f>INDEX(customers!$A$1:$I$1001,MATCH(orders!$C505,customers!$A$1:$A$1001,0),MATCH(orders!G$1,customers!$A$1:$I$1,0))</f>
        <v>No</v>
      </c>
      <c r="H505" s="2" t="str">
        <f>INDEX(customers!$A$1:$I$1001,MATCH(orders!$C505,customers!$A$1:$A$1001,0),MATCH(orders!H$1,customers!$A$1:$I$1,0))</f>
        <v>Belfast</v>
      </c>
      <c r="I505" s="2" t="str">
        <f>INDEX(customers!$A$1:$I$1001,MATCH(orders!$C505,customers!$A$1:$A$1001,0),MATCH(orders!I$1,customers!$A$1:$I$1,0))</f>
        <v>United Kingdom</v>
      </c>
      <c r="J505" t="str">
        <f>INDEX(products!$A$1:$G$49,MATCH(orders!$D505,products!$A$1:$A$49,0),MATCH(orders!J$1,products!$A$1:$G$1,0))</f>
        <v>Lib</v>
      </c>
      <c r="K505" t="str">
        <f t="shared" si="14"/>
        <v>Liberica</v>
      </c>
      <c r="L505" t="str">
        <f>INDEX(products!$A$1:$G$49,MATCH(orders!$D505,products!$A$1:$A$49,0),MATCH(orders!L$1,products!$A$1:$G$1,0))</f>
        <v>D</v>
      </c>
      <c r="M505" t="str">
        <f t="shared" si="15"/>
        <v>Dark</v>
      </c>
      <c r="N505" s="4">
        <f>INDEX(products!$A$1:$G$49,MATCH(orders!$D505,products!$A$1:$A$49,0),MATCH(orders!N$1,products!$A$1:$G$1,0))</f>
        <v>1</v>
      </c>
      <c r="O505" s="5">
        <f>INDEX(products!$A$1:$G$49,MATCH(orders!$D505,products!$A$1:$A$49,0),MATCH(orders!O$1,products!$A$1:$G$1,0))</f>
        <v>12.95</v>
      </c>
      <c r="P505" s="5">
        <f>E505*O505</f>
        <v>51.8</v>
      </c>
    </row>
    <row r="506" spans="1:16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INDEX(customers!$A$1:$I$1001,MATCH(orders!$C506,customers!$A$1:$A$1001,0),MATCH(orders!F$1,customers!$A$1:$I$1,0))</f>
        <v>Gladi Ducker</v>
      </c>
      <c r="G506" s="2" t="str">
        <f>INDEX(customers!$A$1:$I$1001,MATCH(orders!$C506,customers!$A$1:$A$1001,0),MATCH(orders!G$1,customers!$A$1:$I$1,0))</f>
        <v>No</v>
      </c>
      <c r="H506" s="2" t="str">
        <f>INDEX(customers!$A$1:$I$1001,MATCH(orders!$C506,customers!$A$1:$A$1001,0),MATCH(orders!H$1,customers!$A$1:$I$1,0))</f>
        <v>Belfast</v>
      </c>
      <c r="I506" s="2" t="str">
        <f>INDEX(customers!$A$1:$I$1001,MATCH(orders!$C506,customers!$A$1:$A$1001,0),MATCH(orders!I$1,customers!$A$1:$I$1,0))</f>
        <v>United Kingdom</v>
      </c>
      <c r="J506" t="str">
        <f>INDEX(products!$A$1:$G$49,MATCH(orders!$D506,products!$A$1:$A$49,0),MATCH(orders!J$1,products!$A$1:$G$1,0))</f>
        <v>Lib</v>
      </c>
      <c r="K506" t="str">
        <f t="shared" si="14"/>
        <v>Liberica</v>
      </c>
      <c r="L506" t="str">
        <f>INDEX(products!$A$1:$G$49,MATCH(orders!$D506,products!$A$1:$A$49,0),MATCH(orders!L$1,products!$A$1:$G$1,0))</f>
        <v>L</v>
      </c>
      <c r="M506" t="str">
        <f t="shared" si="15"/>
        <v>Light</v>
      </c>
      <c r="N506" s="4">
        <f>INDEX(products!$A$1:$G$49,MATCH(orders!$D506,products!$A$1:$A$49,0),MATCH(orders!N$1,products!$A$1:$G$1,0))</f>
        <v>0.2</v>
      </c>
      <c r="O506" s="5">
        <f>INDEX(products!$A$1:$G$49,MATCH(orders!$D506,products!$A$1:$A$49,0),MATCH(orders!O$1,products!$A$1:$G$1,0))</f>
        <v>4.7549999999999999</v>
      </c>
      <c r="P506" s="5">
        <f>E506*O506</f>
        <v>14.265000000000001</v>
      </c>
    </row>
    <row r="507" spans="1:16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INDEX(customers!$A$1:$I$1001,MATCH(orders!$C507,customers!$A$1:$A$1001,0),MATCH(orders!F$1,customers!$A$1:$I$1,0))</f>
        <v>Wain Stearley</v>
      </c>
      <c r="G507" s="2" t="str">
        <f>INDEX(customers!$A$1:$I$1001,MATCH(orders!$C507,customers!$A$1:$A$1001,0),MATCH(orders!G$1,customers!$A$1:$I$1,0))</f>
        <v>No</v>
      </c>
      <c r="H507" s="2" t="str">
        <f>INDEX(customers!$A$1:$I$1001,MATCH(orders!$C507,customers!$A$1:$A$1001,0),MATCH(orders!H$1,customers!$A$1:$I$1,0))</f>
        <v>High Point</v>
      </c>
      <c r="I507" s="2" t="str">
        <f>INDEX(customers!$A$1:$I$1001,MATCH(orders!$C507,customers!$A$1:$A$1001,0),MATCH(orders!I$1,customers!$A$1:$I$1,0))</f>
        <v>United States</v>
      </c>
      <c r="J507" t="str">
        <f>INDEX(products!$A$1:$G$49,MATCH(orders!$D507,products!$A$1:$A$49,0),MATCH(orders!J$1,products!$A$1:$G$1,0))</f>
        <v>Lib</v>
      </c>
      <c r="K507" t="str">
        <f t="shared" si="14"/>
        <v>Liberica</v>
      </c>
      <c r="L507" t="str">
        <f>INDEX(products!$A$1:$G$49,MATCH(orders!$D507,products!$A$1:$A$49,0),MATCH(orders!L$1,products!$A$1:$G$1,0))</f>
        <v>M</v>
      </c>
      <c r="M507" t="str">
        <f t="shared" si="15"/>
        <v>Medium</v>
      </c>
      <c r="N507" s="4">
        <f>INDEX(products!$A$1:$G$49,MATCH(orders!$D507,products!$A$1:$A$49,0),MATCH(orders!N$1,products!$A$1:$G$1,0))</f>
        <v>0.2</v>
      </c>
      <c r="O507" s="5">
        <f>INDEX(products!$A$1:$G$49,MATCH(orders!$D507,products!$A$1:$A$49,0),MATCH(orders!O$1,products!$A$1:$G$1,0))</f>
        <v>4.3650000000000002</v>
      </c>
      <c r="P507" s="5">
        <f>E507*O507</f>
        <v>26.19</v>
      </c>
    </row>
    <row r="508" spans="1:16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INDEX(customers!$A$1:$I$1001,MATCH(orders!$C508,customers!$A$1:$A$1001,0),MATCH(orders!F$1,customers!$A$1:$I$1,0))</f>
        <v>Diane-marie Wincer</v>
      </c>
      <c r="G508" s="2" t="str">
        <f>INDEX(customers!$A$1:$I$1001,MATCH(orders!$C508,customers!$A$1:$A$1001,0),MATCH(orders!G$1,customers!$A$1:$I$1,0))</f>
        <v>Yes</v>
      </c>
      <c r="H508" s="2" t="str">
        <f>INDEX(customers!$A$1:$I$1001,MATCH(orders!$C508,customers!$A$1:$A$1001,0),MATCH(orders!H$1,customers!$A$1:$I$1,0))</f>
        <v>El Paso</v>
      </c>
      <c r="I508" s="2" t="str">
        <f>INDEX(customers!$A$1:$I$1001,MATCH(orders!$C508,customers!$A$1:$A$1001,0),MATCH(orders!I$1,customers!$A$1:$I$1,0))</f>
        <v>United States</v>
      </c>
      <c r="J508" t="str">
        <f>INDEX(products!$A$1:$G$49,MATCH(orders!$D508,products!$A$1:$A$49,0),MATCH(orders!J$1,products!$A$1:$G$1,0))</f>
        <v>Ara</v>
      </c>
      <c r="K508" t="str">
        <f t="shared" si="14"/>
        <v>Arabica</v>
      </c>
      <c r="L508" t="str">
        <f>INDEX(products!$A$1:$G$49,MATCH(orders!$D508,products!$A$1:$A$49,0),MATCH(orders!L$1,products!$A$1:$G$1,0))</f>
        <v>L</v>
      </c>
      <c r="M508" t="str">
        <f t="shared" si="15"/>
        <v>Light</v>
      </c>
      <c r="N508" s="4">
        <f>INDEX(products!$A$1:$G$49,MATCH(orders!$D508,products!$A$1:$A$49,0),MATCH(orders!N$1,products!$A$1:$G$1,0))</f>
        <v>1</v>
      </c>
      <c r="O508" s="5">
        <f>INDEX(products!$A$1:$G$49,MATCH(orders!$D508,products!$A$1:$A$49,0),MATCH(orders!O$1,products!$A$1:$G$1,0))</f>
        <v>12.95</v>
      </c>
      <c r="P508" s="5">
        <f>E508*O508</f>
        <v>25.9</v>
      </c>
    </row>
    <row r="509" spans="1:16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INDEX(customers!$A$1:$I$1001,MATCH(orders!$C509,customers!$A$1:$A$1001,0),MATCH(orders!F$1,customers!$A$1:$I$1,0))</f>
        <v>Perry Lyfield</v>
      </c>
      <c r="G509" s="2" t="str">
        <f>INDEX(customers!$A$1:$I$1001,MATCH(orders!$C509,customers!$A$1:$A$1001,0),MATCH(orders!G$1,customers!$A$1:$I$1,0))</f>
        <v>Yes</v>
      </c>
      <c r="H509" s="2" t="str">
        <f>INDEX(customers!$A$1:$I$1001,MATCH(orders!$C509,customers!$A$1:$A$1001,0),MATCH(orders!H$1,customers!$A$1:$I$1,0))</f>
        <v>Cleveland</v>
      </c>
      <c r="I509" s="2" t="str">
        <f>INDEX(customers!$A$1:$I$1001,MATCH(orders!$C509,customers!$A$1:$A$1001,0),MATCH(orders!I$1,customers!$A$1:$I$1,0))</f>
        <v>United States</v>
      </c>
      <c r="J509" t="str">
        <f>INDEX(products!$A$1:$G$49,MATCH(orders!$D509,products!$A$1:$A$49,0),MATCH(orders!J$1,products!$A$1:$G$1,0))</f>
        <v>Ara</v>
      </c>
      <c r="K509" t="str">
        <f t="shared" si="14"/>
        <v>Arabica</v>
      </c>
      <c r="L509" t="str">
        <f>INDEX(products!$A$1:$G$49,MATCH(orders!$D509,products!$A$1:$A$49,0),MATCH(orders!L$1,products!$A$1:$G$1,0))</f>
        <v>L</v>
      </c>
      <c r="M509" t="str">
        <f t="shared" si="15"/>
        <v>Light</v>
      </c>
      <c r="N509" s="4">
        <f>INDEX(products!$A$1:$G$49,MATCH(orders!$D509,products!$A$1:$A$49,0),MATCH(orders!N$1,products!$A$1:$G$1,0))</f>
        <v>2.5</v>
      </c>
      <c r="O509" s="5">
        <f>INDEX(products!$A$1:$G$49,MATCH(orders!$D509,products!$A$1:$A$49,0),MATCH(orders!O$1,products!$A$1:$G$1,0))</f>
        <v>29.784999999999997</v>
      </c>
      <c r="P509" s="5">
        <f>E509*O509</f>
        <v>89.35499999999999</v>
      </c>
    </row>
    <row r="510" spans="1:16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INDEX(customers!$A$1:$I$1001,MATCH(orders!$C510,customers!$A$1:$A$1001,0),MATCH(orders!F$1,customers!$A$1:$I$1,0))</f>
        <v>Heall Perris</v>
      </c>
      <c r="G510" s="2" t="str">
        <f>INDEX(customers!$A$1:$I$1001,MATCH(orders!$C510,customers!$A$1:$A$1001,0),MATCH(orders!G$1,customers!$A$1:$I$1,0))</f>
        <v>No</v>
      </c>
      <c r="H510" s="2" t="str">
        <f>INDEX(customers!$A$1:$I$1001,MATCH(orders!$C510,customers!$A$1:$A$1001,0),MATCH(orders!H$1,customers!$A$1:$I$1,0))</f>
        <v>Ballymahon</v>
      </c>
      <c r="I510" s="2" t="str">
        <f>INDEX(customers!$A$1:$I$1001,MATCH(orders!$C510,customers!$A$1:$A$1001,0),MATCH(orders!I$1,customers!$A$1:$I$1,0))</f>
        <v>Ireland</v>
      </c>
      <c r="J510" t="str">
        <f>INDEX(products!$A$1:$G$49,MATCH(orders!$D510,products!$A$1:$A$49,0),MATCH(orders!J$1,products!$A$1:$G$1,0))</f>
        <v>Lib</v>
      </c>
      <c r="K510" t="str">
        <f t="shared" si="14"/>
        <v>Liberica</v>
      </c>
      <c r="L510" t="str">
        <f>INDEX(products!$A$1:$G$49,MATCH(orders!$D510,products!$A$1:$A$49,0),MATCH(orders!L$1,products!$A$1:$G$1,0))</f>
        <v>D</v>
      </c>
      <c r="M510" t="str">
        <f t="shared" si="15"/>
        <v>Dark</v>
      </c>
      <c r="N510" s="4">
        <f>INDEX(products!$A$1:$G$49,MATCH(orders!$D510,products!$A$1:$A$49,0),MATCH(orders!N$1,products!$A$1:$G$1,0))</f>
        <v>0.5</v>
      </c>
      <c r="O510" s="5">
        <f>INDEX(products!$A$1:$G$49,MATCH(orders!$D510,products!$A$1:$A$49,0),MATCH(orders!O$1,products!$A$1:$G$1,0))</f>
        <v>7.77</v>
      </c>
      <c r="P510" s="5">
        <f>E510*O510</f>
        <v>46.62</v>
      </c>
    </row>
    <row r="511" spans="1:16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INDEX(customers!$A$1:$I$1001,MATCH(orders!$C511,customers!$A$1:$A$1001,0),MATCH(orders!F$1,customers!$A$1:$I$1,0))</f>
        <v>Marja Urion</v>
      </c>
      <c r="G511" s="2" t="str">
        <f>INDEX(customers!$A$1:$I$1001,MATCH(orders!$C511,customers!$A$1:$A$1001,0),MATCH(orders!G$1,customers!$A$1:$I$1,0))</f>
        <v>Yes</v>
      </c>
      <c r="H511" s="2" t="str">
        <f>INDEX(customers!$A$1:$I$1001,MATCH(orders!$C511,customers!$A$1:$A$1001,0),MATCH(orders!H$1,customers!$A$1:$I$1,0))</f>
        <v>Virginia</v>
      </c>
      <c r="I511" s="2" t="str">
        <f>INDEX(customers!$A$1:$I$1001,MATCH(orders!$C511,customers!$A$1:$A$1001,0),MATCH(orders!I$1,customers!$A$1:$I$1,0))</f>
        <v>Ireland</v>
      </c>
      <c r="J511" t="str">
        <f>INDEX(products!$A$1:$G$49,MATCH(orders!$D511,products!$A$1:$A$49,0),MATCH(orders!J$1,products!$A$1:$G$1,0))</f>
        <v>Ara</v>
      </c>
      <c r="K511" t="str">
        <f t="shared" si="14"/>
        <v>Arabica</v>
      </c>
      <c r="L511" t="str">
        <f>INDEX(products!$A$1:$G$49,MATCH(orders!$D511,products!$A$1:$A$49,0),MATCH(orders!L$1,products!$A$1:$G$1,0))</f>
        <v>D</v>
      </c>
      <c r="M511" t="str">
        <f t="shared" si="15"/>
        <v>Dark</v>
      </c>
      <c r="N511" s="4">
        <f>INDEX(products!$A$1:$G$49,MATCH(orders!$D511,products!$A$1:$A$49,0),MATCH(orders!N$1,products!$A$1:$G$1,0))</f>
        <v>1</v>
      </c>
      <c r="O511" s="5">
        <f>INDEX(products!$A$1:$G$49,MATCH(orders!$D511,products!$A$1:$A$49,0),MATCH(orders!O$1,products!$A$1:$G$1,0))</f>
        <v>9.9499999999999993</v>
      </c>
      <c r="P511" s="5">
        <f>E511*O511</f>
        <v>29.849999999999998</v>
      </c>
    </row>
    <row r="512" spans="1:16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INDEX(customers!$A$1:$I$1001,MATCH(orders!$C512,customers!$A$1:$A$1001,0),MATCH(orders!F$1,customers!$A$1:$I$1,0))</f>
        <v>Camellia Kid</v>
      </c>
      <c r="G512" s="2" t="str">
        <f>INDEX(customers!$A$1:$I$1001,MATCH(orders!$C512,customers!$A$1:$A$1001,0),MATCH(orders!G$1,customers!$A$1:$I$1,0))</f>
        <v>Yes</v>
      </c>
      <c r="H512" s="2" t="str">
        <f>INDEX(customers!$A$1:$I$1001,MATCH(orders!$C512,customers!$A$1:$A$1001,0),MATCH(orders!H$1,customers!$A$1:$I$1,0))</f>
        <v>Whitegate</v>
      </c>
      <c r="I512" s="2" t="str">
        <f>INDEX(customers!$A$1:$I$1001,MATCH(orders!$C512,customers!$A$1:$A$1001,0),MATCH(orders!I$1,customers!$A$1:$I$1,0))</f>
        <v>Ireland</v>
      </c>
      <c r="J512" t="str">
        <f>INDEX(products!$A$1:$G$49,MATCH(orders!$D512,products!$A$1:$A$49,0),MATCH(orders!J$1,products!$A$1:$G$1,0))</f>
        <v>Rob</v>
      </c>
      <c r="K512" t="str">
        <f t="shared" si="14"/>
        <v>Robusta</v>
      </c>
      <c r="L512" t="str">
        <f>INDEX(products!$A$1:$G$49,MATCH(orders!$D512,products!$A$1:$A$49,0),MATCH(orders!L$1,products!$A$1:$G$1,0))</f>
        <v>L</v>
      </c>
      <c r="M512" t="str">
        <f t="shared" si="15"/>
        <v>Light</v>
      </c>
      <c r="N512" s="4">
        <f>INDEX(products!$A$1:$G$49,MATCH(orders!$D512,products!$A$1:$A$49,0),MATCH(orders!N$1,products!$A$1:$G$1,0))</f>
        <v>0.2</v>
      </c>
      <c r="O512" s="5">
        <f>INDEX(products!$A$1:$G$49,MATCH(orders!$D512,products!$A$1:$A$49,0),MATCH(orders!O$1,products!$A$1:$G$1,0))</f>
        <v>3.5849999999999995</v>
      </c>
      <c r="P512" s="5">
        <f>E512*O512</f>
        <v>10.754999999999999</v>
      </c>
    </row>
    <row r="513" spans="1:16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INDEX(customers!$A$1:$I$1001,MATCH(orders!$C513,customers!$A$1:$A$1001,0),MATCH(orders!F$1,customers!$A$1:$I$1,0))</f>
        <v>Carolann Beine</v>
      </c>
      <c r="G513" s="2" t="str">
        <f>INDEX(customers!$A$1:$I$1001,MATCH(orders!$C513,customers!$A$1:$A$1001,0),MATCH(orders!G$1,customers!$A$1:$I$1,0))</f>
        <v>Yes</v>
      </c>
      <c r="H513" s="2" t="str">
        <f>INDEX(customers!$A$1:$I$1001,MATCH(orders!$C513,customers!$A$1:$A$1001,0),MATCH(orders!H$1,customers!$A$1:$I$1,0))</f>
        <v>Birmingham</v>
      </c>
      <c r="I513" s="2" t="str">
        <f>INDEX(customers!$A$1:$I$1001,MATCH(orders!$C513,customers!$A$1:$A$1001,0),MATCH(orders!I$1,customers!$A$1:$I$1,0))</f>
        <v>United States</v>
      </c>
      <c r="J513" t="str">
        <f>INDEX(products!$A$1:$G$49,MATCH(orders!$D513,products!$A$1:$A$49,0),MATCH(orders!J$1,products!$A$1:$G$1,0))</f>
        <v>Ara</v>
      </c>
      <c r="K513" t="str">
        <f t="shared" si="14"/>
        <v>Arabica</v>
      </c>
      <c r="L513" t="str">
        <f>INDEX(products!$A$1:$G$49,MATCH(orders!$D513,products!$A$1:$A$49,0),MATCH(orders!L$1,products!$A$1:$G$1,0))</f>
        <v>M</v>
      </c>
      <c r="M513" t="str">
        <f t="shared" si="15"/>
        <v>Medium</v>
      </c>
      <c r="N513" s="4">
        <f>INDEX(products!$A$1:$G$49,MATCH(orders!$D513,products!$A$1:$A$49,0),MATCH(orders!N$1,products!$A$1:$G$1,0))</f>
        <v>0.2</v>
      </c>
      <c r="O513" s="5">
        <f>INDEX(products!$A$1:$G$49,MATCH(orders!$D513,products!$A$1:$A$49,0),MATCH(orders!O$1,products!$A$1:$G$1,0))</f>
        <v>3.375</v>
      </c>
      <c r="P513" s="5">
        <f>E513*O513</f>
        <v>13.5</v>
      </c>
    </row>
    <row r="514" spans="1:16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INDEX(customers!$A$1:$I$1001,MATCH(orders!$C514,customers!$A$1:$A$1001,0),MATCH(orders!F$1,customers!$A$1:$I$1,0))</f>
        <v>Celia Bakeup</v>
      </c>
      <c r="G514" s="2" t="str">
        <f>INDEX(customers!$A$1:$I$1001,MATCH(orders!$C514,customers!$A$1:$A$1001,0),MATCH(orders!G$1,customers!$A$1:$I$1,0))</f>
        <v>No</v>
      </c>
      <c r="H514" s="2" t="str">
        <f>INDEX(customers!$A$1:$I$1001,MATCH(orders!$C514,customers!$A$1:$A$1001,0),MATCH(orders!H$1,customers!$A$1:$I$1,0))</f>
        <v>Saint Cloud</v>
      </c>
      <c r="I514" s="2" t="str">
        <f>INDEX(customers!$A$1:$I$1001,MATCH(orders!$C514,customers!$A$1:$A$1001,0),MATCH(orders!I$1,customers!$A$1:$I$1,0))</f>
        <v>United States</v>
      </c>
      <c r="J514" t="str">
        <f>INDEX(products!$A$1:$G$49,MATCH(orders!$D514,products!$A$1:$A$49,0),MATCH(orders!J$1,products!$A$1:$G$1,0))</f>
        <v>Lib</v>
      </c>
      <c r="K514" t="str">
        <f t="shared" si="14"/>
        <v>Liberica</v>
      </c>
      <c r="L514" t="str">
        <f>INDEX(products!$A$1:$G$49,MATCH(orders!$D514,products!$A$1:$A$49,0),MATCH(orders!L$1,products!$A$1:$G$1,0))</f>
        <v>L</v>
      </c>
      <c r="M514" t="str">
        <f t="shared" si="15"/>
        <v>Light</v>
      </c>
      <c r="N514" s="4">
        <f>INDEX(products!$A$1:$G$49,MATCH(orders!$D514,products!$A$1:$A$49,0),MATCH(orders!N$1,products!$A$1:$G$1,0))</f>
        <v>1</v>
      </c>
      <c r="O514" s="5">
        <f>INDEX(products!$A$1:$G$49,MATCH(orders!$D514,products!$A$1:$A$49,0),MATCH(orders!O$1,products!$A$1:$G$1,0))</f>
        <v>15.85</v>
      </c>
      <c r="P514" s="5">
        <f>E514*O514</f>
        <v>47.55</v>
      </c>
    </row>
    <row r="515" spans="1:16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INDEX(customers!$A$1:$I$1001,MATCH(orders!$C515,customers!$A$1:$A$1001,0),MATCH(orders!F$1,customers!$A$1:$I$1,0))</f>
        <v>Nataniel Helkin</v>
      </c>
      <c r="G515" s="2" t="str">
        <f>INDEX(customers!$A$1:$I$1001,MATCH(orders!$C515,customers!$A$1:$A$1001,0),MATCH(orders!G$1,customers!$A$1:$I$1,0))</f>
        <v>No</v>
      </c>
      <c r="H515" s="2" t="str">
        <f>INDEX(customers!$A$1:$I$1001,MATCH(orders!$C515,customers!$A$1:$A$1001,0),MATCH(orders!H$1,customers!$A$1:$I$1,0))</f>
        <v>Philadelphia</v>
      </c>
      <c r="I515" s="2" t="str">
        <f>INDEX(customers!$A$1:$I$1001,MATCH(orders!$C515,customers!$A$1:$A$1001,0),MATCH(orders!I$1,customers!$A$1:$I$1,0))</f>
        <v>United States</v>
      </c>
      <c r="J515" t="str">
        <f>INDEX(products!$A$1:$G$49,MATCH(orders!$D515,products!$A$1:$A$49,0),MATCH(orders!J$1,products!$A$1:$G$1,0))</f>
        <v>Lib</v>
      </c>
      <c r="K515" t="str">
        <f t="shared" ref="K515:K578" si="16">IF(J515="Rob","Robusta",IF(J515="Exc","Excelsa",IF(J515="Ara","Arabica",IF(J515="Lib","Liberica"," "))))</f>
        <v>Liberica</v>
      </c>
      <c r="L515" t="str">
        <f>INDEX(products!$A$1:$G$49,MATCH(orders!$D515,products!$A$1:$A$49,0),MATCH(orders!L$1,products!$A$1:$G$1,0))</f>
        <v>L</v>
      </c>
      <c r="M515" t="str">
        <f t="shared" ref="M515:M578" si="17">IF(L515="M","Medium",IF(L515="L","Light",IF(L515="D","Dark"," ")))</f>
        <v>Light</v>
      </c>
      <c r="N515" s="4">
        <f>INDEX(products!$A$1:$G$49,MATCH(orders!$D515,products!$A$1:$A$49,0),MATCH(orders!N$1,products!$A$1:$G$1,0))</f>
        <v>1</v>
      </c>
      <c r="O515" s="5">
        <f>INDEX(products!$A$1:$G$49,MATCH(orders!$D515,products!$A$1:$A$49,0),MATCH(orders!O$1,products!$A$1:$G$1,0))</f>
        <v>15.85</v>
      </c>
      <c r="P515" s="5">
        <f>E515*O515</f>
        <v>79.25</v>
      </c>
    </row>
    <row r="516" spans="1:16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INDEX(customers!$A$1:$I$1001,MATCH(orders!$C516,customers!$A$1:$A$1001,0),MATCH(orders!F$1,customers!$A$1:$I$1,0))</f>
        <v>Pippo Witherington</v>
      </c>
      <c r="G516" s="2" t="str">
        <f>INDEX(customers!$A$1:$I$1001,MATCH(orders!$C516,customers!$A$1:$A$1001,0),MATCH(orders!G$1,customers!$A$1:$I$1,0))</f>
        <v>Yes</v>
      </c>
      <c r="H516" s="2" t="str">
        <f>INDEX(customers!$A$1:$I$1001,MATCH(orders!$C516,customers!$A$1:$A$1001,0),MATCH(orders!H$1,customers!$A$1:$I$1,0))</f>
        <v>Detroit</v>
      </c>
      <c r="I516" s="2" t="str">
        <f>INDEX(customers!$A$1:$I$1001,MATCH(orders!$C516,customers!$A$1:$A$1001,0),MATCH(orders!I$1,customers!$A$1:$I$1,0))</f>
        <v>United States</v>
      </c>
      <c r="J516" t="str">
        <f>INDEX(products!$A$1:$G$49,MATCH(orders!$D516,products!$A$1:$A$49,0),MATCH(orders!J$1,products!$A$1:$G$1,0))</f>
        <v>Lib</v>
      </c>
      <c r="K516" t="str">
        <f t="shared" si="16"/>
        <v>Liberica</v>
      </c>
      <c r="L516" t="str">
        <f>INDEX(products!$A$1:$G$49,MATCH(orders!$D516,products!$A$1:$A$49,0),MATCH(orders!L$1,products!$A$1:$G$1,0))</f>
        <v>M</v>
      </c>
      <c r="M516" t="str">
        <f t="shared" si="17"/>
        <v>Medium</v>
      </c>
      <c r="N516" s="4">
        <f>INDEX(products!$A$1:$G$49,MATCH(orders!$D516,products!$A$1:$A$49,0),MATCH(orders!N$1,products!$A$1:$G$1,0))</f>
        <v>0.2</v>
      </c>
      <c r="O516" s="5">
        <f>INDEX(products!$A$1:$G$49,MATCH(orders!$D516,products!$A$1:$A$49,0),MATCH(orders!O$1,products!$A$1:$G$1,0))</f>
        <v>4.3650000000000002</v>
      </c>
      <c r="P516" s="5">
        <f>E516*O516</f>
        <v>26.19</v>
      </c>
    </row>
    <row r="517" spans="1:16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INDEX(customers!$A$1:$I$1001,MATCH(orders!$C517,customers!$A$1:$A$1001,0),MATCH(orders!F$1,customers!$A$1:$I$1,0))</f>
        <v>Tildie Tilzey</v>
      </c>
      <c r="G517" s="2" t="str">
        <f>INDEX(customers!$A$1:$I$1001,MATCH(orders!$C517,customers!$A$1:$A$1001,0),MATCH(orders!G$1,customers!$A$1:$I$1,0))</f>
        <v>No</v>
      </c>
      <c r="H517" s="2" t="str">
        <f>INDEX(customers!$A$1:$I$1001,MATCH(orders!$C517,customers!$A$1:$A$1001,0),MATCH(orders!H$1,customers!$A$1:$I$1,0))</f>
        <v>Saint Louis</v>
      </c>
      <c r="I517" s="2" t="str">
        <f>INDEX(customers!$A$1:$I$1001,MATCH(orders!$C517,customers!$A$1:$A$1001,0),MATCH(orders!I$1,customers!$A$1:$I$1,0))</f>
        <v>United States</v>
      </c>
      <c r="J517" t="str">
        <f>INDEX(products!$A$1:$G$49,MATCH(orders!$D517,products!$A$1:$A$49,0),MATCH(orders!J$1,products!$A$1:$G$1,0))</f>
        <v>Rob</v>
      </c>
      <c r="K517" t="str">
        <f t="shared" si="16"/>
        <v>Robusta</v>
      </c>
      <c r="L517" t="str">
        <f>INDEX(products!$A$1:$G$49,MATCH(orders!$D517,products!$A$1:$A$49,0),MATCH(orders!L$1,products!$A$1:$G$1,0))</f>
        <v>L</v>
      </c>
      <c r="M517" t="str">
        <f t="shared" si="17"/>
        <v>Light</v>
      </c>
      <c r="N517" s="4">
        <f>INDEX(products!$A$1:$G$49,MATCH(orders!$D517,products!$A$1:$A$49,0),MATCH(orders!N$1,products!$A$1:$G$1,0))</f>
        <v>0.5</v>
      </c>
      <c r="O517" s="5">
        <f>INDEX(products!$A$1:$G$49,MATCH(orders!$D517,products!$A$1:$A$49,0),MATCH(orders!O$1,products!$A$1:$G$1,0))</f>
        <v>7.169999999999999</v>
      </c>
      <c r="P517" s="5">
        <f>E517*O517</f>
        <v>21.509999999999998</v>
      </c>
    </row>
    <row r="518" spans="1:16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INDEX(customers!$A$1:$I$1001,MATCH(orders!$C518,customers!$A$1:$A$1001,0),MATCH(orders!F$1,customers!$A$1:$I$1,0))</f>
        <v>Cindra Burling</v>
      </c>
      <c r="G518" s="2" t="str">
        <f>INDEX(customers!$A$1:$I$1001,MATCH(orders!$C518,customers!$A$1:$A$1001,0),MATCH(orders!G$1,customers!$A$1:$I$1,0))</f>
        <v>Yes</v>
      </c>
      <c r="H518" s="2" t="str">
        <f>INDEX(customers!$A$1:$I$1001,MATCH(orders!$C518,customers!$A$1:$A$1001,0),MATCH(orders!H$1,customers!$A$1:$I$1,0))</f>
        <v>Schenectady</v>
      </c>
      <c r="I518" s="2" t="str">
        <f>INDEX(customers!$A$1:$I$1001,MATCH(orders!$C518,customers!$A$1:$A$1001,0),MATCH(orders!I$1,customers!$A$1:$I$1,0))</f>
        <v>United States</v>
      </c>
      <c r="J518" t="str">
        <f>INDEX(products!$A$1:$G$49,MATCH(orders!$D518,products!$A$1:$A$49,0),MATCH(orders!J$1,products!$A$1:$G$1,0))</f>
        <v>Rob</v>
      </c>
      <c r="K518" t="str">
        <f t="shared" si="16"/>
        <v>Robusta</v>
      </c>
      <c r="L518" t="str">
        <f>INDEX(products!$A$1:$G$49,MATCH(orders!$D518,products!$A$1:$A$49,0),MATCH(orders!L$1,products!$A$1:$G$1,0))</f>
        <v>D</v>
      </c>
      <c r="M518" t="str">
        <f t="shared" si="17"/>
        <v>Dark</v>
      </c>
      <c r="N518" s="4">
        <f>INDEX(products!$A$1:$G$49,MATCH(orders!$D518,products!$A$1:$A$49,0),MATCH(orders!N$1,products!$A$1:$G$1,0))</f>
        <v>2.5</v>
      </c>
      <c r="O518" s="5">
        <f>INDEX(products!$A$1:$G$49,MATCH(orders!$D518,products!$A$1:$A$49,0),MATCH(orders!O$1,products!$A$1:$G$1,0))</f>
        <v>20.584999999999997</v>
      </c>
      <c r="P518" s="5">
        <f>E518*O518</f>
        <v>102.92499999999998</v>
      </c>
    </row>
    <row r="519" spans="1:16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INDEX(customers!$A$1:$I$1001,MATCH(orders!$C519,customers!$A$1:$A$1001,0),MATCH(orders!F$1,customers!$A$1:$I$1,0))</f>
        <v>Channa Belamy</v>
      </c>
      <c r="G519" s="2" t="str">
        <f>INDEX(customers!$A$1:$I$1001,MATCH(orders!$C519,customers!$A$1:$A$1001,0),MATCH(orders!G$1,customers!$A$1:$I$1,0))</f>
        <v>No</v>
      </c>
      <c r="H519" s="2" t="str">
        <f>INDEX(customers!$A$1:$I$1001,MATCH(orders!$C519,customers!$A$1:$A$1001,0),MATCH(orders!H$1,customers!$A$1:$I$1,0))</f>
        <v>Lakeland</v>
      </c>
      <c r="I519" s="2" t="str">
        <f>INDEX(customers!$A$1:$I$1001,MATCH(orders!$C519,customers!$A$1:$A$1001,0),MATCH(orders!I$1,customers!$A$1:$I$1,0))</f>
        <v>United States</v>
      </c>
      <c r="J519" t="str">
        <f>INDEX(products!$A$1:$G$49,MATCH(orders!$D519,products!$A$1:$A$49,0),MATCH(orders!J$1,products!$A$1:$G$1,0))</f>
        <v>Lib</v>
      </c>
      <c r="K519" t="str">
        <f t="shared" si="16"/>
        <v>Liberica</v>
      </c>
      <c r="L519" t="str">
        <f>INDEX(products!$A$1:$G$49,MATCH(orders!$D519,products!$A$1:$A$49,0),MATCH(orders!L$1,products!$A$1:$G$1,0))</f>
        <v>D</v>
      </c>
      <c r="M519" t="str">
        <f t="shared" si="17"/>
        <v>Dark</v>
      </c>
      <c r="N519" s="4">
        <f>INDEX(products!$A$1:$G$49,MATCH(orders!$D519,products!$A$1:$A$49,0),MATCH(orders!N$1,products!$A$1:$G$1,0))</f>
        <v>0.2</v>
      </c>
      <c r="O519" s="5">
        <f>INDEX(products!$A$1:$G$49,MATCH(orders!$D519,products!$A$1:$A$49,0),MATCH(orders!O$1,products!$A$1:$G$1,0))</f>
        <v>3.8849999999999998</v>
      </c>
      <c r="P519" s="5">
        <f>E519*O519</f>
        <v>7.77</v>
      </c>
    </row>
    <row r="520" spans="1:16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INDEX(customers!$A$1:$I$1001,MATCH(orders!$C520,customers!$A$1:$A$1001,0),MATCH(orders!F$1,customers!$A$1:$I$1,0))</f>
        <v>Karl Imorts</v>
      </c>
      <c r="G520" s="2" t="str">
        <f>INDEX(customers!$A$1:$I$1001,MATCH(orders!$C520,customers!$A$1:$A$1001,0),MATCH(orders!G$1,customers!$A$1:$I$1,0))</f>
        <v>No</v>
      </c>
      <c r="H520" s="2" t="str">
        <f>INDEX(customers!$A$1:$I$1001,MATCH(orders!$C520,customers!$A$1:$A$1001,0),MATCH(orders!H$1,customers!$A$1:$I$1,0))</f>
        <v>Melbourne</v>
      </c>
      <c r="I520" s="2" t="str">
        <f>INDEX(customers!$A$1:$I$1001,MATCH(orders!$C520,customers!$A$1:$A$1001,0),MATCH(orders!I$1,customers!$A$1:$I$1,0))</f>
        <v>United States</v>
      </c>
      <c r="J520" t="str">
        <f>INDEX(products!$A$1:$G$49,MATCH(orders!$D520,products!$A$1:$A$49,0),MATCH(orders!J$1,products!$A$1:$G$1,0))</f>
        <v>Exc</v>
      </c>
      <c r="K520" t="str">
        <f t="shared" si="16"/>
        <v>Excelsa</v>
      </c>
      <c r="L520" t="str">
        <f>INDEX(products!$A$1:$G$49,MATCH(orders!$D520,products!$A$1:$A$49,0),MATCH(orders!L$1,products!$A$1:$G$1,0))</f>
        <v>D</v>
      </c>
      <c r="M520" t="str">
        <f t="shared" si="17"/>
        <v>Dark</v>
      </c>
      <c r="N520" s="4">
        <f>INDEX(products!$A$1:$G$49,MATCH(orders!$D520,products!$A$1:$A$49,0),MATCH(orders!N$1,products!$A$1:$G$1,0))</f>
        <v>2.5</v>
      </c>
      <c r="O520" s="5">
        <f>INDEX(products!$A$1:$G$49,MATCH(orders!$D520,products!$A$1:$A$49,0),MATCH(orders!O$1,products!$A$1:$G$1,0))</f>
        <v>27.945</v>
      </c>
      <c r="P520" s="5">
        <f>E520*O520</f>
        <v>139.72499999999999</v>
      </c>
    </row>
    <row r="521" spans="1:16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INDEX(customers!$A$1:$I$1001,MATCH(orders!$C521,customers!$A$1:$A$1001,0),MATCH(orders!F$1,customers!$A$1:$I$1,0))</f>
        <v>Marja Urion</v>
      </c>
      <c r="G521" s="2" t="str">
        <f>INDEX(customers!$A$1:$I$1001,MATCH(orders!$C521,customers!$A$1:$A$1001,0),MATCH(orders!G$1,customers!$A$1:$I$1,0))</f>
        <v>Yes</v>
      </c>
      <c r="H521" s="2" t="str">
        <f>INDEX(customers!$A$1:$I$1001,MATCH(orders!$C521,customers!$A$1:$A$1001,0),MATCH(orders!H$1,customers!$A$1:$I$1,0))</f>
        <v>Virginia</v>
      </c>
      <c r="I521" s="2" t="str">
        <f>INDEX(customers!$A$1:$I$1001,MATCH(orders!$C521,customers!$A$1:$A$1001,0),MATCH(orders!I$1,customers!$A$1:$I$1,0))</f>
        <v>Ireland</v>
      </c>
      <c r="J521" t="str">
        <f>INDEX(products!$A$1:$G$49,MATCH(orders!$D521,products!$A$1:$A$49,0),MATCH(orders!J$1,products!$A$1:$G$1,0))</f>
        <v>Ara</v>
      </c>
      <c r="K521" t="str">
        <f t="shared" si="16"/>
        <v>Arabica</v>
      </c>
      <c r="L521" t="str">
        <f>INDEX(products!$A$1:$G$49,MATCH(orders!$D521,products!$A$1:$A$49,0),MATCH(orders!L$1,products!$A$1:$G$1,0))</f>
        <v>D</v>
      </c>
      <c r="M521" t="str">
        <f t="shared" si="17"/>
        <v>Dark</v>
      </c>
      <c r="N521" s="4">
        <f>INDEX(products!$A$1:$G$49,MATCH(orders!$D521,products!$A$1:$A$49,0),MATCH(orders!N$1,products!$A$1:$G$1,0))</f>
        <v>0.5</v>
      </c>
      <c r="O521" s="5">
        <f>INDEX(products!$A$1:$G$49,MATCH(orders!$D521,products!$A$1:$A$49,0),MATCH(orders!O$1,products!$A$1:$G$1,0))</f>
        <v>5.97</v>
      </c>
      <c r="P521" s="5">
        <f>E521*O521</f>
        <v>11.94</v>
      </c>
    </row>
    <row r="522" spans="1:16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INDEX(customers!$A$1:$I$1001,MATCH(orders!$C522,customers!$A$1:$A$1001,0),MATCH(orders!F$1,customers!$A$1:$I$1,0))</f>
        <v>Mag Armistead</v>
      </c>
      <c r="G522" s="2" t="str">
        <f>INDEX(customers!$A$1:$I$1001,MATCH(orders!$C522,customers!$A$1:$A$1001,0),MATCH(orders!G$1,customers!$A$1:$I$1,0))</f>
        <v>No</v>
      </c>
      <c r="H522" s="2" t="str">
        <f>INDEX(customers!$A$1:$I$1001,MATCH(orders!$C522,customers!$A$1:$A$1001,0),MATCH(orders!H$1,customers!$A$1:$I$1,0))</f>
        <v>New Orleans</v>
      </c>
      <c r="I522" s="2" t="str">
        <f>INDEX(customers!$A$1:$I$1001,MATCH(orders!$C522,customers!$A$1:$A$1001,0),MATCH(orders!I$1,customers!$A$1:$I$1,0))</f>
        <v>United States</v>
      </c>
      <c r="J522" t="str">
        <f>INDEX(products!$A$1:$G$49,MATCH(orders!$D522,products!$A$1:$A$49,0),MATCH(orders!J$1,products!$A$1:$G$1,0))</f>
        <v>Lib</v>
      </c>
      <c r="K522" t="str">
        <f t="shared" si="16"/>
        <v>Liberica</v>
      </c>
      <c r="L522" t="str">
        <f>INDEX(products!$A$1:$G$49,MATCH(orders!$D522,products!$A$1:$A$49,0),MATCH(orders!L$1,products!$A$1:$G$1,0))</f>
        <v>D</v>
      </c>
      <c r="M522" t="str">
        <f t="shared" si="17"/>
        <v>Dark</v>
      </c>
      <c r="N522" s="4">
        <f>INDEX(products!$A$1:$G$49,MATCH(orders!$D522,products!$A$1:$A$49,0),MATCH(orders!N$1,products!$A$1:$G$1,0))</f>
        <v>0.2</v>
      </c>
      <c r="O522" s="5">
        <f>INDEX(products!$A$1:$G$49,MATCH(orders!$D522,products!$A$1:$A$49,0),MATCH(orders!O$1,products!$A$1:$G$1,0))</f>
        <v>3.8849999999999998</v>
      </c>
      <c r="P522" s="5">
        <f>E522*O522</f>
        <v>3.8849999999999998</v>
      </c>
    </row>
    <row r="523" spans="1:16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INDEX(customers!$A$1:$I$1001,MATCH(orders!$C523,customers!$A$1:$A$1001,0),MATCH(orders!F$1,customers!$A$1:$I$1,0))</f>
        <v>Mag Armistead</v>
      </c>
      <c r="G523" s="2" t="str">
        <f>INDEX(customers!$A$1:$I$1001,MATCH(orders!$C523,customers!$A$1:$A$1001,0),MATCH(orders!G$1,customers!$A$1:$I$1,0))</f>
        <v>No</v>
      </c>
      <c r="H523" s="2" t="str">
        <f>INDEX(customers!$A$1:$I$1001,MATCH(orders!$C523,customers!$A$1:$A$1001,0),MATCH(orders!H$1,customers!$A$1:$I$1,0))</f>
        <v>New Orleans</v>
      </c>
      <c r="I523" s="2" t="str">
        <f>INDEX(customers!$A$1:$I$1001,MATCH(orders!$C523,customers!$A$1:$A$1001,0),MATCH(orders!I$1,customers!$A$1:$I$1,0))</f>
        <v>United States</v>
      </c>
      <c r="J523" t="str">
        <f>INDEX(products!$A$1:$G$49,MATCH(orders!$D523,products!$A$1:$A$49,0),MATCH(orders!J$1,products!$A$1:$G$1,0))</f>
        <v>Rob</v>
      </c>
      <c r="K523" t="str">
        <f t="shared" si="16"/>
        <v>Robusta</v>
      </c>
      <c r="L523" t="str">
        <f>INDEX(products!$A$1:$G$49,MATCH(orders!$D523,products!$A$1:$A$49,0),MATCH(orders!L$1,products!$A$1:$G$1,0))</f>
        <v>M</v>
      </c>
      <c r="M523" t="str">
        <f t="shared" si="17"/>
        <v>Medium</v>
      </c>
      <c r="N523" s="4">
        <f>INDEX(products!$A$1:$G$49,MATCH(orders!$D523,products!$A$1:$A$49,0),MATCH(orders!N$1,products!$A$1:$G$1,0))</f>
        <v>1</v>
      </c>
      <c r="O523" s="5">
        <f>INDEX(products!$A$1:$G$49,MATCH(orders!$D523,products!$A$1:$A$49,0),MATCH(orders!O$1,products!$A$1:$G$1,0))</f>
        <v>9.9499999999999993</v>
      </c>
      <c r="P523" s="5">
        <f>E523*O523</f>
        <v>39.799999999999997</v>
      </c>
    </row>
    <row r="524" spans="1:16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INDEX(customers!$A$1:$I$1001,MATCH(orders!$C524,customers!$A$1:$A$1001,0),MATCH(orders!F$1,customers!$A$1:$I$1,0))</f>
        <v>Vasili Upstone</v>
      </c>
      <c r="G524" s="2" t="str">
        <f>INDEX(customers!$A$1:$I$1001,MATCH(orders!$C524,customers!$A$1:$A$1001,0),MATCH(orders!G$1,customers!$A$1:$I$1,0))</f>
        <v>No</v>
      </c>
      <c r="H524" s="2" t="str">
        <f>INDEX(customers!$A$1:$I$1001,MATCH(orders!$C524,customers!$A$1:$A$1001,0),MATCH(orders!H$1,customers!$A$1:$I$1,0))</f>
        <v>Topeka</v>
      </c>
      <c r="I524" s="2" t="str">
        <f>INDEX(customers!$A$1:$I$1001,MATCH(orders!$C524,customers!$A$1:$A$1001,0),MATCH(orders!I$1,customers!$A$1:$I$1,0))</f>
        <v>United States</v>
      </c>
      <c r="J524" t="str">
        <f>INDEX(products!$A$1:$G$49,MATCH(orders!$D524,products!$A$1:$A$49,0),MATCH(orders!J$1,products!$A$1:$G$1,0))</f>
        <v>Rob</v>
      </c>
      <c r="K524" t="str">
        <f t="shared" si="16"/>
        <v>Robusta</v>
      </c>
      <c r="L524" t="str">
        <f>INDEX(products!$A$1:$G$49,MATCH(orders!$D524,products!$A$1:$A$49,0),MATCH(orders!L$1,products!$A$1:$G$1,0))</f>
        <v>M</v>
      </c>
      <c r="M524" t="str">
        <f t="shared" si="17"/>
        <v>Medium</v>
      </c>
      <c r="N524" s="4">
        <f>INDEX(products!$A$1:$G$49,MATCH(orders!$D524,products!$A$1:$A$49,0),MATCH(orders!N$1,products!$A$1:$G$1,0))</f>
        <v>0.5</v>
      </c>
      <c r="O524" s="5">
        <f>INDEX(products!$A$1:$G$49,MATCH(orders!$D524,products!$A$1:$A$49,0),MATCH(orders!O$1,products!$A$1:$G$1,0))</f>
        <v>5.97</v>
      </c>
      <c r="P524" s="5">
        <f>E524*O524</f>
        <v>29.849999999999998</v>
      </c>
    </row>
    <row r="525" spans="1:16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INDEX(customers!$A$1:$I$1001,MATCH(orders!$C525,customers!$A$1:$A$1001,0),MATCH(orders!F$1,customers!$A$1:$I$1,0))</f>
        <v>Berty Beelby</v>
      </c>
      <c r="G525" s="2" t="str">
        <f>INDEX(customers!$A$1:$I$1001,MATCH(orders!$C525,customers!$A$1:$A$1001,0),MATCH(orders!G$1,customers!$A$1:$I$1,0))</f>
        <v>No</v>
      </c>
      <c r="H525" s="2" t="str">
        <f>INDEX(customers!$A$1:$I$1001,MATCH(orders!$C525,customers!$A$1:$A$1001,0),MATCH(orders!H$1,customers!$A$1:$I$1,0))</f>
        <v>Lucan</v>
      </c>
      <c r="I525" s="2" t="str">
        <f>INDEX(customers!$A$1:$I$1001,MATCH(orders!$C525,customers!$A$1:$A$1001,0),MATCH(orders!I$1,customers!$A$1:$I$1,0))</f>
        <v>Ireland</v>
      </c>
      <c r="J525" t="str">
        <f>INDEX(products!$A$1:$G$49,MATCH(orders!$D525,products!$A$1:$A$49,0),MATCH(orders!J$1,products!$A$1:$G$1,0))</f>
        <v>Lib</v>
      </c>
      <c r="K525" t="str">
        <f t="shared" si="16"/>
        <v>Liberica</v>
      </c>
      <c r="L525" t="str">
        <f>INDEX(products!$A$1:$G$49,MATCH(orders!$D525,products!$A$1:$A$49,0),MATCH(orders!L$1,products!$A$1:$G$1,0))</f>
        <v>D</v>
      </c>
      <c r="M525" t="str">
        <f t="shared" si="17"/>
        <v>Dark</v>
      </c>
      <c r="N525" s="4">
        <f>INDEX(products!$A$1:$G$49,MATCH(orders!$D525,products!$A$1:$A$49,0),MATCH(orders!N$1,products!$A$1:$G$1,0))</f>
        <v>2.5</v>
      </c>
      <c r="O525" s="5">
        <f>INDEX(products!$A$1:$G$49,MATCH(orders!$D525,products!$A$1:$A$49,0),MATCH(orders!O$1,products!$A$1:$G$1,0))</f>
        <v>29.784999999999997</v>
      </c>
      <c r="P525" s="5">
        <f>E525*O525</f>
        <v>29.784999999999997</v>
      </c>
    </row>
    <row r="526" spans="1:16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INDEX(customers!$A$1:$I$1001,MATCH(orders!$C526,customers!$A$1:$A$1001,0),MATCH(orders!F$1,customers!$A$1:$I$1,0))</f>
        <v>Erny Stenyng</v>
      </c>
      <c r="G526" s="2" t="str">
        <f>INDEX(customers!$A$1:$I$1001,MATCH(orders!$C526,customers!$A$1:$A$1001,0),MATCH(orders!G$1,customers!$A$1:$I$1,0))</f>
        <v>No</v>
      </c>
      <c r="H526" s="2" t="str">
        <f>INDEX(customers!$A$1:$I$1001,MATCH(orders!$C526,customers!$A$1:$A$1001,0),MATCH(orders!H$1,customers!$A$1:$I$1,0))</f>
        <v>Springfield</v>
      </c>
      <c r="I526" s="2" t="str">
        <f>INDEX(customers!$A$1:$I$1001,MATCH(orders!$C526,customers!$A$1:$A$1001,0),MATCH(orders!I$1,customers!$A$1:$I$1,0))</f>
        <v>United States</v>
      </c>
      <c r="J526" t="str">
        <f>INDEX(products!$A$1:$G$49,MATCH(orders!$D526,products!$A$1:$A$49,0),MATCH(orders!J$1,products!$A$1:$G$1,0))</f>
        <v>Lib</v>
      </c>
      <c r="K526" t="str">
        <f t="shared" si="16"/>
        <v>Liberica</v>
      </c>
      <c r="L526" t="str">
        <f>INDEX(products!$A$1:$G$49,MATCH(orders!$D526,products!$A$1:$A$49,0),MATCH(orders!L$1,products!$A$1:$G$1,0))</f>
        <v>L</v>
      </c>
      <c r="M526" t="str">
        <f t="shared" si="17"/>
        <v>Light</v>
      </c>
      <c r="N526" s="4">
        <f>INDEX(products!$A$1:$G$49,MATCH(orders!$D526,products!$A$1:$A$49,0),MATCH(orders!N$1,products!$A$1:$G$1,0))</f>
        <v>2.5</v>
      </c>
      <c r="O526" s="5">
        <f>INDEX(products!$A$1:$G$49,MATCH(orders!$D526,products!$A$1:$A$49,0),MATCH(orders!O$1,products!$A$1:$G$1,0))</f>
        <v>36.454999999999998</v>
      </c>
      <c r="P526" s="5">
        <f>E526*O526</f>
        <v>72.91</v>
      </c>
    </row>
    <row r="527" spans="1:16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INDEX(customers!$A$1:$I$1001,MATCH(orders!$C527,customers!$A$1:$A$1001,0),MATCH(orders!F$1,customers!$A$1:$I$1,0))</f>
        <v>Edin Yantsurev</v>
      </c>
      <c r="G527" s="2" t="str">
        <f>INDEX(customers!$A$1:$I$1001,MATCH(orders!$C527,customers!$A$1:$A$1001,0),MATCH(orders!G$1,customers!$A$1:$I$1,0))</f>
        <v>Yes</v>
      </c>
      <c r="H527" s="2" t="str">
        <f>INDEX(customers!$A$1:$I$1001,MATCH(orders!$C527,customers!$A$1:$A$1001,0),MATCH(orders!H$1,customers!$A$1:$I$1,0))</f>
        <v>Camden</v>
      </c>
      <c r="I527" s="2" t="str">
        <f>INDEX(customers!$A$1:$I$1001,MATCH(orders!$C527,customers!$A$1:$A$1001,0),MATCH(orders!I$1,customers!$A$1:$I$1,0))</f>
        <v>United States</v>
      </c>
      <c r="J527" t="str">
        <f>INDEX(products!$A$1:$G$49,MATCH(orders!$D527,products!$A$1:$A$49,0),MATCH(orders!J$1,products!$A$1:$G$1,0))</f>
        <v>Rob</v>
      </c>
      <c r="K527" t="str">
        <f t="shared" si="16"/>
        <v>Robusta</v>
      </c>
      <c r="L527" t="str">
        <f>INDEX(products!$A$1:$G$49,MATCH(orders!$D527,products!$A$1:$A$49,0),MATCH(orders!L$1,products!$A$1:$G$1,0))</f>
        <v>D</v>
      </c>
      <c r="M527" t="str">
        <f t="shared" si="17"/>
        <v>Dark</v>
      </c>
      <c r="N527" s="4">
        <f>INDEX(products!$A$1:$G$49,MATCH(orders!$D527,products!$A$1:$A$49,0),MATCH(orders!N$1,products!$A$1:$G$1,0))</f>
        <v>0.2</v>
      </c>
      <c r="O527" s="5">
        <f>INDEX(products!$A$1:$G$49,MATCH(orders!$D527,products!$A$1:$A$49,0),MATCH(orders!O$1,products!$A$1:$G$1,0))</f>
        <v>2.6849999999999996</v>
      </c>
      <c r="P527" s="5">
        <f>E527*O527</f>
        <v>13.424999999999997</v>
      </c>
    </row>
    <row r="528" spans="1:16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INDEX(customers!$A$1:$I$1001,MATCH(orders!$C528,customers!$A$1:$A$1001,0),MATCH(orders!F$1,customers!$A$1:$I$1,0))</f>
        <v>Webb Speechly</v>
      </c>
      <c r="G528" s="2" t="str">
        <f>INDEX(customers!$A$1:$I$1001,MATCH(orders!$C528,customers!$A$1:$A$1001,0),MATCH(orders!G$1,customers!$A$1:$I$1,0))</f>
        <v>Yes</v>
      </c>
      <c r="H528" s="2" t="str">
        <f>INDEX(customers!$A$1:$I$1001,MATCH(orders!$C528,customers!$A$1:$A$1001,0),MATCH(orders!H$1,customers!$A$1:$I$1,0))</f>
        <v>Seattle</v>
      </c>
      <c r="I528" s="2" t="str">
        <f>INDEX(customers!$A$1:$I$1001,MATCH(orders!$C528,customers!$A$1:$A$1001,0),MATCH(orders!I$1,customers!$A$1:$I$1,0))</f>
        <v>United States</v>
      </c>
      <c r="J528" t="str">
        <f>INDEX(products!$A$1:$G$49,MATCH(orders!$D528,products!$A$1:$A$49,0),MATCH(orders!J$1,products!$A$1:$G$1,0))</f>
        <v>Exc</v>
      </c>
      <c r="K528" t="str">
        <f t="shared" si="16"/>
        <v>Excelsa</v>
      </c>
      <c r="L528" t="str">
        <f>INDEX(products!$A$1:$G$49,MATCH(orders!$D528,products!$A$1:$A$49,0),MATCH(orders!L$1,products!$A$1:$G$1,0))</f>
        <v>M</v>
      </c>
      <c r="M528" t="str">
        <f t="shared" si="17"/>
        <v>Medium</v>
      </c>
      <c r="N528" s="4">
        <f>INDEX(products!$A$1:$G$49,MATCH(orders!$D528,products!$A$1:$A$49,0),MATCH(orders!N$1,products!$A$1:$G$1,0))</f>
        <v>2.5</v>
      </c>
      <c r="O528" s="5">
        <f>INDEX(products!$A$1:$G$49,MATCH(orders!$D528,products!$A$1:$A$49,0),MATCH(orders!O$1,products!$A$1:$G$1,0))</f>
        <v>31.624999999999996</v>
      </c>
      <c r="P528" s="5">
        <f>E528*O528</f>
        <v>126.49999999999999</v>
      </c>
    </row>
    <row r="529" spans="1:16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INDEX(customers!$A$1:$I$1001,MATCH(orders!$C529,customers!$A$1:$A$1001,0),MATCH(orders!F$1,customers!$A$1:$I$1,0))</f>
        <v>Irvine Phillpot</v>
      </c>
      <c r="G529" s="2" t="str">
        <f>INDEX(customers!$A$1:$I$1001,MATCH(orders!$C529,customers!$A$1:$A$1001,0),MATCH(orders!G$1,customers!$A$1:$I$1,0))</f>
        <v>No</v>
      </c>
      <c r="H529" s="2" t="str">
        <f>INDEX(customers!$A$1:$I$1001,MATCH(orders!$C529,customers!$A$1:$A$1001,0),MATCH(orders!H$1,customers!$A$1:$I$1,0))</f>
        <v>Wootton</v>
      </c>
      <c r="I529" s="2" t="str">
        <f>INDEX(customers!$A$1:$I$1001,MATCH(orders!$C529,customers!$A$1:$A$1001,0),MATCH(orders!I$1,customers!$A$1:$I$1,0))</f>
        <v>United Kingdom</v>
      </c>
      <c r="J529" t="str">
        <f>INDEX(products!$A$1:$G$49,MATCH(orders!$D529,products!$A$1:$A$49,0),MATCH(orders!J$1,products!$A$1:$G$1,0))</f>
        <v>Exc</v>
      </c>
      <c r="K529" t="str">
        <f t="shared" si="16"/>
        <v>Excelsa</v>
      </c>
      <c r="L529" t="str">
        <f>INDEX(products!$A$1:$G$49,MATCH(orders!$D529,products!$A$1:$A$49,0),MATCH(orders!L$1,products!$A$1:$G$1,0))</f>
        <v>M</v>
      </c>
      <c r="M529" t="str">
        <f t="shared" si="17"/>
        <v>Medium</v>
      </c>
      <c r="N529" s="4">
        <f>INDEX(products!$A$1:$G$49,MATCH(orders!$D529,products!$A$1:$A$49,0),MATCH(orders!N$1,products!$A$1:$G$1,0))</f>
        <v>0.5</v>
      </c>
      <c r="O529" s="5">
        <f>INDEX(products!$A$1:$G$49,MATCH(orders!$D529,products!$A$1:$A$49,0),MATCH(orders!O$1,products!$A$1:$G$1,0))</f>
        <v>8.25</v>
      </c>
      <c r="P529" s="5">
        <f>E529*O529</f>
        <v>41.25</v>
      </c>
    </row>
    <row r="530" spans="1:16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INDEX(customers!$A$1:$I$1001,MATCH(orders!$C530,customers!$A$1:$A$1001,0),MATCH(orders!F$1,customers!$A$1:$I$1,0))</f>
        <v>Lem Pennacci</v>
      </c>
      <c r="G530" s="2" t="str">
        <f>INDEX(customers!$A$1:$I$1001,MATCH(orders!$C530,customers!$A$1:$A$1001,0),MATCH(orders!G$1,customers!$A$1:$I$1,0))</f>
        <v>No</v>
      </c>
      <c r="H530" s="2" t="str">
        <f>INDEX(customers!$A$1:$I$1001,MATCH(orders!$C530,customers!$A$1:$A$1001,0),MATCH(orders!H$1,customers!$A$1:$I$1,0))</f>
        <v>Waco</v>
      </c>
      <c r="I530" s="2" t="str">
        <f>INDEX(customers!$A$1:$I$1001,MATCH(orders!$C530,customers!$A$1:$A$1001,0),MATCH(orders!I$1,customers!$A$1:$I$1,0))</f>
        <v>United States</v>
      </c>
      <c r="J530" t="str">
        <f>INDEX(products!$A$1:$G$49,MATCH(orders!$D530,products!$A$1:$A$49,0),MATCH(orders!J$1,products!$A$1:$G$1,0))</f>
        <v>Exc</v>
      </c>
      <c r="K530" t="str">
        <f t="shared" si="16"/>
        <v>Excelsa</v>
      </c>
      <c r="L530" t="str">
        <f>INDEX(products!$A$1:$G$49,MATCH(orders!$D530,products!$A$1:$A$49,0),MATCH(orders!L$1,products!$A$1:$G$1,0))</f>
        <v>L</v>
      </c>
      <c r="M530" t="str">
        <f t="shared" si="17"/>
        <v>Light</v>
      </c>
      <c r="N530" s="4">
        <f>INDEX(products!$A$1:$G$49,MATCH(orders!$D530,products!$A$1:$A$49,0),MATCH(orders!N$1,products!$A$1:$G$1,0))</f>
        <v>0.5</v>
      </c>
      <c r="O530" s="5">
        <f>INDEX(products!$A$1:$G$49,MATCH(orders!$D530,products!$A$1:$A$49,0),MATCH(orders!O$1,products!$A$1:$G$1,0))</f>
        <v>8.91</v>
      </c>
      <c r="P530" s="5">
        <f>E530*O530</f>
        <v>53.46</v>
      </c>
    </row>
    <row r="531" spans="1:16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INDEX(customers!$A$1:$I$1001,MATCH(orders!$C531,customers!$A$1:$A$1001,0),MATCH(orders!F$1,customers!$A$1:$I$1,0))</f>
        <v>Starr Arpin</v>
      </c>
      <c r="G531" s="2" t="str">
        <f>INDEX(customers!$A$1:$I$1001,MATCH(orders!$C531,customers!$A$1:$A$1001,0),MATCH(orders!G$1,customers!$A$1:$I$1,0))</f>
        <v>No</v>
      </c>
      <c r="H531" s="2" t="str">
        <f>INDEX(customers!$A$1:$I$1001,MATCH(orders!$C531,customers!$A$1:$A$1001,0),MATCH(orders!H$1,customers!$A$1:$I$1,0))</f>
        <v>Richmond</v>
      </c>
      <c r="I531" s="2" t="str">
        <f>INDEX(customers!$A$1:$I$1001,MATCH(orders!$C531,customers!$A$1:$A$1001,0),MATCH(orders!I$1,customers!$A$1:$I$1,0))</f>
        <v>United States</v>
      </c>
      <c r="J531" t="str">
        <f>INDEX(products!$A$1:$G$49,MATCH(orders!$D531,products!$A$1:$A$49,0),MATCH(orders!J$1,products!$A$1:$G$1,0))</f>
        <v>Rob</v>
      </c>
      <c r="K531" t="str">
        <f t="shared" si="16"/>
        <v>Robusta</v>
      </c>
      <c r="L531" t="str">
        <f>INDEX(products!$A$1:$G$49,MATCH(orders!$D531,products!$A$1:$A$49,0),MATCH(orders!L$1,products!$A$1:$G$1,0))</f>
        <v>M</v>
      </c>
      <c r="M531" t="str">
        <f t="shared" si="17"/>
        <v>Medium</v>
      </c>
      <c r="N531" s="4">
        <f>INDEX(products!$A$1:$G$49,MATCH(orders!$D531,products!$A$1:$A$49,0),MATCH(orders!N$1,products!$A$1:$G$1,0))</f>
        <v>1</v>
      </c>
      <c r="O531" s="5">
        <f>INDEX(products!$A$1:$G$49,MATCH(orders!$D531,products!$A$1:$A$49,0),MATCH(orders!O$1,products!$A$1:$G$1,0))</f>
        <v>9.9499999999999993</v>
      </c>
      <c r="P531" s="5">
        <f>E531*O531</f>
        <v>59.699999999999996</v>
      </c>
    </row>
    <row r="532" spans="1:16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INDEX(customers!$A$1:$I$1001,MATCH(orders!$C532,customers!$A$1:$A$1001,0),MATCH(orders!F$1,customers!$A$1:$I$1,0))</f>
        <v>Donny Fries</v>
      </c>
      <c r="G532" s="2" t="str">
        <f>INDEX(customers!$A$1:$I$1001,MATCH(orders!$C532,customers!$A$1:$A$1001,0),MATCH(orders!G$1,customers!$A$1:$I$1,0))</f>
        <v>No</v>
      </c>
      <c r="H532" s="2" t="str">
        <f>INDEX(customers!$A$1:$I$1001,MATCH(orders!$C532,customers!$A$1:$A$1001,0),MATCH(orders!H$1,customers!$A$1:$I$1,0))</f>
        <v>Toledo</v>
      </c>
      <c r="I532" s="2" t="str">
        <f>INDEX(customers!$A$1:$I$1001,MATCH(orders!$C532,customers!$A$1:$A$1001,0),MATCH(orders!I$1,customers!$A$1:$I$1,0))</f>
        <v>United States</v>
      </c>
      <c r="J532" t="str">
        <f>INDEX(products!$A$1:$G$49,MATCH(orders!$D532,products!$A$1:$A$49,0),MATCH(orders!J$1,products!$A$1:$G$1,0))</f>
        <v>Rob</v>
      </c>
      <c r="K532" t="str">
        <f t="shared" si="16"/>
        <v>Robusta</v>
      </c>
      <c r="L532" t="str">
        <f>INDEX(products!$A$1:$G$49,MATCH(orders!$D532,products!$A$1:$A$49,0),MATCH(orders!L$1,products!$A$1:$G$1,0))</f>
        <v>M</v>
      </c>
      <c r="M532" t="str">
        <f t="shared" si="17"/>
        <v>Medium</v>
      </c>
      <c r="N532" s="4">
        <f>INDEX(products!$A$1:$G$49,MATCH(orders!$D532,products!$A$1:$A$49,0),MATCH(orders!N$1,products!$A$1:$G$1,0))</f>
        <v>1</v>
      </c>
      <c r="O532" s="5">
        <f>INDEX(products!$A$1:$G$49,MATCH(orders!$D532,products!$A$1:$A$49,0),MATCH(orders!O$1,products!$A$1:$G$1,0))</f>
        <v>9.9499999999999993</v>
      </c>
      <c r="P532" s="5">
        <f>E532*O532</f>
        <v>59.699999999999996</v>
      </c>
    </row>
    <row r="533" spans="1:16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INDEX(customers!$A$1:$I$1001,MATCH(orders!$C533,customers!$A$1:$A$1001,0),MATCH(orders!F$1,customers!$A$1:$I$1,0))</f>
        <v>Rana Sharer</v>
      </c>
      <c r="G533" s="2" t="str">
        <f>INDEX(customers!$A$1:$I$1001,MATCH(orders!$C533,customers!$A$1:$A$1001,0),MATCH(orders!G$1,customers!$A$1:$I$1,0))</f>
        <v>No</v>
      </c>
      <c r="H533" s="2" t="str">
        <f>INDEX(customers!$A$1:$I$1001,MATCH(orders!$C533,customers!$A$1:$A$1001,0),MATCH(orders!H$1,customers!$A$1:$I$1,0))</f>
        <v>Huntington</v>
      </c>
      <c r="I533" s="2" t="str">
        <f>INDEX(customers!$A$1:$I$1001,MATCH(orders!$C533,customers!$A$1:$A$1001,0),MATCH(orders!I$1,customers!$A$1:$I$1,0))</f>
        <v>United States</v>
      </c>
      <c r="J533" t="str">
        <f>INDEX(products!$A$1:$G$49,MATCH(orders!$D533,products!$A$1:$A$49,0),MATCH(orders!J$1,products!$A$1:$G$1,0))</f>
        <v>Rob</v>
      </c>
      <c r="K533" t="str">
        <f t="shared" si="16"/>
        <v>Robusta</v>
      </c>
      <c r="L533" t="str">
        <f>INDEX(products!$A$1:$G$49,MATCH(orders!$D533,products!$A$1:$A$49,0),MATCH(orders!L$1,products!$A$1:$G$1,0))</f>
        <v>D</v>
      </c>
      <c r="M533" t="str">
        <f t="shared" si="17"/>
        <v>Dark</v>
      </c>
      <c r="N533" s="4">
        <f>INDEX(products!$A$1:$G$49,MATCH(orders!$D533,products!$A$1:$A$49,0),MATCH(orders!N$1,products!$A$1:$G$1,0))</f>
        <v>1</v>
      </c>
      <c r="O533" s="5">
        <f>INDEX(products!$A$1:$G$49,MATCH(orders!$D533,products!$A$1:$A$49,0),MATCH(orders!O$1,products!$A$1:$G$1,0))</f>
        <v>8.9499999999999993</v>
      </c>
      <c r="P533" s="5">
        <f>E533*O533</f>
        <v>44.75</v>
      </c>
    </row>
    <row r="534" spans="1:16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INDEX(customers!$A$1:$I$1001,MATCH(orders!$C534,customers!$A$1:$A$1001,0),MATCH(orders!F$1,customers!$A$1:$I$1,0))</f>
        <v>Nannie Naseby</v>
      </c>
      <c r="G534" s="2" t="str">
        <f>INDEX(customers!$A$1:$I$1001,MATCH(orders!$C534,customers!$A$1:$A$1001,0),MATCH(orders!G$1,customers!$A$1:$I$1,0))</f>
        <v>Yes</v>
      </c>
      <c r="H534" s="2" t="str">
        <f>INDEX(customers!$A$1:$I$1001,MATCH(orders!$C534,customers!$A$1:$A$1001,0),MATCH(orders!H$1,customers!$A$1:$I$1,0))</f>
        <v>Winter Haven</v>
      </c>
      <c r="I534" s="2" t="str">
        <f>INDEX(customers!$A$1:$I$1001,MATCH(orders!$C534,customers!$A$1:$A$1001,0),MATCH(orders!I$1,customers!$A$1:$I$1,0))</f>
        <v>United States</v>
      </c>
      <c r="J534" t="str">
        <f>INDEX(products!$A$1:$G$49,MATCH(orders!$D534,products!$A$1:$A$49,0),MATCH(orders!J$1,products!$A$1:$G$1,0))</f>
        <v>Exc</v>
      </c>
      <c r="K534" t="str">
        <f t="shared" si="16"/>
        <v>Excelsa</v>
      </c>
      <c r="L534" t="str">
        <f>INDEX(products!$A$1:$G$49,MATCH(orders!$D534,products!$A$1:$A$49,0),MATCH(orders!L$1,products!$A$1:$G$1,0))</f>
        <v>M</v>
      </c>
      <c r="M534" t="str">
        <f t="shared" si="17"/>
        <v>Medium</v>
      </c>
      <c r="N534" s="4">
        <f>INDEX(products!$A$1:$G$49,MATCH(orders!$D534,products!$A$1:$A$49,0),MATCH(orders!N$1,products!$A$1:$G$1,0))</f>
        <v>0.5</v>
      </c>
      <c r="O534" s="5">
        <f>INDEX(products!$A$1:$G$49,MATCH(orders!$D534,products!$A$1:$A$49,0),MATCH(orders!O$1,products!$A$1:$G$1,0))</f>
        <v>8.25</v>
      </c>
      <c r="P534" s="5">
        <f>E534*O534</f>
        <v>16.5</v>
      </c>
    </row>
    <row r="535" spans="1:16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INDEX(customers!$A$1:$I$1001,MATCH(orders!$C535,customers!$A$1:$A$1001,0),MATCH(orders!F$1,customers!$A$1:$I$1,0))</f>
        <v>Rea Offell</v>
      </c>
      <c r="G535" s="2" t="str">
        <f>INDEX(customers!$A$1:$I$1001,MATCH(orders!$C535,customers!$A$1:$A$1001,0),MATCH(orders!G$1,customers!$A$1:$I$1,0))</f>
        <v>No</v>
      </c>
      <c r="H535" s="2" t="str">
        <f>INDEX(customers!$A$1:$I$1001,MATCH(orders!$C535,customers!$A$1:$A$1001,0),MATCH(orders!H$1,customers!$A$1:$I$1,0))</f>
        <v>Dallas</v>
      </c>
      <c r="I535" s="2" t="str">
        <f>INDEX(customers!$A$1:$I$1001,MATCH(orders!$C535,customers!$A$1:$A$1001,0),MATCH(orders!I$1,customers!$A$1:$I$1,0))</f>
        <v>United States</v>
      </c>
      <c r="J535" t="str">
        <f>INDEX(products!$A$1:$G$49,MATCH(orders!$D535,products!$A$1:$A$49,0),MATCH(orders!J$1,products!$A$1:$G$1,0))</f>
        <v>Rob</v>
      </c>
      <c r="K535" t="str">
        <f t="shared" si="16"/>
        <v>Robusta</v>
      </c>
      <c r="L535" t="str">
        <f>INDEX(products!$A$1:$G$49,MATCH(orders!$D535,products!$A$1:$A$49,0),MATCH(orders!L$1,products!$A$1:$G$1,0))</f>
        <v>D</v>
      </c>
      <c r="M535" t="str">
        <f t="shared" si="17"/>
        <v>Dark</v>
      </c>
      <c r="N535" s="4">
        <f>INDEX(products!$A$1:$G$49,MATCH(orders!$D535,products!$A$1:$A$49,0),MATCH(orders!N$1,products!$A$1:$G$1,0))</f>
        <v>0.5</v>
      </c>
      <c r="O535" s="5">
        <f>INDEX(products!$A$1:$G$49,MATCH(orders!$D535,products!$A$1:$A$49,0),MATCH(orders!O$1,products!$A$1:$G$1,0))</f>
        <v>5.3699999999999992</v>
      </c>
      <c r="P535" s="5">
        <f>E535*O535</f>
        <v>21.479999999999997</v>
      </c>
    </row>
    <row r="536" spans="1:16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INDEX(customers!$A$1:$I$1001,MATCH(orders!$C536,customers!$A$1:$A$1001,0),MATCH(orders!F$1,customers!$A$1:$I$1,0))</f>
        <v>Kris O'Cullen</v>
      </c>
      <c r="G536" s="2" t="str">
        <f>INDEX(customers!$A$1:$I$1001,MATCH(orders!$C536,customers!$A$1:$A$1001,0),MATCH(orders!G$1,customers!$A$1:$I$1,0))</f>
        <v>Yes</v>
      </c>
      <c r="H536" s="2" t="str">
        <f>INDEX(customers!$A$1:$I$1001,MATCH(orders!$C536,customers!$A$1:$A$1001,0),MATCH(orders!H$1,customers!$A$1:$I$1,0))</f>
        <v>Adare</v>
      </c>
      <c r="I536" s="2" t="str">
        <f>INDEX(customers!$A$1:$I$1001,MATCH(orders!$C536,customers!$A$1:$A$1001,0),MATCH(orders!I$1,customers!$A$1:$I$1,0))</f>
        <v>Ireland</v>
      </c>
      <c r="J536" t="str">
        <f>INDEX(products!$A$1:$G$49,MATCH(orders!$D536,products!$A$1:$A$49,0),MATCH(orders!J$1,products!$A$1:$G$1,0))</f>
        <v>Rob</v>
      </c>
      <c r="K536" t="str">
        <f t="shared" si="16"/>
        <v>Robusta</v>
      </c>
      <c r="L536" t="str">
        <f>INDEX(products!$A$1:$G$49,MATCH(orders!$D536,products!$A$1:$A$49,0),MATCH(orders!L$1,products!$A$1:$G$1,0))</f>
        <v>M</v>
      </c>
      <c r="M536" t="str">
        <f t="shared" si="17"/>
        <v>Medium</v>
      </c>
      <c r="N536" s="4">
        <f>INDEX(products!$A$1:$G$49,MATCH(orders!$D536,products!$A$1:$A$49,0),MATCH(orders!N$1,products!$A$1:$G$1,0))</f>
        <v>2.5</v>
      </c>
      <c r="O536" s="5">
        <f>INDEX(products!$A$1:$G$49,MATCH(orders!$D536,products!$A$1:$A$49,0),MATCH(orders!O$1,products!$A$1:$G$1,0))</f>
        <v>22.884999999999998</v>
      </c>
      <c r="P536" s="5">
        <f>E536*O536</f>
        <v>45.769999999999996</v>
      </c>
    </row>
    <row r="537" spans="1:16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INDEX(customers!$A$1:$I$1001,MATCH(orders!$C537,customers!$A$1:$A$1001,0),MATCH(orders!F$1,customers!$A$1:$I$1,0))</f>
        <v>Timoteo Glisane</v>
      </c>
      <c r="G537" s="2" t="str">
        <f>INDEX(customers!$A$1:$I$1001,MATCH(orders!$C537,customers!$A$1:$A$1001,0),MATCH(orders!G$1,customers!$A$1:$I$1,0))</f>
        <v>No</v>
      </c>
      <c r="H537" s="2" t="str">
        <f>INDEX(customers!$A$1:$I$1001,MATCH(orders!$C537,customers!$A$1:$A$1001,0),MATCH(orders!H$1,customers!$A$1:$I$1,0))</f>
        <v>Ballivor</v>
      </c>
      <c r="I537" s="2" t="str">
        <f>INDEX(customers!$A$1:$I$1001,MATCH(orders!$C537,customers!$A$1:$A$1001,0),MATCH(orders!I$1,customers!$A$1:$I$1,0))</f>
        <v>Ireland</v>
      </c>
      <c r="J537" t="str">
        <f>INDEX(products!$A$1:$G$49,MATCH(orders!$D537,products!$A$1:$A$49,0),MATCH(orders!J$1,products!$A$1:$G$1,0))</f>
        <v>Lib</v>
      </c>
      <c r="K537" t="str">
        <f t="shared" si="16"/>
        <v>Liberica</v>
      </c>
      <c r="L537" t="str">
        <f>INDEX(products!$A$1:$G$49,MATCH(orders!$D537,products!$A$1:$A$49,0),MATCH(orders!L$1,products!$A$1:$G$1,0))</f>
        <v>L</v>
      </c>
      <c r="M537" t="str">
        <f t="shared" si="17"/>
        <v>Light</v>
      </c>
      <c r="N537" s="4">
        <f>INDEX(products!$A$1:$G$49,MATCH(orders!$D537,products!$A$1:$A$49,0),MATCH(orders!N$1,products!$A$1:$G$1,0))</f>
        <v>0.2</v>
      </c>
      <c r="O537" s="5">
        <f>INDEX(products!$A$1:$G$49,MATCH(orders!$D537,products!$A$1:$A$49,0),MATCH(orders!O$1,products!$A$1:$G$1,0))</f>
        <v>4.7549999999999999</v>
      </c>
      <c r="P537" s="5">
        <f>E537*O537</f>
        <v>9.51</v>
      </c>
    </row>
    <row r="538" spans="1:16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INDEX(customers!$A$1:$I$1001,MATCH(orders!$C538,customers!$A$1:$A$1001,0),MATCH(orders!F$1,customers!$A$1:$I$1,0))</f>
        <v>Marja Urion</v>
      </c>
      <c r="G538" s="2" t="str">
        <f>INDEX(customers!$A$1:$I$1001,MATCH(orders!$C538,customers!$A$1:$A$1001,0),MATCH(orders!G$1,customers!$A$1:$I$1,0))</f>
        <v>Yes</v>
      </c>
      <c r="H538" s="2" t="str">
        <f>INDEX(customers!$A$1:$I$1001,MATCH(orders!$C538,customers!$A$1:$A$1001,0),MATCH(orders!H$1,customers!$A$1:$I$1,0))</f>
        <v>Virginia</v>
      </c>
      <c r="I538" s="2" t="str">
        <f>INDEX(customers!$A$1:$I$1001,MATCH(orders!$C538,customers!$A$1:$A$1001,0),MATCH(orders!I$1,customers!$A$1:$I$1,0))</f>
        <v>Ireland</v>
      </c>
      <c r="J538" t="str">
        <f>INDEX(products!$A$1:$G$49,MATCH(orders!$D538,products!$A$1:$A$49,0),MATCH(orders!J$1,products!$A$1:$G$1,0))</f>
        <v>Rob</v>
      </c>
      <c r="K538" t="str">
        <f t="shared" si="16"/>
        <v>Robusta</v>
      </c>
      <c r="L538" t="str">
        <f>INDEX(products!$A$1:$G$49,MATCH(orders!$D538,products!$A$1:$A$49,0),MATCH(orders!L$1,products!$A$1:$G$1,0))</f>
        <v>D</v>
      </c>
      <c r="M538" t="str">
        <f t="shared" si="17"/>
        <v>Dark</v>
      </c>
      <c r="N538" s="4">
        <f>INDEX(products!$A$1:$G$49,MATCH(orders!$D538,products!$A$1:$A$49,0),MATCH(orders!N$1,products!$A$1:$G$1,0))</f>
        <v>0.2</v>
      </c>
      <c r="O538" s="5">
        <f>INDEX(products!$A$1:$G$49,MATCH(orders!$D538,products!$A$1:$A$49,0),MATCH(orders!O$1,products!$A$1:$G$1,0))</f>
        <v>2.6849999999999996</v>
      </c>
      <c r="P538" s="5">
        <f>E538*O538</f>
        <v>8.0549999999999997</v>
      </c>
    </row>
    <row r="539" spans="1:16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INDEX(customers!$A$1:$I$1001,MATCH(orders!$C539,customers!$A$1:$A$1001,0),MATCH(orders!F$1,customers!$A$1:$I$1,0))</f>
        <v>Hildegarde Brangan</v>
      </c>
      <c r="G539" s="2" t="str">
        <f>INDEX(customers!$A$1:$I$1001,MATCH(orders!$C539,customers!$A$1:$A$1001,0),MATCH(orders!G$1,customers!$A$1:$I$1,0))</f>
        <v>Yes</v>
      </c>
      <c r="H539" s="2" t="str">
        <f>INDEX(customers!$A$1:$I$1001,MATCH(orders!$C539,customers!$A$1:$A$1001,0),MATCH(orders!H$1,customers!$A$1:$I$1,0))</f>
        <v>Evansville</v>
      </c>
      <c r="I539" s="2" t="str">
        <f>INDEX(customers!$A$1:$I$1001,MATCH(orders!$C539,customers!$A$1:$A$1001,0),MATCH(orders!I$1,customers!$A$1:$I$1,0))</f>
        <v>United States</v>
      </c>
      <c r="J539" t="str">
        <f>INDEX(products!$A$1:$G$49,MATCH(orders!$D539,products!$A$1:$A$49,0),MATCH(orders!J$1,products!$A$1:$G$1,0))</f>
        <v>Exc</v>
      </c>
      <c r="K539" t="str">
        <f t="shared" si="16"/>
        <v>Excelsa</v>
      </c>
      <c r="L539" t="str">
        <f>INDEX(products!$A$1:$G$49,MATCH(orders!$D539,products!$A$1:$A$49,0),MATCH(orders!L$1,products!$A$1:$G$1,0))</f>
        <v>D</v>
      </c>
      <c r="M539" t="str">
        <f t="shared" si="17"/>
        <v>Dark</v>
      </c>
      <c r="N539" s="4">
        <f>INDEX(products!$A$1:$G$49,MATCH(orders!$D539,products!$A$1:$A$49,0),MATCH(orders!N$1,products!$A$1:$G$1,0))</f>
        <v>2.5</v>
      </c>
      <c r="O539" s="5">
        <f>INDEX(products!$A$1:$G$49,MATCH(orders!$D539,products!$A$1:$A$49,0),MATCH(orders!O$1,products!$A$1:$G$1,0))</f>
        <v>27.945</v>
      </c>
      <c r="P539" s="5">
        <f>E539*O539</f>
        <v>111.78</v>
      </c>
    </row>
    <row r="540" spans="1:16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INDEX(customers!$A$1:$I$1001,MATCH(orders!$C540,customers!$A$1:$A$1001,0),MATCH(orders!F$1,customers!$A$1:$I$1,0))</f>
        <v>Amii Gallyon</v>
      </c>
      <c r="G540" s="2" t="str">
        <f>INDEX(customers!$A$1:$I$1001,MATCH(orders!$C540,customers!$A$1:$A$1001,0),MATCH(orders!G$1,customers!$A$1:$I$1,0))</f>
        <v>Yes</v>
      </c>
      <c r="H540" s="2" t="str">
        <f>INDEX(customers!$A$1:$I$1001,MATCH(orders!$C540,customers!$A$1:$A$1001,0),MATCH(orders!H$1,customers!$A$1:$I$1,0))</f>
        <v>Naperville</v>
      </c>
      <c r="I540" s="2" t="str">
        <f>INDEX(customers!$A$1:$I$1001,MATCH(orders!$C540,customers!$A$1:$A$1001,0),MATCH(orders!I$1,customers!$A$1:$I$1,0))</f>
        <v>United States</v>
      </c>
      <c r="J540" t="str">
        <f>INDEX(products!$A$1:$G$49,MATCH(orders!$D540,products!$A$1:$A$49,0),MATCH(orders!J$1,products!$A$1:$G$1,0))</f>
        <v>Rob</v>
      </c>
      <c r="K540" t="str">
        <f t="shared" si="16"/>
        <v>Robusta</v>
      </c>
      <c r="L540" t="str">
        <f>INDEX(products!$A$1:$G$49,MATCH(orders!$D540,products!$A$1:$A$49,0),MATCH(orders!L$1,products!$A$1:$G$1,0))</f>
        <v>D</v>
      </c>
      <c r="M540" t="str">
        <f t="shared" si="17"/>
        <v>Dark</v>
      </c>
      <c r="N540" s="4">
        <f>INDEX(products!$A$1:$G$49,MATCH(orders!$D540,products!$A$1:$A$49,0),MATCH(orders!N$1,products!$A$1:$G$1,0))</f>
        <v>0.2</v>
      </c>
      <c r="O540" s="5">
        <f>INDEX(products!$A$1:$G$49,MATCH(orders!$D540,products!$A$1:$A$49,0),MATCH(orders!O$1,products!$A$1:$G$1,0))</f>
        <v>2.6849999999999996</v>
      </c>
      <c r="P540" s="5">
        <f>E540*O540</f>
        <v>10.739999999999998</v>
      </c>
    </row>
    <row r="541" spans="1:16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INDEX(customers!$A$1:$I$1001,MATCH(orders!$C541,customers!$A$1:$A$1001,0),MATCH(orders!F$1,customers!$A$1:$I$1,0))</f>
        <v>Birgit Domange</v>
      </c>
      <c r="G541" s="2" t="str">
        <f>INDEX(customers!$A$1:$I$1001,MATCH(orders!$C541,customers!$A$1:$A$1001,0),MATCH(orders!G$1,customers!$A$1:$I$1,0))</f>
        <v>No</v>
      </c>
      <c r="H541" s="2" t="str">
        <f>INDEX(customers!$A$1:$I$1001,MATCH(orders!$C541,customers!$A$1:$A$1001,0),MATCH(orders!H$1,customers!$A$1:$I$1,0))</f>
        <v>Charleston</v>
      </c>
      <c r="I541" s="2" t="str">
        <f>INDEX(customers!$A$1:$I$1001,MATCH(orders!$C541,customers!$A$1:$A$1001,0),MATCH(orders!I$1,customers!$A$1:$I$1,0))</f>
        <v>United States</v>
      </c>
      <c r="J541" t="str">
        <f>INDEX(products!$A$1:$G$49,MATCH(orders!$D541,products!$A$1:$A$49,0),MATCH(orders!J$1,products!$A$1:$G$1,0))</f>
        <v>Rob</v>
      </c>
      <c r="K541" t="str">
        <f t="shared" si="16"/>
        <v>Robusta</v>
      </c>
      <c r="L541" t="str">
        <f>INDEX(products!$A$1:$G$49,MATCH(orders!$D541,products!$A$1:$A$49,0),MATCH(orders!L$1,products!$A$1:$G$1,0))</f>
        <v>D</v>
      </c>
      <c r="M541" t="str">
        <f t="shared" si="17"/>
        <v>Dark</v>
      </c>
      <c r="N541" s="4">
        <f>INDEX(products!$A$1:$G$49,MATCH(orders!$D541,products!$A$1:$A$49,0),MATCH(orders!N$1,products!$A$1:$G$1,0))</f>
        <v>0.5</v>
      </c>
      <c r="O541" s="5">
        <f>INDEX(products!$A$1:$G$49,MATCH(orders!$D541,products!$A$1:$A$49,0),MATCH(orders!O$1,products!$A$1:$G$1,0))</f>
        <v>5.3699999999999992</v>
      </c>
      <c r="P541" s="5">
        <f>E541*O541</f>
        <v>26.849999999999994</v>
      </c>
    </row>
    <row r="542" spans="1:16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INDEX(customers!$A$1:$I$1001,MATCH(orders!$C542,customers!$A$1:$A$1001,0),MATCH(orders!F$1,customers!$A$1:$I$1,0))</f>
        <v>Killian Osler</v>
      </c>
      <c r="G542" s="2" t="str">
        <f>INDEX(customers!$A$1:$I$1001,MATCH(orders!$C542,customers!$A$1:$A$1001,0),MATCH(orders!G$1,customers!$A$1:$I$1,0))</f>
        <v>Yes</v>
      </c>
      <c r="H542" s="2" t="str">
        <f>INDEX(customers!$A$1:$I$1001,MATCH(orders!$C542,customers!$A$1:$A$1001,0),MATCH(orders!H$1,customers!$A$1:$I$1,0))</f>
        <v>Lansing</v>
      </c>
      <c r="I542" s="2" t="str">
        <f>INDEX(customers!$A$1:$I$1001,MATCH(orders!$C542,customers!$A$1:$A$1001,0),MATCH(orders!I$1,customers!$A$1:$I$1,0))</f>
        <v>United States</v>
      </c>
      <c r="J542" t="str">
        <f>INDEX(products!$A$1:$G$49,MATCH(orders!$D542,products!$A$1:$A$49,0),MATCH(orders!J$1,products!$A$1:$G$1,0))</f>
        <v>Lib</v>
      </c>
      <c r="K542" t="str">
        <f t="shared" si="16"/>
        <v>Liberica</v>
      </c>
      <c r="L542" t="str">
        <f>INDEX(products!$A$1:$G$49,MATCH(orders!$D542,products!$A$1:$A$49,0),MATCH(orders!L$1,products!$A$1:$G$1,0))</f>
        <v>L</v>
      </c>
      <c r="M542" t="str">
        <f t="shared" si="17"/>
        <v>Light</v>
      </c>
      <c r="N542" s="4">
        <f>INDEX(products!$A$1:$G$49,MATCH(orders!$D542,products!$A$1:$A$49,0),MATCH(orders!N$1,products!$A$1:$G$1,0))</f>
        <v>1</v>
      </c>
      <c r="O542" s="5">
        <f>INDEX(products!$A$1:$G$49,MATCH(orders!$D542,products!$A$1:$A$49,0),MATCH(orders!O$1,products!$A$1:$G$1,0))</f>
        <v>15.85</v>
      </c>
      <c r="P542" s="5">
        <f>E542*O542</f>
        <v>63.4</v>
      </c>
    </row>
    <row r="543" spans="1:16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INDEX(customers!$A$1:$I$1001,MATCH(orders!$C543,customers!$A$1:$A$1001,0),MATCH(orders!F$1,customers!$A$1:$I$1,0))</f>
        <v>Lora Dukes</v>
      </c>
      <c r="G543" s="2" t="str">
        <f>INDEX(customers!$A$1:$I$1001,MATCH(orders!$C543,customers!$A$1:$A$1001,0),MATCH(orders!G$1,customers!$A$1:$I$1,0))</f>
        <v>Yes</v>
      </c>
      <c r="H543" s="2" t="str">
        <f>INDEX(customers!$A$1:$I$1001,MATCH(orders!$C543,customers!$A$1:$A$1001,0),MATCH(orders!H$1,customers!$A$1:$I$1,0))</f>
        <v>Boyle</v>
      </c>
      <c r="I543" s="2" t="str">
        <f>INDEX(customers!$A$1:$I$1001,MATCH(orders!$C543,customers!$A$1:$A$1001,0),MATCH(orders!I$1,customers!$A$1:$I$1,0))</f>
        <v>Ireland</v>
      </c>
      <c r="J543" t="str">
        <f>INDEX(products!$A$1:$G$49,MATCH(orders!$D543,products!$A$1:$A$49,0),MATCH(orders!J$1,products!$A$1:$G$1,0))</f>
        <v>Ara</v>
      </c>
      <c r="K543" t="str">
        <f t="shared" si="16"/>
        <v>Arabica</v>
      </c>
      <c r="L543" t="str">
        <f>INDEX(products!$A$1:$G$49,MATCH(orders!$D543,products!$A$1:$A$49,0),MATCH(orders!L$1,products!$A$1:$G$1,0))</f>
        <v>D</v>
      </c>
      <c r="M543" t="str">
        <f t="shared" si="17"/>
        <v>Dark</v>
      </c>
      <c r="N543" s="4">
        <f>INDEX(products!$A$1:$G$49,MATCH(orders!$D543,products!$A$1:$A$49,0),MATCH(orders!N$1,products!$A$1:$G$1,0))</f>
        <v>2.5</v>
      </c>
      <c r="O543" s="5">
        <f>INDEX(products!$A$1:$G$49,MATCH(orders!$D543,products!$A$1:$A$49,0),MATCH(orders!O$1,products!$A$1:$G$1,0))</f>
        <v>22.884999999999998</v>
      </c>
      <c r="P543" s="5">
        <f>E543*O543</f>
        <v>22.884999999999998</v>
      </c>
    </row>
    <row r="544" spans="1:16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INDEX(customers!$A$1:$I$1001,MATCH(orders!$C544,customers!$A$1:$A$1001,0),MATCH(orders!F$1,customers!$A$1:$I$1,0))</f>
        <v>Zack Pellett</v>
      </c>
      <c r="G544" s="2" t="str">
        <f>INDEX(customers!$A$1:$I$1001,MATCH(orders!$C544,customers!$A$1:$A$1001,0),MATCH(orders!G$1,customers!$A$1:$I$1,0))</f>
        <v>No</v>
      </c>
      <c r="H544" s="2" t="str">
        <f>INDEX(customers!$A$1:$I$1001,MATCH(orders!$C544,customers!$A$1:$A$1001,0),MATCH(orders!H$1,customers!$A$1:$I$1,0))</f>
        <v>Shreveport</v>
      </c>
      <c r="I544" s="2" t="str">
        <f>INDEX(customers!$A$1:$I$1001,MATCH(orders!$C544,customers!$A$1:$A$1001,0),MATCH(orders!I$1,customers!$A$1:$I$1,0))</f>
        <v>United States</v>
      </c>
      <c r="J544" t="str">
        <f>INDEX(products!$A$1:$G$49,MATCH(orders!$D544,products!$A$1:$A$49,0),MATCH(orders!J$1,products!$A$1:$G$1,0))</f>
        <v>Ara</v>
      </c>
      <c r="K544" t="str">
        <f t="shared" si="16"/>
        <v>Arabica</v>
      </c>
      <c r="L544" t="str">
        <f>INDEX(products!$A$1:$G$49,MATCH(orders!$D544,products!$A$1:$A$49,0),MATCH(orders!L$1,products!$A$1:$G$1,0))</f>
        <v>M</v>
      </c>
      <c r="M544" t="str">
        <f t="shared" si="17"/>
        <v>Medium</v>
      </c>
      <c r="N544" s="4">
        <f>INDEX(products!$A$1:$G$49,MATCH(orders!$D544,products!$A$1:$A$49,0),MATCH(orders!N$1,products!$A$1:$G$1,0))</f>
        <v>2.5</v>
      </c>
      <c r="O544" s="5">
        <f>INDEX(products!$A$1:$G$49,MATCH(orders!$D544,products!$A$1:$A$49,0),MATCH(orders!O$1,products!$A$1:$G$1,0))</f>
        <v>25.874999999999996</v>
      </c>
      <c r="P544" s="5">
        <f>E544*O544</f>
        <v>103.49999999999999</v>
      </c>
    </row>
    <row r="545" spans="1:16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INDEX(customers!$A$1:$I$1001,MATCH(orders!$C545,customers!$A$1:$A$1001,0),MATCH(orders!F$1,customers!$A$1:$I$1,0))</f>
        <v>Ilaire Sprakes</v>
      </c>
      <c r="G545" s="2" t="str">
        <f>INDEX(customers!$A$1:$I$1001,MATCH(orders!$C545,customers!$A$1:$A$1001,0),MATCH(orders!G$1,customers!$A$1:$I$1,0))</f>
        <v>No</v>
      </c>
      <c r="H545" s="2" t="str">
        <f>INDEX(customers!$A$1:$I$1001,MATCH(orders!$C545,customers!$A$1:$A$1001,0),MATCH(orders!H$1,customers!$A$1:$I$1,0))</f>
        <v>San Jose</v>
      </c>
      <c r="I545" s="2" t="str">
        <f>INDEX(customers!$A$1:$I$1001,MATCH(orders!$C545,customers!$A$1:$A$1001,0),MATCH(orders!I$1,customers!$A$1:$I$1,0))</f>
        <v>United States</v>
      </c>
      <c r="J545" t="str">
        <f>INDEX(products!$A$1:$G$49,MATCH(orders!$D545,products!$A$1:$A$49,0),MATCH(orders!J$1,products!$A$1:$G$1,0))</f>
        <v>Rob</v>
      </c>
      <c r="K545" t="str">
        <f t="shared" si="16"/>
        <v>Robusta</v>
      </c>
      <c r="L545" t="str">
        <f>INDEX(products!$A$1:$G$49,MATCH(orders!$D545,products!$A$1:$A$49,0),MATCH(orders!L$1,products!$A$1:$G$1,0))</f>
        <v>L</v>
      </c>
      <c r="M545" t="str">
        <f t="shared" si="17"/>
        <v>Light</v>
      </c>
      <c r="N545" s="4">
        <f>INDEX(products!$A$1:$G$49,MATCH(orders!$D545,products!$A$1:$A$49,0),MATCH(orders!N$1,products!$A$1:$G$1,0))</f>
        <v>2.5</v>
      </c>
      <c r="O545" s="5">
        <f>INDEX(products!$A$1:$G$49,MATCH(orders!$D545,products!$A$1:$A$49,0),MATCH(orders!O$1,products!$A$1:$G$1,0))</f>
        <v>27.484999999999996</v>
      </c>
      <c r="P545" s="5">
        <f>E545*O545</f>
        <v>54.969999999999992</v>
      </c>
    </row>
    <row r="546" spans="1:16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INDEX(customers!$A$1:$I$1001,MATCH(orders!$C546,customers!$A$1:$A$1001,0),MATCH(orders!F$1,customers!$A$1:$I$1,0))</f>
        <v>Heda Fromant</v>
      </c>
      <c r="G546" s="2" t="str">
        <f>INDEX(customers!$A$1:$I$1001,MATCH(orders!$C546,customers!$A$1:$A$1001,0),MATCH(orders!G$1,customers!$A$1:$I$1,0))</f>
        <v>No</v>
      </c>
      <c r="H546" s="2" t="str">
        <f>INDEX(customers!$A$1:$I$1001,MATCH(orders!$C546,customers!$A$1:$A$1001,0),MATCH(orders!H$1,customers!$A$1:$I$1,0))</f>
        <v>Philadelphia</v>
      </c>
      <c r="I546" s="2" t="str">
        <f>INDEX(customers!$A$1:$I$1001,MATCH(orders!$C546,customers!$A$1:$A$1001,0),MATCH(orders!I$1,customers!$A$1:$I$1,0))</f>
        <v>United States</v>
      </c>
      <c r="J546" t="str">
        <f>INDEX(products!$A$1:$G$49,MATCH(orders!$D546,products!$A$1:$A$49,0),MATCH(orders!J$1,products!$A$1:$G$1,0))</f>
        <v>Ara</v>
      </c>
      <c r="K546" t="str">
        <f t="shared" si="16"/>
        <v>Arabica</v>
      </c>
      <c r="L546" t="str">
        <f>INDEX(products!$A$1:$G$49,MATCH(orders!$D546,products!$A$1:$A$49,0),MATCH(orders!L$1,products!$A$1:$G$1,0))</f>
        <v>L</v>
      </c>
      <c r="M546" t="str">
        <f t="shared" si="17"/>
        <v>Light</v>
      </c>
      <c r="N546" s="4">
        <f>INDEX(products!$A$1:$G$49,MATCH(orders!$D546,products!$A$1:$A$49,0),MATCH(orders!N$1,products!$A$1:$G$1,0))</f>
        <v>0.5</v>
      </c>
      <c r="O546" s="5">
        <f>INDEX(products!$A$1:$G$49,MATCH(orders!$D546,products!$A$1:$A$49,0),MATCH(orders!O$1,products!$A$1:$G$1,0))</f>
        <v>7.77</v>
      </c>
      <c r="P546" s="5">
        <f>E546*O546</f>
        <v>15.54</v>
      </c>
    </row>
    <row r="547" spans="1:16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INDEX(customers!$A$1:$I$1001,MATCH(orders!$C547,customers!$A$1:$A$1001,0),MATCH(orders!F$1,customers!$A$1:$I$1,0))</f>
        <v>Rufus Flear</v>
      </c>
      <c r="G547" s="2" t="str">
        <f>INDEX(customers!$A$1:$I$1001,MATCH(orders!$C547,customers!$A$1:$A$1001,0),MATCH(orders!G$1,customers!$A$1:$I$1,0))</f>
        <v>No</v>
      </c>
      <c r="H547" s="2" t="str">
        <f>INDEX(customers!$A$1:$I$1001,MATCH(orders!$C547,customers!$A$1:$A$1001,0),MATCH(orders!H$1,customers!$A$1:$I$1,0))</f>
        <v>Sheffield</v>
      </c>
      <c r="I547" s="2" t="str">
        <f>INDEX(customers!$A$1:$I$1001,MATCH(orders!$C547,customers!$A$1:$A$1001,0),MATCH(orders!I$1,customers!$A$1:$I$1,0))</f>
        <v>United Kingdom</v>
      </c>
      <c r="J547" t="str">
        <f>INDEX(products!$A$1:$G$49,MATCH(orders!$D547,products!$A$1:$A$49,0),MATCH(orders!J$1,products!$A$1:$G$1,0))</f>
        <v>Lib</v>
      </c>
      <c r="K547" t="str">
        <f t="shared" si="16"/>
        <v>Liberica</v>
      </c>
      <c r="L547" t="str">
        <f>INDEX(products!$A$1:$G$49,MATCH(orders!$D547,products!$A$1:$A$49,0),MATCH(orders!L$1,products!$A$1:$G$1,0))</f>
        <v>D</v>
      </c>
      <c r="M547" t="str">
        <f t="shared" si="17"/>
        <v>Dark</v>
      </c>
      <c r="N547" s="4">
        <f>INDEX(products!$A$1:$G$49,MATCH(orders!$D547,products!$A$1:$A$49,0),MATCH(orders!N$1,products!$A$1:$G$1,0))</f>
        <v>0.2</v>
      </c>
      <c r="O547" s="5">
        <f>INDEX(products!$A$1:$G$49,MATCH(orders!$D547,products!$A$1:$A$49,0),MATCH(orders!O$1,products!$A$1:$G$1,0))</f>
        <v>3.8849999999999998</v>
      </c>
      <c r="P547" s="5">
        <f>E547*O547</f>
        <v>15.54</v>
      </c>
    </row>
    <row r="548" spans="1:16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INDEX(customers!$A$1:$I$1001,MATCH(orders!$C548,customers!$A$1:$A$1001,0),MATCH(orders!F$1,customers!$A$1:$I$1,0))</f>
        <v>Dom Milella</v>
      </c>
      <c r="G548" s="2" t="str">
        <f>INDEX(customers!$A$1:$I$1001,MATCH(orders!$C548,customers!$A$1:$A$1001,0),MATCH(orders!G$1,customers!$A$1:$I$1,0))</f>
        <v>No</v>
      </c>
      <c r="H548" s="2" t="str">
        <f>INDEX(customers!$A$1:$I$1001,MATCH(orders!$C548,customers!$A$1:$A$1001,0),MATCH(orders!H$1,customers!$A$1:$I$1,0))</f>
        <v>Manorhamilton</v>
      </c>
      <c r="I548" s="2" t="str">
        <f>INDEX(customers!$A$1:$I$1001,MATCH(orders!$C548,customers!$A$1:$A$1001,0),MATCH(orders!I$1,customers!$A$1:$I$1,0))</f>
        <v>Ireland</v>
      </c>
      <c r="J548" t="str">
        <f>INDEX(products!$A$1:$G$49,MATCH(orders!$D548,products!$A$1:$A$49,0),MATCH(orders!J$1,products!$A$1:$G$1,0))</f>
        <v>Exc</v>
      </c>
      <c r="K548" t="str">
        <f t="shared" si="16"/>
        <v>Excelsa</v>
      </c>
      <c r="L548" t="str">
        <f>INDEX(products!$A$1:$G$49,MATCH(orders!$D548,products!$A$1:$A$49,0),MATCH(orders!L$1,products!$A$1:$G$1,0))</f>
        <v>D</v>
      </c>
      <c r="M548" t="str">
        <f t="shared" si="17"/>
        <v>Dark</v>
      </c>
      <c r="N548" s="4">
        <f>INDEX(products!$A$1:$G$49,MATCH(orders!$D548,products!$A$1:$A$49,0),MATCH(orders!N$1,products!$A$1:$G$1,0))</f>
        <v>2.5</v>
      </c>
      <c r="O548" s="5">
        <f>INDEX(products!$A$1:$G$49,MATCH(orders!$D548,products!$A$1:$A$49,0),MATCH(orders!O$1,products!$A$1:$G$1,0))</f>
        <v>27.945</v>
      </c>
      <c r="P548" s="5">
        <f>E548*O548</f>
        <v>83.835000000000008</v>
      </c>
    </row>
    <row r="549" spans="1:16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INDEX(customers!$A$1:$I$1001,MATCH(orders!$C549,customers!$A$1:$A$1001,0),MATCH(orders!F$1,customers!$A$1:$I$1,0))</f>
        <v>Wilek Lightollers</v>
      </c>
      <c r="G549" s="2" t="str">
        <f>INDEX(customers!$A$1:$I$1001,MATCH(orders!$C549,customers!$A$1:$A$1001,0),MATCH(orders!G$1,customers!$A$1:$I$1,0))</f>
        <v>Yes</v>
      </c>
      <c r="H549" s="2" t="str">
        <f>INDEX(customers!$A$1:$I$1001,MATCH(orders!$C549,customers!$A$1:$A$1001,0),MATCH(orders!H$1,customers!$A$1:$I$1,0))</f>
        <v>New York City</v>
      </c>
      <c r="I549" s="2" t="str">
        <f>INDEX(customers!$A$1:$I$1001,MATCH(orders!$C549,customers!$A$1:$A$1001,0),MATCH(orders!I$1,customers!$A$1:$I$1,0))</f>
        <v>United States</v>
      </c>
      <c r="J549" t="str">
        <f>INDEX(products!$A$1:$G$49,MATCH(orders!$D549,products!$A$1:$A$49,0),MATCH(orders!J$1,products!$A$1:$G$1,0))</f>
        <v>Rob</v>
      </c>
      <c r="K549" t="str">
        <f t="shared" si="16"/>
        <v>Robusta</v>
      </c>
      <c r="L549" t="str">
        <f>INDEX(products!$A$1:$G$49,MATCH(orders!$D549,products!$A$1:$A$49,0),MATCH(orders!L$1,products!$A$1:$G$1,0))</f>
        <v>L</v>
      </c>
      <c r="M549" t="str">
        <f t="shared" si="17"/>
        <v>Light</v>
      </c>
      <c r="N549" s="4">
        <f>INDEX(products!$A$1:$G$49,MATCH(orders!$D549,products!$A$1:$A$49,0),MATCH(orders!N$1,products!$A$1:$G$1,0))</f>
        <v>0.2</v>
      </c>
      <c r="O549" s="5">
        <f>INDEX(products!$A$1:$G$49,MATCH(orders!$D549,products!$A$1:$A$49,0),MATCH(orders!O$1,products!$A$1:$G$1,0))</f>
        <v>3.5849999999999995</v>
      </c>
      <c r="P549" s="5">
        <f>E549*O549</f>
        <v>10.754999999999999</v>
      </c>
    </row>
    <row r="550" spans="1:16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INDEX(customers!$A$1:$I$1001,MATCH(orders!$C550,customers!$A$1:$A$1001,0),MATCH(orders!F$1,customers!$A$1:$I$1,0))</f>
        <v>Bette-ann Munden</v>
      </c>
      <c r="G550" s="2" t="str">
        <f>INDEX(customers!$A$1:$I$1001,MATCH(orders!$C550,customers!$A$1:$A$1001,0),MATCH(orders!G$1,customers!$A$1:$I$1,0))</f>
        <v>Yes</v>
      </c>
      <c r="H550" s="2" t="str">
        <f>INDEX(customers!$A$1:$I$1001,MATCH(orders!$C550,customers!$A$1:$A$1001,0),MATCH(orders!H$1,customers!$A$1:$I$1,0))</f>
        <v>Oklahoma City</v>
      </c>
      <c r="I550" s="2" t="str">
        <f>INDEX(customers!$A$1:$I$1001,MATCH(orders!$C550,customers!$A$1:$A$1001,0),MATCH(orders!I$1,customers!$A$1:$I$1,0))</f>
        <v>United States</v>
      </c>
      <c r="J550" t="str">
        <f>INDEX(products!$A$1:$G$49,MATCH(orders!$D550,products!$A$1:$A$49,0),MATCH(orders!J$1,products!$A$1:$G$1,0))</f>
        <v>Exc</v>
      </c>
      <c r="K550" t="str">
        <f t="shared" si="16"/>
        <v>Excelsa</v>
      </c>
      <c r="L550" t="str">
        <f>INDEX(products!$A$1:$G$49,MATCH(orders!$D550,products!$A$1:$A$49,0),MATCH(orders!L$1,products!$A$1:$G$1,0))</f>
        <v>L</v>
      </c>
      <c r="M550" t="str">
        <f t="shared" si="17"/>
        <v>Light</v>
      </c>
      <c r="N550" s="4">
        <f>INDEX(products!$A$1:$G$49,MATCH(orders!$D550,products!$A$1:$A$49,0),MATCH(orders!N$1,products!$A$1:$G$1,0))</f>
        <v>0.2</v>
      </c>
      <c r="O550" s="5">
        <f>INDEX(products!$A$1:$G$49,MATCH(orders!$D550,products!$A$1:$A$49,0),MATCH(orders!O$1,products!$A$1:$G$1,0))</f>
        <v>4.4550000000000001</v>
      </c>
      <c r="P550" s="5">
        <f>E550*O550</f>
        <v>13.365</v>
      </c>
    </row>
    <row r="551" spans="1:16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INDEX(customers!$A$1:$I$1001,MATCH(orders!$C551,customers!$A$1:$A$1001,0),MATCH(orders!F$1,customers!$A$1:$I$1,0))</f>
        <v>Wilek Lightollers</v>
      </c>
      <c r="G551" s="2" t="str">
        <f>INDEX(customers!$A$1:$I$1001,MATCH(orders!$C551,customers!$A$1:$A$1001,0),MATCH(orders!G$1,customers!$A$1:$I$1,0))</f>
        <v>Yes</v>
      </c>
      <c r="H551" s="2" t="str">
        <f>INDEX(customers!$A$1:$I$1001,MATCH(orders!$C551,customers!$A$1:$A$1001,0),MATCH(orders!H$1,customers!$A$1:$I$1,0))</f>
        <v>New York City</v>
      </c>
      <c r="I551" s="2" t="str">
        <f>INDEX(customers!$A$1:$I$1001,MATCH(orders!$C551,customers!$A$1:$A$1001,0),MATCH(orders!I$1,customers!$A$1:$I$1,0))</f>
        <v>United States</v>
      </c>
      <c r="J551" t="str">
        <f>INDEX(products!$A$1:$G$49,MATCH(orders!$D551,products!$A$1:$A$49,0),MATCH(orders!J$1,products!$A$1:$G$1,0))</f>
        <v>Exc</v>
      </c>
      <c r="K551" t="str">
        <f t="shared" si="16"/>
        <v>Excelsa</v>
      </c>
      <c r="L551" t="str">
        <f>INDEX(products!$A$1:$G$49,MATCH(orders!$D551,products!$A$1:$A$49,0),MATCH(orders!L$1,products!$A$1:$G$1,0))</f>
        <v>L</v>
      </c>
      <c r="M551" t="str">
        <f t="shared" si="17"/>
        <v>Light</v>
      </c>
      <c r="N551" s="4">
        <f>INDEX(products!$A$1:$G$49,MATCH(orders!$D551,products!$A$1:$A$49,0),MATCH(orders!N$1,products!$A$1:$G$1,0))</f>
        <v>0.2</v>
      </c>
      <c r="O551" s="5">
        <f>INDEX(products!$A$1:$G$49,MATCH(orders!$D551,products!$A$1:$A$49,0),MATCH(orders!O$1,products!$A$1:$G$1,0))</f>
        <v>4.4550000000000001</v>
      </c>
      <c r="P551" s="5">
        <f>E551*O551</f>
        <v>17.82</v>
      </c>
    </row>
    <row r="552" spans="1:16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INDEX(customers!$A$1:$I$1001,MATCH(orders!$C552,customers!$A$1:$A$1001,0),MATCH(orders!F$1,customers!$A$1:$I$1,0))</f>
        <v>Nick Brakespear</v>
      </c>
      <c r="G552" s="2" t="str">
        <f>INDEX(customers!$A$1:$I$1001,MATCH(orders!$C552,customers!$A$1:$A$1001,0),MATCH(orders!G$1,customers!$A$1:$I$1,0))</f>
        <v>Yes</v>
      </c>
      <c r="H552" s="2" t="str">
        <f>INDEX(customers!$A$1:$I$1001,MATCH(orders!$C552,customers!$A$1:$A$1001,0),MATCH(orders!H$1,customers!$A$1:$I$1,0))</f>
        <v>Newark</v>
      </c>
      <c r="I552" s="2" t="str">
        <f>INDEX(customers!$A$1:$I$1001,MATCH(orders!$C552,customers!$A$1:$A$1001,0),MATCH(orders!I$1,customers!$A$1:$I$1,0))</f>
        <v>United States</v>
      </c>
      <c r="J552" t="str">
        <f>INDEX(products!$A$1:$G$49,MATCH(orders!$D552,products!$A$1:$A$49,0),MATCH(orders!J$1,products!$A$1:$G$1,0))</f>
        <v>Lib</v>
      </c>
      <c r="K552" t="str">
        <f t="shared" si="16"/>
        <v>Liberica</v>
      </c>
      <c r="L552" t="str">
        <f>INDEX(products!$A$1:$G$49,MATCH(orders!$D552,products!$A$1:$A$49,0),MATCH(orders!L$1,products!$A$1:$G$1,0))</f>
        <v>D</v>
      </c>
      <c r="M552" t="str">
        <f t="shared" si="17"/>
        <v>Dark</v>
      </c>
      <c r="N552" s="4">
        <f>INDEX(products!$A$1:$G$49,MATCH(orders!$D552,products!$A$1:$A$49,0),MATCH(orders!N$1,products!$A$1:$G$1,0))</f>
        <v>0.2</v>
      </c>
      <c r="O552" s="5">
        <f>INDEX(products!$A$1:$G$49,MATCH(orders!$D552,products!$A$1:$A$49,0),MATCH(orders!O$1,products!$A$1:$G$1,0))</f>
        <v>3.8849999999999998</v>
      </c>
      <c r="P552" s="5">
        <f>E552*O552</f>
        <v>23.31</v>
      </c>
    </row>
    <row r="553" spans="1:16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INDEX(customers!$A$1:$I$1001,MATCH(orders!$C553,customers!$A$1:$A$1001,0),MATCH(orders!F$1,customers!$A$1:$I$1,0))</f>
        <v>Malynda Glawsop</v>
      </c>
      <c r="G553" s="2" t="str">
        <f>INDEX(customers!$A$1:$I$1001,MATCH(orders!$C553,customers!$A$1:$A$1001,0),MATCH(orders!G$1,customers!$A$1:$I$1,0))</f>
        <v>No</v>
      </c>
      <c r="H553" s="2" t="str">
        <f>INDEX(customers!$A$1:$I$1001,MATCH(orders!$C553,customers!$A$1:$A$1001,0),MATCH(orders!H$1,customers!$A$1:$I$1,0))</f>
        <v>New Haven</v>
      </c>
      <c r="I553" s="2" t="str">
        <f>INDEX(customers!$A$1:$I$1001,MATCH(orders!$C553,customers!$A$1:$A$1001,0),MATCH(orders!I$1,customers!$A$1:$I$1,0))</f>
        <v>United States</v>
      </c>
      <c r="J553" t="str">
        <f>INDEX(products!$A$1:$G$49,MATCH(orders!$D553,products!$A$1:$A$49,0),MATCH(orders!J$1,products!$A$1:$G$1,0))</f>
        <v>Exc</v>
      </c>
      <c r="K553" t="str">
        <f t="shared" si="16"/>
        <v>Excelsa</v>
      </c>
      <c r="L553" t="str">
        <f>INDEX(products!$A$1:$G$49,MATCH(orders!$D553,products!$A$1:$A$49,0),MATCH(orders!L$1,products!$A$1:$G$1,0))</f>
        <v>D</v>
      </c>
      <c r="M553" t="str">
        <f t="shared" si="17"/>
        <v>Dark</v>
      </c>
      <c r="N553" s="4">
        <f>INDEX(products!$A$1:$G$49,MATCH(orders!$D553,products!$A$1:$A$49,0),MATCH(orders!N$1,products!$A$1:$G$1,0))</f>
        <v>0.2</v>
      </c>
      <c r="O553" s="5">
        <f>INDEX(products!$A$1:$G$49,MATCH(orders!$D553,products!$A$1:$A$49,0),MATCH(orders!O$1,products!$A$1:$G$1,0))</f>
        <v>3.645</v>
      </c>
      <c r="P553" s="5">
        <f>E553*O553</f>
        <v>7.29</v>
      </c>
    </row>
    <row r="554" spans="1:16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INDEX(customers!$A$1:$I$1001,MATCH(orders!$C554,customers!$A$1:$A$1001,0),MATCH(orders!F$1,customers!$A$1:$I$1,0))</f>
        <v>Granville Alberts</v>
      </c>
      <c r="G554" s="2" t="str">
        <f>INDEX(customers!$A$1:$I$1001,MATCH(orders!$C554,customers!$A$1:$A$1001,0),MATCH(orders!G$1,customers!$A$1:$I$1,0))</f>
        <v>Yes</v>
      </c>
      <c r="H554" s="2" t="str">
        <f>INDEX(customers!$A$1:$I$1001,MATCH(orders!$C554,customers!$A$1:$A$1001,0),MATCH(orders!H$1,customers!$A$1:$I$1,0))</f>
        <v>Belfast</v>
      </c>
      <c r="I554" s="2" t="str">
        <f>INDEX(customers!$A$1:$I$1001,MATCH(orders!$C554,customers!$A$1:$A$1001,0),MATCH(orders!I$1,customers!$A$1:$I$1,0))</f>
        <v>United Kingdom</v>
      </c>
      <c r="J554" t="str">
        <f>INDEX(products!$A$1:$G$49,MATCH(orders!$D554,products!$A$1:$A$49,0),MATCH(orders!J$1,products!$A$1:$G$1,0))</f>
        <v>Exc</v>
      </c>
      <c r="K554" t="str">
        <f t="shared" si="16"/>
        <v>Excelsa</v>
      </c>
      <c r="L554" t="str">
        <f>INDEX(products!$A$1:$G$49,MATCH(orders!$D554,products!$A$1:$A$49,0),MATCH(orders!L$1,products!$A$1:$G$1,0))</f>
        <v>L</v>
      </c>
      <c r="M554" t="str">
        <f t="shared" si="17"/>
        <v>Light</v>
      </c>
      <c r="N554" s="4">
        <f>INDEX(products!$A$1:$G$49,MATCH(orders!$D554,products!$A$1:$A$49,0),MATCH(orders!N$1,products!$A$1:$G$1,0))</f>
        <v>0.2</v>
      </c>
      <c r="O554" s="5">
        <f>INDEX(products!$A$1:$G$49,MATCH(orders!$D554,products!$A$1:$A$49,0),MATCH(orders!O$1,products!$A$1:$G$1,0))</f>
        <v>4.4550000000000001</v>
      </c>
      <c r="P554" s="5">
        <f>E554*O554</f>
        <v>17.82</v>
      </c>
    </row>
    <row r="555" spans="1:16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INDEX(customers!$A$1:$I$1001,MATCH(orders!$C555,customers!$A$1:$A$1001,0),MATCH(orders!F$1,customers!$A$1:$I$1,0))</f>
        <v>Vasily Polglase</v>
      </c>
      <c r="G555" s="2" t="str">
        <f>INDEX(customers!$A$1:$I$1001,MATCH(orders!$C555,customers!$A$1:$A$1001,0),MATCH(orders!G$1,customers!$A$1:$I$1,0))</f>
        <v>No</v>
      </c>
      <c r="H555" s="2" t="str">
        <f>INDEX(customers!$A$1:$I$1001,MATCH(orders!$C555,customers!$A$1:$A$1001,0),MATCH(orders!H$1,customers!$A$1:$I$1,0))</f>
        <v>Toledo</v>
      </c>
      <c r="I555" s="2" t="str">
        <f>INDEX(customers!$A$1:$I$1001,MATCH(orders!$C555,customers!$A$1:$A$1001,0),MATCH(orders!I$1,customers!$A$1:$I$1,0))</f>
        <v>United States</v>
      </c>
      <c r="J555" t="str">
        <f>INDEX(products!$A$1:$G$49,MATCH(orders!$D555,products!$A$1:$A$49,0),MATCH(orders!J$1,products!$A$1:$G$1,0))</f>
        <v>Exc</v>
      </c>
      <c r="K555" t="str">
        <f t="shared" si="16"/>
        <v>Excelsa</v>
      </c>
      <c r="L555" t="str">
        <f>INDEX(products!$A$1:$G$49,MATCH(orders!$D555,products!$A$1:$A$49,0),MATCH(orders!L$1,products!$A$1:$G$1,0))</f>
        <v>M</v>
      </c>
      <c r="M555" t="str">
        <f t="shared" si="17"/>
        <v>Medium</v>
      </c>
      <c r="N555" s="4">
        <f>INDEX(products!$A$1:$G$49,MATCH(orders!$D555,products!$A$1:$A$49,0),MATCH(orders!N$1,products!$A$1:$G$1,0))</f>
        <v>1</v>
      </c>
      <c r="O555" s="5">
        <f>INDEX(products!$A$1:$G$49,MATCH(orders!$D555,products!$A$1:$A$49,0),MATCH(orders!O$1,products!$A$1:$G$1,0))</f>
        <v>13.75</v>
      </c>
      <c r="P555" s="5">
        <f>E555*O555</f>
        <v>68.75</v>
      </c>
    </row>
    <row r="556" spans="1:16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INDEX(customers!$A$1:$I$1001,MATCH(orders!$C556,customers!$A$1:$A$1001,0),MATCH(orders!F$1,customers!$A$1:$I$1,0))</f>
        <v>Madelaine Sharples</v>
      </c>
      <c r="G556" s="2" t="str">
        <f>INDEX(customers!$A$1:$I$1001,MATCH(orders!$C556,customers!$A$1:$A$1001,0),MATCH(orders!G$1,customers!$A$1:$I$1,0))</f>
        <v>Yes</v>
      </c>
      <c r="H556" s="2" t="str">
        <f>INDEX(customers!$A$1:$I$1001,MATCH(orders!$C556,customers!$A$1:$A$1001,0),MATCH(orders!H$1,customers!$A$1:$I$1,0))</f>
        <v>Newton</v>
      </c>
      <c r="I556" s="2" t="str">
        <f>INDEX(customers!$A$1:$I$1001,MATCH(orders!$C556,customers!$A$1:$A$1001,0),MATCH(orders!I$1,customers!$A$1:$I$1,0))</f>
        <v>United Kingdom</v>
      </c>
      <c r="J556" t="str">
        <f>INDEX(products!$A$1:$G$49,MATCH(orders!$D556,products!$A$1:$A$49,0),MATCH(orders!J$1,products!$A$1:$G$1,0))</f>
        <v>Rob</v>
      </c>
      <c r="K556" t="str">
        <f t="shared" si="16"/>
        <v>Robusta</v>
      </c>
      <c r="L556" t="str">
        <f>INDEX(products!$A$1:$G$49,MATCH(orders!$D556,products!$A$1:$A$49,0),MATCH(orders!L$1,products!$A$1:$G$1,0))</f>
        <v>L</v>
      </c>
      <c r="M556" t="str">
        <f t="shared" si="17"/>
        <v>Light</v>
      </c>
      <c r="N556" s="4">
        <f>INDEX(products!$A$1:$G$49,MATCH(orders!$D556,products!$A$1:$A$49,0),MATCH(orders!N$1,products!$A$1:$G$1,0))</f>
        <v>2.5</v>
      </c>
      <c r="O556" s="5">
        <f>INDEX(products!$A$1:$G$49,MATCH(orders!$D556,products!$A$1:$A$49,0),MATCH(orders!O$1,products!$A$1:$G$1,0))</f>
        <v>27.484999999999996</v>
      </c>
      <c r="P556" s="5">
        <f>E556*O556</f>
        <v>54.969999999999992</v>
      </c>
    </row>
    <row r="557" spans="1:16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INDEX(customers!$A$1:$I$1001,MATCH(orders!$C557,customers!$A$1:$A$1001,0),MATCH(orders!F$1,customers!$A$1:$I$1,0))</f>
        <v>Sigfrid Busch</v>
      </c>
      <c r="G557" s="2" t="str">
        <f>INDEX(customers!$A$1:$I$1001,MATCH(orders!$C557,customers!$A$1:$A$1001,0),MATCH(orders!G$1,customers!$A$1:$I$1,0))</f>
        <v>No</v>
      </c>
      <c r="H557" s="2" t="str">
        <f>INDEX(customers!$A$1:$I$1001,MATCH(orders!$C557,customers!$A$1:$A$1001,0),MATCH(orders!H$1,customers!$A$1:$I$1,0))</f>
        <v>Bantry</v>
      </c>
      <c r="I557" s="2" t="str">
        <f>INDEX(customers!$A$1:$I$1001,MATCH(orders!$C557,customers!$A$1:$A$1001,0),MATCH(orders!I$1,customers!$A$1:$I$1,0))</f>
        <v>Ireland</v>
      </c>
      <c r="J557" t="str">
        <f>INDEX(products!$A$1:$G$49,MATCH(orders!$D557,products!$A$1:$A$49,0),MATCH(orders!J$1,products!$A$1:$G$1,0))</f>
        <v>Exc</v>
      </c>
      <c r="K557" t="str">
        <f t="shared" si="16"/>
        <v>Excelsa</v>
      </c>
      <c r="L557" t="str">
        <f>INDEX(products!$A$1:$G$49,MATCH(orders!$D557,products!$A$1:$A$49,0),MATCH(orders!L$1,products!$A$1:$G$1,0))</f>
        <v>M</v>
      </c>
      <c r="M557" t="str">
        <f t="shared" si="17"/>
        <v>Medium</v>
      </c>
      <c r="N557" s="4">
        <f>INDEX(products!$A$1:$G$49,MATCH(orders!$D557,products!$A$1:$A$49,0),MATCH(orders!N$1,products!$A$1:$G$1,0))</f>
        <v>1</v>
      </c>
      <c r="O557" s="5">
        <f>INDEX(products!$A$1:$G$49,MATCH(orders!$D557,products!$A$1:$A$49,0),MATCH(orders!O$1,products!$A$1:$G$1,0))</f>
        <v>13.75</v>
      </c>
      <c r="P557" s="5">
        <f>E557*O557</f>
        <v>82.5</v>
      </c>
    </row>
    <row r="558" spans="1:16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INDEX(customers!$A$1:$I$1001,MATCH(orders!$C558,customers!$A$1:$A$1001,0),MATCH(orders!F$1,customers!$A$1:$I$1,0))</f>
        <v>Cissiee Raisbeck</v>
      </c>
      <c r="G558" s="2" t="str">
        <f>INDEX(customers!$A$1:$I$1001,MATCH(orders!$C558,customers!$A$1:$A$1001,0),MATCH(orders!G$1,customers!$A$1:$I$1,0))</f>
        <v>Yes</v>
      </c>
      <c r="H558" s="2" t="str">
        <f>INDEX(customers!$A$1:$I$1001,MATCH(orders!$C558,customers!$A$1:$A$1001,0),MATCH(orders!H$1,customers!$A$1:$I$1,0))</f>
        <v>Shreveport</v>
      </c>
      <c r="I558" s="2" t="str">
        <f>INDEX(customers!$A$1:$I$1001,MATCH(orders!$C558,customers!$A$1:$A$1001,0),MATCH(orders!I$1,customers!$A$1:$I$1,0))</f>
        <v>United States</v>
      </c>
      <c r="J558" t="str">
        <f>INDEX(products!$A$1:$G$49,MATCH(orders!$D558,products!$A$1:$A$49,0),MATCH(orders!J$1,products!$A$1:$G$1,0))</f>
        <v>Lib</v>
      </c>
      <c r="K558" t="str">
        <f t="shared" si="16"/>
        <v>Liberica</v>
      </c>
      <c r="L558" t="str">
        <f>INDEX(products!$A$1:$G$49,MATCH(orders!$D558,products!$A$1:$A$49,0),MATCH(orders!L$1,products!$A$1:$G$1,0))</f>
        <v>M</v>
      </c>
      <c r="M558" t="str">
        <f t="shared" si="17"/>
        <v>Medium</v>
      </c>
      <c r="N558" s="4">
        <f>INDEX(products!$A$1:$G$49,MATCH(orders!$D558,products!$A$1:$A$49,0),MATCH(orders!N$1,products!$A$1:$G$1,0))</f>
        <v>0.2</v>
      </c>
      <c r="O558" s="5">
        <f>INDEX(products!$A$1:$G$49,MATCH(orders!$D558,products!$A$1:$A$49,0),MATCH(orders!O$1,products!$A$1:$G$1,0))</f>
        <v>4.3650000000000002</v>
      </c>
      <c r="P558" s="5">
        <f>E558*O558</f>
        <v>8.73</v>
      </c>
    </row>
    <row r="559" spans="1:16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INDEX(customers!$A$1:$I$1001,MATCH(orders!$C559,customers!$A$1:$A$1001,0),MATCH(orders!F$1,customers!$A$1:$I$1,0))</f>
        <v>Marja Urion</v>
      </c>
      <c r="G559" s="2" t="str">
        <f>INDEX(customers!$A$1:$I$1001,MATCH(orders!$C559,customers!$A$1:$A$1001,0),MATCH(orders!G$1,customers!$A$1:$I$1,0))</f>
        <v>Yes</v>
      </c>
      <c r="H559" s="2" t="str">
        <f>INDEX(customers!$A$1:$I$1001,MATCH(orders!$C559,customers!$A$1:$A$1001,0),MATCH(orders!H$1,customers!$A$1:$I$1,0))</f>
        <v>Virginia</v>
      </c>
      <c r="I559" s="2" t="str">
        <f>INDEX(customers!$A$1:$I$1001,MATCH(orders!$C559,customers!$A$1:$A$1001,0),MATCH(orders!I$1,customers!$A$1:$I$1,0))</f>
        <v>Ireland</v>
      </c>
      <c r="J559" t="str">
        <f>INDEX(products!$A$1:$G$49,MATCH(orders!$D559,products!$A$1:$A$49,0),MATCH(orders!J$1,products!$A$1:$G$1,0))</f>
        <v>Exc</v>
      </c>
      <c r="K559" t="str">
        <f t="shared" si="16"/>
        <v>Excelsa</v>
      </c>
      <c r="L559" t="str">
        <f>INDEX(products!$A$1:$G$49,MATCH(orders!$D559,products!$A$1:$A$49,0),MATCH(orders!L$1,products!$A$1:$G$1,0))</f>
        <v>L</v>
      </c>
      <c r="M559" t="str">
        <f t="shared" si="17"/>
        <v>Light</v>
      </c>
      <c r="N559" s="4">
        <f>INDEX(products!$A$1:$G$49,MATCH(orders!$D559,products!$A$1:$A$49,0),MATCH(orders!N$1,products!$A$1:$G$1,0))</f>
        <v>1</v>
      </c>
      <c r="O559" s="5">
        <f>INDEX(products!$A$1:$G$49,MATCH(orders!$D559,products!$A$1:$A$49,0),MATCH(orders!O$1,products!$A$1:$G$1,0))</f>
        <v>14.85</v>
      </c>
      <c r="P559" s="5">
        <f>E559*O559</f>
        <v>59.4</v>
      </c>
    </row>
    <row r="560" spans="1:16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INDEX(customers!$A$1:$I$1001,MATCH(orders!$C560,customers!$A$1:$A$1001,0),MATCH(orders!F$1,customers!$A$1:$I$1,0))</f>
        <v>Kenton Wetherick</v>
      </c>
      <c r="G560" s="2" t="str">
        <f>INDEX(customers!$A$1:$I$1001,MATCH(orders!$C560,customers!$A$1:$A$1001,0),MATCH(orders!G$1,customers!$A$1:$I$1,0))</f>
        <v>Yes</v>
      </c>
      <c r="H560" s="2" t="str">
        <f>INDEX(customers!$A$1:$I$1001,MATCH(orders!$C560,customers!$A$1:$A$1001,0),MATCH(orders!H$1,customers!$A$1:$I$1,0))</f>
        <v>Lexington</v>
      </c>
      <c r="I560" s="2" t="str">
        <f>INDEX(customers!$A$1:$I$1001,MATCH(orders!$C560,customers!$A$1:$A$1001,0),MATCH(orders!I$1,customers!$A$1:$I$1,0))</f>
        <v>United States</v>
      </c>
      <c r="J560" t="str">
        <f>INDEX(products!$A$1:$G$49,MATCH(orders!$D560,products!$A$1:$A$49,0),MATCH(orders!J$1,products!$A$1:$G$1,0))</f>
        <v>Lib</v>
      </c>
      <c r="K560" t="str">
        <f t="shared" si="16"/>
        <v>Liberica</v>
      </c>
      <c r="L560" t="str">
        <f>INDEX(products!$A$1:$G$49,MATCH(orders!$D560,products!$A$1:$A$49,0),MATCH(orders!L$1,products!$A$1:$G$1,0))</f>
        <v>D</v>
      </c>
      <c r="M560" t="str">
        <f t="shared" si="17"/>
        <v>Dark</v>
      </c>
      <c r="N560" s="4">
        <f>INDEX(products!$A$1:$G$49,MATCH(orders!$D560,products!$A$1:$A$49,0),MATCH(orders!N$1,products!$A$1:$G$1,0))</f>
        <v>0.2</v>
      </c>
      <c r="O560" s="5">
        <f>INDEX(products!$A$1:$G$49,MATCH(orders!$D560,products!$A$1:$A$49,0),MATCH(orders!O$1,products!$A$1:$G$1,0))</f>
        <v>3.8849999999999998</v>
      </c>
      <c r="P560" s="5">
        <f>E560*O560</f>
        <v>15.54</v>
      </c>
    </row>
    <row r="561" spans="1:16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INDEX(customers!$A$1:$I$1001,MATCH(orders!$C561,customers!$A$1:$A$1001,0),MATCH(orders!F$1,customers!$A$1:$I$1,0))</f>
        <v>Reamonn Aynold</v>
      </c>
      <c r="G561" s="2" t="str">
        <f>INDEX(customers!$A$1:$I$1001,MATCH(orders!$C561,customers!$A$1:$A$1001,0),MATCH(orders!G$1,customers!$A$1:$I$1,0))</f>
        <v>Yes</v>
      </c>
      <c r="H561" s="2" t="str">
        <f>INDEX(customers!$A$1:$I$1001,MATCH(orders!$C561,customers!$A$1:$A$1001,0),MATCH(orders!H$1,customers!$A$1:$I$1,0))</f>
        <v>Milwaukee</v>
      </c>
      <c r="I561" s="2" t="str">
        <f>INDEX(customers!$A$1:$I$1001,MATCH(orders!$C561,customers!$A$1:$A$1001,0),MATCH(orders!I$1,customers!$A$1:$I$1,0))</f>
        <v>United States</v>
      </c>
      <c r="J561" t="str">
        <f>INDEX(products!$A$1:$G$49,MATCH(orders!$D561,products!$A$1:$A$49,0),MATCH(orders!J$1,products!$A$1:$G$1,0))</f>
        <v>Ara</v>
      </c>
      <c r="K561" t="str">
        <f t="shared" si="16"/>
        <v>Arabica</v>
      </c>
      <c r="L561" t="str">
        <f>INDEX(products!$A$1:$G$49,MATCH(orders!$D561,products!$A$1:$A$49,0),MATCH(orders!L$1,products!$A$1:$G$1,0))</f>
        <v>L</v>
      </c>
      <c r="M561" t="str">
        <f t="shared" si="17"/>
        <v>Light</v>
      </c>
      <c r="N561" s="4">
        <f>INDEX(products!$A$1:$G$49,MATCH(orders!$D561,products!$A$1:$A$49,0),MATCH(orders!N$1,products!$A$1:$G$1,0))</f>
        <v>1</v>
      </c>
      <c r="O561" s="5">
        <f>INDEX(products!$A$1:$G$49,MATCH(orders!$D561,products!$A$1:$A$49,0),MATCH(orders!O$1,products!$A$1:$G$1,0))</f>
        <v>12.95</v>
      </c>
      <c r="P561" s="5">
        <f>E561*O561</f>
        <v>38.849999999999994</v>
      </c>
    </row>
    <row r="562" spans="1:16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INDEX(customers!$A$1:$I$1001,MATCH(orders!$C562,customers!$A$1:$A$1001,0),MATCH(orders!F$1,customers!$A$1:$I$1,0))</f>
        <v>Hatty Dovydenas</v>
      </c>
      <c r="G562" s="2" t="str">
        <f>INDEX(customers!$A$1:$I$1001,MATCH(orders!$C562,customers!$A$1:$A$1001,0),MATCH(orders!G$1,customers!$A$1:$I$1,0))</f>
        <v>Yes</v>
      </c>
      <c r="H562" s="2" t="str">
        <f>INDEX(customers!$A$1:$I$1001,MATCH(orders!$C562,customers!$A$1:$A$1001,0),MATCH(orders!H$1,customers!$A$1:$I$1,0))</f>
        <v>Amarillo</v>
      </c>
      <c r="I562" s="2" t="str">
        <f>INDEX(customers!$A$1:$I$1001,MATCH(orders!$C562,customers!$A$1:$A$1001,0),MATCH(orders!I$1,customers!$A$1:$I$1,0))</f>
        <v>United States</v>
      </c>
      <c r="J562" t="str">
        <f>INDEX(products!$A$1:$G$49,MATCH(orders!$D562,products!$A$1:$A$49,0),MATCH(orders!J$1,products!$A$1:$G$1,0))</f>
        <v>Exc</v>
      </c>
      <c r="K562" t="str">
        <f t="shared" si="16"/>
        <v>Excelsa</v>
      </c>
      <c r="L562" t="str">
        <f>INDEX(products!$A$1:$G$49,MATCH(orders!$D562,products!$A$1:$A$49,0),MATCH(orders!L$1,products!$A$1:$G$1,0))</f>
        <v>M</v>
      </c>
      <c r="M562" t="str">
        <f t="shared" si="17"/>
        <v>Medium</v>
      </c>
      <c r="N562" s="4">
        <f>INDEX(products!$A$1:$G$49,MATCH(orders!$D562,products!$A$1:$A$49,0),MATCH(orders!N$1,products!$A$1:$G$1,0))</f>
        <v>2.5</v>
      </c>
      <c r="O562" s="5">
        <f>INDEX(products!$A$1:$G$49,MATCH(orders!$D562,products!$A$1:$A$49,0),MATCH(orders!O$1,products!$A$1:$G$1,0))</f>
        <v>31.624999999999996</v>
      </c>
      <c r="P562" s="5">
        <f>E562*O562</f>
        <v>189.74999999999997</v>
      </c>
    </row>
    <row r="563" spans="1:16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INDEX(customers!$A$1:$I$1001,MATCH(orders!$C563,customers!$A$1:$A$1001,0),MATCH(orders!F$1,customers!$A$1:$I$1,0))</f>
        <v>Nathaniel Bloxland</v>
      </c>
      <c r="G563" s="2" t="str">
        <f>INDEX(customers!$A$1:$I$1001,MATCH(orders!$C563,customers!$A$1:$A$1001,0),MATCH(orders!G$1,customers!$A$1:$I$1,0))</f>
        <v>Yes</v>
      </c>
      <c r="H563" s="2" t="str">
        <f>INDEX(customers!$A$1:$I$1001,MATCH(orders!$C563,customers!$A$1:$A$1001,0),MATCH(orders!H$1,customers!$A$1:$I$1,0))</f>
        <v>Daingean</v>
      </c>
      <c r="I563" s="2" t="str">
        <f>INDEX(customers!$A$1:$I$1001,MATCH(orders!$C563,customers!$A$1:$A$1001,0),MATCH(orders!I$1,customers!$A$1:$I$1,0))</f>
        <v>Ireland</v>
      </c>
      <c r="J563" t="str">
        <f>INDEX(products!$A$1:$G$49,MATCH(orders!$D563,products!$A$1:$A$49,0),MATCH(orders!J$1,products!$A$1:$G$1,0))</f>
        <v>Ara</v>
      </c>
      <c r="K563" t="str">
        <f t="shared" si="16"/>
        <v>Arabica</v>
      </c>
      <c r="L563" t="str">
        <f>INDEX(products!$A$1:$G$49,MATCH(orders!$D563,products!$A$1:$A$49,0),MATCH(orders!L$1,products!$A$1:$G$1,0))</f>
        <v>D</v>
      </c>
      <c r="M563" t="str">
        <f t="shared" si="17"/>
        <v>Dark</v>
      </c>
      <c r="N563" s="4">
        <f>INDEX(products!$A$1:$G$49,MATCH(orders!$D563,products!$A$1:$A$49,0),MATCH(orders!N$1,products!$A$1:$G$1,0))</f>
        <v>0.2</v>
      </c>
      <c r="O563" s="5">
        <f>INDEX(products!$A$1:$G$49,MATCH(orders!$D563,products!$A$1:$A$49,0),MATCH(orders!O$1,products!$A$1:$G$1,0))</f>
        <v>2.9849999999999999</v>
      </c>
      <c r="P563" s="5">
        <f>E563*O563</f>
        <v>17.91</v>
      </c>
    </row>
    <row r="564" spans="1:16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INDEX(customers!$A$1:$I$1001,MATCH(orders!$C564,customers!$A$1:$A$1001,0),MATCH(orders!F$1,customers!$A$1:$I$1,0))</f>
        <v>Brendan Grece</v>
      </c>
      <c r="G564" s="2" t="str">
        <f>INDEX(customers!$A$1:$I$1001,MATCH(orders!$C564,customers!$A$1:$A$1001,0),MATCH(orders!G$1,customers!$A$1:$I$1,0))</f>
        <v>No</v>
      </c>
      <c r="H564" s="2" t="str">
        <f>INDEX(customers!$A$1:$I$1001,MATCH(orders!$C564,customers!$A$1:$A$1001,0),MATCH(orders!H$1,customers!$A$1:$I$1,0))</f>
        <v>Halton</v>
      </c>
      <c r="I564" s="2" t="str">
        <f>INDEX(customers!$A$1:$I$1001,MATCH(orders!$C564,customers!$A$1:$A$1001,0),MATCH(orders!I$1,customers!$A$1:$I$1,0))</f>
        <v>United Kingdom</v>
      </c>
      <c r="J564" t="str">
        <f>INDEX(products!$A$1:$G$49,MATCH(orders!$D564,products!$A$1:$A$49,0),MATCH(orders!J$1,products!$A$1:$G$1,0))</f>
        <v>Lib</v>
      </c>
      <c r="K564" t="str">
        <f t="shared" si="16"/>
        <v>Liberica</v>
      </c>
      <c r="L564" t="str">
        <f>INDEX(products!$A$1:$G$49,MATCH(orders!$D564,products!$A$1:$A$49,0),MATCH(orders!L$1,products!$A$1:$G$1,0))</f>
        <v>L</v>
      </c>
      <c r="M564" t="str">
        <f t="shared" si="17"/>
        <v>Light</v>
      </c>
      <c r="N564" s="4">
        <f>INDEX(products!$A$1:$G$49,MATCH(orders!$D564,products!$A$1:$A$49,0),MATCH(orders!N$1,products!$A$1:$G$1,0))</f>
        <v>0.2</v>
      </c>
      <c r="O564" s="5">
        <f>INDEX(products!$A$1:$G$49,MATCH(orders!$D564,products!$A$1:$A$49,0),MATCH(orders!O$1,products!$A$1:$G$1,0))</f>
        <v>4.7549999999999999</v>
      </c>
      <c r="P564" s="5">
        <f>E564*O564</f>
        <v>28.53</v>
      </c>
    </row>
    <row r="565" spans="1:16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INDEX(customers!$A$1:$I$1001,MATCH(orders!$C565,customers!$A$1:$A$1001,0),MATCH(orders!F$1,customers!$A$1:$I$1,0))</f>
        <v>Don Flintiff</v>
      </c>
      <c r="G565" s="2" t="str">
        <f>INDEX(customers!$A$1:$I$1001,MATCH(orders!$C565,customers!$A$1:$A$1001,0),MATCH(orders!G$1,customers!$A$1:$I$1,0))</f>
        <v>No</v>
      </c>
      <c r="H565" s="2" t="str">
        <f>INDEX(customers!$A$1:$I$1001,MATCH(orders!$C565,customers!$A$1:$A$1001,0),MATCH(orders!H$1,customers!$A$1:$I$1,0))</f>
        <v>London</v>
      </c>
      <c r="I565" s="2" t="str">
        <f>INDEX(customers!$A$1:$I$1001,MATCH(orders!$C565,customers!$A$1:$A$1001,0),MATCH(orders!I$1,customers!$A$1:$I$1,0))</f>
        <v>United Kingdom</v>
      </c>
      <c r="J565" t="str">
        <f>INDEX(products!$A$1:$G$49,MATCH(orders!$D565,products!$A$1:$A$49,0),MATCH(orders!J$1,products!$A$1:$G$1,0))</f>
        <v>Exc</v>
      </c>
      <c r="K565" t="str">
        <f t="shared" si="16"/>
        <v>Excelsa</v>
      </c>
      <c r="L565" t="str">
        <f>INDEX(products!$A$1:$G$49,MATCH(orders!$D565,products!$A$1:$A$49,0),MATCH(orders!L$1,products!$A$1:$G$1,0))</f>
        <v>M</v>
      </c>
      <c r="M565" t="str">
        <f t="shared" si="17"/>
        <v>Medium</v>
      </c>
      <c r="N565" s="4">
        <f>INDEX(products!$A$1:$G$49,MATCH(orders!$D565,products!$A$1:$A$49,0),MATCH(orders!N$1,products!$A$1:$G$1,0))</f>
        <v>1</v>
      </c>
      <c r="O565" s="5">
        <f>INDEX(products!$A$1:$G$49,MATCH(orders!$D565,products!$A$1:$A$49,0),MATCH(orders!O$1,products!$A$1:$G$1,0))</f>
        <v>13.75</v>
      </c>
      <c r="P565" s="5">
        <f>E565*O565</f>
        <v>82.5</v>
      </c>
    </row>
    <row r="566" spans="1:16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INDEX(customers!$A$1:$I$1001,MATCH(orders!$C566,customers!$A$1:$A$1001,0),MATCH(orders!F$1,customers!$A$1:$I$1,0))</f>
        <v>Abbe Thys</v>
      </c>
      <c r="G566" s="2" t="str">
        <f>INDEX(customers!$A$1:$I$1001,MATCH(orders!$C566,customers!$A$1:$A$1001,0),MATCH(orders!G$1,customers!$A$1:$I$1,0))</f>
        <v>No</v>
      </c>
      <c r="H566" s="2" t="str">
        <f>INDEX(customers!$A$1:$I$1001,MATCH(orders!$C566,customers!$A$1:$A$1001,0),MATCH(orders!H$1,customers!$A$1:$I$1,0))</f>
        <v>Knoxville</v>
      </c>
      <c r="I566" s="2" t="str">
        <f>INDEX(customers!$A$1:$I$1001,MATCH(orders!$C566,customers!$A$1:$A$1001,0),MATCH(orders!I$1,customers!$A$1:$I$1,0))</f>
        <v>United States</v>
      </c>
      <c r="J566" t="str">
        <f>INDEX(products!$A$1:$G$49,MATCH(orders!$D566,products!$A$1:$A$49,0),MATCH(orders!J$1,products!$A$1:$G$1,0))</f>
        <v>Rob</v>
      </c>
      <c r="K566" t="str">
        <f t="shared" si="16"/>
        <v>Robusta</v>
      </c>
      <c r="L566" t="str">
        <f>INDEX(products!$A$1:$G$49,MATCH(orders!$D566,products!$A$1:$A$49,0),MATCH(orders!L$1,products!$A$1:$G$1,0))</f>
        <v>L</v>
      </c>
      <c r="M566" t="str">
        <f t="shared" si="17"/>
        <v>Light</v>
      </c>
      <c r="N566" s="4">
        <f>INDEX(products!$A$1:$G$49,MATCH(orders!$D566,products!$A$1:$A$49,0),MATCH(orders!N$1,products!$A$1:$G$1,0))</f>
        <v>0.5</v>
      </c>
      <c r="O566" s="5">
        <f>INDEX(products!$A$1:$G$49,MATCH(orders!$D566,products!$A$1:$A$49,0),MATCH(orders!O$1,products!$A$1:$G$1,0))</f>
        <v>7.169999999999999</v>
      </c>
      <c r="P566" s="5">
        <f>E566*O566</f>
        <v>14.339999999999998</v>
      </c>
    </row>
    <row r="567" spans="1:16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INDEX(customers!$A$1:$I$1001,MATCH(orders!$C567,customers!$A$1:$A$1001,0),MATCH(orders!F$1,customers!$A$1:$I$1,0))</f>
        <v>Jackquelin Chugg</v>
      </c>
      <c r="G567" s="2" t="str">
        <f>INDEX(customers!$A$1:$I$1001,MATCH(orders!$C567,customers!$A$1:$A$1001,0),MATCH(orders!G$1,customers!$A$1:$I$1,0))</f>
        <v>No</v>
      </c>
      <c r="H567" s="2" t="str">
        <f>INDEX(customers!$A$1:$I$1001,MATCH(orders!$C567,customers!$A$1:$A$1001,0),MATCH(orders!H$1,customers!$A$1:$I$1,0))</f>
        <v>Shawnee Mission</v>
      </c>
      <c r="I567" s="2" t="str">
        <f>INDEX(customers!$A$1:$I$1001,MATCH(orders!$C567,customers!$A$1:$A$1001,0),MATCH(orders!I$1,customers!$A$1:$I$1,0))</f>
        <v>United States</v>
      </c>
      <c r="J567" t="str">
        <f>INDEX(products!$A$1:$G$49,MATCH(orders!$D567,products!$A$1:$A$49,0),MATCH(orders!J$1,products!$A$1:$G$1,0))</f>
        <v>Rob</v>
      </c>
      <c r="K567" t="str">
        <f t="shared" si="16"/>
        <v>Robusta</v>
      </c>
      <c r="L567" t="str">
        <f>INDEX(products!$A$1:$G$49,MATCH(orders!$D567,products!$A$1:$A$49,0),MATCH(orders!L$1,products!$A$1:$G$1,0))</f>
        <v>D</v>
      </c>
      <c r="M567" t="str">
        <f t="shared" si="17"/>
        <v>Dark</v>
      </c>
      <c r="N567" s="4">
        <f>INDEX(products!$A$1:$G$49,MATCH(orders!$D567,products!$A$1:$A$49,0),MATCH(orders!N$1,products!$A$1:$G$1,0))</f>
        <v>2.5</v>
      </c>
      <c r="O567" s="5">
        <f>INDEX(products!$A$1:$G$49,MATCH(orders!$D567,products!$A$1:$A$49,0),MATCH(orders!O$1,products!$A$1:$G$1,0))</f>
        <v>20.584999999999997</v>
      </c>
      <c r="P567" s="5">
        <f>E567*O567</f>
        <v>82.339999999999989</v>
      </c>
    </row>
    <row r="568" spans="1:16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INDEX(customers!$A$1:$I$1001,MATCH(orders!$C568,customers!$A$1:$A$1001,0),MATCH(orders!F$1,customers!$A$1:$I$1,0))</f>
        <v>Audra Kelston</v>
      </c>
      <c r="G568" s="2" t="str">
        <f>INDEX(customers!$A$1:$I$1001,MATCH(orders!$C568,customers!$A$1:$A$1001,0),MATCH(orders!G$1,customers!$A$1:$I$1,0))</f>
        <v>Yes</v>
      </c>
      <c r="H568" s="2" t="str">
        <f>INDEX(customers!$A$1:$I$1001,MATCH(orders!$C568,customers!$A$1:$A$1001,0),MATCH(orders!H$1,customers!$A$1:$I$1,0))</f>
        <v>Fort Lauderdale</v>
      </c>
      <c r="I568" s="2" t="str">
        <f>INDEX(customers!$A$1:$I$1001,MATCH(orders!$C568,customers!$A$1:$A$1001,0),MATCH(orders!I$1,customers!$A$1:$I$1,0))</f>
        <v>United States</v>
      </c>
      <c r="J568" t="str">
        <f>INDEX(products!$A$1:$G$49,MATCH(orders!$D568,products!$A$1:$A$49,0),MATCH(orders!J$1,products!$A$1:$G$1,0))</f>
        <v>Ara</v>
      </c>
      <c r="K568" t="str">
        <f t="shared" si="16"/>
        <v>Arabica</v>
      </c>
      <c r="L568" t="str">
        <f>INDEX(products!$A$1:$G$49,MATCH(orders!$D568,products!$A$1:$A$49,0),MATCH(orders!L$1,products!$A$1:$G$1,0))</f>
        <v>M</v>
      </c>
      <c r="M568" t="str">
        <f t="shared" si="17"/>
        <v>Medium</v>
      </c>
      <c r="N568" s="4">
        <f>INDEX(products!$A$1:$G$49,MATCH(orders!$D568,products!$A$1:$A$49,0),MATCH(orders!N$1,products!$A$1:$G$1,0))</f>
        <v>0.2</v>
      </c>
      <c r="O568" s="5">
        <f>INDEX(products!$A$1:$G$49,MATCH(orders!$D568,products!$A$1:$A$49,0),MATCH(orders!O$1,products!$A$1:$G$1,0))</f>
        <v>3.375</v>
      </c>
      <c r="P568" s="5">
        <f>E568*O568</f>
        <v>20.25</v>
      </c>
    </row>
    <row r="569" spans="1:16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INDEX(customers!$A$1:$I$1001,MATCH(orders!$C569,customers!$A$1:$A$1001,0),MATCH(orders!F$1,customers!$A$1:$I$1,0))</f>
        <v>Elvina Angel</v>
      </c>
      <c r="G569" s="2" t="str">
        <f>INDEX(customers!$A$1:$I$1001,MATCH(orders!$C569,customers!$A$1:$A$1001,0),MATCH(orders!G$1,customers!$A$1:$I$1,0))</f>
        <v>No</v>
      </c>
      <c r="H569" s="2" t="str">
        <f>INDEX(customers!$A$1:$I$1001,MATCH(orders!$C569,customers!$A$1:$A$1001,0),MATCH(orders!H$1,customers!$A$1:$I$1,0))</f>
        <v>Tralee</v>
      </c>
      <c r="I569" s="2" t="str">
        <f>INDEX(customers!$A$1:$I$1001,MATCH(orders!$C569,customers!$A$1:$A$1001,0),MATCH(orders!I$1,customers!$A$1:$I$1,0))</f>
        <v>Ireland</v>
      </c>
      <c r="J569" t="str">
        <f>INDEX(products!$A$1:$G$49,MATCH(orders!$D569,products!$A$1:$A$49,0),MATCH(orders!J$1,products!$A$1:$G$1,0))</f>
        <v>Rob</v>
      </c>
      <c r="K569" t="str">
        <f t="shared" si="16"/>
        <v>Robusta</v>
      </c>
      <c r="L569" t="str">
        <f>INDEX(products!$A$1:$G$49,MATCH(orders!$D569,products!$A$1:$A$49,0),MATCH(orders!L$1,products!$A$1:$G$1,0))</f>
        <v>L</v>
      </c>
      <c r="M569" t="str">
        <f t="shared" si="17"/>
        <v>Light</v>
      </c>
      <c r="N569" s="4">
        <f>INDEX(products!$A$1:$G$49,MATCH(orders!$D569,products!$A$1:$A$49,0),MATCH(orders!N$1,products!$A$1:$G$1,0))</f>
        <v>2.5</v>
      </c>
      <c r="O569" s="5">
        <f>INDEX(products!$A$1:$G$49,MATCH(orders!$D569,products!$A$1:$A$49,0),MATCH(orders!O$1,products!$A$1:$G$1,0))</f>
        <v>27.484999999999996</v>
      </c>
      <c r="P569" s="5">
        <f>E569*O569</f>
        <v>164.90999999999997</v>
      </c>
    </row>
    <row r="570" spans="1:16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INDEX(customers!$A$1:$I$1001,MATCH(orders!$C570,customers!$A$1:$A$1001,0),MATCH(orders!F$1,customers!$A$1:$I$1,0))</f>
        <v>Claiborne Mottram</v>
      </c>
      <c r="G570" s="2" t="str">
        <f>INDEX(customers!$A$1:$I$1001,MATCH(orders!$C570,customers!$A$1:$A$1001,0),MATCH(orders!G$1,customers!$A$1:$I$1,0))</f>
        <v>Yes</v>
      </c>
      <c r="H570" s="2" t="str">
        <f>INDEX(customers!$A$1:$I$1001,MATCH(orders!$C570,customers!$A$1:$A$1001,0),MATCH(orders!H$1,customers!$A$1:$I$1,0))</f>
        <v>Austin</v>
      </c>
      <c r="I570" s="2" t="str">
        <f>INDEX(customers!$A$1:$I$1001,MATCH(orders!$C570,customers!$A$1:$A$1001,0),MATCH(orders!I$1,customers!$A$1:$I$1,0))</f>
        <v>United States</v>
      </c>
      <c r="J570" t="str">
        <f>INDEX(products!$A$1:$G$49,MATCH(orders!$D570,products!$A$1:$A$49,0),MATCH(orders!J$1,products!$A$1:$G$1,0))</f>
        <v>Lib</v>
      </c>
      <c r="K570" t="str">
        <f t="shared" si="16"/>
        <v>Liberica</v>
      </c>
      <c r="L570" t="str">
        <f>INDEX(products!$A$1:$G$49,MATCH(orders!$D570,products!$A$1:$A$49,0),MATCH(orders!L$1,products!$A$1:$G$1,0))</f>
        <v>L</v>
      </c>
      <c r="M570" t="str">
        <f t="shared" si="17"/>
        <v>Light</v>
      </c>
      <c r="N570" s="4">
        <f>INDEX(products!$A$1:$G$49,MATCH(orders!$D570,products!$A$1:$A$49,0),MATCH(orders!N$1,products!$A$1:$G$1,0))</f>
        <v>0.2</v>
      </c>
      <c r="O570" s="5">
        <f>INDEX(products!$A$1:$G$49,MATCH(orders!$D570,products!$A$1:$A$49,0),MATCH(orders!O$1,products!$A$1:$G$1,0))</f>
        <v>4.7549999999999999</v>
      </c>
      <c r="P570" s="5">
        <f>E570*O570</f>
        <v>19.02</v>
      </c>
    </row>
    <row r="571" spans="1:16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INDEX(customers!$A$1:$I$1001,MATCH(orders!$C571,customers!$A$1:$A$1001,0),MATCH(orders!F$1,customers!$A$1:$I$1,0))</f>
        <v>Don Flintiff</v>
      </c>
      <c r="G571" s="2" t="str">
        <f>INDEX(customers!$A$1:$I$1001,MATCH(orders!$C571,customers!$A$1:$A$1001,0),MATCH(orders!G$1,customers!$A$1:$I$1,0))</f>
        <v>No</v>
      </c>
      <c r="H571" s="2" t="str">
        <f>INDEX(customers!$A$1:$I$1001,MATCH(orders!$C571,customers!$A$1:$A$1001,0),MATCH(orders!H$1,customers!$A$1:$I$1,0))</f>
        <v>London</v>
      </c>
      <c r="I571" s="2" t="str">
        <f>INDEX(customers!$A$1:$I$1001,MATCH(orders!$C571,customers!$A$1:$A$1001,0),MATCH(orders!I$1,customers!$A$1:$I$1,0))</f>
        <v>United Kingdom</v>
      </c>
      <c r="J571" t="str">
        <f>INDEX(products!$A$1:$G$49,MATCH(orders!$D571,products!$A$1:$A$49,0),MATCH(orders!J$1,products!$A$1:$G$1,0))</f>
        <v>Ara</v>
      </c>
      <c r="K571" t="str">
        <f t="shared" si="16"/>
        <v>Arabica</v>
      </c>
      <c r="L571" t="str">
        <f>INDEX(products!$A$1:$G$49,MATCH(orders!$D571,products!$A$1:$A$49,0),MATCH(orders!L$1,products!$A$1:$G$1,0))</f>
        <v>D</v>
      </c>
      <c r="M571" t="str">
        <f t="shared" si="17"/>
        <v>Dark</v>
      </c>
      <c r="N571" s="4">
        <f>INDEX(products!$A$1:$G$49,MATCH(orders!$D571,products!$A$1:$A$49,0),MATCH(orders!N$1,products!$A$1:$G$1,0))</f>
        <v>2.5</v>
      </c>
      <c r="O571" s="5">
        <f>INDEX(products!$A$1:$G$49,MATCH(orders!$D571,products!$A$1:$A$49,0),MATCH(orders!O$1,products!$A$1:$G$1,0))</f>
        <v>22.884999999999998</v>
      </c>
      <c r="P571" s="5">
        <f>E571*O571</f>
        <v>137.31</v>
      </c>
    </row>
    <row r="572" spans="1:16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INDEX(customers!$A$1:$I$1001,MATCH(orders!$C572,customers!$A$1:$A$1001,0),MATCH(orders!F$1,customers!$A$1:$I$1,0))</f>
        <v>Donalt Sangwin</v>
      </c>
      <c r="G572" s="2" t="str">
        <f>INDEX(customers!$A$1:$I$1001,MATCH(orders!$C572,customers!$A$1:$A$1001,0),MATCH(orders!G$1,customers!$A$1:$I$1,0))</f>
        <v>No</v>
      </c>
      <c r="H572" s="2" t="str">
        <f>INDEX(customers!$A$1:$I$1001,MATCH(orders!$C572,customers!$A$1:$A$1001,0),MATCH(orders!H$1,customers!$A$1:$I$1,0))</f>
        <v>Hyattsville</v>
      </c>
      <c r="I572" s="2" t="str">
        <f>INDEX(customers!$A$1:$I$1001,MATCH(orders!$C572,customers!$A$1:$A$1001,0),MATCH(orders!I$1,customers!$A$1:$I$1,0))</f>
        <v>United States</v>
      </c>
      <c r="J572" t="str">
        <f>INDEX(products!$A$1:$G$49,MATCH(orders!$D572,products!$A$1:$A$49,0),MATCH(orders!J$1,products!$A$1:$G$1,0))</f>
        <v>Ara</v>
      </c>
      <c r="K572" t="str">
        <f t="shared" si="16"/>
        <v>Arabica</v>
      </c>
      <c r="L572" t="str">
        <f>INDEX(products!$A$1:$G$49,MATCH(orders!$D572,products!$A$1:$A$49,0),MATCH(orders!L$1,products!$A$1:$G$1,0))</f>
        <v>M</v>
      </c>
      <c r="M572" t="str">
        <f t="shared" si="17"/>
        <v>Medium</v>
      </c>
      <c r="N572" s="4">
        <f>INDEX(products!$A$1:$G$49,MATCH(orders!$D572,products!$A$1:$A$49,0),MATCH(orders!N$1,products!$A$1:$G$1,0))</f>
        <v>0.5</v>
      </c>
      <c r="O572" s="5">
        <f>INDEX(products!$A$1:$G$49,MATCH(orders!$D572,products!$A$1:$A$49,0),MATCH(orders!O$1,products!$A$1:$G$1,0))</f>
        <v>6.75</v>
      </c>
      <c r="P572" s="5">
        <f>E572*O572</f>
        <v>27</v>
      </c>
    </row>
    <row r="573" spans="1:16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INDEX(customers!$A$1:$I$1001,MATCH(orders!$C573,customers!$A$1:$A$1001,0),MATCH(orders!F$1,customers!$A$1:$I$1,0))</f>
        <v>Elizabet Aizikowitz</v>
      </c>
      <c r="G573" s="2" t="str">
        <f>INDEX(customers!$A$1:$I$1001,MATCH(orders!$C573,customers!$A$1:$A$1001,0),MATCH(orders!G$1,customers!$A$1:$I$1,0))</f>
        <v>No</v>
      </c>
      <c r="H573" s="2" t="str">
        <f>INDEX(customers!$A$1:$I$1001,MATCH(orders!$C573,customers!$A$1:$A$1001,0),MATCH(orders!H$1,customers!$A$1:$I$1,0))</f>
        <v>Ashley</v>
      </c>
      <c r="I573" s="2" t="str">
        <f>INDEX(customers!$A$1:$I$1001,MATCH(orders!$C573,customers!$A$1:$A$1001,0),MATCH(orders!I$1,customers!$A$1:$I$1,0))</f>
        <v>United Kingdom</v>
      </c>
      <c r="J573" t="str">
        <f>INDEX(products!$A$1:$G$49,MATCH(orders!$D573,products!$A$1:$A$49,0),MATCH(orders!J$1,products!$A$1:$G$1,0))</f>
        <v>Exc</v>
      </c>
      <c r="K573" t="str">
        <f t="shared" si="16"/>
        <v>Excelsa</v>
      </c>
      <c r="L573" t="str">
        <f>INDEX(products!$A$1:$G$49,MATCH(orders!$D573,products!$A$1:$A$49,0),MATCH(orders!L$1,products!$A$1:$G$1,0))</f>
        <v>L</v>
      </c>
      <c r="M573" t="str">
        <f t="shared" si="17"/>
        <v>Light</v>
      </c>
      <c r="N573" s="4">
        <f>INDEX(products!$A$1:$G$49,MATCH(orders!$D573,products!$A$1:$A$49,0),MATCH(orders!N$1,products!$A$1:$G$1,0))</f>
        <v>0.5</v>
      </c>
      <c r="O573" s="5">
        <f>INDEX(products!$A$1:$G$49,MATCH(orders!$D573,products!$A$1:$A$49,0),MATCH(orders!O$1,products!$A$1:$G$1,0))</f>
        <v>8.91</v>
      </c>
      <c r="P573" s="5">
        <f>E573*O573</f>
        <v>35.64</v>
      </c>
    </row>
    <row r="574" spans="1:16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INDEX(customers!$A$1:$I$1001,MATCH(orders!$C574,customers!$A$1:$A$1001,0),MATCH(orders!F$1,customers!$A$1:$I$1,0))</f>
        <v>Herbie Peppard</v>
      </c>
      <c r="G574" s="2" t="str">
        <f>INDEX(customers!$A$1:$I$1001,MATCH(orders!$C574,customers!$A$1:$A$1001,0),MATCH(orders!G$1,customers!$A$1:$I$1,0))</f>
        <v>Yes</v>
      </c>
      <c r="H574" s="2" t="str">
        <f>INDEX(customers!$A$1:$I$1001,MATCH(orders!$C574,customers!$A$1:$A$1001,0),MATCH(orders!H$1,customers!$A$1:$I$1,0))</f>
        <v>Pasadena</v>
      </c>
      <c r="I574" s="2" t="str">
        <f>INDEX(customers!$A$1:$I$1001,MATCH(orders!$C574,customers!$A$1:$A$1001,0),MATCH(orders!I$1,customers!$A$1:$I$1,0))</f>
        <v>United States</v>
      </c>
      <c r="J574" t="str">
        <f>INDEX(products!$A$1:$G$49,MATCH(orders!$D574,products!$A$1:$A$49,0),MATCH(orders!J$1,products!$A$1:$G$1,0))</f>
        <v>Ara</v>
      </c>
      <c r="K574" t="str">
        <f t="shared" si="16"/>
        <v>Arabica</v>
      </c>
      <c r="L574" t="str">
        <f>INDEX(products!$A$1:$G$49,MATCH(orders!$D574,products!$A$1:$A$49,0),MATCH(orders!L$1,products!$A$1:$G$1,0))</f>
        <v>D</v>
      </c>
      <c r="M574" t="str">
        <f t="shared" si="17"/>
        <v>Dark</v>
      </c>
      <c r="N574" s="4">
        <f>INDEX(products!$A$1:$G$49,MATCH(orders!$D574,products!$A$1:$A$49,0),MATCH(orders!N$1,products!$A$1:$G$1,0))</f>
        <v>0.2</v>
      </c>
      <c r="O574" s="5">
        <f>INDEX(products!$A$1:$G$49,MATCH(orders!$D574,products!$A$1:$A$49,0),MATCH(orders!O$1,products!$A$1:$G$1,0))</f>
        <v>2.9849999999999999</v>
      </c>
      <c r="P574" s="5">
        <f>E574*O574</f>
        <v>5.97</v>
      </c>
    </row>
    <row r="575" spans="1:16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INDEX(customers!$A$1:$I$1001,MATCH(orders!$C575,customers!$A$1:$A$1001,0),MATCH(orders!F$1,customers!$A$1:$I$1,0))</f>
        <v>Cornie Venour</v>
      </c>
      <c r="G575" s="2" t="str">
        <f>INDEX(customers!$A$1:$I$1001,MATCH(orders!$C575,customers!$A$1:$A$1001,0),MATCH(orders!G$1,customers!$A$1:$I$1,0))</f>
        <v>No</v>
      </c>
      <c r="H575" s="2" t="str">
        <f>INDEX(customers!$A$1:$I$1001,MATCH(orders!$C575,customers!$A$1:$A$1001,0),MATCH(orders!H$1,customers!$A$1:$I$1,0))</f>
        <v>Shreveport</v>
      </c>
      <c r="I575" s="2" t="str">
        <f>INDEX(customers!$A$1:$I$1001,MATCH(orders!$C575,customers!$A$1:$A$1001,0),MATCH(orders!I$1,customers!$A$1:$I$1,0))</f>
        <v>United States</v>
      </c>
      <c r="J575" t="str">
        <f>INDEX(products!$A$1:$G$49,MATCH(orders!$D575,products!$A$1:$A$49,0),MATCH(orders!J$1,products!$A$1:$G$1,0))</f>
        <v>Ara</v>
      </c>
      <c r="K575" t="str">
        <f t="shared" si="16"/>
        <v>Arabica</v>
      </c>
      <c r="L575" t="str">
        <f>INDEX(products!$A$1:$G$49,MATCH(orders!$D575,products!$A$1:$A$49,0),MATCH(orders!L$1,products!$A$1:$G$1,0))</f>
        <v>M</v>
      </c>
      <c r="M575" t="str">
        <f t="shared" si="17"/>
        <v>Medium</v>
      </c>
      <c r="N575" s="4">
        <f>INDEX(products!$A$1:$G$49,MATCH(orders!$D575,products!$A$1:$A$49,0),MATCH(orders!N$1,products!$A$1:$G$1,0))</f>
        <v>1</v>
      </c>
      <c r="O575" s="5">
        <f>INDEX(products!$A$1:$G$49,MATCH(orders!$D575,products!$A$1:$A$49,0),MATCH(orders!O$1,products!$A$1:$G$1,0))</f>
        <v>11.25</v>
      </c>
      <c r="P575" s="5">
        <f>E575*O575</f>
        <v>67.5</v>
      </c>
    </row>
    <row r="576" spans="1:16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INDEX(customers!$A$1:$I$1001,MATCH(orders!$C576,customers!$A$1:$A$1001,0),MATCH(orders!F$1,customers!$A$1:$I$1,0))</f>
        <v>Maggy Harby</v>
      </c>
      <c r="G576" s="2" t="str">
        <f>INDEX(customers!$A$1:$I$1001,MATCH(orders!$C576,customers!$A$1:$A$1001,0),MATCH(orders!G$1,customers!$A$1:$I$1,0))</f>
        <v>Yes</v>
      </c>
      <c r="H576" s="2" t="str">
        <f>INDEX(customers!$A$1:$I$1001,MATCH(orders!$C576,customers!$A$1:$A$1001,0),MATCH(orders!H$1,customers!$A$1:$I$1,0))</f>
        <v>Pensacola</v>
      </c>
      <c r="I576" s="2" t="str">
        <f>INDEX(customers!$A$1:$I$1001,MATCH(orders!$C576,customers!$A$1:$A$1001,0),MATCH(orders!I$1,customers!$A$1:$I$1,0))</f>
        <v>United States</v>
      </c>
      <c r="J576" t="str">
        <f>INDEX(products!$A$1:$G$49,MATCH(orders!$D576,products!$A$1:$A$49,0),MATCH(orders!J$1,products!$A$1:$G$1,0))</f>
        <v>Rob</v>
      </c>
      <c r="K576" t="str">
        <f t="shared" si="16"/>
        <v>Robusta</v>
      </c>
      <c r="L576" t="str">
        <f>INDEX(products!$A$1:$G$49,MATCH(orders!$D576,products!$A$1:$A$49,0),MATCH(orders!L$1,products!$A$1:$G$1,0))</f>
        <v>L</v>
      </c>
      <c r="M576" t="str">
        <f t="shared" si="17"/>
        <v>Light</v>
      </c>
      <c r="N576" s="4">
        <f>INDEX(products!$A$1:$G$49,MATCH(orders!$D576,products!$A$1:$A$49,0),MATCH(orders!N$1,products!$A$1:$G$1,0))</f>
        <v>0.2</v>
      </c>
      <c r="O576" s="5">
        <f>INDEX(products!$A$1:$G$49,MATCH(orders!$D576,products!$A$1:$A$49,0),MATCH(orders!O$1,products!$A$1:$G$1,0))</f>
        <v>3.5849999999999995</v>
      </c>
      <c r="P576" s="5">
        <f>E576*O576</f>
        <v>21.509999999999998</v>
      </c>
    </row>
    <row r="577" spans="1:16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INDEX(customers!$A$1:$I$1001,MATCH(orders!$C577,customers!$A$1:$A$1001,0),MATCH(orders!F$1,customers!$A$1:$I$1,0))</f>
        <v>Reggie Thickpenny</v>
      </c>
      <c r="G577" s="2" t="str">
        <f>INDEX(customers!$A$1:$I$1001,MATCH(orders!$C577,customers!$A$1:$A$1001,0),MATCH(orders!G$1,customers!$A$1:$I$1,0))</f>
        <v>No</v>
      </c>
      <c r="H577" s="2" t="str">
        <f>INDEX(customers!$A$1:$I$1001,MATCH(orders!$C577,customers!$A$1:$A$1001,0),MATCH(orders!H$1,customers!$A$1:$I$1,0))</f>
        <v>Los Angeles</v>
      </c>
      <c r="I577" s="2" t="str">
        <f>INDEX(customers!$A$1:$I$1001,MATCH(orders!$C577,customers!$A$1:$A$1001,0),MATCH(orders!I$1,customers!$A$1:$I$1,0))</f>
        <v>United States</v>
      </c>
      <c r="J577" t="str">
        <f>INDEX(products!$A$1:$G$49,MATCH(orders!$D577,products!$A$1:$A$49,0),MATCH(orders!J$1,products!$A$1:$G$1,0))</f>
        <v>Lib</v>
      </c>
      <c r="K577" t="str">
        <f t="shared" si="16"/>
        <v>Liberica</v>
      </c>
      <c r="L577" t="str">
        <f>INDEX(products!$A$1:$G$49,MATCH(orders!$D577,products!$A$1:$A$49,0),MATCH(orders!L$1,products!$A$1:$G$1,0))</f>
        <v>M</v>
      </c>
      <c r="M577" t="str">
        <f t="shared" si="17"/>
        <v>Medium</v>
      </c>
      <c r="N577" s="4">
        <f>INDEX(products!$A$1:$G$49,MATCH(orders!$D577,products!$A$1:$A$49,0),MATCH(orders!N$1,products!$A$1:$G$1,0))</f>
        <v>2.5</v>
      </c>
      <c r="O577" s="5">
        <f>INDEX(products!$A$1:$G$49,MATCH(orders!$D577,products!$A$1:$A$49,0),MATCH(orders!O$1,products!$A$1:$G$1,0))</f>
        <v>33.464999999999996</v>
      </c>
      <c r="P577" s="5">
        <f>E577*O577</f>
        <v>66.929999999999993</v>
      </c>
    </row>
    <row r="578" spans="1:16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INDEX(customers!$A$1:$I$1001,MATCH(orders!$C578,customers!$A$1:$A$1001,0),MATCH(orders!F$1,customers!$A$1:$I$1,0))</f>
        <v>Phyllys Ormerod</v>
      </c>
      <c r="G578" s="2" t="str">
        <f>INDEX(customers!$A$1:$I$1001,MATCH(orders!$C578,customers!$A$1:$A$1001,0),MATCH(orders!G$1,customers!$A$1:$I$1,0))</f>
        <v>No</v>
      </c>
      <c r="H578" s="2" t="str">
        <f>INDEX(customers!$A$1:$I$1001,MATCH(orders!$C578,customers!$A$1:$A$1001,0),MATCH(orders!H$1,customers!$A$1:$I$1,0))</f>
        <v>Durham</v>
      </c>
      <c r="I578" s="2" t="str">
        <f>INDEX(customers!$A$1:$I$1001,MATCH(orders!$C578,customers!$A$1:$A$1001,0),MATCH(orders!I$1,customers!$A$1:$I$1,0))</f>
        <v>United States</v>
      </c>
      <c r="J578" t="str">
        <f>INDEX(products!$A$1:$G$49,MATCH(orders!$D578,products!$A$1:$A$49,0),MATCH(orders!J$1,products!$A$1:$G$1,0))</f>
        <v>Ara</v>
      </c>
      <c r="K578" t="str">
        <f t="shared" si="16"/>
        <v>Arabica</v>
      </c>
      <c r="L578" t="str">
        <f>INDEX(products!$A$1:$G$49,MATCH(orders!$D578,products!$A$1:$A$49,0),MATCH(orders!L$1,products!$A$1:$G$1,0))</f>
        <v>D</v>
      </c>
      <c r="M578" t="str">
        <f t="shared" si="17"/>
        <v>Dark</v>
      </c>
      <c r="N578" s="4">
        <f>INDEX(products!$A$1:$G$49,MATCH(orders!$D578,products!$A$1:$A$49,0),MATCH(orders!N$1,products!$A$1:$G$1,0))</f>
        <v>0.2</v>
      </c>
      <c r="O578" s="5">
        <f>INDEX(products!$A$1:$G$49,MATCH(orders!$D578,products!$A$1:$A$49,0),MATCH(orders!O$1,products!$A$1:$G$1,0))</f>
        <v>2.9849999999999999</v>
      </c>
      <c r="P578" s="5">
        <f>E578*O578</f>
        <v>17.91</v>
      </c>
    </row>
    <row r="579" spans="1:16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INDEX(customers!$A$1:$I$1001,MATCH(orders!$C579,customers!$A$1:$A$1001,0),MATCH(orders!F$1,customers!$A$1:$I$1,0))</f>
        <v>Don Flintiff</v>
      </c>
      <c r="G579" s="2" t="str">
        <f>INDEX(customers!$A$1:$I$1001,MATCH(orders!$C579,customers!$A$1:$A$1001,0),MATCH(orders!G$1,customers!$A$1:$I$1,0))</f>
        <v>No</v>
      </c>
      <c r="H579" s="2" t="str">
        <f>INDEX(customers!$A$1:$I$1001,MATCH(orders!$C579,customers!$A$1:$A$1001,0),MATCH(orders!H$1,customers!$A$1:$I$1,0))</f>
        <v>London</v>
      </c>
      <c r="I579" s="2" t="str">
        <f>INDEX(customers!$A$1:$I$1001,MATCH(orders!$C579,customers!$A$1:$A$1001,0),MATCH(orders!I$1,customers!$A$1:$I$1,0))</f>
        <v>United Kingdom</v>
      </c>
      <c r="J579" t="str">
        <f>INDEX(products!$A$1:$G$49,MATCH(orders!$D579,products!$A$1:$A$49,0),MATCH(orders!J$1,products!$A$1:$G$1,0))</f>
        <v>Lib</v>
      </c>
      <c r="K579" t="str">
        <f t="shared" ref="K579:K642" si="18">IF(J579="Rob","Robusta",IF(J579="Exc","Excelsa",IF(J579="Ara","Arabica",IF(J579="Lib","Liberica"," "))))</f>
        <v>Liberica</v>
      </c>
      <c r="L579" t="str">
        <f>INDEX(products!$A$1:$G$49,MATCH(orders!$D579,products!$A$1:$A$49,0),MATCH(orders!L$1,products!$A$1:$G$1,0))</f>
        <v>M</v>
      </c>
      <c r="M579" t="str">
        <f t="shared" ref="M579:M642" si="19">IF(L579="M","Medium",IF(L579="L","Light",IF(L579="D","Dark"," ")))</f>
        <v>Medium</v>
      </c>
      <c r="N579" s="4">
        <f>INDEX(products!$A$1:$G$49,MATCH(orders!$D579,products!$A$1:$A$49,0),MATCH(orders!N$1,products!$A$1:$G$1,0))</f>
        <v>1</v>
      </c>
      <c r="O579" s="5">
        <f>INDEX(products!$A$1:$G$49,MATCH(orders!$D579,products!$A$1:$A$49,0),MATCH(orders!O$1,products!$A$1:$G$1,0))</f>
        <v>14.55</v>
      </c>
      <c r="P579" s="5">
        <f>E579*O579</f>
        <v>58.2</v>
      </c>
    </row>
    <row r="580" spans="1:16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INDEX(customers!$A$1:$I$1001,MATCH(orders!$C580,customers!$A$1:$A$1001,0),MATCH(orders!F$1,customers!$A$1:$I$1,0))</f>
        <v>Tymon Zanetti</v>
      </c>
      <c r="G580" s="2" t="str">
        <f>INDEX(customers!$A$1:$I$1001,MATCH(orders!$C580,customers!$A$1:$A$1001,0),MATCH(orders!G$1,customers!$A$1:$I$1,0))</f>
        <v>No</v>
      </c>
      <c r="H580" s="2" t="str">
        <f>INDEX(customers!$A$1:$I$1001,MATCH(orders!$C580,customers!$A$1:$A$1001,0),MATCH(orders!H$1,customers!$A$1:$I$1,0))</f>
        <v>Loughrea</v>
      </c>
      <c r="I580" s="2" t="str">
        <f>INDEX(customers!$A$1:$I$1001,MATCH(orders!$C580,customers!$A$1:$A$1001,0),MATCH(orders!I$1,customers!$A$1:$I$1,0))</f>
        <v>Ireland</v>
      </c>
      <c r="J580" t="str">
        <f>INDEX(products!$A$1:$G$49,MATCH(orders!$D580,products!$A$1:$A$49,0),MATCH(orders!J$1,products!$A$1:$G$1,0))</f>
        <v>Exc</v>
      </c>
      <c r="K580" t="str">
        <f t="shared" si="18"/>
        <v>Excelsa</v>
      </c>
      <c r="L580" t="str">
        <f>INDEX(products!$A$1:$G$49,MATCH(orders!$D580,products!$A$1:$A$49,0),MATCH(orders!L$1,products!$A$1:$G$1,0))</f>
        <v>L</v>
      </c>
      <c r="M580" t="str">
        <f t="shared" si="19"/>
        <v>Light</v>
      </c>
      <c r="N580" s="4">
        <f>INDEX(products!$A$1:$G$49,MATCH(orders!$D580,products!$A$1:$A$49,0),MATCH(orders!N$1,products!$A$1:$G$1,0))</f>
        <v>0.2</v>
      </c>
      <c r="O580" s="5">
        <f>INDEX(products!$A$1:$G$49,MATCH(orders!$D580,products!$A$1:$A$49,0),MATCH(orders!O$1,products!$A$1:$G$1,0))</f>
        <v>4.4550000000000001</v>
      </c>
      <c r="P580" s="5">
        <f>E580*O580</f>
        <v>13.365</v>
      </c>
    </row>
    <row r="581" spans="1:16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INDEX(customers!$A$1:$I$1001,MATCH(orders!$C581,customers!$A$1:$A$1001,0),MATCH(orders!F$1,customers!$A$1:$I$1,0))</f>
        <v>Tymon Zanetti</v>
      </c>
      <c r="G581" s="2" t="str">
        <f>INDEX(customers!$A$1:$I$1001,MATCH(orders!$C581,customers!$A$1:$A$1001,0),MATCH(orders!G$1,customers!$A$1:$I$1,0))</f>
        <v>No</v>
      </c>
      <c r="H581" s="2" t="str">
        <f>INDEX(customers!$A$1:$I$1001,MATCH(orders!$C581,customers!$A$1:$A$1001,0),MATCH(orders!H$1,customers!$A$1:$I$1,0))</f>
        <v>Loughrea</v>
      </c>
      <c r="I581" s="2" t="str">
        <f>INDEX(customers!$A$1:$I$1001,MATCH(orders!$C581,customers!$A$1:$A$1001,0),MATCH(orders!I$1,customers!$A$1:$I$1,0))</f>
        <v>Ireland</v>
      </c>
      <c r="J581" t="str">
        <f>INDEX(products!$A$1:$G$49,MATCH(orders!$D581,products!$A$1:$A$49,0),MATCH(orders!J$1,products!$A$1:$G$1,0))</f>
        <v>Ara</v>
      </c>
      <c r="K581" t="str">
        <f t="shared" si="18"/>
        <v>Arabica</v>
      </c>
      <c r="L581" t="str">
        <f>INDEX(products!$A$1:$G$49,MATCH(orders!$D581,products!$A$1:$A$49,0),MATCH(orders!L$1,products!$A$1:$G$1,0))</f>
        <v>M</v>
      </c>
      <c r="M581" t="str">
        <f t="shared" si="19"/>
        <v>Medium</v>
      </c>
      <c r="N581" s="4">
        <f>INDEX(products!$A$1:$G$49,MATCH(orders!$D581,products!$A$1:$A$49,0),MATCH(orders!N$1,products!$A$1:$G$1,0))</f>
        <v>0.5</v>
      </c>
      <c r="O581" s="5">
        <f>INDEX(products!$A$1:$G$49,MATCH(orders!$D581,products!$A$1:$A$49,0),MATCH(orders!O$1,products!$A$1:$G$1,0))</f>
        <v>6.75</v>
      </c>
      <c r="P581" s="5">
        <f>E581*O581</f>
        <v>33.75</v>
      </c>
    </row>
    <row r="582" spans="1:16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INDEX(customers!$A$1:$I$1001,MATCH(orders!$C582,customers!$A$1:$A$1001,0),MATCH(orders!F$1,customers!$A$1:$I$1,0))</f>
        <v>Reinaldos Kirtley</v>
      </c>
      <c r="G582" s="2" t="str">
        <f>INDEX(customers!$A$1:$I$1001,MATCH(orders!$C582,customers!$A$1:$A$1001,0),MATCH(orders!G$1,customers!$A$1:$I$1,0))</f>
        <v>Yes</v>
      </c>
      <c r="H582" s="2" t="str">
        <f>INDEX(customers!$A$1:$I$1001,MATCH(orders!$C582,customers!$A$1:$A$1001,0),MATCH(orders!H$1,customers!$A$1:$I$1,0))</f>
        <v>Whittier</v>
      </c>
      <c r="I582" s="2" t="str">
        <f>INDEX(customers!$A$1:$I$1001,MATCH(orders!$C582,customers!$A$1:$A$1001,0),MATCH(orders!I$1,customers!$A$1:$I$1,0))</f>
        <v>United States</v>
      </c>
      <c r="J582" t="str">
        <f>INDEX(products!$A$1:$G$49,MATCH(orders!$D582,products!$A$1:$A$49,0),MATCH(orders!J$1,products!$A$1:$G$1,0))</f>
        <v>Exc</v>
      </c>
      <c r="K582" t="str">
        <f t="shared" si="18"/>
        <v>Excelsa</v>
      </c>
      <c r="L582" t="str">
        <f>INDEX(products!$A$1:$G$49,MATCH(orders!$D582,products!$A$1:$A$49,0),MATCH(orders!L$1,products!$A$1:$G$1,0))</f>
        <v>L</v>
      </c>
      <c r="M582" t="str">
        <f t="shared" si="19"/>
        <v>Light</v>
      </c>
      <c r="N582" s="4">
        <f>INDEX(products!$A$1:$G$49,MATCH(orders!$D582,products!$A$1:$A$49,0),MATCH(orders!N$1,products!$A$1:$G$1,0))</f>
        <v>1</v>
      </c>
      <c r="O582" s="5">
        <f>INDEX(products!$A$1:$G$49,MATCH(orders!$D582,products!$A$1:$A$49,0),MATCH(orders!O$1,products!$A$1:$G$1,0))</f>
        <v>14.85</v>
      </c>
      <c r="P582" s="5">
        <f>E582*O582</f>
        <v>44.55</v>
      </c>
    </row>
    <row r="583" spans="1:16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INDEX(customers!$A$1:$I$1001,MATCH(orders!$C583,customers!$A$1:$A$1001,0),MATCH(orders!F$1,customers!$A$1:$I$1,0))</f>
        <v>Carney Clemencet</v>
      </c>
      <c r="G583" s="2" t="str">
        <f>INDEX(customers!$A$1:$I$1001,MATCH(orders!$C583,customers!$A$1:$A$1001,0),MATCH(orders!G$1,customers!$A$1:$I$1,0))</f>
        <v>Yes</v>
      </c>
      <c r="H583" s="2" t="str">
        <f>INDEX(customers!$A$1:$I$1001,MATCH(orders!$C583,customers!$A$1:$A$1001,0),MATCH(orders!H$1,customers!$A$1:$I$1,0))</f>
        <v>Birmingham</v>
      </c>
      <c r="I583" s="2" t="str">
        <f>INDEX(customers!$A$1:$I$1001,MATCH(orders!$C583,customers!$A$1:$A$1001,0),MATCH(orders!I$1,customers!$A$1:$I$1,0))</f>
        <v>United Kingdom</v>
      </c>
      <c r="J583" t="str">
        <f>INDEX(products!$A$1:$G$49,MATCH(orders!$D583,products!$A$1:$A$49,0),MATCH(orders!J$1,products!$A$1:$G$1,0))</f>
        <v>Exc</v>
      </c>
      <c r="K583" t="str">
        <f t="shared" si="18"/>
        <v>Excelsa</v>
      </c>
      <c r="L583" t="str">
        <f>INDEX(products!$A$1:$G$49,MATCH(orders!$D583,products!$A$1:$A$49,0),MATCH(orders!L$1,products!$A$1:$G$1,0))</f>
        <v>L</v>
      </c>
      <c r="M583" t="str">
        <f t="shared" si="19"/>
        <v>Light</v>
      </c>
      <c r="N583" s="4">
        <f>INDEX(products!$A$1:$G$49,MATCH(orders!$D583,products!$A$1:$A$49,0),MATCH(orders!N$1,products!$A$1:$G$1,0))</f>
        <v>0.5</v>
      </c>
      <c r="O583" s="5">
        <f>INDEX(products!$A$1:$G$49,MATCH(orders!$D583,products!$A$1:$A$49,0),MATCH(orders!O$1,products!$A$1:$G$1,0))</f>
        <v>8.91</v>
      </c>
      <c r="P583" s="5">
        <f>E583*O583</f>
        <v>44.55</v>
      </c>
    </row>
    <row r="584" spans="1:16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INDEX(customers!$A$1:$I$1001,MATCH(orders!$C584,customers!$A$1:$A$1001,0),MATCH(orders!F$1,customers!$A$1:$I$1,0))</f>
        <v>Russell Donet</v>
      </c>
      <c r="G584" s="2" t="str">
        <f>INDEX(customers!$A$1:$I$1001,MATCH(orders!$C584,customers!$A$1:$A$1001,0),MATCH(orders!G$1,customers!$A$1:$I$1,0))</f>
        <v>No</v>
      </c>
      <c r="H584" s="2" t="str">
        <f>INDEX(customers!$A$1:$I$1001,MATCH(orders!$C584,customers!$A$1:$A$1001,0),MATCH(orders!H$1,customers!$A$1:$I$1,0))</f>
        <v>Richmond</v>
      </c>
      <c r="I584" s="2" t="str">
        <f>INDEX(customers!$A$1:$I$1001,MATCH(orders!$C584,customers!$A$1:$A$1001,0),MATCH(orders!I$1,customers!$A$1:$I$1,0))</f>
        <v>United States</v>
      </c>
      <c r="J584" t="str">
        <f>INDEX(products!$A$1:$G$49,MATCH(orders!$D584,products!$A$1:$A$49,0),MATCH(orders!J$1,products!$A$1:$G$1,0))</f>
        <v>Exc</v>
      </c>
      <c r="K584" t="str">
        <f t="shared" si="18"/>
        <v>Excelsa</v>
      </c>
      <c r="L584" t="str">
        <f>INDEX(products!$A$1:$G$49,MATCH(orders!$D584,products!$A$1:$A$49,0),MATCH(orders!L$1,products!$A$1:$G$1,0))</f>
        <v>D</v>
      </c>
      <c r="M584" t="str">
        <f t="shared" si="19"/>
        <v>Dark</v>
      </c>
      <c r="N584" s="4">
        <f>INDEX(products!$A$1:$G$49,MATCH(orders!$D584,products!$A$1:$A$49,0),MATCH(orders!N$1,products!$A$1:$G$1,0))</f>
        <v>1</v>
      </c>
      <c r="O584" s="5">
        <f>INDEX(products!$A$1:$G$49,MATCH(orders!$D584,products!$A$1:$A$49,0),MATCH(orders!O$1,products!$A$1:$G$1,0))</f>
        <v>12.15</v>
      </c>
      <c r="P584" s="5">
        <f>E584*O584</f>
        <v>60.75</v>
      </c>
    </row>
    <row r="585" spans="1:16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INDEX(customers!$A$1:$I$1001,MATCH(orders!$C585,customers!$A$1:$A$1001,0),MATCH(orders!F$1,customers!$A$1:$I$1,0))</f>
        <v>Sidney Gawen</v>
      </c>
      <c r="G585" s="2" t="str">
        <f>INDEX(customers!$A$1:$I$1001,MATCH(orders!$C585,customers!$A$1:$A$1001,0),MATCH(orders!G$1,customers!$A$1:$I$1,0))</f>
        <v>Yes</v>
      </c>
      <c r="H585" s="2" t="str">
        <f>INDEX(customers!$A$1:$I$1001,MATCH(orders!$C585,customers!$A$1:$A$1001,0),MATCH(orders!H$1,customers!$A$1:$I$1,0))</f>
        <v>Sterling</v>
      </c>
      <c r="I585" s="2" t="str">
        <f>INDEX(customers!$A$1:$I$1001,MATCH(orders!$C585,customers!$A$1:$A$1001,0),MATCH(orders!I$1,customers!$A$1:$I$1,0))</f>
        <v>United States</v>
      </c>
      <c r="J585" t="str">
        <f>INDEX(products!$A$1:$G$49,MATCH(orders!$D585,products!$A$1:$A$49,0),MATCH(orders!J$1,products!$A$1:$G$1,0))</f>
        <v>Rob</v>
      </c>
      <c r="K585" t="str">
        <f t="shared" si="18"/>
        <v>Robusta</v>
      </c>
      <c r="L585" t="str">
        <f>INDEX(products!$A$1:$G$49,MATCH(orders!$D585,products!$A$1:$A$49,0),MATCH(orders!L$1,products!$A$1:$G$1,0))</f>
        <v>L</v>
      </c>
      <c r="M585" t="str">
        <f t="shared" si="19"/>
        <v>Light</v>
      </c>
      <c r="N585" s="4">
        <f>INDEX(products!$A$1:$G$49,MATCH(orders!$D585,products!$A$1:$A$49,0),MATCH(orders!N$1,products!$A$1:$G$1,0))</f>
        <v>0.2</v>
      </c>
      <c r="O585" s="5">
        <f>INDEX(products!$A$1:$G$49,MATCH(orders!$D585,products!$A$1:$A$49,0),MATCH(orders!O$1,products!$A$1:$G$1,0))</f>
        <v>3.5849999999999995</v>
      </c>
      <c r="P585" s="5">
        <f>E585*O585</f>
        <v>3.5849999999999995</v>
      </c>
    </row>
    <row r="586" spans="1:16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INDEX(customers!$A$1:$I$1001,MATCH(orders!$C586,customers!$A$1:$A$1001,0),MATCH(orders!F$1,customers!$A$1:$I$1,0))</f>
        <v>Rickey Readie</v>
      </c>
      <c r="G586" s="2" t="str">
        <f>INDEX(customers!$A$1:$I$1001,MATCH(orders!$C586,customers!$A$1:$A$1001,0),MATCH(orders!G$1,customers!$A$1:$I$1,0))</f>
        <v>No</v>
      </c>
      <c r="H586" s="2" t="str">
        <f>INDEX(customers!$A$1:$I$1001,MATCH(orders!$C586,customers!$A$1:$A$1001,0),MATCH(orders!H$1,customers!$A$1:$I$1,0))</f>
        <v>Carson City</v>
      </c>
      <c r="I586" s="2" t="str">
        <f>INDEX(customers!$A$1:$I$1001,MATCH(orders!$C586,customers!$A$1:$A$1001,0),MATCH(orders!I$1,customers!$A$1:$I$1,0))</f>
        <v>United States</v>
      </c>
      <c r="J586" t="str">
        <f>INDEX(products!$A$1:$G$49,MATCH(orders!$D586,products!$A$1:$A$49,0),MATCH(orders!J$1,products!$A$1:$G$1,0))</f>
        <v>Rob</v>
      </c>
      <c r="K586" t="str">
        <f t="shared" si="18"/>
        <v>Robusta</v>
      </c>
      <c r="L586" t="str">
        <f>INDEX(products!$A$1:$G$49,MATCH(orders!$D586,products!$A$1:$A$49,0),MATCH(orders!L$1,products!$A$1:$G$1,0))</f>
        <v>L</v>
      </c>
      <c r="M586" t="str">
        <f t="shared" si="19"/>
        <v>Light</v>
      </c>
      <c r="N586" s="4">
        <f>INDEX(products!$A$1:$G$49,MATCH(orders!$D586,products!$A$1:$A$49,0),MATCH(orders!N$1,products!$A$1:$G$1,0))</f>
        <v>0.2</v>
      </c>
      <c r="O586" s="5">
        <f>INDEX(products!$A$1:$G$49,MATCH(orders!$D586,products!$A$1:$A$49,0),MATCH(orders!O$1,products!$A$1:$G$1,0))</f>
        <v>3.5849999999999995</v>
      </c>
      <c r="P586" s="5">
        <f>E586*O586</f>
        <v>21.509999999999998</v>
      </c>
    </row>
    <row r="587" spans="1:16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INDEX(customers!$A$1:$I$1001,MATCH(orders!$C587,customers!$A$1:$A$1001,0),MATCH(orders!F$1,customers!$A$1:$I$1,0))</f>
        <v>Cody Verissimo</v>
      </c>
      <c r="G587" s="2" t="str">
        <f>INDEX(customers!$A$1:$I$1001,MATCH(orders!$C587,customers!$A$1:$A$1001,0),MATCH(orders!G$1,customers!$A$1:$I$1,0))</f>
        <v>Yes</v>
      </c>
      <c r="H587" s="2" t="str">
        <f>INDEX(customers!$A$1:$I$1001,MATCH(orders!$C587,customers!$A$1:$A$1001,0),MATCH(orders!H$1,customers!$A$1:$I$1,0))</f>
        <v>Upton</v>
      </c>
      <c r="I587" s="2" t="str">
        <f>INDEX(customers!$A$1:$I$1001,MATCH(orders!$C587,customers!$A$1:$A$1001,0),MATCH(orders!I$1,customers!$A$1:$I$1,0))</f>
        <v>United Kingdom</v>
      </c>
      <c r="J587" t="str">
        <f>INDEX(products!$A$1:$G$49,MATCH(orders!$D587,products!$A$1:$A$49,0),MATCH(orders!J$1,products!$A$1:$G$1,0))</f>
        <v>Exc</v>
      </c>
      <c r="K587" t="str">
        <f t="shared" si="18"/>
        <v>Excelsa</v>
      </c>
      <c r="L587" t="str">
        <f>INDEX(products!$A$1:$G$49,MATCH(orders!$D587,products!$A$1:$A$49,0),MATCH(orders!L$1,products!$A$1:$G$1,0))</f>
        <v>M</v>
      </c>
      <c r="M587" t="str">
        <f t="shared" si="19"/>
        <v>Medium</v>
      </c>
      <c r="N587" s="4">
        <f>INDEX(products!$A$1:$G$49,MATCH(orders!$D587,products!$A$1:$A$49,0),MATCH(orders!N$1,products!$A$1:$G$1,0))</f>
        <v>0.5</v>
      </c>
      <c r="O587" s="5">
        <f>INDEX(products!$A$1:$G$49,MATCH(orders!$D587,products!$A$1:$A$49,0),MATCH(orders!O$1,products!$A$1:$G$1,0))</f>
        <v>8.25</v>
      </c>
      <c r="P587" s="5">
        <f>E587*O587</f>
        <v>16.5</v>
      </c>
    </row>
    <row r="588" spans="1:16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INDEX(customers!$A$1:$I$1001,MATCH(orders!$C588,customers!$A$1:$A$1001,0),MATCH(orders!F$1,customers!$A$1:$I$1,0))</f>
        <v>Zilvia Claisse</v>
      </c>
      <c r="G588" s="2" t="str">
        <f>INDEX(customers!$A$1:$I$1001,MATCH(orders!$C588,customers!$A$1:$A$1001,0),MATCH(orders!G$1,customers!$A$1:$I$1,0))</f>
        <v>No</v>
      </c>
      <c r="H588" s="2" t="str">
        <f>INDEX(customers!$A$1:$I$1001,MATCH(orders!$C588,customers!$A$1:$A$1001,0),MATCH(orders!H$1,customers!$A$1:$I$1,0))</f>
        <v>Saint Paul</v>
      </c>
      <c r="I588" s="2" t="str">
        <f>INDEX(customers!$A$1:$I$1001,MATCH(orders!$C588,customers!$A$1:$A$1001,0),MATCH(orders!I$1,customers!$A$1:$I$1,0))</f>
        <v>United States</v>
      </c>
      <c r="J588" t="str">
        <f>INDEX(products!$A$1:$G$49,MATCH(orders!$D588,products!$A$1:$A$49,0),MATCH(orders!J$1,products!$A$1:$G$1,0))</f>
        <v>Rob</v>
      </c>
      <c r="K588" t="str">
        <f t="shared" si="18"/>
        <v>Robusta</v>
      </c>
      <c r="L588" t="str">
        <f>INDEX(products!$A$1:$G$49,MATCH(orders!$D588,products!$A$1:$A$49,0),MATCH(orders!L$1,products!$A$1:$G$1,0))</f>
        <v>L</v>
      </c>
      <c r="M588" t="str">
        <f t="shared" si="19"/>
        <v>Light</v>
      </c>
      <c r="N588" s="4">
        <f>INDEX(products!$A$1:$G$49,MATCH(orders!$D588,products!$A$1:$A$49,0),MATCH(orders!N$1,products!$A$1:$G$1,0))</f>
        <v>2.5</v>
      </c>
      <c r="O588" s="5">
        <f>INDEX(products!$A$1:$G$49,MATCH(orders!$D588,products!$A$1:$A$49,0),MATCH(orders!O$1,products!$A$1:$G$1,0))</f>
        <v>27.484999999999996</v>
      </c>
      <c r="P588" s="5">
        <f>E588*O588</f>
        <v>82.454999999999984</v>
      </c>
    </row>
    <row r="589" spans="1:16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INDEX(customers!$A$1:$I$1001,MATCH(orders!$C589,customers!$A$1:$A$1001,0),MATCH(orders!F$1,customers!$A$1:$I$1,0))</f>
        <v>Bar O' Mahony</v>
      </c>
      <c r="G589" s="2" t="str">
        <f>INDEX(customers!$A$1:$I$1001,MATCH(orders!$C589,customers!$A$1:$A$1001,0),MATCH(orders!G$1,customers!$A$1:$I$1,0))</f>
        <v>Yes</v>
      </c>
      <c r="H589" s="2" t="str">
        <f>INDEX(customers!$A$1:$I$1001,MATCH(orders!$C589,customers!$A$1:$A$1001,0),MATCH(orders!H$1,customers!$A$1:$I$1,0))</f>
        <v>Huntsville</v>
      </c>
      <c r="I589" s="2" t="str">
        <f>INDEX(customers!$A$1:$I$1001,MATCH(orders!$C589,customers!$A$1:$A$1001,0),MATCH(orders!I$1,customers!$A$1:$I$1,0))</f>
        <v>United States</v>
      </c>
      <c r="J589" t="str">
        <f>INDEX(products!$A$1:$G$49,MATCH(orders!$D589,products!$A$1:$A$49,0),MATCH(orders!J$1,products!$A$1:$G$1,0))</f>
        <v>Lib</v>
      </c>
      <c r="K589" t="str">
        <f t="shared" si="18"/>
        <v>Liberica</v>
      </c>
      <c r="L589" t="str">
        <f>INDEX(products!$A$1:$G$49,MATCH(orders!$D589,products!$A$1:$A$49,0),MATCH(orders!L$1,products!$A$1:$G$1,0))</f>
        <v>D</v>
      </c>
      <c r="M589" t="str">
        <f t="shared" si="19"/>
        <v>Dark</v>
      </c>
      <c r="N589" s="4">
        <f>INDEX(products!$A$1:$G$49,MATCH(orders!$D589,products!$A$1:$A$49,0),MATCH(orders!N$1,products!$A$1:$G$1,0))</f>
        <v>0.5</v>
      </c>
      <c r="O589" s="5">
        <f>INDEX(products!$A$1:$G$49,MATCH(orders!$D589,products!$A$1:$A$49,0),MATCH(orders!O$1,products!$A$1:$G$1,0))</f>
        <v>7.77</v>
      </c>
      <c r="P589" s="5">
        <f>E589*O589</f>
        <v>7.77</v>
      </c>
    </row>
    <row r="590" spans="1:16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INDEX(customers!$A$1:$I$1001,MATCH(orders!$C590,customers!$A$1:$A$1001,0),MATCH(orders!F$1,customers!$A$1:$I$1,0))</f>
        <v>Valenka Stansbury</v>
      </c>
      <c r="G590" s="2" t="str">
        <f>INDEX(customers!$A$1:$I$1001,MATCH(orders!$C590,customers!$A$1:$A$1001,0),MATCH(orders!G$1,customers!$A$1:$I$1,0))</f>
        <v>Yes</v>
      </c>
      <c r="H590" s="2" t="str">
        <f>INDEX(customers!$A$1:$I$1001,MATCH(orders!$C590,customers!$A$1:$A$1001,0),MATCH(orders!H$1,customers!$A$1:$I$1,0))</f>
        <v>El Paso</v>
      </c>
      <c r="I590" s="2" t="str">
        <f>INDEX(customers!$A$1:$I$1001,MATCH(orders!$C590,customers!$A$1:$A$1001,0),MATCH(orders!I$1,customers!$A$1:$I$1,0))</f>
        <v>United States</v>
      </c>
      <c r="J590" t="str">
        <f>INDEX(products!$A$1:$G$49,MATCH(orders!$D590,products!$A$1:$A$49,0),MATCH(orders!J$1,products!$A$1:$G$1,0))</f>
        <v>Rob</v>
      </c>
      <c r="K590" t="str">
        <f t="shared" si="18"/>
        <v>Robusta</v>
      </c>
      <c r="L590" t="str">
        <f>INDEX(products!$A$1:$G$49,MATCH(orders!$D590,products!$A$1:$A$49,0),MATCH(orders!L$1,products!$A$1:$G$1,0))</f>
        <v>M</v>
      </c>
      <c r="M590" t="str">
        <f t="shared" si="19"/>
        <v>Medium</v>
      </c>
      <c r="N590" s="4">
        <f>INDEX(products!$A$1:$G$49,MATCH(orders!$D590,products!$A$1:$A$49,0),MATCH(orders!N$1,products!$A$1:$G$1,0))</f>
        <v>0.5</v>
      </c>
      <c r="O590" s="5">
        <f>INDEX(products!$A$1:$G$49,MATCH(orders!$D590,products!$A$1:$A$49,0),MATCH(orders!O$1,products!$A$1:$G$1,0))</f>
        <v>5.97</v>
      </c>
      <c r="P590" s="5">
        <f>E590*O590</f>
        <v>11.94</v>
      </c>
    </row>
    <row r="591" spans="1:16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INDEX(customers!$A$1:$I$1001,MATCH(orders!$C591,customers!$A$1:$A$1001,0),MATCH(orders!F$1,customers!$A$1:$I$1,0))</f>
        <v>Daniel Heinonen</v>
      </c>
      <c r="G591" s="2" t="str">
        <f>INDEX(customers!$A$1:$I$1001,MATCH(orders!$C591,customers!$A$1:$A$1001,0),MATCH(orders!G$1,customers!$A$1:$I$1,0))</f>
        <v>No</v>
      </c>
      <c r="H591" s="2" t="str">
        <f>INDEX(customers!$A$1:$I$1001,MATCH(orders!$C591,customers!$A$1:$A$1001,0),MATCH(orders!H$1,customers!$A$1:$I$1,0))</f>
        <v>Decatur</v>
      </c>
      <c r="I591" s="2" t="str">
        <f>INDEX(customers!$A$1:$I$1001,MATCH(orders!$C591,customers!$A$1:$A$1001,0),MATCH(orders!I$1,customers!$A$1:$I$1,0))</f>
        <v>United States</v>
      </c>
      <c r="J591" t="str">
        <f>INDEX(products!$A$1:$G$49,MATCH(orders!$D591,products!$A$1:$A$49,0),MATCH(orders!J$1,products!$A$1:$G$1,0))</f>
        <v>Exc</v>
      </c>
      <c r="K591" t="str">
        <f t="shared" si="18"/>
        <v>Excelsa</v>
      </c>
      <c r="L591" t="str">
        <f>INDEX(products!$A$1:$G$49,MATCH(orders!$D591,products!$A$1:$A$49,0),MATCH(orders!L$1,products!$A$1:$G$1,0))</f>
        <v>L</v>
      </c>
      <c r="M591" t="str">
        <f t="shared" si="19"/>
        <v>Light</v>
      </c>
      <c r="N591" s="4">
        <f>INDEX(products!$A$1:$G$49,MATCH(orders!$D591,products!$A$1:$A$49,0),MATCH(orders!N$1,products!$A$1:$G$1,0))</f>
        <v>2.5</v>
      </c>
      <c r="O591" s="5">
        <f>INDEX(products!$A$1:$G$49,MATCH(orders!$D591,products!$A$1:$A$49,0),MATCH(orders!O$1,products!$A$1:$G$1,0))</f>
        <v>34.154999999999994</v>
      </c>
      <c r="P591" s="5">
        <f>E591*O591</f>
        <v>204.92999999999995</v>
      </c>
    </row>
    <row r="592" spans="1:16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INDEX(customers!$A$1:$I$1001,MATCH(orders!$C592,customers!$A$1:$A$1001,0),MATCH(orders!F$1,customers!$A$1:$I$1,0))</f>
        <v>Jewelle Shenton</v>
      </c>
      <c r="G592" s="2" t="str">
        <f>INDEX(customers!$A$1:$I$1001,MATCH(orders!$C592,customers!$A$1:$A$1001,0),MATCH(orders!G$1,customers!$A$1:$I$1,0))</f>
        <v>Yes</v>
      </c>
      <c r="H592" s="2" t="str">
        <f>INDEX(customers!$A$1:$I$1001,MATCH(orders!$C592,customers!$A$1:$A$1001,0),MATCH(orders!H$1,customers!$A$1:$I$1,0))</f>
        <v>Orange</v>
      </c>
      <c r="I592" s="2" t="str">
        <f>INDEX(customers!$A$1:$I$1001,MATCH(orders!$C592,customers!$A$1:$A$1001,0),MATCH(orders!I$1,customers!$A$1:$I$1,0))</f>
        <v>United States</v>
      </c>
      <c r="J592" t="str">
        <f>INDEX(products!$A$1:$G$49,MATCH(orders!$D592,products!$A$1:$A$49,0),MATCH(orders!J$1,products!$A$1:$G$1,0))</f>
        <v>Exc</v>
      </c>
      <c r="K592" t="str">
        <f t="shared" si="18"/>
        <v>Excelsa</v>
      </c>
      <c r="L592" t="str">
        <f>INDEX(products!$A$1:$G$49,MATCH(orders!$D592,products!$A$1:$A$49,0),MATCH(orders!L$1,products!$A$1:$G$1,0))</f>
        <v>M</v>
      </c>
      <c r="M592" t="str">
        <f t="shared" si="19"/>
        <v>Medium</v>
      </c>
      <c r="N592" s="4">
        <f>INDEX(products!$A$1:$G$49,MATCH(orders!$D592,products!$A$1:$A$49,0),MATCH(orders!N$1,products!$A$1:$G$1,0))</f>
        <v>2.5</v>
      </c>
      <c r="O592" s="5">
        <f>INDEX(products!$A$1:$G$49,MATCH(orders!$D592,products!$A$1:$A$49,0),MATCH(orders!O$1,products!$A$1:$G$1,0))</f>
        <v>31.624999999999996</v>
      </c>
      <c r="P592" s="5">
        <f>E592*O592</f>
        <v>63.249999999999993</v>
      </c>
    </row>
    <row r="593" spans="1:16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INDEX(customers!$A$1:$I$1001,MATCH(orders!$C593,customers!$A$1:$A$1001,0),MATCH(orders!F$1,customers!$A$1:$I$1,0))</f>
        <v>Jennifer Wilkisson</v>
      </c>
      <c r="G593" s="2" t="str">
        <f>INDEX(customers!$A$1:$I$1001,MATCH(orders!$C593,customers!$A$1:$A$1001,0),MATCH(orders!G$1,customers!$A$1:$I$1,0))</f>
        <v>Yes</v>
      </c>
      <c r="H593" s="2" t="str">
        <f>INDEX(customers!$A$1:$I$1001,MATCH(orders!$C593,customers!$A$1:$A$1001,0),MATCH(orders!H$1,customers!$A$1:$I$1,0))</f>
        <v>Huntington Beach</v>
      </c>
      <c r="I593" s="2" t="str">
        <f>INDEX(customers!$A$1:$I$1001,MATCH(orders!$C593,customers!$A$1:$A$1001,0),MATCH(orders!I$1,customers!$A$1:$I$1,0))</f>
        <v>United States</v>
      </c>
      <c r="J593" t="str">
        <f>INDEX(products!$A$1:$G$49,MATCH(orders!$D593,products!$A$1:$A$49,0),MATCH(orders!J$1,products!$A$1:$G$1,0))</f>
        <v>Rob</v>
      </c>
      <c r="K593" t="str">
        <f t="shared" si="18"/>
        <v>Robusta</v>
      </c>
      <c r="L593" t="str">
        <f>INDEX(products!$A$1:$G$49,MATCH(orders!$D593,products!$A$1:$A$49,0),MATCH(orders!L$1,products!$A$1:$G$1,0))</f>
        <v>D</v>
      </c>
      <c r="M593" t="str">
        <f t="shared" si="19"/>
        <v>Dark</v>
      </c>
      <c r="N593" s="4">
        <f>INDEX(products!$A$1:$G$49,MATCH(orders!$D593,products!$A$1:$A$49,0),MATCH(orders!N$1,products!$A$1:$G$1,0))</f>
        <v>0.2</v>
      </c>
      <c r="O593" s="5">
        <f>INDEX(products!$A$1:$G$49,MATCH(orders!$D593,products!$A$1:$A$49,0),MATCH(orders!O$1,products!$A$1:$G$1,0))</f>
        <v>2.6849999999999996</v>
      </c>
      <c r="P593" s="5">
        <f>E593*O593</f>
        <v>8.0549999999999997</v>
      </c>
    </row>
    <row r="594" spans="1:16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INDEX(customers!$A$1:$I$1001,MATCH(orders!$C594,customers!$A$1:$A$1001,0),MATCH(orders!F$1,customers!$A$1:$I$1,0))</f>
        <v>Kylie Mowat</v>
      </c>
      <c r="G594" s="2" t="str">
        <f>INDEX(customers!$A$1:$I$1001,MATCH(orders!$C594,customers!$A$1:$A$1001,0),MATCH(orders!G$1,customers!$A$1:$I$1,0))</f>
        <v>No</v>
      </c>
      <c r="H594" s="2" t="str">
        <f>INDEX(customers!$A$1:$I$1001,MATCH(orders!$C594,customers!$A$1:$A$1001,0),MATCH(orders!H$1,customers!$A$1:$I$1,0))</f>
        <v>Milwaukee</v>
      </c>
      <c r="I594" s="2" t="str">
        <f>INDEX(customers!$A$1:$I$1001,MATCH(orders!$C594,customers!$A$1:$A$1001,0),MATCH(orders!I$1,customers!$A$1:$I$1,0))</f>
        <v>United States</v>
      </c>
      <c r="J594" t="str">
        <f>INDEX(products!$A$1:$G$49,MATCH(orders!$D594,products!$A$1:$A$49,0),MATCH(orders!J$1,products!$A$1:$G$1,0))</f>
        <v>Ara</v>
      </c>
      <c r="K594" t="str">
        <f t="shared" si="18"/>
        <v>Arabica</v>
      </c>
      <c r="L594" t="str">
        <f>INDEX(products!$A$1:$G$49,MATCH(orders!$D594,products!$A$1:$A$49,0),MATCH(orders!L$1,products!$A$1:$G$1,0))</f>
        <v>M</v>
      </c>
      <c r="M594" t="str">
        <f t="shared" si="19"/>
        <v>Medium</v>
      </c>
      <c r="N594" s="4">
        <f>INDEX(products!$A$1:$G$49,MATCH(orders!$D594,products!$A$1:$A$49,0),MATCH(orders!N$1,products!$A$1:$G$1,0))</f>
        <v>2.5</v>
      </c>
      <c r="O594" s="5">
        <f>INDEX(products!$A$1:$G$49,MATCH(orders!$D594,products!$A$1:$A$49,0),MATCH(orders!O$1,products!$A$1:$G$1,0))</f>
        <v>25.874999999999996</v>
      </c>
      <c r="P594" s="5">
        <f>E594*O594</f>
        <v>51.749999999999993</v>
      </c>
    </row>
    <row r="595" spans="1:16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INDEX(customers!$A$1:$I$1001,MATCH(orders!$C595,customers!$A$1:$A$1001,0),MATCH(orders!F$1,customers!$A$1:$I$1,0))</f>
        <v>Cody Verissimo</v>
      </c>
      <c r="G595" s="2" t="str">
        <f>INDEX(customers!$A$1:$I$1001,MATCH(orders!$C595,customers!$A$1:$A$1001,0),MATCH(orders!G$1,customers!$A$1:$I$1,0))</f>
        <v>Yes</v>
      </c>
      <c r="H595" s="2" t="str">
        <f>INDEX(customers!$A$1:$I$1001,MATCH(orders!$C595,customers!$A$1:$A$1001,0),MATCH(orders!H$1,customers!$A$1:$I$1,0))</f>
        <v>Upton</v>
      </c>
      <c r="I595" s="2" t="str">
        <f>INDEX(customers!$A$1:$I$1001,MATCH(orders!$C595,customers!$A$1:$A$1001,0),MATCH(orders!I$1,customers!$A$1:$I$1,0))</f>
        <v>United Kingdom</v>
      </c>
      <c r="J595" t="str">
        <f>INDEX(products!$A$1:$G$49,MATCH(orders!$D595,products!$A$1:$A$49,0),MATCH(orders!J$1,products!$A$1:$G$1,0))</f>
        <v>Exc</v>
      </c>
      <c r="K595" t="str">
        <f t="shared" si="18"/>
        <v>Excelsa</v>
      </c>
      <c r="L595" t="str">
        <f>INDEX(products!$A$1:$G$49,MATCH(orders!$D595,products!$A$1:$A$49,0),MATCH(orders!L$1,products!$A$1:$G$1,0))</f>
        <v>D</v>
      </c>
      <c r="M595" t="str">
        <f t="shared" si="19"/>
        <v>Dark</v>
      </c>
      <c r="N595" s="4">
        <f>INDEX(products!$A$1:$G$49,MATCH(orders!$D595,products!$A$1:$A$49,0),MATCH(orders!N$1,products!$A$1:$G$1,0))</f>
        <v>2.5</v>
      </c>
      <c r="O595" s="5">
        <f>INDEX(products!$A$1:$G$49,MATCH(orders!$D595,products!$A$1:$A$49,0),MATCH(orders!O$1,products!$A$1:$G$1,0))</f>
        <v>27.945</v>
      </c>
      <c r="P595" s="5">
        <f>E595*O595</f>
        <v>27.945</v>
      </c>
    </row>
    <row r="596" spans="1:16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INDEX(customers!$A$1:$I$1001,MATCH(orders!$C596,customers!$A$1:$A$1001,0),MATCH(orders!F$1,customers!$A$1:$I$1,0))</f>
        <v>Gabriel Starcks</v>
      </c>
      <c r="G596" s="2" t="str">
        <f>INDEX(customers!$A$1:$I$1001,MATCH(orders!$C596,customers!$A$1:$A$1001,0),MATCH(orders!G$1,customers!$A$1:$I$1,0))</f>
        <v>No</v>
      </c>
      <c r="H596" s="2" t="str">
        <f>INDEX(customers!$A$1:$I$1001,MATCH(orders!$C596,customers!$A$1:$A$1001,0),MATCH(orders!H$1,customers!$A$1:$I$1,0))</f>
        <v>Chattanooga</v>
      </c>
      <c r="I596" s="2" t="str">
        <f>INDEX(customers!$A$1:$I$1001,MATCH(orders!$C596,customers!$A$1:$A$1001,0),MATCH(orders!I$1,customers!$A$1:$I$1,0))</f>
        <v>United States</v>
      </c>
      <c r="J596" t="str">
        <f>INDEX(products!$A$1:$G$49,MATCH(orders!$D596,products!$A$1:$A$49,0),MATCH(orders!J$1,products!$A$1:$G$1,0))</f>
        <v>Ara</v>
      </c>
      <c r="K596" t="str">
        <f t="shared" si="18"/>
        <v>Arabica</v>
      </c>
      <c r="L596" t="str">
        <f>INDEX(products!$A$1:$G$49,MATCH(orders!$D596,products!$A$1:$A$49,0),MATCH(orders!L$1,products!$A$1:$G$1,0))</f>
        <v>L</v>
      </c>
      <c r="M596" t="str">
        <f t="shared" si="19"/>
        <v>Light</v>
      </c>
      <c r="N596" s="4">
        <f>INDEX(products!$A$1:$G$49,MATCH(orders!$D596,products!$A$1:$A$49,0),MATCH(orders!N$1,products!$A$1:$G$1,0))</f>
        <v>2.5</v>
      </c>
      <c r="O596" s="5">
        <f>INDEX(products!$A$1:$G$49,MATCH(orders!$D596,products!$A$1:$A$49,0),MATCH(orders!O$1,products!$A$1:$G$1,0))</f>
        <v>29.784999999999997</v>
      </c>
      <c r="P596" s="5">
        <f>E596*O596</f>
        <v>59.569999999999993</v>
      </c>
    </row>
    <row r="597" spans="1:16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INDEX(customers!$A$1:$I$1001,MATCH(orders!$C597,customers!$A$1:$A$1001,0),MATCH(orders!F$1,customers!$A$1:$I$1,0))</f>
        <v>Darby Dummer</v>
      </c>
      <c r="G597" s="2" t="str">
        <f>INDEX(customers!$A$1:$I$1001,MATCH(orders!$C597,customers!$A$1:$A$1001,0),MATCH(orders!G$1,customers!$A$1:$I$1,0))</f>
        <v>No</v>
      </c>
      <c r="H597" s="2" t="str">
        <f>INDEX(customers!$A$1:$I$1001,MATCH(orders!$C597,customers!$A$1:$A$1001,0),MATCH(orders!H$1,customers!$A$1:$I$1,0))</f>
        <v>Manchester</v>
      </c>
      <c r="I597" s="2" t="str">
        <f>INDEX(customers!$A$1:$I$1001,MATCH(orders!$C597,customers!$A$1:$A$1001,0),MATCH(orders!I$1,customers!$A$1:$I$1,0))</f>
        <v>United Kingdom</v>
      </c>
      <c r="J597" t="str">
        <f>INDEX(products!$A$1:$G$49,MATCH(orders!$D597,products!$A$1:$A$49,0),MATCH(orders!J$1,products!$A$1:$G$1,0))</f>
        <v>Exc</v>
      </c>
      <c r="K597" t="str">
        <f t="shared" si="18"/>
        <v>Excelsa</v>
      </c>
      <c r="L597" t="str">
        <f>INDEX(products!$A$1:$G$49,MATCH(orders!$D597,products!$A$1:$A$49,0),MATCH(orders!L$1,products!$A$1:$G$1,0))</f>
        <v>L</v>
      </c>
      <c r="M597" t="str">
        <f t="shared" si="19"/>
        <v>Light</v>
      </c>
      <c r="N597" s="4">
        <f>INDEX(products!$A$1:$G$49,MATCH(orders!$D597,products!$A$1:$A$49,0),MATCH(orders!N$1,products!$A$1:$G$1,0))</f>
        <v>1</v>
      </c>
      <c r="O597" s="5">
        <f>INDEX(products!$A$1:$G$49,MATCH(orders!$D597,products!$A$1:$A$49,0),MATCH(orders!O$1,products!$A$1:$G$1,0))</f>
        <v>14.85</v>
      </c>
      <c r="P597" s="5">
        <f>E597*O597</f>
        <v>14.85</v>
      </c>
    </row>
    <row r="598" spans="1:16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INDEX(customers!$A$1:$I$1001,MATCH(orders!$C598,customers!$A$1:$A$1001,0),MATCH(orders!F$1,customers!$A$1:$I$1,0))</f>
        <v>Kienan Scholard</v>
      </c>
      <c r="G598" s="2" t="str">
        <f>INDEX(customers!$A$1:$I$1001,MATCH(orders!$C598,customers!$A$1:$A$1001,0),MATCH(orders!G$1,customers!$A$1:$I$1,0))</f>
        <v>No</v>
      </c>
      <c r="H598" s="2" t="str">
        <f>INDEX(customers!$A$1:$I$1001,MATCH(orders!$C598,customers!$A$1:$A$1001,0),MATCH(orders!H$1,customers!$A$1:$I$1,0))</f>
        <v>Columbus</v>
      </c>
      <c r="I598" s="2" t="str">
        <f>INDEX(customers!$A$1:$I$1001,MATCH(orders!$C598,customers!$A$1:$A$1001,0),MATCH(orders!I$1,customers!$A$1:$I$1,0))</f>
        <v>United States</v>
      </c>
      <c r="J598" t="str">
        <f>INDEX(products!$A$1:$G$49,MATCH(orders!$D598,products!$A$1:$A$49,0),MATCH(orders!J$1,products!$A$1:$G$1,0))</f>
        <v>Ara</v>
      </c>
      <c r="K598" t="str">
        <f t="shared" si="18"/>
        <v>Arabica</v>
      </c>
      <c r="L598" t="str">
        <f>INDEX(products!$A$1:$G$49,MATCH(orders!$D598,products!$A$1:$A$49,0),MATCH(orders!L$1,products!$A$1:$G$1,0))</f>
        <v>M</v>
      </c>
      <c r="M598" t="str">
        <f t="shared" si="19"/>
        <v>Medium</v>
      </c>
      <c r="N598" s="4">
        <f>INDEX(products!$A$1:$G$49,MATCH(orders!$D598,products!$A$1:$A$49,0),MATCH(orders!N$1,products!$A$1:$G$1,0))</f>
        <v>0.5</v>
      </c>
      <c r="O598" s="5">
        <f>INDEX(products!$A$1:$G$49,MATCH(orders!$D598,products!$A$1:$A$49,0),MATCH(orders!O$1,products!$A$1:$G$1,0))</f>
        <v>6.75</v>
      </c>
      <c r="P598" s="5">
        <f>E598*O598</f>
        <v>33.75</v>
      </c>
    </row>
    <row r="599" spans="1:16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INDEX(customers!$A$1:$I$1001,MATCH(orders!$C599,customers!$A$1:$A$1001,0),MATCH(orders!F$1,customers!$A$1:$I$1,0))</f>
        <v>Bo Kindley</v>
      </c>
      <c r="G599" s="2" t="str">
        <f>INDEX(customers!$A$1:$I$1001,MATCH(orders!$C599,customers!$A$1:$A$1001,0),MATCH(orders!G$1,customers!$A$1:$I$1,0))</f>
        <v>Yes</v>
      </c>
      <c r="H599" s="2" t="str">
        <f>INDEX(customers!$A$1:$I$1001,MATCH(orders!$C599,customers!$A$1:$A$1001,0),MATCH(orders!H$1,customers!$A$1:$I$1,0))</f>
        <v>Pasadena</v>
      </c>
      <c r="I599" s="2" t="str">
        <f>INDEX(customers!$A$1:$I$1001,MATCH(orders!$C599,customers!$A$1:$A$1001,0),MATCH(orders!I$1,customers!$A$1:$I$1,0))</f>
        <v>United States</v>
      </c>
      <c r="J599" t="str">
        <f>INDEX(products!$A$1:$G$49,MATCH(orders!$D599,products!$A$1:$A$49,0),MATCH(orders!J$1,products!$A$1:$G$1,0))</f>
        <v>Lib</v>
      </c>
      <c r="K599" t="str">
        <f t="shared" si="18"/>
        <v>Liberica</v>
      </c>
      <c r="L599" t="str">
        <f>INDEX(products!$A$1:$G$49,MATCH(orders!$D599,products!$A$1:$A$49,0),MATCH(orders!L$1,products!$A$1:$G$1,0))</f>
        <v>L</v>
      </c>
      <c r="M599" t="str">
        <f t="shared" si="19"/>
        <v>Light</v>
      </c>
      <c r="N599" s="4">
        <f>INDEX(products!$A$1:$G$49,MATCH(orders!$D599,products!$A$1:$A$49,0),MATCH(orders!N$1,products!$A$1:$G$1,0))</f>
        <v>2.5</v>
      </c>
      <c r="O599" s="5">
        <f>INDEX(products!$A$1:$G$49,MATCH(orders!$D599,products!$A$1:$A$49,0),MATCH(orders!O$1,products!$A$1:$G$1,0))</f>
        <v>36.454999999999998</v>
      </c>
      <c r="P599" s="5">
        <f>E599*O599</f>
        <v>145.82</v>
      </c>
    </row>
    <row r="600" spans="1:16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INDEX(customers!$A$1:$I$1001,MATCH(orders!$C600,customers!$A$1:$A$1001,0),MATCH(orders!F$1,customers!$A$1:$I$1,0))</f>
        <v>Krissie Hammett</v>
      </c>
      <c r="G600" s="2" t="str">
        <f>INDEX(customers!$A$1:$I$1001,MATCH(orders!$C600,customers!$A$1:$A$1001,0),MATCH(orders!G$1,customers!$A$1:$I$1,0))</f>
        <v>Yes</v>
      </c>
      <c r="H600" s="2" t="str">
        <f>INDEX(customers!$A$1:$I$1001,MATCH(orders!$C600,customers!$A$1:$A$1001,0),MATCH(orders!H$1,customers!$A$1:$I$1,0))</f>
        <v>San Francisco</v>
      </c>
      <c r="I600" s="2" t="str">
        <f>INDEX(customers!$A$1:$I$1001,MATCH(orders!$C600,customers!$A$1:$A$1001,0),MATCH(orders!I$1,customers!$A$1:$I$1,0))</f>
        <v>United States</v>
      </c>
      <c r="J600" t="str">
        <f>INDEX(products!$A$1:$G$49,MATCH(orders!$D600,products!$A$1:$A$49,0),MATCH(orders!J$1,products!$A$1:$G$1,0))</f>
        <v>Rob</v>
      </c>
      <c r="K600" t="str">
        <f t="shared" si="18"/>
        <v>Robusta</v>
      </c>
      <c r="L600" t="str">
        <f>INDEX(products!$A$1:$G$49,MATCH(orders!$D600,products!$A$1:$A$49,0),MATCH(orders!L$1,products!$A$1:$G$1,0))</f>
        <v>M</v>
      </c>
      <c r="M600" t="str">
        <f t="shared" si="19"/>
        <v>Medium</v>
      </c>
      <c r="N600" s="4">
        <f>INDEX(products!$A$1:$G$49,MATCH(orders!$D600,products!$A$1:$A$49,0),MATCH(orders!N$1,products!$A$1:$G$1,0))</f>
        <v>0.2</v>
      </c>
      <c r="O600" s="5">
        <f>INDEX(products!$A$1:$G$49,MATCH(orders!$D600,products!$A$1:$A$49,0),MATCH(orders!O$1,products!$A$1:$G$1,0))</f>
        <v>2.9849999999999999</v>
      </c>
      <c r="P600" s="5">
        <f>E600*O600</f>
        <v>11.94</v>
      </c>
    </row>
    <row r="601" spans="1:16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INDEX(customers!$A$1:$I$1001,MATCH(orders!$C601,customers!$A$1:$A$1001,0),MATCH(orders!F$1,customers!$A$1:$I$1,0))</f>
        <v>Alisha Hulburt</v>
      </c>
      <c r="G601" s="2" t="str">
        <f>INDEX(customers!$A$1:$I$1001,MATCH(orders!$C601,customers!$A$1:$A$1001,0),MATCH(orders!G$1,customers!$A$1:$I$1,0))</f>
        <v>Yes</v>
      </c>
      <c r="H601" s="2" t="str">
        <f>INDEX(customers!$A$1:$I$1001,MATCH(orders!$C601,customers!$A$1:$A$1001,0),MATCH(orders!H$1,customers!$A$1:$I$1,0))</f>
        <v>Shreveport</v>
      </c>
      <c r="I601" s="2" t="str">
        <f>INDEX(customers!$A$1:$I$1001,MATCH(orders!$C601,customers!$A$1:$A$1001,0),MATCH(orders!I$1,customers!$A$1:$I$1,0))</f>
        <v>United States</v>
      </c>
      <c r="J601" t="str">
        <f>INDEX(products!$A$1:$G$49,MATCH(orders!$D601,products!$A$1:$A$49,0),MATCH(orders!J$1,products!$A$1:$G$1,0))</f>
        <v>Ara</v>
      </c>
      <c r="K601" t="str">
        <f t="shared" si="18"/>
        <v>Arabica</v>
      </c>
      <c r="L601" t="str">
        <f>INDEX(products!$A$1:$G$49,MATCH(orders!$D601,products!$A$1:$A$49,0),MATCH(orders!L$1,products!$A$1:$G$1,0))</f>
        <v>D</v>
      </c>
      <c r="M601" t="str">
        <f t="shared" si="19"/>
        <v>Dark</v>
      </c>
      <c r="N601" s="4">
        <f>INDEX(products!$A$1:$G$49,MATCH(orders!$D601,products!$A$1:$A$49,0),MATCH(orders!N$1,products!$A$1:$G$1,0))</f>
        <v>0.2</v>
      </c>
      <c r="O601" s="5">
        <f>INDEX(products!$A$1:$G$49,MATCH(orders!$D601,products!$A$1:$A$49,0),MATCH(orders!O$1,products!$A$1:$G$1,0))</f>
        <v>2.9849999999999999</v>
      </c>
      <c r="P601" s="5">
        <f>E601*O601</f>
        <v>11.94</v>
      </c>
    </row>
    <row r="602" spans="1:16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INDEX(customers!$A$1:$I$1001,MATCH(orders!$C602,customers!$A$1:$A$1001,0),MATCH(orders!F$1,customers!$A$1:$I$1,0))</f>
        <v>Peyter Lauritzen</v>
      </c>
      <c r="G602" s="2" t="str">
        <f>INDEX(customers!$A$1:$I$1001,MATCH(orders!$C602,customers!$A$1:$A$1001,0),MATCH(orders!G$1,customers!$A$1:$I$1,0))</f>
        <v>No</v>
      </c>
      <c r="H602" s="2" t="str">
        <f>INDEX(customers!$A$1:$I$1001,MATCH(orders!$C602,customers!$A$1:$A$1001,0),MATCH(orders!H$1,customers!$A$1:$I$1,0))</f>
        <v>Philadelphia</v>
      </c>
      <c r="I602" s="2" t="str">
        <f>INDEX(customers!$A$1:$I$1001,MATCH(orders!$C602,customers!$A$1:$A$1001,0),MATCH(orders!I$1,customers!$A$1:$I$1,0))</f>
        <v>United States</v>
      </c>
      <c r="J602" t="str">
        <f>INDEX(products!$A$1:$G$49,MATCH(orders!$D602,products!$A$1:$A$49,0),MATCH(orders!J$1,products!$A$1:$G$1,0))</f>
        <v>Lib</v>
      </c>
      <c r="K602" t="str">
        <f t="shared" si="18"/>
        <v>Liberica</v>
      </c>
      <c r="L602" t="str">
        <f>INDEX(products!$A$1:$G$49,MATCH(orders!$D602,products!$A$1:$A$49,0),MATCH(orders!L$1,products!$A$1:$G$1,0))</f>
        <v>D</v>
      </c>
      <c r="M602" t="str">
        <f t="shared" si="19"/>
        <v>Dark</v>
      </c>
      <c r="N602" s="4">
        <f>INDEX(products!$A$1:$G$49,MATCH(orders!$D602,products!$A$1:$A$49,0),MATCH(orders!N$1,products!$A$1:$G$1,0))</f>
        <v>0.5</v>
      </c>
      <c r="O602" s="5">
        <f>INDEX(products!$A$1:$G$49,MATCH(orders!$D602,products!$A$1:$A$49,0),MATCH(orders!O$1,products!$A$1:$G$1,0))</f>
        <v>7.77</v>
      </c>
      <c r="P602" s="5">
        <f>E602*O602</f>
        <v>7.77</v>
      </c>
    </row>
    <row r="603" spans="1:16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INDEX(customers!$A$1:$I$1001,MATCH(orders!$C603,customers!$A$1:$A$1001,0),MATCH(orders!F$1,customers!$A$1:$I$1,0))</f>
        <v>Aurelia Burgwin</v>
      </c>
      <c r="G603" s="2" t="str">
        <f>INDEX(customers!$A$1:$I$1001,MATCH(orders!$C603,customers!$A$1:$A$1001,0),MATCH(orders!G$1,customers!$A$1:$I$1,0))</f>
        <v>Yes</v>
      </c>
      <c r="H603" s="2" t="str">
        <f>INDEX(customers!$A$1:$I$1001,MATCH(orders!$C603,customers!$A$1:$A$1001,0),MATCH(orders!H$1,customers!$A$1:$I$1,0))</f>
        <v>Migrate</v>
      </c>
      <c r="I603" s="2" t="str">
        <f>INDEX(customers!$A$1:$I$1001,MATCH(orders!$C603,customers!$A$1:$A$1001,0),MATCH(orders!I$1,customers!$A$1:$I$1,0))</f>
        <v>United States</v>
      </c>
      <c r="J603" t="str">
        <f>INDEX(products!$A$1:$G$49,MATCH(orders!$D603,products!$A$1:$A$49,0),MATCH(orders!J$1,products!$A$1:$G$1,0))</f>
        <v>Rob</v>
      </c>
      <c r="K603" t="str">
        <f t="shared" si="18"/>
        <v>Robusta</v>
      </c>
      <c r="L603" t="str">
        <f>INDEX(products!$A$1:$G$49,MATCH(orders!$D603,products!$A$1:$A$49,0),MATCH(orders!L$1,products!$A$1:$G$1,0))</f>
        <v>L</v>
      </c>
      <c r="M603" t="str">
        <f t="shared" si="19"/>
        <v>Light</v>
      </c>
      <c r="N603" s="4">
        <f>INDEX(products!$A$1:$G$49,MATCH(orders!$D603,products!$A$1:$A$49,0),MATCH(orders!N$1,products!$A$1:$G$1,0))</f>
        <v>2.5</v>
      </c>
      <c r="O603" s="5">
        <f>INDEX(products!$A$1:$G$49,MATCH(orders!$D603,products!$A$1:$A$49,0),MATCH(orders!O$1,products!$A$1:$G$1,0))</f>
        <v>27.484999999999996</v>
      </c>
      <c r="P603" s="5">
        <f>E603*O603</f>
        <v>109.93999999999998</v>
      </c>
    </row>
    <row r="604" spans="1:16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INDEX(customers!$A$1:$I$1001,MATCH(orders!$C604,customers!$A$1:$A$1001,0),MATCH(orders!F$1,customers!$A$1:$I$1,0))</f>
        <v>Emalee Rolin</v>
      </c>
      <c r="G604" s="2" t="str">
        <f>INDEX(customers!$A$1:$I$1001,MATCH(orders!$C604,customers!$A$1:$A$1001,0),MATCH(orders!G$1,customers!$A$1:$I$1,0))</f>
        <v>Yes</v>
      </c>
      <c r="H604" s="2" t="str">
        <f>INDEX(customers!$A$1:$I$1001,MATCH(orders!$C604,customers!$A$1:$A$1001,0),MATCH(orders!H$1,customers!$A$1:$I$1,0))</f>
        <v>Toledo</v>
      </c>
      <c r="I604" s="2" t="str">
        <f>INDEX(customers!$A$1:$I$1001,MATCH(orders!$C604,customers!$A$1:$A$1001,0),MATCH(orders!I$1,customers!$A$1:$I$1,0))</f>
        <v>United States</v>
      </c>
      <c r="J604" t="str">
        <f>INDEX(products!$A$1:$G$49,MATCH(orders!$D604,products!$A$1:$A$49,0),MATCH(orders!J$1,products!$A$1:$G$1,0))</f>
        <v>Exc</v>
      </c>
      <c r="K604" t="str">
        <f t="shared" si="18"/>
        <v>Excelsa</v>
      </c>
      <c r="L604" t="str">
        <f>INDEX(products!$A$1:$G$49,MATCH(orders!$D604,products!$A$1:$A$49,0),MATCH(orders!L$1,products!$A$1:$G$1,0))</f>
        <v>L</v>
      </c>
      <c r="M604" t="str">
        <f t="shared" si="19"/>
        <v>Light</v>
      </c>
      <c r="N604" s="4">
        <f>INDEX(products!$A$1:$G$49,MATCH(orders!$D604,products!$A$1:$A$49,0),MATCH(orders!N$1,products!$A$1:$G$1,0))</f>
        <v>0.2</v>
      </c>
      <c r="O604" s="5">
        <f>INDEX(products!$A$1:$G$49,MATCH(orders!$D604,products!$A$1:$A$49,0),MATCH(orders!O$1,products!$A$1:$G$1,0))</f>
        <v>4.4550000000000001</v>
      </c>
      <c r="P604" s="5">
        <f>E604*O604</f>
        <v>22.274999999999999</v>
      </c>
    </row>
    <row r="605" spans="1:16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INDEX(customers!$A$1:$I$1001,MATCH(orders!$C605,customers!$A$1:$A$1001,0),MATCH(orders!F$1,customers!$A$1:$I$1,0))</f>
        <v>Donavon Fowle</v>
      </c>
      <c r="G605" s="2" t="str">
        <f>INDEX(customers!$A$1:$I$1001,MATCH(orders!$C605,customers!$A$1:$A$1001,0),MATCH(orders!G$1,customers!$A$1:$I$1,0))</f>
        <v>No</v>
      </c>
      <c r="H605" s="2" t="str">
        <f>INDEX(customers!$A$1:$I$1001,MATCH(orders!$C605,customers!$A$1:$A$1001,0),MATCH(orders!H$1,customers!$A$1:$I$1,0))</f>
        <v>Colorado Springs</v>
      </c>
      <c r="I605" s="2" t="str">
        <f>INDEX(customers!$A$1:$I$1001,MATCH(orders!$C605,customers!$A$1:$A$1001,0),MATCH(orders!I$1,customers!$A$1:$I$1,0))</f>
        <v>United States</v>
      </c>
      <c r="J605" t="str">
        <f>INDEX(products!$A$1:$G$49,MATCH(orders!$D605,products!$A$1:$A$49,0),MATCH(orders!J$1,products!$A$1:$G$1,0))</f>
        <v>Rob</v>
      </c>
      <c r="K605" t="str">
        <f t="shared" si="18"/>
        <v>Robusta</v>
      </c>
      <c r="L605" t="str">
        <f>INDEX(products!$A$1:$G$49,MATCH(orders!$D605,products!$A$1:$A$49,0),MATCH(orders!L$1,products!$A$1:$G$1,0))</f>
        <v>M</v>
      </c>
      <c r="M605" t="str">
        <f t="shared" si="19"/>
        <v>Medium</v>
      </c>
      <c r="N605" s="4">
        <f>INDEX(products!$A$1:$G$49,MATCH(orders!$D605,products!$A$1:$A$49,0),MATCH(orders!N$1,products!$A$1:$G$1,0))</f>
        <v>0.2</v>
      </c>
      <c r="O605" s="5">
        <f>INDEX(products!$A$1:$G$49,MATCH(orders!$D605,products!$A$1:$A$49,0),MATCH(orders!O$1,products!$A$1:$G$1,0))</f>
        <v>2.9849999999999999</v>
      </c>
      <c r="P605" s="5">
        <f>E605*O605</f>
        <v>8.9550000000000001</v>
      </c>
    </row>
    <row r="606" spans="1:16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INDEX(customers!$A$1:$I$1001,MATCH(orders!$C606,customers!$A$1:$A$1001,0),MATCH(orders!F$1,customers!$A$1:$I$1,0))</f>
        <v>Jorge Bettison</v>
      </c>
      <c r="G606" s="2" t="str">
        <f>INDEX(customers!$A$1:$I$1001,MATCH(orders!$C606,customers!$A$1:$A$1001,0),MATCH(orders!G$1,customers!$A$1:$I$1,0))</f>
        <v>No</v>
      </c>
      <c r="H606" s="2" t="str">
        <f>INDEX(customers!$A$1:$I$1001,MATCH(orders!$C606,customers!$A$1:$A$1001,0),MATCH(orders!H$1,customers!$A$1:$I$1,0))</f>
        <v>Longwood</v>
      </c>
      <c r="I606" s="2" t="str">
        <f>INDEX(customers!$A$1:$I$1001,MATCH(orders!$C606,customers!$A$1:$A$1001,0),MATCH(orders!I$1,customers!$A$1:$I$1,0))</f>
        <v>Ireland</v>
      </c>
      <c r="J606" t="str">
        <f>INDEX(products!$A$1:$G$49,MATCH(orders!$D606,products!$A$1:$A$49,0),MATCH(orders!J$1,products!$A$1:$G$1,0))</f>
        <v>Lib</v>
      </c>
      <c r="K606" t="str">
        <f t="shared" si="18"/>
        <v>Liberica</v>
      </c>
      <c r="L606" t="str">
        <f>INDEX(products!$A$1:$G$49,MATCH(orders!$D606,products!$A$1:$A$49,0),MATCH(orders!L$1,products!$A$1:$G$1,0))</f>
        <v>D</v>
      </c>
      <c r="M606" t="str">
        <f t="shared" si="19"/>
        <v>Dark</v>
      </c>
      <c r="N606" s="4">
        <f>INDEX(products!$A$1:$G$49,MATCH(orders!$D606,products!$A$1:$A$49,0),MATCH(orders!N$1,products!$A$1:$G$1,0))</f>
        <v>2.5</v>
      </c>
      <c r="O606" s="5">
        <f>INDEX(products!$A$1:$G$49,MATCH(orders!$D606,products!$A$1:$A$49,0),MATCH(orders!O$1,products!$A$1:$G$1,0))</f>
        <v>29.784999999999997</v>
      </c>
      <c r="P606" s="5">
        <f>E606*O606</f>
        <v>119.13999999999999</v>
      </c>
    </row>
    <row r="607" spans="1:16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INDEX(customers!$A$1:$I$1001,MATCH(orders!$C607,customers!$A$1:$A$1001,0),MATCH(orders!F$1,customers!$A$1:$I$1,0))</f>
        <v>Wang Powlesland</v>
      </c>
      <c r="G607" s="2" t="str">
        <f>INDEX(customers!$A$1:$I$1001,MATCH(orders!$C607,customers!$A$1:$A$1001,0),MATCH(orders!G$1,customers!$A$1:$I$1,0))</f>
        <v>Yes</v>
      </c>
      <c r="H607" s="2" t="str">
        <f>INDEX(customers!$A$1:$I$1001,MATCH(orders!$C607,customers!$A$1:$A$1001,0),MATCH(orders!H$1,customers!$A$1:$I$1,0))</f>
        <v>Pittsburgh</v>
      </c>
      <c r="I607" s="2" t="str">
        <f>INDEX(customers!$A$1:$I$1001,MATCH(orders!$C607,customers!$A$1:$A$1001,0),MATCH(orders!I$1,customers!$A$1:$I$1,0))</f>
        <v>United States</v>
      </c>
      <c r="J607" t="str">
        <f>INDEX(products!$A$1:$G$49,MATCH(orders!$D607,products!$A$1:$A$49,0),MATCH(orders!J$1,products!$A$1:$G$1,0))</f>
        <v>Ara</v>
      </c>
      <c r="K607" t="str">
        <f t="shared" si="18"/>
        <v>Arabica</v>
      </c>
      <c r="L607" t="str">
        <f>INDEX(products!$A$1:$G$49,MATCH(orders!$D607,products!$A$1:$A$49,0),MATCH(orders!L$1,products!$A$1:$G$1,0))</f>
        <v>L</v>
      </c>
      <c r="M607" t="str">
        <f t="shared" si="19"/>
        <v>Light</v>
      </c>
      <c r="N607" s="4">
        <f>INDEX(products!$A$1:$G$49,MATCH(orders!$D607,products!$A$1:$A$49,0),MATCH(orders!N$1,products!$A$1:$G$1,0))</f>
        <v>2.5</v>
      </c>
      <c r="O607" s="5">
        <f>INDEX(products!$A$1:$G$49,MATCH(orders!$D607,products!$A$1:$A$49,0),MATCH(orders!O$1,products!$A$1:$G$1,0))</f>
        <v>29.784999999999997</v>
      </c>
      <c r="P607" s="5">
        <f>E607*O607</f>
        <v>148.92499999999998</v>
      </c>
    </row>
    <row r="608" spans="1:16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INDEX(customers!$A$1:$I$1001,MATCH(orders!$C608,customers!$A$1:$A$1001,0),MATCH(orders!F$1,customers!$A$1:$I$1,0))</f>
        <v>Cody Verissimo</v>
      </c>
      <c r="G608" s="2" t="str">
        <f>INDEX(customers!$A$1:$I$1001,MATCH(orders!$C608,customers!$A$1:$A$1001,0),MATCH(orders!G$1,customers!$A$1:$I$1,0))</f>
        <v>Yes</v>
      </c>
      <c r="H608" s="2" t="str">
        <f>INDEX(customers!$A$1:$I$1001,MATCH(orders!$C608,customers!$A$1:$A$1001,0),MATCH(orders!H$1,customers!$A$1:$I$1,0))</f>
        <v>Upton</v>
      </c>
      <c r="I608" s="2" t="str">
        <f>INDEX(customers!$A$1:$I$1001,MATCH(orders!$C608,customers!$A$1:$A$1001,0),MATCH(orders!I$1,customers!$A$1:$I$1,0))</f>
        <v>United Kingdom</v>
      </c>
      <c r="J608" t="str">
        <f>INDEX(products!$A$1:$G$49,MATCH(orders!$D608,products!$A$1:$A$49,0),MATCH(orders!J$1,products!$A$1:$G$1,0))</f>
        <v>Lib</v>
      </c>
      <c r="K608" t="str">
        <f t="shared" si="18"/>
        <v>Liberica</v>
      </c>
      <c r="L608" t="str">
        <f>INDEX(products!$A$1:$G$49,MATCH(orders!$D608,products!$A$1:$A$49,0),MATCH(orders!L$1,products!$A$1:$G$1,0))</f>
        <v>L</v>
      </c>
      <c r="M608" t="str">
        <f t="shared" si="19"/>
        <v>Light</v>
      </c>
      <c r="N608" s="4">
        <f>INDEX(products!$A$1:$G$49,MATCH(orders!$D608,products!$A$1:$A$49,0),MATCH(orders!N$1,products!$A$1:$G$1,0))</f>
        <v>2.5</v>
      </c>
      <c r="O608" s="5">
        <f>INDEX(products!$A$1:$G$49,MATCH(orders!$D608,products!$A$1:$A$49,0),MATCH(orders!O$1,products!$A$1:$G$1,0))</f>
        <v>36.454999999999998</v>
      </c>
      <c r="P608" s="5">
        <f>E608*O608</f>
        <v>109.36499999999999</v>
      </c>
    </row>
    <row r="609" spans="1:16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INDEX(customers!$A$1:$I$1001,MATCH(orders!$C609,customers!$A$1:$A$1001,0),MATCH(orders!F$1,customers!$A$1:$I$1,0))</f>
        <v>Laurence Ellingham</v>
      </c>
      <c r="G609" s="2" t="str">
        <f>INDEX(customers!$A$1:$I$1001,MATCH(orders!$C609,customers!$A$1:$A$1001,0),MATCH(orders!G$1,customers!$A$1:$I$1,0))</f>
        <v>Yes</v>
      </c>
      <c r="H609" s="2" t="str">
        <f>INDEX(customers!$A$1:$I$1001,MATCH(orders!$C609,customers!$A$1:$A$1001,0),MATCH(orders!H$1,customers!$A$1:$I$1,0))</f>
        <v>Shreveport</v>
      </c>
      <c r="I609" s="2" t="str">
        <f>INDEX(customers!$A$1:$I$1001,MATCH(orders!$C609,customers!$A$1:$A$1001,0),MATCH(orders!I$1,customers!$A$1:$I$1,0))</f>
        <v>United States</v>
      </c>
      <c r="J609" t="str">
        <f>INDEX(products!$A$1:$G$49,MATCH(orders!$D609,products!$A$1:$A$49,0),MATCH(orders!J$1,products!$A$1:$G$1,0))</f>
        <v>Exc</v>
      </c>
      <c r="K609" t="str">
        <f t="shared" si="18"/>
        <v>Excelsa</v>
      </c>
      <c r="L609" t="str">
        <f>INDEX(products!$A$1:$G$49,MATCH(orders!$D609,products!$A$1:$A$49,0),MATCH(orders!L$1,products!$A$1:$G$1,0))</f>
        <v>D</v>
      </c>
      <c r="M609" t="str">
        <f t="shared" si="19"/>
        <v>Dark</v>
      </c>
      <c r="N609" s="4">
        <f>INDEX(products!$A$1:$G$49,MATCH(orders!$D609,products!$A$1:$A$49,0),MATCH(orders!N$1,products!$A$1:$G$1,0))</f>
        <v>0.2</v>
      </c>
      <c r="O609" s="5">
        <f>INDEX(products!$A$1:$G$49,MATCH(orders!$D609,products!$A$1:$A$49,0),MATCH(orders!O$1,products!$A$1:$G$1,0))</f>
        <v>3.645</v>
      </c>
      <c r="P609" s="5">
        <f>E609*O609</f>
        <v>3.645</v>
      </c>
    </row>
    <row r="610" spans="1:16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INDEX(customers!$A$1:$I$1001,MATCH(orders!$C610,customers!$A$1:$A$1001,0),MATCH(orders!F$1,customers!$A$1:$I$1,0))</f>
        <v>Billy Neiland</v>
      </c>
      <c r="G610" s="2" t="str">
        <f>INDEX(customers!$A$1:$I$1001,MATCH(orders!$C610,customers!$A$1:$A$1001,0),MATCH(orders!G$1,customers!$A$1:$I$1,0))</f>
        <v>No</v>
      </c>
      <c r="H610" s="2" t="str">
        <f>INDEX(customers!$A$1:$I$1001,MATCH(orders!$C610,customers!$A$1:$A$1001,0),MATCH(orders!H$1,customers!$A$1:$I$1,0))</f>
        <v>Cleveland</v>
      </c>
      <c r="I610" s="2" t="str">
        <f>INDEX(customers!$A$1:$I$1001,MATCH(orders!$C610,customers!$A$1:$A$1001,0),MATCH(orders!I$1,customers!$A$1:$I$1,0))</f>
        <v>United States</v>
      </c>
      <c r="J610" t="str">
        <f>INDEX(products!$A$1:$G$49,MATCH(orders!$D610,products!$A$1:$A$49,0),MATCH(orders!J$1,products!$A$1:$G$1,0))</f>
        <v>Exc</v>
      </c>
      <c r="K610" t="str">
        <f t="shared" si="18"/>
        <v>Excelsa</v>
      </c>
      <c r="L610" t="str">
        <f>INDEX(products!$A$1:$G$49,MATCH(orders!$D610,products!$A$1:$A$49,0),MATCH(orders!L$1,products!$A$1:$G$1,0))</f>
        <v>D</v>
      </c>
      <c r="M610" t="str">
        <f t="shared" si="19"/>
        <v>Dark</v>
      </c>
      <c r="N610" s="4">
        <f>INDEX(products!$A$1:$G$49,MATCH(orders!$D610,products!$A$1:$A$49,0),MATCH(orders!N$1,products!$A$1:$G$1,0))</f>
        <v>2.5</v>
      </c>
      <c r="O610" s="5">
        <f>INDEX(products!$A$1:$G$49,MATCH(orders!$D610,products!$A$1:$A$49,0),MATCH(orders!O$1,products!$A$1:$G$1,0))</f>
        <v>27.945</v>
      </c>
      <c r="P610" s="5">
        <f>E610*O610</f>
        <v>55.89</v>
      </c>
    </row>
    <row r="611" spans="1:16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INDEX(customers!$A$1:$I$1001,MATCH(orders!$C611,customers!$A$1:$A$1001,0),MATCH(orders!F$1,customers!$A$1:$I$1,0))</f>
        <v>Ancell Fendt</v>
      </c>
      <c r="G611" s="2" t="str">
        <f>INDEX(customers!$A$1:$I$1001,MATCH(orders!$C611,customers!$A$1:$A$1001,0),MATCH(orders!G$1,customers!$A$1:$I$1,0))</f>
        <v>Yes</v>
      </c>
      <c r="H611" s="2" t="str">
        <f>INDEX(customers!$A$1:$I$1001,MATCH(orders!$C611,customers!$A$1:$A$1001,0),MATCH(orders!H$1,customers!$A$1:$I$1,0))</f>
        <v>Milwaukee</v>
      </c>
      <c r="I611" s="2" t="str">
        <f>INDEX(customers!$A$1:$I$1001,MATCH(orders!$C611,customers!$A$1:$A$1001,0),MATCH(orders!I$1,customers!$A$1:$I$1,0))</f>
        <v>United States</v>
      </c>
      <c r="J611" t="str">
        <f>INDEX(products!$A$1:$G$49,MATCH(orders!$D611,products!$A$1:$A$49,0),MATCH(orders!J$1,products!$A$1:$G$1,0))</f>
        <v>Lib</v>
      </c>
      <c r="K611" t="str">
        <f t="shared" si="18"/>
        <v>Liberica</v>
      </c>
      <c r="L611" t="str">
        <f>INDEX(products!$A$1:$G$49,MATCH(orders!$D611,products!$A$1:$A$49,0),MATCH(orders!L$1,products!$A$1:$G$1,0))</f>
        <v>M</v>
      </c>
      <c r="M611" t="str">
        <f t="shared" si="19"/>
        <v>Medium</v>
      </c>
      <c r="N611" s="4">
        <f>INDEX(products!$A$1:$G$49,MATCH(orders!$D611,products!$A$1:$A$49,0),MATCH(orders!N$1,products!$A$1:$G$1,0))</f>
        <v>0.2</v>
      </c>
      <c r="O611" s="5">
        <f>INDEX(products!$A$1:$G$49,MATCH(orders!$D611,products!$A$1:$A$49,0),MATCH(orders!O$1,products!$A$1:$G$1,0))</f>
        <v>4.3650000000000002</v>
      </c>
      <c r="P611" s="5">
        <f>E611*O611</f>
        <v>26.19</v>
      </c>
    </row>
    <row r="612" spans="1:16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INDEX(customers!$A$1:$I$1001,MATCH(orders!$C612,customers!$A$1:$A$1001,0),MATCH(orders!F$1,customers!$A$1:$I$1,0))</f>
        <v>Angelia Cleyburn</v>
      </c>
      <c r="G612" s="2" t="str">
        <f>INDEX(customers!$A$1:$I$1001,MATCH(orders!$C612,customers!$A$1:$A$1001,0),MATCH(orders!G$1,customers!$A$1:$I$1,0))</f>
        <v>No</v>
      </c>
      <c r="H612" s="2" t="str">
        <f>INDEX(customers!$A$1:$I$1001,MATCH(orders!$C612,customers!$A$1:$A$1001,0),MATCH(orders!H$1,customers!$A$1:$I$1,0))</f>
        <v>Fort Lauderdale</v>
      </c>
      <c r="I612" s="2" t="str">
        <f>INDEX(customers!$A$1:$I$1001,MATCH(orders!$C612,customers!$A$1:$A$1001,0),MATCH(orders!I$1,customers!$A$1:$I$1,0))</f>
        <v>United States</v>
      </c>
      <c r="J612" t="str">
        <f>INDEX(products!$A$1:$G$49,MATCH(orders!$D612,products!$A$1:$A$49,0),MATCH(orders!J$1,products!$A$1:$G$1,0))</f>
        <v>Rob</v>
      </c>
      <c r="K612" t="str">
        <f t="shared" si="18"/>
        <v>Robusta</v>
      </c>
      <c r="L612" t="str">
        <f>INDEX(products!$A$1:$G$49,MATCH(orders!$D612,products!$A$1:$A$49,0),MATCH(orders!L$1,products!$A$1:$G$1,0))</f>
        <v>M</v>
      </c>
      <c r="M612" t="str">
        <f t="shared" si="19"/>
        <v>Medium</v>
      </c>
      <c r="N612" s="4">
        <f>INDEX(products!$A$1:$G$49,MATCH(orders!$D612,products!$A$1:$A$49,0),MATCH(orders!N$1,products!$A$1:$G$1,0))</f>
        <v>1</v>
      </c>
      <c r="O612" s="5">
        <f>INDEX(products!$A$1:$G$49,MATCH(orders!$D612,products!$A$1:$A$49,0),MATCH(orders!O$1,products!$A$1:$G$1,0))</f>
        <v>9.9499999999999993</v>
      </c>
      <c r="P612" s="5">
        <f>E612*O612</f>
        <v>39.799999999999997</v>
      </c>
    </row>
    <row r="613" spans="1:16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INDEX(customers!$A$1:$I$1001,MATCH(orders!$C613,customers!$A$1:$A$1001,0),MATCH(orders!F$1,customers!$A$1:$I$1,0))</f>
        <v>Temple Castiglione</v>
      </c>
      <c r="G613" s="2" t="str">
        <f>INDEX(customers!$A$1:$I$1001,MATCH(orders!$C613,customers!$A$1:$A$1001,0),MATCH(orders!G$1,customers!$A$1:$I$1,0))</f>
        <v>No</v>
      </c>
      <c r="H613" s="2" t="str">
        <f>INDEX(customers!$A$1:$I$1001,MATCH(orders!$C613,customers!$A$1:$A$1001,0),MATCH(orders!H$1,customers!$A$1:$I$1,0))</f>
        <v>Shreveport</v>
      </c>
      <c r="I613" s="2" t="str">
        <f>INDEX(customers!$A$1:$I$1001,MATCH(orders!$C613,customers!$A$1:$A$1001,0),MATCH(orders!I$1,customers!$A$1:$I$1,0))</f>
        <v>United States</v>
      </c>
      <c r="J613" t="str">
        <f>INDEX(products!$A$1:$G$49,MATCH(orders!$D613,products!$A$1:$A$49,0),MATCH(orders!J$1,products!$A$1:$G$1,0))</f>
        <v>Exc</v>
      </c>
      <c r="K613" t="str">
        <f t="shared" si="18"/>
        <v>Excelsa</v>
      </c>
      <c r="L613" t="str">
        <f>INDEX(products!$A$1:$G$49,MATCH(orders!$D613,products!$A$1:$A$49,0),MATCH(orders!L$1,products!$A$1:$G$1,0))</f>
        <v>L</v>
      </c>
      <c r="M613" t="str">
        <f t="shared" si="19"/>
        <v>Light</v>
      </c>
      <c r="N613" s="4">
        <f>INDEX(products!$A$1:$G$49,MATCH(orders!$D613,products!$A$1:$A$49,0),MATCH(orders!N$1,products!$A$1:$G$1,0))</f>
        <v>2.5</v>
      </c>
      <c r="O613" s="5">
        <f>INDEX(products!$A$1:$G$49,MATCH(orders!$D613,products!$A$1:$A$49,0),MATCH(orders!O$1,products!$A$1:$G$1,0))</f>
        <v>34.154999999999994</v>
      </c>
      <c r="P613" s="5">
        <f>E613*O613</f>
        <v>68.309999999999988</v>
      </c>
    </row>
    <row r="614" spans="1:16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INDEX(customers!$A$1:$I$1001,MATCH(orders!$C614,customers!$A$1:$A$1001,0),MATCH(orders!F$1,customers!$A$1:$I$1,0))</f>
        <v>Betti Lacasa</v>
      </c>
      <c r="G614" s="2" t="str">
        <f>INDEX(customers!$A$1:$I$1001,MATCH(orders!$C614,customers!$A$1:$A$1001,0),MATCH(orders!G$1,customers!$A$1:$I$1,0))</f>
        <v>No</v>
      </c>
      <c r="H614" s="2" t="str">
        <f>INDEX(customers!$A$1:$I$1001,MATCH(orders!$C614,customers!$A$1:$A$1001,0),MATCH(orders!H$1,customers!$A$1:$I$1,0))</f>
        <v>Beaumont</v>
      </c>
      <c r="I614" s="2" t="str">
        <f>INDEX(customers!$A$1:$I$1001,MATCH(orders!$C614,customers!$A$1:$A$1001,0),MATCH(orders!I$1,customers!$A$1:$I$1,0))</f>
        <v>Ireland</v>
      </c>
      <c r="J614" t="str">
        <f>INDEX(products!$A$1:$G$49,MATCH(orders!$D614,products!$A$1:$A$49,0),MATCH(orders!J$1,products!$A$1:$G$1,0))</f>
        <v>Ara</v>
      </c>
      <c r="K614" t="str">
        <f t="shared" si="18"/>
        <v>Arabica</v>
      </c>
      <c r="L614" t="str">
        <f>INDEX(products!$A$1:$G$49,MATCH(orders!$D614,products!$A$1:$A$49,0),MATCH(orders!L$1,products!$A$1:$G$1,0))</f>
        <v>M</v>
      </c>
      <c r="M614" t="str">
        <f t="shared" si="19"/>
        <v>Medium</v>
      </c>
      <c r="N614" s="4">
        <f>INDEX(products!$A$1:$G$49,MATCH(orders!$D614,products!$A$1:$A$49,0),MATCH(orders!N$1,products!$A$1:$G$1,0))</f>
        <v>0.2</v>
      </c>
      <c r="O614" s="5">
        <f>INDEX(products!$A$1:$G$49,MATCH(orders!$D614,products!$A$1:$A$49,0),MATCH(orders!O$1,products!$A$1:$G$1,0))</f>
        <v>3.375</v>
      </c>
      <c r="P614" s="5">
        <f>E614*O614</f>
        <v>13.5</v>
      </c>
    </row>
    <row r="615" spans="1:16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INDEX(customers!$A$1:$I$1001,MATCH(orders!$C615,customers!$A$1:$A$1001,0),MATCH(orders!F$1,customers!$A$1:$I$1,0))</f>
        <v>Gunilla Lynch</v>
      </c>
      <c r="G615" s="2" t="str">
        <f>INDEX(customers!$A$1:$I$1001,MATCH(orders!$C615,customers!$A$1:$A$1001,0),MATCH(orders!G$1,customers!$A$1:$I$1,0))</f>
        <v>No</v>
      </c>
      <c r="H615" s="2" t="str">
        <f>INDEX(customers!$A$1:$I$1001,MATCH(orders!$C615,customers!$A$1:$A$1001,0),MATCH(orders!H$1,customers!$A$1:$I$1,0))</f>
        <v>Sacramento</v>
      </c>
      <c r="I615" s="2" t="str">
        <f>INDEX(customers!$A$1:$I$1001,MATCH(orders!$C615,customers!$A$1:$A$1001,0),MATCH(orders!I$1,customers!$A$1:$I$1,0))</f>
        <v>United States</v>
      </c>
      <c r="J615" t="str">
        <f>INDEX(products!$A$1:$G$49,MATCH(orders!$D615,products!$A$1:$A$49,0),MATCH(orders!J$1,products!$A$1:$G$1,0))</f>
        <v>Rob</v>
      </c>
      <c r="K615" t="str">
        <f t="shared" si="18"/>
        <v>Robusta</v>
      </c>
      <c r="L615" t="str">
        <f>INDEX(products!$A$1:$G$49,MATCH(orders!$D615,products!$A$1:$A$49,0),MATCH(orders!L$1,products!$A$1:$G$1,0))</f>
        <v>M</v>
      </c>
      <c r="M615" t="str">
        <f t="shared" si="19"/>
        <v>Medium</v>
      </c>
      <c r="N615" s="4">
        <f>INDEX(products!$A$1:$G$49,MATCH(orders!$D615,products!$A$1:$A$49,0),MATCH(orders!N$1,products!$A$1:$G$1,0))</f>
        <v>0.5</v>
      </c>
      <c r="O615" s="5">
        <f>INDEX(products!$A$1:$G$49,MATCH(orders!$D615,products!$A$1:$A$49,0),MATCH(orders!O$1,products!$A$1:$G$1,0))</f>
        <v>5.97</v>
      </c>
      <c r="P615" s="5">
        <f>E615*O615</f>
        <v>5.97</v>
      </c>
    </row>
    <row r="616" spans="1:16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INDEX(customers!$A$1:$I$1001,MATCH(orders!$C616,customers!$A$1:$A$1001,0),MATCH(orders!F$1,customers!$A$1:$I$1,0))</f>
        <v>Cody Verissimo</v>
      </c>
      <c r="G616" s="2" t="str">
        <f>INDEX(customers!$A$1:$I$1001,MATCH(orders!$C616,customers!$A$1:$A$1001,0),MATCH(orders!G$1,customers!$A$1:$I$1,0))</f>
        <v>Yes</v>
      </c>
      <c r="H616" s="2" t="str">
        <f>INDEX(customers!$A$1:$I$1001,MATCH(orders!$C616,customers!$A$1:$A$1001,0),MATCH(orders!H$1,customers!$A$1:$I$1,0))</f>
        <v>Upton</v>
      </c>
      <c r="I616" s="2" t="str">
        <f>INDEX(customers!$A$1:$I$1001,MATCH(orders!$C616,customers!$A$1:$A$1001,0),MATCH(orders!I$1,customers!$A$1:$I$1,0))</f>
        <v>United Kingdom</v>
      </c>
      <c r="J616" t="str">
        <f>INDEX(products!$A$1:$G$49,MATCH(orders!$D616,products!$A$1:$A$49,0),MATCH(orders!J$1,products!$A$1:$G$1,0))</f>
        <v>Rob</v>
      </c>
      <c r="K616" t="str">
        <f t="shared" si="18"/>
        <v>Robusta</v>
      </c>
      <c r="L616" t="str">
        <f>INDEX(products!$A$1:$G$49,MATCH(orders!$D616,products!$A$1:$A$49,0),MATCH(orders!L$1,products!$A$1:$G$1,0))</f>
        <v>M</v>
      </c>
      <c r="M616" t="str">
        <f t="shared" si="19"/>
        <v>Medium</v>
      </c>
      <c r="N616" s="4">
        <f>INDEX(products!$A$1:$G$49,MATCH(orders!$D616,products!$A$1:$A$49,0),MATCH(orders!N$1,products!$A$1:$G$1,0))</f>
        <v>0.5</v>
      </c>
      <c r="O616" s="5">
        <f>INDEX(products!$A$1:$G$49,MATCH(orders!$D616,products!$A$1:$A$49,0),MATCH(orders!O$1,products!$A$1:$G$1,0))</f>
        <v>5.97</v>
      </c>
      <c r="P616" s="5">
        <f>E616*O616</f>
        <v>29.849999999999998</v>
      </c>
    </row>
    <row r="617" spans="1:16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INDEX(customers!$A$1:$I$1001,MATCH(orders!$C617,customers!$A$1:$A$1001,0),MATCH(orders!F$1,customers!$A$1:$I$1,0))</f>
        <v>Shay Couronne</v>
      </c>
      <c r="G617" s="2" t="str">
        <f>INDEX(customers!$A$1:$I$1001,MATCH(orders!$C617,customers!$A$1:$A$1001,0),MATCH(orders!G$1,customers!$A$1:$I$1,0))</f>
        <v>Yes</v>
      </c>
      <c r="H617" s="2" t="str">
        <f>INDEX(customers!$A$1:$I$1001,MATCH(orders!$C617,customers!$A$1:$A$1001,0),MATCH(orders!H$1,customers!$A$1:$I$1,0))</f>
        <v>Fargo</v>
      </c>
      <c r="I617" s="2" t="str">
        <f>INDEX(customers!$A$1:$I$1001,MATCH(orders!$C617,customers!$A$1:$A$1001,0),MATCH(orders!I$1,customers!$A$1:$I$1,0))</f>
        <v>United States</v>
      </c>
      <c r="J617" t="str">
        <f>INDEX(products!$A$1:$G$49,MATCH(orders!$D617,products!$A$1:$A$49,0),MATCH(orders!J$1,products!$A$1:$G$1,0))</f>
        <v>Lib</v>
      </c>
      <c r="K617" t="str">
        <f t="shared" si="18"/>
        <v>Liberica</v>
      </c>
      <c r="L617" t="str">
        <f>INDEX(products!$A$1:$G$49,MATCH(orders!$D617,products!$A$1:$A$49,0),MATCH(orders!L$1,products!$A$1:$G$1,0))</f>
        <v>L</v>
      </c>
      <c r="M617" t="str">
        <f t="shared" si="19"/>
        <v>Light</v>
      </c>
      <c r="N617" s="4">
        <f>INDEX(products!$A$1:$G$49,MATCH(orders!$D617,products!$A$1:$A$49,0),MATCH(orders!N$1,products!$A$1:$G$1,0))</f>
        <v>2.5</v>
      </c>
      <c r="O617" s="5">
        <f>INDEX(products!$A$1:$G$49,MATCH(orders!$D617,products!$A$1:$A$49,0),MATCH(orders!O$1,products!$A$1:$G$1,0))</f>
        <v>36.454999999999998</v>
      </c>
      <c r="P617" s="5">
        <f>E617*O617</f>
        <v>72.91</v>
      </c>
    </row>
    <row r="618" spans="1:16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INDEX(customers!$A$1:$I$1001,MATCH(orders!$C618,customers!$A$1:$A$1001,0),MATCH(orders!F$1,customers!$A$1:$I$1,0))</f>
        <v>Linus Flippelli</v>
      </c>
      <c r="G618" s="2" t="str">
        <f>INDEX(customers!$A$1:$I$1001,MATCH(orders!$C618,customers!$A$1:$A$1001,0),MATCH(orders!G$1,customers!$A$1:$I$1,0))</f>
        <v>No</v>
      </c>
      <c r="H618" s="2" t="str">
        <f>INDEX(customers!$A$1:$I$1001,MATCH(orders!$C618,customers!$A$1:$A$1001,0),MATCH(orders!H$1,customers!$A$1:$I$1,0))</f>
        <v>Middleton</v>
      </c>
      <c r="I618" s="2" t="str">
        <f>INDEX(customers!$A$1:$I$1001,MATCH(orders!$C618,customers!$A$1:$A$1001,0),MATCH(orders!I$1,customers!$A$1:$I$1,0))</f>
        <v>United Kingdom</v>
      </c>
      <c r="J618" t="str">
        <f>INDEX(products!$A$1:$G$49,MATCH(orders!$D618,products!$A$1:$A$49,0),MATCH(orders!J$1,products!$A$1:$G$1,0))</f>
        <v>Exc</v>
      </c>
      <c r="K618" t="str">
        <f t="shared" si="18"/>
        <v>Excelsa</v>
      </c>
      <c r="L618" t="str">
        <f>INDEX(products!$A$1:$G$49,MATCH(orders!$D618,products!$A$1:$A$49,0),MATCH(orders!L$1,products!$A$1:$G$1,0))</f>
        <v>M</v>
      </c>
      <c r="M618" t="str">
        <f t="shared" si="19"/>
        <v>Medium</v>
      </c>
      <c r="N618" s="4">
        <f>INDEX(products!$A$1:$G$49,MATCH(orders!$D618,products!$A$1:$A$49,0),MATCH(orders!N$1,products!$A$1:$G$1,0))</f>
        <v>2.5</v>
      </c>
      <c r="O618" s="5">
        <f>INDEX(products!$A$1:$G$49,MATCH(orders!$D618,products!$A$1:$A$49,0),MATCH(orders!O$1,products!$A$1:$G$1,0))</f>
        <v>31.624999999999996</v>
      </c>
      <c r="P618" s="5">
        <f>E618*O618</f>
        <v>126.49999999999999</v>
      </c>
    </row>
    <row r="619" spans="1:16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INDEX(customers!$A$1:$I$1001,MATCH(orders!$C619,customers!$A$1:$A$1001,0),MATCH(orders!F$1,customers!$A$1:$I$1,0))</f>
        <v>Rachelle Elizabeth</v>
      </c>
      <c r="G619" s="2" t="str">
        <f>INDEX(customers!$A$1:$I$1001,MATCH(orders!$C619,customers!$A$1:$A$1001,0),MATCH(orders!G$1,customers!$A$1:$I$1,0))</f>
        <v>No</v>
      </c>
      <c r="H619" s="2" t="str">
        <f>INDEX(customers!$A$1:$I$1001,MATCH(orders!$C619,customers!$A$1:$A$1001,0),MATCH(orders!H$1,customers!$A$1:$I$1,0))</f>
        <v>Tulsa</v>
      </c>
      <c r="I619" s="2" t="str">
        <f>INDEX(customers!$A$1:$I$1001,MATCH(orders!$C619,customers!$A$1:$A$1001,0),MATCH(orders!I$1,customers!$A$1:$I$1,0))</f>
        <v>United States</v>
      </c>
      <c r="J619" t="str">
        <f>INDEX(products!$A$1:$G$49,MATCH(orders!$D619,products!$A$1:$A$49,0),MATCH(orders!J$1,products!$A$1:$G$1,0))</f>
        <v>Lib</v>
      </c>
      <c r="K619" t="str">
        <f t="shared" si="18"/>
        <v>Liberica</v>
      </c>
      <c r="L619" t="str">
        <f>INDEX(products!$A$1:$G$49,MATCH(orders!$D619,products!$A$1:$A$49,0),MATCH(orders!L$1,products!$A$1:$G$1,0))</f>
        <v>M</v>
      </c>
      <c r="M619" t="str">
        <f t="shared" si="19"/>
        <v>Medium</v>
      </c>
      <c r="N619" s="4">
        <f>INDEX(products!$A$1:$G$49,MATCH(orders!$D619,products!$A$1:$A$49,0),MATCH(orders!N$1,products!$A$1:$G$1,0))</f>
        <v>2.5</v>
      </c>
      <c r="O619" s="5">
        <f>INDEX(products!$A$1:$G$49,MATCH(orders!$D619,products!$A$1:$A$49,0),MATCH(orders!O$1,products!$A$1:$G$1,0))</f>
        <v>33.464999999999996</v>
      </c>
      <c r="P619" s="5">
        <f>E619*O619</f>
        <v>33.464999999999996</v>
      </c>
    </row>
    <row r="620" spans="1:16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INDEX(customers!$A$1:$I$1001,MATCH(orders!$C620,customers!$A$1:$A$1001,0),MATCH(orders!F$1,customers!$A$1:$I$1,0))</f>
        <v>Innis Renhard</v>
      </c>
      <c r="G620" s="2" t="str">
        <f>INDEX(customers!$A$1:$I$1001,MATCH(orders!$C620,customers!$A$1:$A$1001,0),MATCH(orders!G$1,customers!$A$1:$I$1,0))</f>
        <v>Yes</v>
      </c>
      <c r="H620" s="2" t="str">
        <f>INDEX(customers!$A$1:$I$1001,MATCH(orders!$C620,customers!$A$1:$A$1001,0),MATCH(orders!H$1,customers!$A$1:$I$1,0))</f>
        <v>New York City</v>
      </c>
      <c r="I620" s="2" t="str">
        <f>INDEX(customers!$A$1:$I$1001,MATCH(orders!$C620,customers!$A$1:$A$1001,0),MATCH(orders!I$1,customers!$A$1:$I$1,0))</f>
        <v>United States</v>
      </c>
      <c r="J620" t="str">
        <f>INDEX(products!$A$1:$G$49,MATCH(orders!$D620,products!$A$1:$A$49,0),MATCH(orders!J$1,products!$A$1:$G$1,0))</f>
        <v>Exc</v>
      </c>
      <c r="K620" t="str">
        <f t="shared" si="18"/>
        <v>Excelsa</v>
      </c>
      <c r="L620" t="str">
        <f>INDEX(products!$A$1:$G$49,MATCH(orders!$D620,products!$A$1:$A$49,0),MATCH(orders!L$1,products!$A$1:$G$1,0))</f>
        <v>D</v>
      </c>
      <c r="M620" t="str">
        <f t="shared" si="19"/>
        <v>Dark</v>
      </c>
      <c r="N620" s="4">
        <f>INDEX(products!$A$1:$G$49,MATCH(orders!$D620,products!$A$1:$A$49,0),MATCH(orders!N$1,products!$A$1:$G$1,0))</f>
        <v>1</v>
      </c>
      <c r="O620" s="5">
        <f>INDEX(products!$A$1:$G$49,MATCH(orders!$D620,products!$A$1:$A$49,0),MATCH(orders!O$1,products!$A$1:$G$1,0))</f>
        <v>12.15</v>
      </c>
      <c r="P620" s="5">
        <f>E620*O620</f>
        <v>72.900000000000006</v>
      </c>
    </row>
    <row r="621" spans="1:16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INDEX(customers!$A$1:$I$1001,MATCH(orders!$C621,customers!$A$1:$A$1001,0),MATCH(orders!F$1,customers!$A$1:$I$1,0))</f>
        <v>Winne Roche</v>
      </c>
      <c r="G621" s="2" t="str">
        <f>INDEX(customers!$A$1:$I$1001,MATCH(orders!$C621,customers!$A$1:$A$1001,0),MATCH(orders!G$1,customers!$A$1:$I$1,0))</f>
        <v>Yes</v>
      </c>
      <c r="H621" s="2" t="str">
        <f>INDEX(customers!$A$1:$I$1001,MATCH(orders!$C621,customers!$A$1:$A$1001,0),MATCH(orders!H$1,customers!$A$1:$I$1,0))</f>
        <v>Seminole</v>
      </c>
      <c r="I621" s="2" t="str">
        <f>INDEX(customers!$A$1:$I$1001,MATCH(orders!$C621,customers!$A$1:$A$1001,0),MATCH(orders!I$1,customers!$A$1:$I$1,0))</f>
        <v>United States</v>
      </c>
      <c r="J621" t="str">
        <f>INDEX(products!$A$1:$G$49,MATCH(orders!$D621,products!$A$1:$A$49,0),MATCH(orders!J$1,products!$A$1:$G$1,0))</f>
        <v>Lib</v>
      </c>
      <c r="K621" t="str">
        <f t="shared" si="18"/>
        <v>Liberica</v>
      </c>
      <c r="L621" t="str">
        <f>INDEX(products!$A$1:$G$49,MATCH(orders!$D621,products!$A$1:$A$49,0),MATCH(orders!L$1,products!$A$1:$G$1,0))</f>
        <v>D</v>
      </c>
      <c r="M621" t="str">
        <f t="shared" si="19"/>
        <v>Dark</v>
      </c>
      <c r="N621" s="4">
        <f>INDEX(products!$A$1:$G$49,MATCH(orders!$D621,products!$A$1:$A$49,0),MATCH(orders!N$1,products!$A$1:$G$1,0))</f>
        <v>0.5</v>
      </c>
      <c r="O621" s="5">
        <f>INDEX(products!$A$1:$G$49,MATCH(orders!$D621,products!$A$1:$A$49,0),MATCH(orders!O$1,products!$A$1:$G$1,0))</f>
        <v>7.77</v>
      </c>
      <c r="P621" s="5">
        <f>E621*O621</f>
        <v>15.54</v>
      </c>
    </row>
    <row r="622" spans="1:16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INDEX(customers!$A$1:$I$1001,MATCH(orders!$C622,customers!$A$1:$A$1001,0),MATCH(orders!F$1,customers!$A$1:$I$1,0))</f>
        <v>Linn Alaway</v>
      </c>
      <c r="G622" s="2" t="str">
        <f>INDEX(customers!$A$1:$I$1001,MATCH(orders!$C622,customers!$A$1:$A$1001,0),MATCH(orders!G$1,customers!$A$1:$I$1,0))</f>
        <v>No</v>
      </c>
      <c r="H622" s="2" t="str">
        <f>INDEX(customers!$A$1:$I$1001,MATCH(orders!$C622,customers!$A$1:$A$1001,0),MATCH(orders!H$1,customers!$A$1:$I$1,0))</f>
        <v>Fort Lauderdale</v>
      </c>
      <c r="I622" s="2" t="str">
        <f>INDEX(customers!$A$1:$I$1001,MATCH(orders!$C622,customers!$A$1:$A$1001,0),MATCH(orders!I$1,customers!$A$1:$I$1,0))</f>
        <v>United States</v>
      </c>
      <c r="J622" t="str">
        <f>INDEX(products!$A$1:$G$49,MATCH(orders!$D622,products!$A$1:$A$49,0),MATCH(orders!J$1,products!$A$1:$G$1,0))</f>
        <v>Ara</v>
      </c>
      <c r="K622" t="str">
        <f t="shared" si="18"/>
        <v>Arabica</v>
      </c>
      <c r="L622" t="str">
        <f>INDEX(products!$A$1:$G$49,MATCH(orders!$D622,products!$A$1:$A$49,0),MATCH(orders!L$1,products!$A$1:$G$1,0))</f>
        <v>M</v>
      </c>
      <c r="M622" t="str">
        <f t="shared" si="19"/>
        <v>Medium</v>
      </c>
      <c r="N622" s="4">
        <f>INDEX(products!$A$1:$G$49,MATCH(orders!$D622,products!$A$1:$A$49,0),MATCH(orders!N$1,products!$A$1:$G$1,0))</f>
        <v>0.2</v>
      </c>
      <c r="O622" s="5">
        <f>INDEX(products!$A$1:$G$49,MATCH(orders!$D622,products!$A$1:$A$49,0),MATCH(orders!O$1,products!$A$1:$G$1,0))</f>
        <v>3.375</v>
      </c>
      <c r="P622" s="5">
        <f>E622*O622</f>
        <v>20.25</v>
      </c>
    </row>
    <row r="623" spans="1:16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INDEX(customers!$A$1:$I$1001,MATCH(orders!$C623,customers!$A$1:$A$1001,0),MATCH(orders!F$1,customers!$A$1:$I$1,0))</f>
        <v>Cordy Odgaard</v>
      </c>
      <c r="G623" s="2" t="str">
        <f>INDEX(customers!$A$1:$I$1001,MATCH(orders!$C623,customers!$A$1:$A$1001,0),MATCH(orders!G$1,customers!$A$1:$I$1,0))</f>
        <v>No</v>
      </c>
      <c r="H623" s="2" t="str">
        <f>INDEX(customers!$A$1:$I$1001,MATCH(orders!$C623,customers!$A$1:$A$1001,0),MATCH(orders!H$1,customers!$A$1:$I$1,0))</f>
        <v>Portland</v>
      </c>
      <c r="I623" s="2" t="str">
        <f>INDEX(customers!$A$1:$I$1001,MATCH(orders!$C623,customers!$A$1:$A$1001,0),MATCH(orders!I$1,customers!$A$1:$I$1,0))</f>
        <v>United States</v>
      </c>
      <c r="J623" t="str">
        <f>INDEX(products!$A$1:$G$49,MATCH(orders!$D623,products!$A$1:$A$49,0),MATCH(orders!J$1,products!$A$1:$G$1,0))</f>
        <v>Ara</v>
      </c>
      <c r="K623" t="str">
        <f t="shared" si="18"/>
        <v>Arabica</v>
      </c>
      <c r="L623" t="str">
        <f>INDEX(products!$A$1:$G$49,MATCH(orders!$D623,products!$A$1:$A$49,0),MATCH(orders!L$1,products!$A$1:$G$1,0))</f>
        <v>L</v>
      </c>
      <c r="M623" t="str">
        <f t="shared" si="19"/>
        <v>Light</v>
      </c>
      <c r="N623" s="4">
        <f>INDEX(products!$A$1:$G$49,MATCH(orders!$D623,products!$A$1:$A$49,0),MATCH(orders!N$1,products!$A$1:$G$1,0))</f>
        <v>1</v>
      </c>
      <c r="O623" s="5">
        <f>INDEX(products!$A$1:$G$49,MATCH(orders!$D623,products!$A$1:$A$49,0),MATCH(orders!O$1,products!$A$1:$G$1,0))</f>
        <v>12.95</v>
      </c>
      <c r="P623" s="5">
        <f>E623*O623</f>
        <v>77.699999999999989</v>
      </c>
    </row>
    <row r="624" spans="1:16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INDEX(customers!$A$1:$I$1001,MATCH(orders!$C624,customers!$A$1:$A$1001,0),MATCH(orders!F$1,customers!$A$1:$I$1,0))</f>
        <v>Bertine Byrd</v>
      </c>
      <c r="G624" s="2" t="str">
        <f>INDEX(customers!$A$1:$I$1001,MATCH(orders!$C624,customers!$A$1:$A$1001,0),MATCH(orders!G$1,customers!$A$1:$I$1,0))</f>
        <v>No</v>
      </c>
      <c r="H624" s="2" t="str">
        <f>INDEX(customers!$A$1:$I$1001,MATCH(orders!$C624,customers!$A$1:$A$1001,0),MATCH(orders!H$1,customers!$A$1:$I$1,0))</f>
        <v>Las Vegas</v>
      </c>
      <c r="I624" s="2" t="str">
        <f>INDEX(customers!$A$1:$I$1001,MATCH(orders!$C624,customers!$A$1:$A$1001,0),MATCH(orders!I$1,customers!$A$1:$I$1,0))</f>
        <v>United States</v>
      </c>
      <c r="J624" t="str">
        <f>INDEX(products!$A$1:$G$49,MATCH(orders!$D624,products!$A$1:$A$49,0),MATCH(orders!J$1,products!$A$1:$G$1,0))</f>
        <v>Lib</v>
      </c>
      <c r="K624" t="str">
        <f t="shared" si="18"/>
        <v>Liberica</v>
      </c>
      <c r="L624" t="str">
        <f>INDEX(products!$A$1:$G$49,MATCH(orders!$D624,products!$A$1:$A$49,0),MATCH(orders!L$1,products!$A$1:$G$1,0))</f>
        <v>M</v>
      </c>
      <c r="M624" t="str">
        <f t="shared" si="19"/>
        <v>Medium</v>
      </c>
      <c r="N624" s="4">
        <f>INDEX(products!$A$1:$G$49,MATCH(orders!$D624,products!$A$1:$A$49,0),MATCH(orders!N$1,products!$A$1:$G$1,0))</f>
        <v>2.5</v>
      </c>
      <c r="O624" s="5">
        <f>INDEX(products!$A$1:$G$49,MATCH(orders!$D624,products!$A$1:$A$49,0),MATCH(orders!O$1,products!$A$1:$G$1,0))</f>
        <v>33.464999999999996</v>
      </c>
      <c r="P624" s="5">
        <f>E624*O624</f>
        <v>133.85999999999999</v>
      </c>
    </row>
    <row r="625" spans="1:16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INDEX(customers!$A$1:$I$1001,MATCH(orders!$C625,customers!$A$1:$A$1001,0),MATCH(orders!F$1,customers!$A$1:$I$1,0))</f>
        <v>Nelie Garnson</v>
      </c>
      <c r="G625" s="2" t="str">
        <f>INDEX(customers!$A$1:$I$1001,MATCH(orders!$C625,customers!$A$1:$A$1001,0),MATCH(orders!G$1,customers!$A$1:$I$1,0))</f>
        <v>No</v>
      </c>
      <c r="H625" s="2" t="str">
        <f>INDEX(customers!$A$1:$I$1001,MATCH(orders!$C625,customers!$A$1:$A$1001,0),MATCH(orders!H$1,customers!$A$1:$I$1,0))</f>
        <v>Merton</v>
      </c>
      <c r="I625" s="2" t="str">
        <f>INDEX(customers!$A$1:$I$1001,MATCH(orders!$C625,customers!$A$1:$A$1001,0),MATCH(orders!I$1,customers!$A$1:$I$1,0))</f>
        <v>United Kingdom</v>
      </c>
      <c r="J625" t="str">
        <f>INDEX(products!$A$1:$G$49,MATCH(orders!$D625,products!$A$1:$A$49,0),MATCH(orders!J$1,products!$A$1:$G$1,0))</f>
        <v>Exc</v>
      </c>
      <c r="K625" t="str">
        <f t="shared" si="18"/>
        <v>Excelsa</v>
      </c>
      <c r="L625" t="str">
        <f>INDEX(products!$A$1:$G$49,MATCH(orders!$D625,products!$A$1:$A$49,0),MATCH(orders!L$1,products!$A$1:$G$1,0))</f>
        <v>D</v>
      </c>
      <c r="M625" t="str">
        <f t="shared" si="19"/>
        <v>Dark</v>
      </c>
      <c r="N625" s="4">
        <f>INDEX(products!$A$1:$G$49,MATCH(orders!$D625,products!$A$1:$A$49,0),MATCH(orders!N$1,products!$A$1:$G$1,0))</f>
        <v>1</v>
      </c>
      <c r="O625" s="5">
        <f>INDEX(products!$A$1:$G$49,MATCH(orders!$D625,products!$A$1:$A$49,0),MATCH(orders!O$1,products!$A$1:$G$1,0))</f>
        <v>12.15</v>
      </c>
      <c r="P625" s="5">
        <f>E625*O625</f>
        <v>12.15</v>
      </c>
    </row>
    <row r="626" spans="1:16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INDEX(customers!$A$1:$I$1001,MATCH(orders!$C626,customers!$A$1:$A$1001,0),MATCH(orders!F$1,customers!$A$1:$I$1,0))</f>
        <v>Dianne Chardin</v>
      </c>
      <c r="G626" s="2" t="str">
        <f>INDEX(customers!$A$1:$I$1001,MATCH(orders!$C626,customers!$A$1:$A$1001,0),MATCH(orders!G$1,customers!$A$1:$I$1,0))</f>
        <v>Yes</v>
      </c>
      <c r="H626" s="2" t="str">
        <f>INDEX(customers!$A$1:$I$1001,MATCH(orders!$C626,customers!$A$1:$A$1001,0),MATCH(orders!H$1,customers!$A$1:$I$1,0))</f>
        <v>Ballybofey</v>
      </c>
      <c r="I626" s="2" t="str">
        <f>INDEX(customers!$A$1:$I$1001,MATCH(orders!$C626,customers!$A$1:$A$1001,0),MATCH(orders!I$1,customers!$A$1:$I$1,0))</f>
        <v>Ireland</v>
      </c>
      <c r="J626" t="str">
        <f>INDEX(products!$A$1:$G$49,MATCH(orders!$D626,products!$A$1:$A$49,0),MATCH(orders!J$1,products!$A$1:$G$1,0))</f>
        <v>Exc</v>
      </c>
      <c r="K626" t="str">
        <f t="shared" si="18"/>
        <v>Excelsa</v>
      </c>
      <c r="L626" t="str">
        <f>INDEX(products!$A$1:$G$49,MATCH(orders!$D626,products!$A$1:$A$49,0),MATCH(orders!L$1,products!$A$1:$G$1,0))</f>
        <v>M</v>
      </c>
      <c r="M626" t="str">
        <f t="shared" si="19"/>
        <v>Medium</v>
      </c>
      <c r="N626" s="4">
        <f>INDEX(products!$A$1:$G$49,MATCH(orders!$D626,products!$A$1:$A$49,0),MATCH(orders!N$1,products!$A$1:$G$1,0))</f>
        <v>2.5</v>
      </c>
      <c r="O626" s="5">
        <f>INDEX(products!$A$1:$G$49,MATCH(orders!$D626,products!$A$1:$A$49,0),MATCH(orders!O$1,products!$A$1:$G$1,0))</f>
        <v>31.624999999999996</v>
      </c>
      <c r="P626" s="5">
        <f>E626*O626</f>
        <v>63.249999999999993</v>
      </c>
    </row>
    <row r="627" spans="1:16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INDEX(customers!$A$1:$I$1001,MATCH(orders!$C627,customers!$A$1:$A$1001,0),MATCH(orders!F$1,customers!$A$1:$I$1,0))</f>
        <v>Hailee Radbone</v>
      </c>
      <c r="G627" s="2" t="str">
        <f>INDEX(customers!$A$1:$I$1001,MATCH(orders!$C627,customers!$A$1:$A$1001,0),MATCH(orders!G$1,customers!$A$1:$I$1,0))</f>
        <v>No</v>
      </c>
      <c r="H627" s="2" t="str">
        <f>INDEX(customers!$A$1:$I$1001,MATCH(orders!$C627,customers!$A$1:$A$1001,0),MATCH(orders!H$1,customers!$A$1:$I$1,0))</f>
        <v>San Francisco</v>
      </c>
      <c r="I627" s="2" t="str">
        <f>INDEX(customers!$A$1:$I$1001,MATCH(orders!$C627,customers!$A$1:$A$1001,0),MATCH(orders!I$1,customers!$A$1:$I$1,0))</f>
        <v>United States</v>
      </c>
      <c r="J627" t="str">
        <f>INDEX(products!$A$1:$G$49,MATCH(orders!$D627,products!$A$1:$A$49,0),MATCH(orders!J$1,products!$A$1:$G$1,0))</f>
        <v>Rob</v>
      </c>
      <c r="K627" t="str">
        <f t="shared" si="18"/>
        <v>Robusta</v>
      </c>
      <c r="L627" t="str">
        <f>INDEX(products!$A$1:$G$49,MATCH(orders!$D627,products!$A$1:$A$49,0),MATCH(orders!L$1,products!$A$1:$G$1,0))</f>
        <v>L</v>
      </c>
      <c r="M627" t="str">
        <f t="shared" si="19"/>
        <v>Light</v>
      </c>
      <c r="N627" s="4">
        <f>INDEX(products!$A$1:$G$49,MATCH(orders!$D627,products!$A$1:$A$49,0),MATCH(orders!N$1,products!$A$1:$G$1,0))</f>
        <v>0.5</v>
      </c>
      <c r="O627" s="5">
        <f>INDEX(products!$A$1:$G$49,MATCH(orders!$D627,products!$A$1:$A$49,0),MATCH(orders!O$1,products!$A$1:$G$1,0))</f>
        <v>7.169999999999999</v>
      </c>
      <c r="P627" s="5">
        <f>E627*O627</f>
        <v>35.849999999999994</v>
      </c>
    </row>
    <row r="628" spans="1:16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INDEX(customers!$A$1:$I$1001,MATCH(orders!$C628,customers!$A$1:$A$1001,0),MATCH(orders!F$1,customers!$A$1:$I$1,0))</f>
        <v>Wallis Bernth</v>
      </c>
      <c r="G628" s="2" t="str">
        <f>INDEX(customers!$A$1:$I$1001,MATCH(orders!$C628,customers!$A$1:$A$1001,0),MATCH(orders!G$1,customers!$A$1:$I$1,0))</f>
        <v>No</v>
      </c>
      <c r="H628" s="2" t="str">
        <f>INDEX(customers!$A$1:$I$1001,MATCH(orders!$C628,customers!$A$1:$A$1001,0),MATCH(orders!H$1,customers!$A$1:$I$1,0))</f>
        <v>Pittsburgh</v>
      </c>
      <c r="I628" s="2" t="str">
        <f>INDEX(customers!$A$1:$I$1001,MATCH(orders!$C628,customers!$A$1:$A$1001,0),MATCH(orders!I$1,customers!$A$1:$I$1,0))</f>
        <v>United States</v>
      </c>
      <c r="J628" t="str">
        <f>INDEX(products!$A$1:$G$49,MATCH(orders!$D628,products!$A$1:$A$49,0),MATCH(orders!J$1,products!$A$1:$G$1,0))</f>
        <v>Ara</v>
      </c>
      <c r="K628" t="str">
        <f t="shared" si="18"/>
        <v>Arabica</v>
      </c>
      <c r="L628" t="str">
        <f>INDEX(products!$A$1:$G$49,MATCH(orders!$D628,products!$A$1:$A$49,0),MATCH(orders!L$1,products!$A$1:$G$1,0))</f>
        <v>M</v>
      </c>
      <c r="M628" t="str">
        <f t="shared" si="19"/>
        <v>Medium</v>
      </c>
      <c r="N628" s="4">
        <f>INDEX(products!$A$1:$G$49,MATCH(orders!$D628,products!$A$1:$A$49,0),MATCH(orders!N$1,products!$A$1:$G$1,0))</f>
        <v>2.5</v>
      </c>
      <c r="O628" s="5">
        <f>INDEX(products!$A$1:$G$49,MATCH(orders!$D628,products!$A$1:$A$49,0),MATCH(orders!O$1,products!$A$1:$G$1,0))</f>
        <v>25.874999999999996</v>
      </c>
      <c r="P628" s="5">
        <f>E628*O628</f>
        <v>77.624999999999986</v>
      </c>
    </row>
    <row r="629" spans="1:16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INDEX(customers!$A$1:$I$1001,MATCH(orders!$C629,customers!$A$1:$A$1001,0),MATCH(orders!F$1,customers!$A$1:$I$1,0))</f>
        <v>Byron Acarson</v>
      </c>
      <c r="G629" s="2" t="str">
        <f>INDEX(customers!$A$1:$I$1001,MATCH(orders!$C629,customers!$A$1:$A$1001,0),MATCH(orders!G$1,customers!$A$1:$I$1,0))</f>
        <v>Yes</v>
      </c>
      <c r="H629" s="2" t="str">
        <f>INDEX(customers!$A$1:$I$1001,MATCH(orders!$C629,customers!$A$1:$A$1001,0),MATCH(orders!H$1,customers!$A$1:$I$1,0))</f>
        <v>Houston</v>
      </c>
      <c r="I629" s="2" t="str">
        <f>INDEX(customers!$A$1:$I$1001,MATCH(orders!$C629,customers!$A$1:$A$1001,0),MATCH(orders!I$1,customers!$A$1:$I$1,0))</f>
        <v>United States</v>
      </c>
      <c r="J629" t="str">
        <f>INDEX(products!$A$1:$G$49,MATCH(orders!$D629,products!$A$1:$A$49,0),MATCH(orders!J$1,products!$A$1:$G$1,0))</f>
        <v>Exc</v>
      </c>
      <c r="K629" t="str">
        <f t="shared" si="18"/>
        <v>Excelsa</v>
      </c>
      <c r="L629" t="str">
        <f>INDEX(products!$A$1:$G$49,MATCH(orders!$D629,products!$A$1:$A$49,0),MATCH(orders!L$1,products!$A$1:$G$1,0))</f>
        <v>M</v>
      </c>
      <c r="M629" t="str">
        <f t="shared" si="19"/>
        <v>Medium</v>
      </c>
      <c r="N629" s="4">
        <f>INDEX(products!$A$1:$G$49,MATCH(orders!$D629,products!$A$1:$A$49,0),MATCH(orders!N$1,products!$A$1:$G$1,0))</f>
        <v>2.5</v>
      </c>
      <c r="O629" s="5">
        <f>INDEX(products!$A$1:$G$49,MATCH(orders!$D629,products!$A$1:$A$49,0),MATCH(orders!O$1,products!$A$1:$G$1,0))</f>
        <v>31.624999999999996</v>
      </c>
      <c r="P629" s="5">
        <f>E629*O629</f>
        <v>63.249999999999993</v>
      </c>
    </row>
    <row r="630" spans="1:16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INDEX(customers!$A$1:$I$1001,MATCH(orders!$C630,customers!$A$1:$A$1001,0),MATCH(orders!F$1,customers!$A$1:$I$1,0))</f>
        <v>Faunie Brigham</v>
      </c>
      <c r="G630" s="2" t="str">
        <f>INDEX(customers!$A$1:$I$1001,MATCH(orders!$C630,customers!$A$1:$A$1001,0),MATCH(orders!G$1,customers!$A$1:$I$1,0))</f>
        <v>Yes</v>
      </c>
      <c r="H630" s="2" t="str">
        <f>INDEX(customers!$A$1:$I$1001,MATCH(orders!$C630,customers!$A$1:$A$1001,0),MATCH(orders!H$1,customers!$A$1:$I$1,0))</f>
        <v>Castlerea</v>
      </c>
      <c r="I630" s="2" t="str">
        <f>INDEX(customers!$A$1:$I$1001,MATCH(orders!$C630,customers!$A$1:$A$1001,0),MATCH(orders!I$1,customers!$A$1:$I$1,0))</f>
        <v>Ireland</v>
      </c>
      <c r="J630" t="str">
        <f>INDEX(products!$A$1:$G$49,MATCH(orders!$D630,products!$A$1:$A$49,0),MATCH(orders!J$1,products!$A$1:$G$1,0))</f>
        <v>Exc</v>
      </c>
      <c r="K630" t="str">
        <f t="shared" si="18"/>
        <v>Excelsa</v>
      </c>
      <c r="L630" t="str">
        <f>INDEX(products!$A$1:$G$49,MATCH(orders!$D630,products!$A$1:$A$49,0),MATCH(orders!L$1,products!$A$1:$G$1,0))</f>
        <v>L</v>
      </c>
      <c r="M630" t="str">
        <f t="shared" si="19"/>
        <v>Light</v>
      </c>
      <c r="N630" s="4">
        <f>INDEX(products!$A$1:$G$49,MATCH(orders!$D630,products!$A$1:$A$49,0),MATCH(orders!N$1,products!$A$1:$G$1,0))</f>
        <v>0.2</v>
      </c>
      <c r="O630" s="5">
        <f>INDEX(products!$A$1:$G$49,MATCH(orders!$D630,products!$A$1:$A$49,0),MATCH(orders!O$1,products!$A$1:$G$1,0))</f>
        <v>4.4550000000000001</v>
      </c>
      <c r="P630" s="5">
        <f>E630*O630</f>
        <v>26.73</v>
      </c>
    </row>
    <row r="631" spans="1:16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INDEX(customers!$A$1:$I$1001,MATCH(orders!$C631,customers!$A$1:$A$1001,0),MATCH(orders!F$1,customers!$A$1:$I$1,0))</f>
        <v>Faunie Brigham</v>
      </c>
      <c r="G631" s="2" t="str">
        <f>INDEX(customers!$A$1:$I$1001,MATCH(orders!$C631,customers!$A$1:$A$1001,0),MATCH(orders!G$1,customers!$A$1:$I$1,0))</f>
        <v>Yes</v>
      </c>
      <c r="H631" s="2" t="str">
        <f>INDEX(customers!$A$1:$I$1001,MATCH(orders!$C631,customers!$A$1:$A$1001,0),MATCH(orders!H$1,customers!$A$1:$I$1,0))</f>
        <v>Castlerea</v>
      </c>
      <c r="I631" s="2" t="str">
        <f>INDEX(customers!$A$1:$I$1001,MATCH(orders!$C631,customers!$A$1:$A$1001,0),MATCH(orders!I$1,customers!$A$1:$I$1,0))</f>
        <v>Ireland</v>
      </c>
      <c r="J631" t="str">
        <f>INDEX(products!$A$1:$G$49,MATCH(orders!$D631,products!$A$1:$A$49,0),MATCH(orders!J$1,products!$A$1:$G$1,0))</f>
        <v>Lib</v>
      </c>
      <c r="K631" t="str">
        <f t="shared" si="18"/>
        <v>Liberica</v>
      </c>
      <c r="L631" t="str">
        <f>INDEX(products!$A$1:$G$49,MATCH(orders!$D631,products!$A$1:$A$49,0),MATCH(orders!L$1,products!$A$1:$G$1,0))</f>
        <v>D</v>
      </c>
      <c r="M631" t="str">
        <f t="shared" si="19"/>
        <v>Dark</v>
      </c>
      <c r="N631" s="4">
        <f>INDEX(products!$A$1:$G$49,MATCH(orders!$D631,products!$A$1:$A$49,0),MATCH(orders!N$1,products!$A$1:$G$1,0))</f>
        <v>0.5</v>
      </c>
      <c r="O631" s="5">
        <f>INDEX(products!$A$1:$G$49,MATCH(orders!$D631,products!$A$1:$A$49,0),MATCH(orders!O$1,products!$A$1:$G$1,0))</f>
        <v>7.77</v>
      </c>
      <c r="P631" s="5">
        <f>E631*O631</f>
        <v>31.08</v>
      </c>
    </row>
    <row r="632" spans="1:16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INDEX(customers!$A$1:$I$1001,MATCH(orders!$C632,customers!$A$1:$A$1001,0),MATCH(orders!F$1,customers!$A$1:$I$1,0))</f>
        <v>Faunie Brigham</v>
      </c>
      <c r="G632" s="2" t="str">
        <f>INDEX(customers!$A$1:$I$1001,MATCH(orders!$C632,customers!$A$1:$A$1001,0),MATCH(orders!G$1,customers!$A$1:$I$1,0))</f>
        <v>Yes</v>
      </c>
      <c r="H632" s="2" t="str">
        <f>INDEX(customers!$A$1:$I$1001,MATCH(orders!$C632,customers!$A$1:$A$1001,0),MATCH(orders!H$1,customers!$A$1:$I$1,0))</f>
        <v>Castlerea</v>
      </c>
      <c r="I632" s="2" t="str">
        <f>INDEX(customers!$A$1:$I$1001,MATCH(orders!$C632,customers!$A$1:$A$1001,0),MATCH(orders!I$1,customers!$A$1:$I$1,0))</f>
        <v>Ireland</v>
      </c>
      <c r="J632" t="str">
        <f>INDEX(products!$A$1:$G$49,MATCH(orders!$D632,products!$A$1:$A$49,0),MATCH(orders!J$1,products!$A$1:$G$1,0))</f>
        <v>Ara</v>
      </c>
      <c r="K632" t="str">
        <f t="shared" si="18"/>
        <v>Arabica</v>
      </c>
      <c r="L632" t="str">
        <f>INDEX(products!$A$1:$G$49,MATCH(orders!$D632,products!$A$1:$A$49,0),MATCH(orders!L$1,products!$A$1:$G$1,0))</f>
        <v>D</v>
      </c>
      <c r="M632" t="str">
        <f t="shared" si="19"/>
        <v>Dark</v>
      </c>
      <c r="N632" s="4">
        <f>INDEX(products!$A$1:$G$49,MATCH(orders!$D632,products!$A$1:$A$49,0),MATCH(orders!N$1,products!$A$1:$G$1,0))</f>
        <v>0.2</v>
      </c>
      <c r="O632" s="5">
        <f>INDEX(products!$A$1:$G$49,MATCH(orders!$D632,products!$A$1:$A$49,0),MATCH(orders!O$1,products!$A$1:$G$1,0))</f>
        <v>2.9849999999999999</v>
      </c>
      <c r="P632" s="5">
        <f>E632*O632</f>
        <v>2.9849999999999999</v>
      </c>
    </row>
    <row r="633" spans="1:16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INDEX(customers!$A$1:$I$1001,MATCH(orders!$C633,customers!$A$1:$A$1001,0),MATCH(orders!F$1,customers!$A$1:$I$1,0))</f>
        <v>Faunie Brigham</v>
      </c>
      <c r="G633" s="2" t="str">
        <f>INDEX(customers!$A$1:$I$1001,MATCH(orders!$C633,customers!$A$1:$A$1001,0),MATCH(orders!G$1,customers!$A$1:$I$1,0))</f>
        <v>Yes</v>
      </c>
      <c r="H633" s="2" t="str">
        <f>INDEX(customers!$A$1:$I$1001,MATCH(orders!$C633,customers!$A$1:$A$1001,0),MATCH(orders!H$1,customers!$A$1:$I$1,0))</f>
        <v>Castlerea</v>
      </c>
      <c r="I633" s="2" t="str">
        <f>INDEX(customers!$A$1:$I$1001,MATCH(orders!$C633,customers!$A$1:$A$1001,0),MATCH(orders!I$1,customers!$A$1:$I$1,0))</f>
        <v>Ireland</v>
      </c>
      <c r="J633" t="str">
        <f>INDEX(products!$A$1:$G$49,MATCH(orders!$D633,products!$A$1:$A$49,0),MATCH(orders!J$1,products!$A$1:$G$1,0))</f>
        <v>Rob</v>
      </c>
      <c r="K633" t="str">
        <f t="shared" si="18"/>
        <v>Robusta</v>
      </c>
      <c r="L633" t="str">
        <f>INDEX(products!$A$1:$G$49,MATCH(orders!$D633,products!$A$1:$A$49,0),MATCH(orders!L$1,products!$A$1:$G$1,0))</f>
        <v>D</v>
      </c>
      <c r="M633" t="str">
        <f t="shared" si="19"/>
        <v>Dark</v>
      </c>
      <c r="N633" s="4">
        <f>INDEX(products!$A$1:$G$49,MATCH(orders!$D633,products!$A$1:$A$49,0),MATCH(orders!N$1,products!$A$1:$G$1,0))</f>
        <v>2.5</v>
      </c>
      <c r="O633" s="5">
        <f>INDEX(products!$A$1:$G$49,MATCH(orders!$D633,products!$A$1:$A$49,0),MATCH(orders!O$1,products!$A$1:$G$1,0))</f>
        <v>20.584999999999997</v>
      </c>
      <c r="P633" s="5">
        <f>E633*O633</f>
        <v>102.92499999999998</v>
      </c>
    </row>
    <row r="634" spans="1:16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INDEX(customers!$A$1:$I$1001,MATCH(orders!$C634,customers!$A$1:$A$1001,0),MATCH(orders!F$1,customers!$A$1:$I$1,0))</f>
        <v>Marjorie Yoxen</v>
      </c>
      <c r="G634" s="2" t="str">
        <f>INDEX(customers!$A$1:$I$1001,MATCH(orders!$C634,customers!$A$1:$A$1001,0),MATCH(orders!G$1,customers!$A$1:$I$1,0))</f>
        <v>No</v>
      </c>
      <c r="H634" s="2" t="str">
        <f>INDEX(customers!$A$1:$I$1001,MATCH(orders!$C634,customers!$A$1:$A$1001,0),MATCH(orders!H$1,customers!$A$1:$I$1,0))</f>
        <v>Los Angeles</v>
      </c>
      <c r="I634" s="2" t="str">
        <f>INDEX(customers!$A$1:$I$1001,MATCH(orders!$C634,customers!$A$1:$A$1001,0),MATCH(orders!I$1,customers!$A$1:$I$1,0))</f>
        <v>United States</v>
      </c>
      <c r="J634" t="str">
        <f>INDEX(products!$A$1:$G$49,MATCH(orders!$D634,products!$A$1:$A$49,0),MATCH(orders!J$1,products!$A$1:$G$1,0))</f>
        <v>Exc</v>
      </c>
      <c r="K634" t="str">
        <f t="shared" si="18"/>
        <v>Excelsa</v>
      </c>
      <c r="L634" t="str">
        <f>INDEX(products!$A$1:$G$49,MATCH(orders!$D634,products!$A$1:$A$49,0),MATCH(orders!L$1,products!$A$1:$G$1,0))</f>
        <v>L</v>
      </c>
      <c r="M634" t="str">
        <f t="shared" si="19"/>
        <v>Light</v>
      </c>
      <c r="N634" s="4">
        <f>INDEX(products!$A$1:$G$49,MATCH(orders!$D634,products!$A$1:$A$49,0),MATCH(orders!N$1,products!$A$1:$G$1,0))</f>
        <v>0.5</v>
      </c>
      <c r="O634" s="5">
        <f>INDEX(products!$A$1:$G$49,MATCH(orders!$D634,products!$A$1:$A$49,0),MATCH(orders!O$1,products!$A$1:$G$1,0))</f>
        <v>8.91</v>
      </c>
      <c r="P634" s="5">
        <f>E634*O634</f>
        <v>35.64</v>
      </c>
    </row>
    <row r="635" spans="1:16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INDEX(customers!$A$1:$I$1001,MATCH(orders!$C635,customers!$A$1:$A$1001,0),MATCH(orders!F$1,customers!$A$1:$I$1,0))</f>
        <v>Gaspar McGavin</v>
      </c>
      <c r="G635" s="2" t="str">
        <f>INDEX(customers!$A$1:$I$1001,MATCH(orders!$C635,customers!$A$1:$A$1001,0),MATCH(orders!G$1,customers!$A$1:$I$1,0))</f>
        <v>No</v>
      </c>
      <c r="H635" s="2" t="str">
        <f>INDEX(customers!$A$1:$I$1001,MATCH(orders!$C635,customers!$A$1:$A$1001,0),MATCH(orders!H$1,customers!$A$1:$I$1,0))</f>
        <v>Wilkes Barre</v>
      </c>
      <c r="I635" s="2" t="str">
        <f>INDEX(customers!$A$1:$I$1001,MATCH(orders!$C635,customers!$A$1:$A$1001,0),MATCH(orders!I$1,customers!$A$1:$I$1,0))</f>
        <v>United States</v>
      </c>
      <c r="J635" t="str">
        <f>INDEX(products!$A$1:$G$49,MATCH(orders!$D635,products!$A$1:$A$49,0),MATCH(orders!J$1,products!$A$1:$G$1,0))</f>
        <v>Rob</v>
      </c>
      <c r="K635" t="str">
        <f t="shared" si="18"/>
        <v>Robusta</v>
      </c>
      <c r="L635" t="str">
        <f>INDEX(products!$A$1:$G$49,MATCH(orders!$D635,products!$A$1:$A$49,0),MATCH(orders!L$1,products!$A$1:$G$1,0))</f>
        <v>L</v>
      </c>
      <c r="M635" t="str">
        <f t="shared" si="19"/>
        <v>Light</v>
      </c>
      <c r="N635" s="4">
        <f>INDEX(products!$A$1:$G$49,MATCH(orders!$D635,products!$A$1:$A$49,0),MATCH(orders!N$1,products!$A$1:$G$1,0))</f>
        <v>1</v>
      </c>
      <c r="O635" s="5">
        <f>INDEX(products!$A$1:$G$49,MATCH(orders!$D635,products!$A$1:$A$49,0),MATCH(orders!O$1,products!$A$1:$G$1,0))</f>
        <v>11.95</v>
      </c>
      <c r="P635" s="5">
        <f>E635*O635</f>
        <v>47.8</v>
      </c>
    </row>
    <row r="636" spans="1:16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INDEX(customers!$A$1:$I$1001,MATCH(orders!$C636,customers!$A$1:$A$1001,0),MATCH(orders!F$1,customers!$A$1:$I$1,0))</f>
        <v>Lindy Uttermare</v>
      </c>
      <c r="G636" s="2" t="str">
        <f>INDEX(customers!$A$1:$I$1001,MATCH(orders!$C636,customers!$A$1:$A$1001,0),MATCH(orders!G$1,customers!$A$1:$I$1,0))</f>
        <v>No</v>
      </c>
      <c r="H636" s="2" t="str">
        <f>INDEX(customers!$A$1:$I$1001,MATCH(orders!$C636,customers!$A$1:$A$1001,0),MATCH(orders!H$1,customers!$A$1:$I$1,0))</f>
        <v>Denton</v>
      </c>
      <c r="I636" s="2" t="str">
        <f>INDEX(customers!$A$1:$I$1001,MATCH(orders!$C636,customers!$A$1:$A$1001,0),MATCH(orders!I$1,customers!$A$1:$I$1,0))</f>
        <v>United States</v>
      </c>
      <c r="J636" t="str">
        <f>INDEX(products!$A$1:$G$49,MATCH(orders!$D636,products!$A$1:$A$49,0),MATCH(orders!J$1,products!$A$1:$G$1,0))</f>
        <v>Lib</v>
      </c>
      <c r="K636" t="str">
        <f t="shared" si="18"/>
        <v>Liberica</v>
      </c>
      <c r="L636" t="str">
        <f>INDEX(products!$A$1:$G$49,MATCH(orders!$D636,products!$A$1:$A$49,0),MATCH(orders!L$1,products!$A$1:$G$1,0))</f>
        <v>M</v>
      </c>
      <c r="M636" t="str">
        <f t="shared" si="19"/>
        <v>Medium</v>
      </c>
      <c r="N636" s="4">
        <f>INDEX(products!$A$1:$G$49,MATCH(orders!$D636,products!$A$1:$A$49,0),MATCH(orders!N$1,products!$A$1:$G$1,0))</f>
        <v>1</v>
      </c>
      <c r="O636" s="5">
        <f>INDEX(products!$A$1:$G$49,MATCH(orders!$D636,products!$A$1:$A$49,0),MATCH(orders!O$1,products!$A$1:$G$1,0))</f>
        <v>14.55</v>
      </c>
      <c r="P636" s="5">
        <f>E636*O636</f>
        <v>43.650000000000006</v>
      </c>
    </row>
    <row r="637" spans="1:16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INDEX(customers!$A$1:$I$1001,MATCH(orders!$C637,customers!$A$1:$A$1001,0),MATCH(orders!F$1,customers!$A$1:$I$1,0))</f>
        <v>Eal D'Ambrogio</v>
      </c>
      <c r="G637" s="2" t="str">
        <f>INDEX(customers!$A$1:$I$1001,MATCH(orders!$C637,customers!$A$1:$A$1001,0),MATCH(orders!G$1,customers!$A$1:$I$1,0))</f>
        <v>Yes</v>
      </c>
      <c r="H637" s="2" t="str">
        <f>INDEX(customers!$A$1:$I$1001,MATCH(orders!$C637,customers!$A$1:$A$1001,0),MATCH(orders!H$1,customers!$A$1:$I$1,0))</f>
        <v>Lees Summit</v>
      </c>
      <c r="I637" s="2" t="str">
        <f>INDEX(customers!$A$1:$I$1001,MATCH(orders!$C637,customers!$A$1:$A$1001,0),MATCH(orders!I$1,customers!$A$1:$I$1,0))</f>
        <v>United States</v>
      </c>
      <c r="J637" t="str">
        <f>INDEX(products!$A$1:$G$49,MATCH(orders!$D637,products!$A$1:$A$49,0),MATCH(orders!J$1,products!$A$1:$G$1,0))</f>
        <v>Exc</v>
      </c>
      <c r="K637" t="str">
        <f t="shared" si="18"/>
        <v>Excelsa</v>
      </c>
      <c r="L637" t="str">
        <f>INDEX(products!$A$1:$G$49,MATCH(orders!$D637,products!$A$1:$A$49,0),MATCH(orders!L$1,products!$A$1:$G$1,0))</f>
        <v>L</v>
      </c>
      <c r="M637" t="str">
        <f t="shared" si="19"/>
        <v>Light</v>
      </c>
      <c r="N637" s="4">
        <f>INDEX(products!$A$1:$G$49,MATCH(orders!$D637,products!$A$1:$A$49,0),MATCH(orders!N$1,products!$A$1:$G$1,0))</f>
        <v>0.5</v>
      </c>
      <c r="O637" s="5">
        <f>INDEX(products!$A$1:$G$49,MATCH(orders!$D637,products!$A$1:$A$49,0),MATCH(orders!O$1,products!$A$1:$G$1,0))</f>
        <v>8.91</v>
      </c>
      <c r="P637" s="5">
        <f>E637*O637</f>
        <v>35.64</v>
      </c>
    </row>
    <row r="638" spans="1:16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INDEX(customers!$A$1:$I$1001,MATCH(orders!$C638,customers!$A$1:$A$1001,0),MATCH(orders!F$1,customers!$A$1:$I$1,0))</f>
        <v>Carolee Winchcombe</v>
      </c>
      <c r="G638" s="2" t="str">
        <f>INDEX(customers!$A$1:$I$1001,MATCH(orders!$C638,customers!$A$1:$A$1001,0),MATCH(orders!G$1,customers!$A$1:$I$1,0))</f>
        <v>Yes</v>
      </c>
      <c r="H638" s="2" t="str">
        <f>INDEX(customers!$A$1:$I$1001,MATCH(orders!$C638,customers!$A$1:$A$1001,0),MATCH(orders!H$1,customers!$A$1:$I$1,0))</f>
        <v>Little Rock</v>
      </c>
      <c r="I638" s="2" t="str">
        <f>INDEX(customers!$A$1:$I$1001,MATCH(orders!$C638,customers!$A$1:$A$1001,0),MATCH(orders!I$1,customers!$A$1:$I$1,0))</f>
        <v>United States</v>
      </c>
      <c r="J638" t="str">
        <f>INDEX(products!$A$1:$G$49,MATCH(orders!$D638,products!$A$1:$A$49,0),MATCH(orders!J$1,products!$A$1:$G$1,0))</f>
        <v>Lib</v>
      </c>
      <c r="K638" t="str">
        <f t="shared" si="18"/>
        <v>Liberica</v>
      </c>
      <c r="L638" t="str">
        <f>INDEX(products!$A$1:$G$49,MATCH(orders!$D638,products!$A$1:$A$49,0),MATCH(orders!L$1,products!$A$1:$G$1,0))</f>
        <v>L</v>
      </c>
      <c r="M638" t="str">
        <f t="shared" si="19"/>
        <v>Light</v>
      </c>
      <c r="N638" s="4">
        <f>INDEX(products!$A$1:$G$49,MATCH(orders!$D638,products!$A$1:$A$49,0),MATCH(orders!N$1,products!$A$1:$G$1,0))</f>
        <v>1</v>
      </c>
      <c r="O638" s="5">
        <f>INDEX(products!$A$1:$G$49,MATCH(orders!$D638,products!$A$1:$A$49,0),MATCH(orders!O$1,products!$A$1:$G$1,0))</f>
        <v>15.85</v>
      </c>
      <c r="P638" s="5">
        <f>E638*O638</f>
        <v>95.1</v>
      </c>
    </row>
    <row r="639" spans="1:16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INDEX(customers!$A$1:$I$1001,MATCH(orders!$C639,customers!$A$1:$A$1001,0),MATCH(orders!F$1,customers!$A$1:$I$1,0))</f>
        <v>Benedikta Paumier</v>
      </c>
      <c r="G639" s="2" t="str">
        <f>INDEX(customers!$A$1:$I$1001,MATCH(orders!$C639,customers!$A$1:$A$1001,0),MATCH(orders!G$1,customers!$A$1:$I$1,0))</f>
        <v>Yes</v>
      </c>
      <c r="H639" s="2" t="str">
        <f>INDEX(customers!$A$1:$I$1001,MATCH(orders!$C639,customers!$A$1:$A$1001,0),MATCH(orders!H$1,customers!$A$1:$I$1,0))</f>
        <v>Ballisodare</v>
      </c>
      <c r="I639" s="2" t="str">
        <f>INDEX(customers!$A$1:$I$1001,MATCH(orders!$C639,customers!$A$1:$A$1001,0),MATCH(orders!I$1,customers!$A$1:$I$1,0))</f>
        <v>Ireland</v>
      </c>
      <c r="J639" t="str">
        <f>INDEX(products!$A$1:$G$49,MATCH(orders!$D639,products!$A$1:$A$49,0),MATCH(orders!J$1,products!$A$1:$G$1,0))</f>
        <v>Exc</v>
      </c>
      <c r="K639" t="str">
        <f t="shared" si="18"/>
        <v>Excelsa</v>
      </c>
      <c r="L639" t="str">
        <f>INDEX(products!$A$1:$G$49,MATCH(orders!$D639,products!$A$1:$A$49,0),MATCH(orders!L$1,products!$A$1:$G$1,0))</f>
        <v>M</v>
      </c>
      <c r="M639" t="str">
        <f t="shared" si="19"/>
        <v>Medium</v>
      </c>
      <c r="N639" s="4">
        <f>INDEX(products!$A$1:$G$49,MATCH(orders!$D639,products!$A$1:$A$49,0),MATCH(orders!N$1,products!$A$1:$G$1,0))</f>
        <v>2.5</v>
      </c>
      <c r="O639" s="5">
        <f>INDEX(products!$A$1:$G$49,MATCH(orders!$D639,products!$A$1:$A$49,0),MATCH(orders!O$1,products!$A$1:$G$1,0))</f>
        <v>31.624999999999996</v>
      </c>
      <c r="P639" s="5">
        <f>E639*O639</f>
        <v>31.624999999999996</v>
      </c>
    </row>
    <row r="640" spans="1:16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INDEX(customers!$A$1:$I$1001,MATCH(orders!$C640,customers!$A$1:$A$1001,0),MATCH(orders!F$1,customers!$A$1:$I$1,0))</f>
        <v>Neville Piatto</v>
      </c>
      <c r="G640" s="2" t="str">
        <f>INDEX(customers!$A$1:$I$1001,MATCH(orders!$C640,customers!$A$1:$A$1001,0),MATCH(orders!G$1,customers!$A$1:$I$1,0))</f>
        <v>Yes</v>
      </c>
      <c r="H640" s="2" t="str">
        <f>INDEX(customers!$A$1:$I$1001,MATCH(orders!$C640,customers!$A$1:$A$1001,0),MATCH(orders!H$1,customers!$A$1:$I$1,0))</f>
        <v>Daingean</v>
      </c>
      <c r="I640" s="2" t="str">
        <f>INDEX(customers!$A$1:$I$1001,MATCH(orders!$C640,customers!$A$1:$A$1001,0),MATCH(orders!I$1,customers!$A$1:$I$1,0))</f>
        <v>Ireland</v>
      </c>
      <c r="J640" t="str">
        <f>INDEX(products!$A$1:$G$49,MATCH(orders!$D640,products!$A$1:$A$49,0),MATCH(orders!J$1,products!$A$1:$G$1,0))</f>
        <v>Ara</v>
      </c>
      <c r="K640" t="str">
        <f t="shared" si="18"/>
        <v>Arabica</v>
      </c>
      <c r="L640" t="str">
        <f>INDEX(products!$A$1:$G$49,MATCH(orders!$D640,products!$A$1:$A$49,0),MATCH(orders!L$1,products!$A$1:$G$1,0))</f>
        <v>M</v>
      </c>
      <c r="M640" t="str">
        <f t="shared" si="19"/>
        <v>Medium</v>
      </c>
      <c r="N640" s="4">
        <f>INDEX(products!$A$1:$G$49,MATCH(orders!$D640,products!$A$1:$A$49,0),MATCH(orders!N$1,products!$A$1:$G$1,0))</f>
        <v>2.5</v>
      </c>
      <c r="O640" s="5">
        <f>INDEX(products!$A$1:$G$49,MATCH(orders!$D640,products!$A$1:$A$49,0),MATCH(orders!O$1,products!$A$1:$G$1,0))</f>
        <v>25.874999999999996</v>
      </c>
      <c r="P640" s="5">
        <f>E640*O640</f>
        <v>77.624999999999986</v>
      </c>
    </row>
    <row r="641" spans="1:16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INDEX(customers!$A$1:$I$1001,MATCH(orders!$C641,customers!$A$1:$A$1001,0),MATCH(orders!F$1,customers!$A$1:$I$1,0))</f>
        <v>Jeno Capey</v>
      </c>
      <c r="G641" s="2" t="str">
        <f>INDEX(customers!$A$1:$I$1001,MATCH(orders!$C641,customers!$A$1:$A$1001,0),MATCH(orders!G$1,customers!$A$1:$I$1,0))</f>
        <v>Yes</v>
      </c>
      <c r="H641" s="2" t="str">
        <f>INDEX(customers!$A$1:$I$1001,MATCH(orders!$C641,customers!$A$1:$A$1001,0),MATCH(orders!H$1,customers!$A$1:$I$1,0))</f>
        <v>Erie</v>
      </c>
      <c r="I641" s="2" t="str">
        <f>INDEX(customers!$A$1:$I$1001,MATCH(orders!$C641,customers!$A$1:$A$1001,0),MATCH(orders!I$1,customers!$A$1:$I$1,0))</f>
        <v>United States</v>
      </c>
      <c r="J641" t="str">
        <f>INDEX(products!$A$1:$G$49,MATCH(orders!$D641,products!$A$1:$A$49,0),MATCH(orders!J$1,products!$A$1:$G$1,0))</f>
        <v>Lib</v>
      </c>
      <c r="K641" t="str">
        <f t="shared" si="18"/>
        <v>Liberica</v>
      </c>
      <c r="L641" t="str">
        <f>INDEX(products!$A$1:$G$49,MATCH(orders!$D641,products!$A$1:$A$49,0),MATCH(orders!L$1,products!$A$1:$G$1,0))</f>
        <v>D</v>
      </c>
      <c r="M641" t="str">
        <f t="shared" si="19"/>
        <v>Dark</v>
      </c>
      <c r="N641" s="4">
        <f>INDEX(products!$A$1:$G$49,MATCH(orders!$D641,products!$A$1:$A$49,0),MATCH(orders!N$1,products!$A$1:$G$1,0))</f>
        <v>0.2</v>
      </c>
      <c r="O641" s="5">
        <f>INDEX(products!$A$1:$G$49,MATCH(orders!$D641,products!$A$1:$A$49,0),MATCH(orders!O$1,products!$A$1:$G$1,0))</f>
        <v>3.8849999999999998</v>
      </c>
      <c r="P641" s="5">
        <f>E641*O641</f>
        <v>3.8849999999999998</v>
      </c>
    </row>
    <row r="642" spans="1:16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INDEX(customers!$A$1:$I$1001,MATCH(orders!$C642,customers!$A$1:$A$1001,0),MATCH(orders!F$1,customers!$A$1:$I$1,0))</f>
        <v>Tuckie Mathonnet</v>
      </c>
      <c r="G642" s="2" t="str">
        <f>INDEX(customers!$A$1:$I$1001,MATCH(orders!$C642,customers!$A$1:$A$1001,0),MATCH(orders!G$1,customers!$A$1:$I$1,0))</f>
        <v>No</v>
      </c>
      <c r="H642" s="2" t="str">
        <f>INDEX(customers!$A$1:$I$1001,MATCH(orders!$C642,customers!$A$1:$A$1001,0),MATCH(orders!H$1,customers!$A$1:$I$1,0))</f>
        <v>Columbus</v>
      </c>
      <c r="I642" s="2" t="str">
        <f>INDEX(customers!$A$1:$I$1001,MATCH(orders!$C642,customers!$A$1:$A$1001,0),MATCH(orders!I$1,customers!$A$1:$I$1,0))</f>
        <v>United States</v>
      </c>
      <c r="J642" t="str">
        <f>INDEX(products!$A$1:$G$49,MATCH(orders!$D642,products!$A$1:$A$49,0),MATCH(orders!J$1,products!$A$1:$G$1,0))</f>
        <v>Rob</v>
      </c>
      <c r="K642" t="str">
        <f t="shared" si="18"/>
        <v>Robusta</v>
      </c>
      <c r="L642" t="str">
        <f>INDEX(products!$A$1:$G$49,MATCH(orders!$D642,products!$A$1:$A$49,0),MATCH(orders!L$1,products!$A$1:$G$1,0))</f>
        <v>L</v>
      </c>
      <c r="M642" t="str">
        <f t="shared" si="19"/>
        <v>Light</v>
      </c>
      <c r="N642" s="4">
        <f>INDEX(products!$A$1:$G$49,MATCH(orders!$D642,products!$A$1:$A$49,0),MATCH(orders!N$1,products!$A$1:$G$1,0))</f>
        <v>2.5</v>
      </c>
      <c r="O642" s="5">
        <f>INDEX(products!$A$1:$G$49,MATCH(orders!$D642,products!$A$1:$A$49,0),MATCH(orders!O$1,products!$A$1:$G$1,0))</f>
        <v>27.484999999999996</v>
      </c>
      <c r="P642" s="5">
        <f>E642*O642</f>
        <v>137.42499999999998</v>
      </c>
    </row>
    <row r="643" spans="1:16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INDEX(customers!$A$1:$I$1001,MATCH(orders!$C643,customers!$A$1:$A$1001,0),MATCH(orders!F$1,customers!$A$1:$I$1,0))</f>
        <v>Yardley Basill</v>
      </c>
      <c r="G643" s="2" t="str">
        <f>INDEX(customers!$A$1:$I$1001,MATCH(orders!$C643,customers!$A$1:$A$1001,0),MATCH(orders!G$1,customers!$A$1:$I$1,0))</f>
        <v>Yes</v>
      </c>
      <c r="H643" s="2" t="str">
        <f>INDEX(customers!$A$1:$I$1001,MATCH(orders!$C643,customers!$A$1:$A$1001,0),MATCH(orders!H$1,customers!$A$1:$I$1,0))</f>
        <v>Pittsburgh</v>
      </c>
      <c r="I643" s="2" t="str">
        <f>INDEX(customers!$A$1:$I$1001,MATCH(orders!$C643,customers!$A$1:$A$1001,0),MATCH(orders!I$1,customers!$A$1:$I$1,0))</f>
        <v>United States</v>
      </c>
      <c r="J643" t="str">
        <f>INDEX(products!$A$1:$G$49,MATCH(orders!$D643,products!$A$1:$A$49,0),MATCH(orders!J$1,products!$A$1:$G$1,0))</f>
        <v>Rob</v>
      </c>
      <c r="K643" t="str">
        <f t="shared" ref="K643:K706" si="20">IF(J643="Rob","Robusta",IF(J643="Exc","Excelsa",IF(J643="Ara","Arabica",IF(J643="Lib","Liberica"," "))))</f>
        <v>Robusta</v>
      </c>
      <c r="L643" t="str">
        <f>INDEX(products!$A$1:$G$49,MATCH(orders!$D643,products!$A$1:$A$49,0),MATCH(orders!L$1,products!$A$1:$G$1,0))</f>
        <v>L</v>
      </c>
      <c r="M643" t="str">
        <f t="shared" ref="M643:M706" si="21">IF(L643="M","Medium",IF(L643="L","Light",IF(L643="D","Dark"," ")))</f>
        <v>Light</v>
      </c>
      <c r="N643" s="4">
        <f>INDEX(products!$A$1:$G$49,MATCH(orders!$D643,products!$A$1:$A$49,0),MATCH(orders!N$1,products!$A$1:$G$1,0))</f>
        <v>1</v>
      </c>
      <c r="O643" s="5">
        <f>INDEX(products!$A$1:$G$49,MATCH(orders!$D643,products!$A$1:$A$49,0),MATCH(orders!O$1,products!$A$1:$G$1,0))</f>
        <v>11.95</v>
      </c>
      <c r="P643" s="5">
        <f>E643*O643</f>
        <v>35.849999999999994</v>
      </c>
    </row>
    <row r="644" spans="1:16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INDEX(customers!$A$1:$I$1001,MATCH(orders!$C644,customers!$A$1:$A$1001,0),MATCH(orders!F$1,customers!$A$1:$I$1,0))</f>
        <v>Maggy Baistow</v>
      </c>
      <c r="G644" s="2" t="str">
        <f>INDEX(customers!$A$1:$I$1001,MATCH(orders!$C644,customers!$A$1:$A$1001,0),MATCH(orders!G$1,customers!$A$1:$I$1,0))</f>
        <v>Yes</v>
      </c>
      <c r="H644" s="2" t="str">
        <f>INDEX(customers!$A$1:$I$1001,MATCH(orders!$C644,customers!$A$1:$A$1001,0),MATCH(orders!H$1,customers!$A$1:$I$1,0))</f>
        <v>Ford</v>
      </c>
      <c r="I644" s="2" t="str">
        <f>INDEX(customers!$A$1:$I$1001,MATCH(orders!$C644,customers!$A$1:$A$1001,0),MATCH(orders!I$1,customers!$A$1:$I$1,0))</f>
        <v>United Kingdom</v>
      </c>
      <c r="J644" t="str">
        <f>INDEX(products!$A$1:$G$49,MATCH(orders!$D644,products!$A$1:$A$49,0),MATCH(orders!J$1,products!$A$1:$G$1,0))</f>
        <v>Exc</v>
      </c>
      <c r="K644" t="str">
        <f t="shared" si="20"/>
        <v>Excelsa</v>
      </c>
      <c r="L644" t="str">
        <f>INDEX(products!$A$1:$G$49,MATCH(orders!$D644,products!$A$1:$A$49,0),MATCH(orders!L$1,products!$A$1:$G$1,0))</f>
        <v>M</v>
      </c>
      <c r="M644" t="str">
        <f t="shared" si="21"/>
        <v>Medium</v>
      </c>
      <c r="N644" s="4">
        <f>INDEX(products!$A$1:$G$49,MATCH(orders!$D644,products!$A$1:$A$49,0),MATCH(orders!N$1,products!$A$1:$G$1,0))</f>
        <v>0.2</v>
      </c>
      <c r="O644" s="5">
        <f>INDEX(products!$A$1:$G$49,MATCH(orders!$D644,products!$A$1:$A$49,0),MATCH(orders!O$1,products!$A$1:$G$1,0))</f>
        <v>4.125</v>
      </c>
      <c r="P644" s="5">
        <f>E644*O644</f>
        <v>8.25</v>
      </c>
    </row>
    <row r="645" spans="1:16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INDEX(customers!$A$1:$I$1001,MATCH(orders!$C645,customers!$A$1:$A$1001,0),MATCH(orders!F$1,customers!$A$1:$I$1,0))</f>
        <v>Courtney Pallant</v>
      </c>
      <c r="G645" s="2" t="str">
        <f>INDEX(customers!$A$1:$I$1001,MATCH(orders!$C645,customers!$A$1:$A$1001,0),MATCH(orders!G$1,customers!$A$1:$I$1,0))</f>
        <v>Yes</v>
      </c>
      <c r="H645" s="2" t="str">
        <f>INDEX(customers!$A$1:$I$1001,MATCH(orders!$C645,customers!$A$1:$A$1001,0),MATCH(orders!H$1,customers!$A$1:$I$1,0))</f>
        <v>Dallas</v>
      </c>
      <c r="I645" s="2" t="str">
        <f>INDEX(customers!$A$1:$I$1001,MATCH(orders!$C645,customers!$A$1:$A$1001,0),MATCH(orders!I$1,customers!$A$1:$I$1,0))</f>
        <v>United States</v>
      </c>
      <c r="J645" t="str">
        <f>INDEX(products!$A$1:$G$49,MATCH(orders!$D645,products!$A$1:$A$49,0),MATCH(orders!J$1,products!$A$1:$G$1,0))</f>
        <v>Exc</v>
      </c>
      <c r="K645" t="str">
        <f t="shared" si="20"/>
        <v>Excelsa</v>
      </c>
      <c r="L645" t="str">
        <f>INDEX(products!$A$1:$G$49,MATCH(orders!$D645,products!$A$1:$A$49,0),MATCH(orders!L$1,products!$A$1:$G$1,0))</f>
        <v>L</v>
      </c>
      <c r="M645" t="str">
        <f t="shared" si="21"/>
        <v>Light</v>
      </c>
      <c r="N645" s="4">
        <f>INDEX(products!$A$1:$G$49,MATCH(orders!$D645,products!$A$1:$A$49,0),MATCH(orders!N$1,products!$A$1:$G$1,0))</f>
        <v>2.5</v>
      </c>
      <c r="O645" s="5">
        <f>INDEX(products!$A$1:$G$49,MATCH(orders!$D645,products!$A$1:$A$49,0),MATCH(orders!O$1,products!$A$1:$G$1,0))</f>
        <v>34.154999999999994</v>
      </c>
      <c r="P645" s="5">
        <f>E645*O645</f>
        <v>102.46499999999997</v>
      </c>
    </row>
    <row r="646" spans="1:16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INDEX(customers!$A$1:$I$1001,MATCH(orders!$C646,customers!$A$1:$A$1001,0),MATCH(orders!F$1,customers!$A$1:$I$1,0))</f>
        <v>Marne Mingey</v>
      </c>
      <c r="G646" s="2" t="str">
        <f>INDEX(customers!$A$1:$I$1001,MATCH(orders!$C646,customers!$A$1:$A$1001,0),MATCH(orders!G$1,customers!$A$1:$I$1,0))</f>
        <v>No</v>
      </c>
      <c r="H646" s="2" t="str">
        <f>INDEX(customers!$A$1:$I$1001,MATCH(orders!$C646,customers!$A$1:$A$1001,0),MATCH(orders!H$1,customers!$A$1:$I$1,0))</f>
        <v>Miami</v>
      </c>
      <c r="I646" s="2" t="str">
        <f>INDEX(customers!$A$1:$I$1001,MATCH(orders!$C646,customers!$A$1:$A$1001,0),MATCH(orders!I$1,customers!$A$1:$I$1,0))</f>
        <v>United States</v>
      </c>
      <c r="J646" t="str">
        <f>INDEX(products!$A$1:$G$49,MATCH(orders!$D646,products!$A$1:$A$49,0),MATCH(orders!J$1,products!$A$1:$G$1,0))</f>
        <v>Rob</v>
      </c>
      <c r="K646" t="str">
        <f t="shared" si="20"/>
        <v>Robusta</v>
      </c>
      <c r="L646" t="str">
        <f>INDEX(products!$A$1:$G$49,MATCH(orders!$D646,products!$A$1:$A$49,0),MATCH(orders!L$1,products!$A$1:$G$1,0))</f>
        <v>D</v>
      </c>
      <c r="M646" t="str">
        <f t="shared" si="21"/>
        <v>Dark</v>
      </c>
      <c r="N646" s="4">
        <f>INDEX(products!$A$1:$G$49,MATCH(orders!$D646,products!$A$1:$A$49,0),MATCH(orders!N$1,products!$A$1:$G$1,0))</f>
        <v>2.5</v>
      </c>
      <c r="O646" s="5">
        <f>INDEX(products!$A$1:$G$49,MATCH(orders!$D646,products!$A$1:$A$49,0),MATCH(orders!O$1,products!$A$1:$G$1,0))</f>
        <v>20.584999999999997</v>
      </c>
      <c r="P646" s="5">
        <f>E646*O646</f>
        <v>41.169999999999995</v>
      </c>
    </row>
    <row r="647" spans="1:16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INDEX(customers!$A$1:$I$1001,MATCH(orders!$C647,customers!$A$1:$A$1001,0),MATCH(orders!F$1,customers!$A$1:$I$1,0))</f>
        <v>Denny O' Ronan</v>
      </c>
      <c r="G647" s="2" t="str">
        <f>INDEX(customers!$A$1:$I$1001,MATCH(orders!$C647,customers!$A$1:$A$1001,0),MATCH(orders!G$1,customers!$A$1:$I$1,0))</f>
        <v>Yes</v>
      </c>
      <c r="H647" s="2" t="str">
        <f>INDEX(customers!$A$1:$I$1001,MATCH(orders!$C647,customers!$A$1:$A$1001,0),MATCH(orders!H$1,customers!$A$1:$I$1,0))</f>
        <v>San Angelo</v>
      </c>
      <c r="I647" s="2" t="str">
        <f>INDEX(customers!$A$1:$I$1001,MATCH(orders!$C647,customers!$A$1:$A$1001,0),MATCH(orders!I$1,customers!$A$1:$I$1,0))</f>
        <v>United States</v>
      </c>
      <c r="J647" t="str">
        <f>INDEX(products!$A$1:$G$49,MATCH(orders!$D647,products!$A$1:$A$49,0),MATCH(orders!J$1,products!$A$1:$G$1,0))</f>
        <v>Ara</v>
      </c>
      <c r="K647" t="str">
        <f t="shared" si="20"/>
        <v>Arabica</v>
      </c>
      <c r="L647" t="str">
        <f>INDEX(products!$A$1:$G$49,MATCH(orders!$D647,products!$A$1:$A$49,0),MATCH(orders!L$1,products!$A$1:$G$1,0))</f>
        <v>D</v>
      </c>
      <c r="M647" t="str">
        <f t="shared" si="21"/>
        <v>Dark</v>
      </c>
      <c r="N647" s="4">
        <f>INDEX(products!$A$1:$G$49,MATCH(orders!$D647,products!$A$1:$A$49,0),MATCH(orders!N$1,products!$A$1:$G$1,0))</f>
        <v>2.5</v>
      </c>
      <c r="O647" s="5">
        <f>INDEX(products!$A$1:$G$49,MATCH(orders!$D647,products!$A$1:$A$49,0),MATCH(orders!O$1,products!$A$1:$G$1,0))</f>
        <v>22.884999999999998</v>
      </c>
      <c r="P647" s="5">
        <f>E647*O647</f>
        <v>68.655000000000001</v>
      </c>
    </row>
    <row r="648" spans="1:16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INDEX(customers!$A$1:$I$1001,MATCH(orders!$C648,customers!$A$1:$A$1001,0),MATCH(orders!F$1,customers!$A$1:$I$1,0))</f>
        <v>Dottie Rallin</v>
      </c>
      <c r="G648" s="2" t="str">
        <f>INDEX(customers!$A$1:$I$1001,MATCH(orders!$C648,customers!$A$1:$A$1001,0),MATCH(orders!G$1,customers!$A$1:$I$1,0))</f>
        <v>Yes</v>
      </c>
      <c r="H648" s="2" t="str">
        <f>INDEX(customers!$A$1:$I$1001,MATCH(orders!$C648,customers!$A$1:$A$1001,0),MATCH(orders!H$1,customers!$A$1:$I$1,0))</f>
        <v>Albany</v>
      </c>
      <c r="I648" s="2" t="str">
        <f>INDEX(customers!$A$1:$I$1001,MATCH(orders!$C648,customers!$A$1:$A$1001,0),MATCH(orders!I$1,customers!$A$1:$I$1,0))</f>
        <v>United States</v>
      </c>
      <c r="J648" t="str">
        <f>INDEX(products!$A$1:$G$49,MATCH(orders!$D648,products!$A$1:$A$49,0),MATCH(orders!J$1,products!$A$1:$G$1,0))</f>
        <v>Ara</v>
      </c>
      <c r="K648" t="str">
        <f t="shared" si="20"/>
        <v>Arabica</v>
      </c>
      <c r="L648" t="str">
        <f>INDEX(products!$A$1:$G$49,MATCH(orders!$D648,products!$A$1:$A$49,0),MATCH(orders!L$1,products!$A$1:$G$1,0))</f>
        <v>D</v>
      </c>
      <c r="M648" t="str">
        <f t="shared" si="21"/>
        <v>Dark</v>
      </c>
      <c r="N648" s="4">
        <f>INDEX(products!$A$1:$G$49,MATCH(orders!$D648,products!$A$1:$A$49,0),MATCH(orders!N$1,products!$A$1:$G$1,0))</f>
        <v>1</v>
      </c>
      <c r="O648" s="5">
        <f>INDEX(products!$A$1:$G$49,MATCH(orders!$D648,products!$A$1:$A$49,0),MATCH(orders!O$1,products!$A$1:$G$1,0))</f>
        <v>9.9499999999999993</v>
      </c>
      <c r="P648" s="5">
        <f>E648*O648</f>
        <v>9.9499999999999993</v>
      </c>
    </row>
    <row r="649" spans="1:16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INDEX(customers!$A$1:$I$1001,MATCH(orders!$C649,customers!$A$1:$A$1001,0),MATCH(orders!F$1,customers!$A$1:$I$1,0))</f>
        <v>Ardith Chill</v>
      </c>
      <c r="G649" s="2" t="str">
        <f>INDEX(customers!$A$1:$I$1001,MATCH(orders!$C649,customers!$A$1:$A$1001,0),MATCH(orders!G$1,customers!$A$1:$I$1,0))</f>
        <v>Yes</v>
      </c>
      <c r="H649" s="2" t="str">
        <f>INDEX(customers!$A$1:$I$1001,MATCH(orders!$C649,customers!$A$1:$A$1001,0),MATCH(orders!H$1,customers!$A$1:$I$1,0))</f>
        <v>Thorpe</v>
      </c>
      <c r="I649" s="2" t="str">
        <f>INDEX(customers!$A$1:$I$1001,MATCH(orders!$C649,customers!$A$1:$A$1001,0),MATCH(orders!I$1,customers!$A$1:$I$1,0))</f>
        <v>United Kingdom</v>
      </c>
      <c r="J649" t="str">
        <f>INDEX(products!$A$1:$G$49,MATCH(orders!$D649,products!$A$1:$A$49,0),MATCH(orders!J$1,products!$A$1:$G$1,0))</f>
        <v>Lib</v>
      </c>
      <c r="K649" t="str">
        <f t="shared" si="20"/>
        <v>Liberica</v>
      </c>
      <c r="L649" t="str">
        <f>INDEX(products!$A$1:$G$49,MATCH(orders!$D649,products!$A$1:$A$49,0),MATCH(orders!L$1,products!$A$1:$G$1,0))</f>
        <v>L</v>
      </c>
      <c r="M649" t="str">
        <f t="shared" si="21"/>
        <v>Light</v>
      </c>
      <c r="N649" s="4">
        <f>INDEX(products!$A$1:$G$49,MATCH(orders!$D649,products!$A$1:$A$49,0),MATCH(orders!N$1,products!$A$1:$G$1,0))</f>
        <v>0.5</v>
      </c>
      <c r="O649" s="5">
        <f>INDEX(products!$A$1:$G$49,MATCH(orders!$D649,products!$A$1:$A$49,0),MATCH(orders!O$1,products!$A$1:$G$1,0))</f>
        <v>9.51</v>
      </c>
      <c r="P649" s="5">
        <f>E649*O649</f>
        <v>28.53</v>
      </c>
    </row>
    <row r="650" spans="1:16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INDEX(customers!$A$1:$I$1001,MATCH(orders!$C650,customers!$A$1:$A$1001,0),MATCH(orders!F$1,customers!$A$1:$I$1,0))</f>
        <v>Tuckie Mathonnet</v>
      </c>
      <c r="G650" s="2" t="str">
        <f>INDEX(customers!$A$1:$I$1001,MATCH(orders!$C650,customers!$A$1:$A$1001,0),MATCH(orders!G$1,customers!$A$1:$I$1,0))</f>
        <v>No</v>
      </c>
      <c r="H650" s="2" t="str">
        <f>INDEX(customers!$A$1:$I$1001,MATCH(orders!$C650,customers!$A$1:$A$1001,0),MATCH(orders!H$1,customers!$A$1:$I$1,0))</f>
        <v>Columbus</v>
      </c>
      <c r="I650" s="2" t="str">
        <f>INDEX(customers!$A$1:$I$1001,MATCH(orders!$C650,customers!$A$1:$A$1001,0),MATCH(orders!I$1,customers!$A$1:$I$1,0))</f>
        <v>United States</v>
      </c>
      <c r="J650" t="str">
        <f>INDEX(products!$A$1:$G$49,MATCH(orders!$D650,products!$A$1:$A$49,0),MATCH(orders!J$1,products!$A$1:$G$1,0))</f>
        <v>Rob</v>
      </c>
      <c r="K650" t="str">
        <f t="shared" si="20"/>
        <v>Robusta</v>
      </c>
      <c r="L650" t="str">
        <f>INDEX(products!$A$1:$G$49,MATCH(orders!$D650,products!$A$1:$A$49,0),MATCH(orders!L$1,products!$A$1:$G$1,0))</f>
        <v>D</v>
      </c>
      <c r="M650" t="str">
        <f t="shared" si="21"/>
        <v>Dark</v>
      </c>
      <c r="N650" s="4">
        <f>INDEX(products!$A$1:$G$49,MATCH(orders!$D650,products!$A$1:$A$49,0),MATCH(orders!N$1,products!$A$1:$G$1,0))</f>
        <v>0.2</v>
      </c>
      <c r="O650" s="5">
        <f>INDEX(products!$A$1:$G$49,MATCH(orders!$D650,products!$A$1:$A$49,0),MATCH(orders!O$1,products!$A$1:$G$1,0))</f>
        <v>2.6849999999999996</v>
      </c>
      <c r="P650" s="5">
        <f>E650*O650</f>
        <v>16.11</v>
      </c>
    </row>
    <row r="651" spans="1:16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INDEX(customers!$A$1:$I$1001,MATCH(orders!$C651,customers!$A$1:$A$1001,0),MATCH(orders!F$1,customers!$A$1:$I$1,0))</f>
        <v>Charmane Denys</v>
      </c>
      <c r="G651" s="2" t="str">
        <f>INDEX(customers!$A$1:$I$1001,MATCH(orders!$C651,customers!$A$1:$A$1001,0),MATCH(orders!G$1,customers!$A$1:$I$1,0))</f>
        <v>No</v>
      </c>
      <c r="H651" s="2" t="str">
        <f>INDEX(customers!$A$1:$I$1001,MATCH(orders!$C651,customers!$A$1:$A$1001,0),MATCH(orders!H$1,customers!$A$1:$I$1,0))</f>
        <v>Carlton</v>
      </c>
      <c r="I651" s="2" t="str">
        <f>INDEX(customers!$A$1:$I$1001,MATCH(orders!$C651,customers!$A$1:$A$1001,0),MATCH(orders!I$1,customers!$A$1:$I$1,0))</f>
        <v>United Kingdom</v>
      </c>
      <c r="J651" t="str">
        <f>INDEX(products!$A$1:$G$49,MATCH(orders!$D651,products!$A$1:$A$49,0),MATCH(orders!J$1,products!$A$1:$G$1,0))</f>
        <v>Lib</v>
      </c>
      <c r="K651" t="str">
        <f t="shared" si="20"/>
        <v>Liberica</v>
      </c>
      <c r="L651" t="str">
        <f>INDEX(products!$A$1:$G$49,MATCH(orders!$D651,products!$A$1:$A$49,0),MATCH(orders!L$1,products!$A$1:$G$1,0))</f>
        <v>L</v>
      </c>
      <c r="M651" t="str">
        <f t="shared" si="21"/>
        <v>Light</v>
      </c>
      <c r="N651" s="4">
        <f>INDEX(products!$A$1:$G$49,MATCH(orders!$D651,products!$A$1:$A$49,0),MATCH(orders!N$1,products!$A$1:$G$1,0))</f>
        <v>1</v>
      </c>
      <c r="O651" s="5">
        <f>INDEX(products!$A$1:$G$49,MATCH(orders!$D651,products!$A$1:$A$49,0),MATCH(orders!O$1,products!$A$1:$G$1,0))</f>
        <v>15.85</v>
      </c>
      <c r="P651" s="5">
        <f>E651*O651</f>
        <v>95.1</v>
      </c>
    </row>
    <row r="652" spans="1:16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INDEX(customers!$A$1:$I$1001,MATCH(orders!$C652,customers!$A$1:$A$1001,0),MATCH(orders!F$1,customers!$A$1:$I$1,0))</f>
        <v>Cecily Stebbings</v>
      </c>
      <c r="G652" s="2" t="str">
        <f>INDEX(customers!$A$1:$I$1001,MATCH(orders!$C652,customers!$A$1:$A$1001,0),MATCH(orders!G$1,customers!$A$1:$I$1,0))</f>
        <v>Yes</v>
      </c>
      <c r="H652" s="2" t="str">
        <f>INDEX(customers!$A$1:$I$1001,MATCH(orders!$C652,customers!$A$1:$A$1001,0),MATCH(orders!H$1,customers!$A$1:$I$1,0))</f>
        <v>Corona</v>
      </c>
      <c r="I652" s="2" t="str">
        <f>INDEX(customers!$A$1:$I$1001,MATCH(orders!$C652,customers!$A$1:$A$1001,0),MATCH(orders!I$1,customers!$A$1:$I$1,0))</f>
        <v>United States</v>
      </c>
      <c r="J652" t="str">
        <f>INDEX(products!$A$1:$G$49,MATCH(orders!$D652,products!$A$1:$A$49,0),MATCH(orders!J$1,products!$A$1:$G$1,0))</f>
        <v>Rob</v>
      </c>
      <c r="K652" t="str">
        <f t="shared" si="20"/>
        <v>Robusta</v>
      </c>
      <c r="L652" t="str">
        <f>INDEX(products!$A$1:$G$49,MATCH(orders!$D652,products!$A$1:$A$49,0),MATCH(orders!L$1,products!$A$1:$G$1,0))</f>
        <v>D</v>
      </c>
      <c r="M652" t="str">
        <f t="shared" si="21"/>
        <v>Dark</v>
      </c>
      <c r="N652" s="4">
        <f>INDEX(products!$A$1:$G$49,MATCH(orders!$D652,products!$A$1:$A$49,0),MATCH(orders!N$1,products!$A$1:$G$1,0))</f>
        <v>0.5</v>
      </c>
      <c r="O652" s="5">
        <f>INDEX(products!$A$1:$G$49,MATCH(orders!$D652,products!$A$1:$A$49,0),MATCH(orders!O$1,products!$A$1:$G$1,0))</f>
        <v>5.3699999999999992</v>
      </c>
      <c r="P652" s="5">
        <f>E652*O652</f>
        <v>5.3699999999999992</v>
      </c>
    </row>
    <row r="653" spans="1:16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INDEX(customers!$A$1:$I$1001,MATCH(orders!$C653,customers!$A$1:$A$1001,0),MATCH(orders!F$1,customers!$A$1:$I$1,0))</f>
        <v>Giana Tonnesen</v>
      </c>
      <c r="G653" s="2" t="str">
        <f>INDEX(customers!$A$1:$I$1001,MATCH(orders!$C653,customers!$A$1:$A$1001,0),MATCH(orders!G$1,customers!$A$1:$I$1,0))</f>
        <v>No</v>
      </c>
      <c r="H653" s="2" t="str">
        <f>INDEX(customers!$A$1:$I$1001,MATCH(orders!$C653,customers!$A$1:$A$1001,0),MATCH(orders!H$1,customers!$A$1:$I$1,0))</f>
        <v>Washington</v>
      </c>
      <c r="I653" s="2" t="str">
        <f>INDEX(customers!$A$1:$I$1001,MATCH(orders!$C653,customers!$A$1:$A$1001,0),MATCH(orders!I$1,customers!$A$1:$I$1,0))</f>
        <v>United States</v>
      </c>
      <c r="J653" t="str">
        <f>INDEX(products!$A$1:$G$49,MATCH(orders!$D653,products!$A$1:$A$49,0),MATCH(orders!J$1,products!$A$1:$G$1,0))</f>
        <v>Rob</v>
      </c>
      <c r="K653" t="str">
        <f t="shared" si="20"/>
        <v>Robusta</v>
      </c>
      <c r="L653" t="str">
        <f>INDEX(products!$A$1:$G$49,MATCH(orders!$D653,products!$A$1:$A$49,0),MATCH(orders!L$1,products!$A$1:$G$1,0))</f>
        <v>L</v>
      </c>
      <c r="M653" t="str">
        <f t="shared" si="21"/>
        <v>Light</v>
      </c>
      <c r="N653" s="4">
        <f>INDEX(products!$A$1:$G$49,MATCH(orders!$D653,products!$A$1:$A$49,0),MATCH(orders!N$1,products!$A$1:$G$1,0))</f>
        <v>1</v>
      </c>
      <c r="O653" s="5">
        <f>INDEX(products!$A$1:$G$49,MATCH(orders!$D653,products!$A$1:$A$49,0),MATCH(orders!O$1,products!$A$1:$G$1,0))</f>
        <v>11.95</v>
      </c>
      <c r="P653" s="5">
        <f>E653*O653</f>
        <v>47.8</v>
      </c>
    </row>
    <row r="654" spans="1:16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INDEX(customers!$A$1:$I$1001,MATCH(orders!$C654,customers!$A$1:$A$1001,0),MATCH(orders!F$1,customers!$A$1:$I$1,0))</f>
        <v>Rhetta Zywicki</v>
      </c>
      <c r="G654" s="2" t="str">
        <f>INDEX(customers!$A$1:$I$1001,MATCH(orders!$C654,customers!$A$1:$A$1001,0),MATCH(orders!G$1,customers!$A$1:$I$1,0))</f>
        <v>No</v>
      </c>
      <c r="H654" s="2" t="str">
        <f>INDEX(customers!$A$1:$I$1001,MATCH(orders!$C654,customers!$A$1:$A$1001,0),MATCH(orders!H$1,customers!$A$1:$I$1,0))</f>
        <v>Ballinteer</v>
      </c>
      <c r="I654" s="2" t="str">
        <f>INDEX(customers!$A$1:$I$1001,MATCH(orders!$C654,customers!$A$1:$A$1001,0),MATCH(orders!I$1,customers!$A$1:$I$1,0))</f>
        <v>Ireland</v>
      </c>
      <c r="J654" t="str">
        <f>INDEX(products!$A$1:$G$49,MATCH(orders!$D654,products!$A$1:$A$49,0),MATCH(orders!J$1,products!$A$1:$G$1,0))</f>
        <v>Lib</v>
      </c>
      <c r="K654" t="str">
        <f t="shared" si="20"/>
        <v>Liberica</v>
      </c>
      <c r="L654" t="str">
        <f>INDEX(products!$A$1:$G$49,MATCH(orders!$D654,products!$A$1:$A$49,0),MATCH(orders!L$1,products!$A$1:$G$1,0))</f>
        <v>L</v>
      </c>
      <c r="M654" t="str">
        <f t="shared" si="21"/>
        <v>Light</v>
      </c>
      <c r="N654" s="4">
        <f>INDEX(products!$A$1:$G$49,MATCH(orders!$D654,products!$A$1:$A$49,0),MATCH(orders!N$1,products!$A$1:$G$1,0))</f>
        <v>1</v>
      </c>
      <c r="O654" s="5">
        <f>INDEX(products!$A$1:$G$49,MATCH(orders!$D654,products!$A$1:$A$49,0),MATCH(orders!O$1,products!$A$1:$G$1,0))</f>
        <v>15.85</v>
      </c>
      <c r="P654" s="5">
        <f>E654*O654</f>
        <v>63.4</v>
      </c>
    </row>
    <row r="655" spans="1:16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INDEX(customers!$A$1:$I$1001,MATCH(orders!$C655,customers!$A$1:$A$1001,0),MATCH(orders!F$1,customers!$A$1:$I$1,0))</f>
        <v>Almeria Burgett</v>
      </c>
      <c r="G655" s="2" t="str">
        <f>INDEX(customers!$A$1:$I$1001,MATCH(orders!$C655,customers!$A$1:$A$1001,0),MATCH(orders!G$1,customers!$A$1:$I$1,0))</f>
        <v>No</v>
      </c>
      <c r="H655" s="2" t="str">
        <f>INDEX(customers!$A$1:$I$1001,MATCH(orders!$C655,customers!$A$1:$A$1001,0),MATCH(orders!H$1,customers!$A$1:$I$1,0))</f>
        <v>Toledo</v>
      </c>
      <c r="I655" s="2" t="str">
        <f>INDEX(customers!$A$1:$I$1001,MATCH(orders!$C655,customers!$A$1:$A$1001,0),MATCH(orders!I$1,customers!$A$1:$I$1,0))</f>
        <v>United States</v>
      </c>
      <c r="J655" t="str">
        <f>INDEX(products!$A$1:$G$49,MATCH(orders!$D655,products!$A$1:$A$49,0),MATCH(orders!J$1,products!$A$1:$G$1,0))</f>
        <v>Ara</v>
      </c>
      <c r="K655" t="str">
        <f t="shared" si="20"/>
        <v>Arabica</v>
      </c>
      <c r="L655" t="str">
        <f>INDEX(products!$A$1:$G$49,MATCH(orders!$D655,products!$A$1:$A$49,0),MATCH(orders!L$1,products!$A$1:$G$1,0))</f>
        <v>M</v>
      </c>
      <c r="M655" t="str">
        <f t="shared" si="21"/>
        <v>Medium</v>
      </c>
      <c r="N655" s="4">
        <f>INDEX(products!$A$1:$G$49,MATCH(orders!$D655,products!$A$1:$A$49,0),MATCH(orders!N$1,products!$A$1:$G$1,0))</f>
        <v>2.5</v>
      </c>
      <c r="O655" s="5">
        <f>INDEX(products!$A$1:$G$49,MATCH(orders!$D655,products!$A$1:$A$49,0),MATCH(orders!O$1,products!$A$1:$G$1,0))</f>
        <v>25.874999999999996</v>
      </c>
      <c r="P655" s="5">
        <f>E655*O655</f>
        <v>103.49999999999999</v>
      </c>
    </row>
    <row r="656" spans="1:16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INDEX(customers!$A$1:$I$1001,MATCH(orders!$C656,customers!$A$1:$A$1001,0),MATCH(orders!F$1,customers!$A$1:$I$1,0))</f>
        <v>Marvin Malloy</v>
      </c>
      <c r="G656" s="2" t="str">
        <f>INDEX(customers!$A$1:$I$1001,MATCH(orders!$C656,customers!$A$1:$A$1001,0),MATCH(orders!G$1,customers!$A$1:$I$1,0))</f>
        <v>No</v>
      </c>
      <c r="H656" s="2" t="str">
        <f>INDEX(customers!$A$1:$I$1001,MATCH(orders!$C656,customers!$A$1:$A$1001,0),MATCH(orders!H$1,customers!$A$1:$I$1,0))</f>
        <v>Washington</v>
      </c>
      <c r="I656" s="2" t="str">
        <f>INDEX(customers!$A$1:$I$1001,MATCH(orders!$C656,customers!$A$1:$A$1001,0),MATCH(orders!I$1,customers!$A$1:$I$1,0))</f>
        <v>United States</v>
      </c>
      <c r="J656" t="str">
        <f>INDEX(products!$A$1:$G$49,MATCH(orders!$D656,products!$A$1:$A$49,0),MATCH(orders!J$1,products!$A$1:$G$1,0))</f>
        <v>Ara</v>
      </c>
      <c r="K656" t="str">
        <f t="shared" si="20"/>
        <v>Arabica</v>
      </c>
      <c r="L656" t="str">
        <f>INDEX(products!$A$1:$G$49,MATCH(orders!$D656,products!$A$1:$A$49,0),MATCH(orders!L$1,products!$A$1:$G$1,0))</f>
        <v>D</v>
      </c>
      <c r="M656" t="str">
        <f t="shared" si="21"/>
        <v>Dark</v>
      </c>
      <c r="N656" s="4">
        <f>INDEX(products!$A$1:$G$49,MATCH(orders!$D656,products!$A$1:$A$49,0),MATCH(orders!N$1,products!$A$1:$G$1,0))</f>
        <v>2.5</v>
      </c>
      <c r="O656" s="5">
        <f>INDEX(products!$A$1:$G$49,MATCH(orders!$D656,products!$A$1:$A$49,0),MATCH(orders!O$1,products!$A$1:$G$1,0))</f>
        <v>22.884999999999998</v>
      </c>
      <c r="P656" s="5">
        <f>E656*O656</f>
        <v>68.655000000000001</v>
      </c>
    </row>
    <row r="657" spans="1:16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INDEX(customers!$A$1:$I$1001,MATCH(orders!$C657,customers!$A$1:$A$1001,0),MATCH(orders!F$1,customers!$A$1:$I$1,0))</f>
        <v>Maxim McParland</v>
      </c>
      <c r="G657" s="2" t="str">
        <f>INDEX(customers!$A$1:$I$1001,MATCH(orders!$C657,customers!$A$1:$A$1001,0),MATCH(orders!G$1,customers!$A$1:$I$1,0))</f>
        <v>Yes</v>
      </c>
      <c r="H657" s="2" t="str">
        <f>INDEX(customers!$A$1:$I$1001,MATCH(orders!$C657,customers!$A$1:$A$1001,0),MATCH(orders!H$1,customers!$A$1:$I$1,0))</f>
        <v>Cedar Rapids</v>
      </c>
      <c r="I657" s="2" t="str">
        <f>INDEX(customers!$A$1:$I$1001,MATCH(orders!$C657,customers!$A$1:$A$1001,0),MATCH(orders!I$1,customers!$A$1:$I$1,0))</f>
        <v>United States</v>
      </c>
      <c r="J657" t="str">
        <f>INDEX(products!$A$1:$G$49,MATCH(orders!$D657,products!$A$1:$A$49,0),MATCH(orders!J$1,products!$A$1:$G$1,0))</f>
        <v>Rob</v>
      </c>
      <c r="K657" t="str">
        <f t="shared" si="20"/>
        <v>Robusta</v>
      </c>
      <c r="L657" t="str">
        <f>INDEX(products!$A$1:$G$49,MATCH(orders!$D657,products!$A$1:$A$49,0),MATCH(orders!L$1,products!$A$1:$G$1,0))</f>
        <v>M</v>
      </c>
      <c r="M657" t="str">
        <f t="shared" si="21"/>
        <v>Medium</v>
      </c>
      <c r="N657" s="4">
        <f>INDEX(products!$A$1:$G$49,MATCH(orders!$D657,products!$A$1:$A$49,0),MATCH(orders!N$1,products!$A$1:$G$1,0))</f>
        <v>2.5</v>
      </c>
      <c r="O657" s="5">
        <f>INDEX(products!$A$1:$G$49,MATCH(orders!$D657,products!$A$1:$A$49,0),MATCH(orders!O$1,products!$A$1:$G$1,0))</f>
        <v>22.884999999999998</v>
      </c>
      <c r="P657" s="5">
        <f>E657*O657</f>
        <v>45.769999999999996</v>
      </c>
    </row>
    <row r="658" spans="1:16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INDEX(customers!$A$1:$I$1001,MATCH(orders!$C658,customers!$A$1:$A$1001,0),MATCH(orders!F$1,customers!$A$1:$I$1,0))</f>
        <v>Sylas Jennaroy</v>
      </c>
      <c r="G658" s="2" t="str">
        <f>INDEX(customers!$A$1:$I$1001,MATCH(orders!$C658,customers!$A$1:$A$1001,0),MATCH(orders!G$1,customers!$A$1:$I$1,0))</f>
        <v>No</v>
      </c>
      <c r="H658" s="2" t="str">
        <f>INDEX(customers!$A$1:$I$1001,MATCH(orders!$C658,customers!$A$1:$A$1001,0),MATCH(orders!H$1,customers!$A$1:$I$1,0))</f>
        <v>Aurora</v>
      </c>
      <c r="I658" s="2" t="str">
        <f>INDEX(customers!$A$1:$I$1001,MATCH(orders!$C658,customers!$A$1:$A$1001,0),MATCH(orders!I$1,customers!$A$1:$I$1,0))</f>
        <v>United States</v>
      </c>
      <c r="J658" t="str">
        <f>INDEX(products!$A$1:$G$49,MATCH(orders!$D658,products!$A$1:$A$49,0),MATCH(orders!J$1,products!$A$1:$G$1,0))</f>
        <v>Lib</v>
      </c>
      <c r="K658" t="str">
        <f t="shared" si="20"/>
        <v>Liberica</v>
      </c>
      <c r="L658" t="str">
        <f>INDEX(products!$A$1:$G$49,MATCH(orders!$D658,products!$A$1:$A$49,0),MATCH(orders!L$1,products!$A$1:$G$1,0))</f>
        <v>D</v>
      </c>
      <c r="M658" t="str">
        <f t="shared" si="21"/>
        <v>Dark</v>
      </c>
      <c r="N658" s="4">
        <f>INDEX(products!$A$1:$G$49,MATCH(orders!$D658,products!$A$1:$A$49,0),MATCH(orders!N$1,products!$A$1:$G$1,0))</f>
        <v>1</v>
      </c>
      <c r="O658" s="5">
        <f>INDEX(products!$A$1:$G$49,MATCH(orders!$D658,products!$A$1:$A$49,0),MATCH(orders!O$1,products!$A$1:$G$1,0))</f>
        <v>12.95</v>
      </c>
      <c r="P658" s="5">
        <f>E658*O658</f>
        <v>51.8</v>
      </c>
    </row>
    <row r="659" spans="1:16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INDEX(customers!$A$1:$I$1001,MATCH(orders!$C659,customers!$A$1:$A$1001,0),MATCH(orders!F$1,customers!$A$1:$I$1,0))</f>
        <v>Wren Place</v>
      </c>
      <c r="G659" s="2" t="str">
        <f>INDEX(customers!$A$1:$I$1001,MATCH(orders!$C659,customers!$A$1:$A$1001,0),MATCH(orders!G$1,customers!$A$1:$I$1,0))</f>
        <v>Yes</v>
      </c>
      <c r="H659" s="2" t="str">
        <f>INDEX(customers!$A$1:$I$1001,MATCH(orders!$C659,customers!$A$1:$A$1001,0),MATCH(orders!H$1,customers!$A$1:$I$1,0))</f>
        <v>Sunnyvale</v>
      </c>
      <c r="I659" s="2" t="str">
        <f>INDEX(customers!$A$1:$I$1001,MATCH(orders!$C659,customers!$A$1:$A$1001,0),MATCH(orders!I$1,customers!$A$1:$I$1,0))</f>
        <v>United States</v>
      </c>
      <c r="J659" t="str">
        <f>INDEX(products!$A$1:$G$49,MATCH(orders!$D659,products!$A$1:$A$49,0),MATCH(orders!J$1,products!$A$1:$G$1,0))</f>
        <v>Ara</v>
      </c>
      <c r="K659" t="str">
        <f t="shared" si="20"/>
        <v>Arabica</v>
      </c>
      <c r="L659" t="str">
        <f>INDEX(products!$A$1:$G$49,MATCH(orders!$D659,products!$A$1:$A$49,0),MATCH(orders!L$1,products!$A$1:$G$1,0))</f>
        <v>M</v>
      </c>
      <c r="M659" t="str">
        <f t="shared" si="21"/>
        <v>Medium</v>
      </c>
      <c r="N659" s="4">
        <f>INDEX(products!$A$1:$G$49,MATCH(orders!$D659,products!$A$1:$A$49,0),MATCH(orders!N$1,products!$A$1:$G$1,0))</f>
        <v>0.5</v>
      </c>
      <c r="O659" s="5">
        <f>INDEX(products!$A$1:$G$49,MATCH(orders!$D659,products!$A$1:$A$49,0),MATCH(orders!O$1,products!$A$1:$G$1,0))</f>
        <v>6.75</v>
      </c>
      <c r="P659" s="5">
        <f>E659*O659</f>
        <v>13.5</v>
      </c>
    </row>
    <row r="660" spans="1:16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INDEX(customers!$A$1:$I$1001,MATCH(orders!$C660,customers!$A$1:$A$1001,0),MATCH(orders!F$1,customers!$A$1:$I$1,0))</f>
        <v>Janella Millett</v>
      </c>
      <c r="G660" s="2" t="str">
        <f>INDEX(customers!$A$1:$I$1001,MATCH(orders!$C660,customers!$A$1:$A$1001,0),MATCH(orders!G$1,customers!$A$1:$I$1,0))</f>
        <v>Yes</v>
      </c>
      <c r="H660" s="2" t="str">
        <f>INDEX(customers!$A$1:$I$1001,MATCH(orders!$C660,customers!$A$1:$A$1001,0),MATCH(orders!H$1,customers!$A$1:$I$1,0))</f>
        <v>Durham</v>
      </c>
      <c r="I660" s="2" t="str">
        <f>INDEX(customers!$A$1:$I$1001,MATCH(orders!$C660,customers!$A$1:$A$1001,0),MATCH(orders!I$1,customers!$A$1:$I$1,0))</f>
        <v>United States</v>
      </c>
      <c r="J660" t="str">
        <f>INDEX(products!$A$1:$G$49,MATCH(orders!$D660,products!$A$1:$A$49,0),MATCH(orders!J$1,products!$A$1:$G$1,0))</f>
        <v>Exc</v>
      </c>
      <c r="K660" t="str">
        <f t="shared" si="20"/>
        <v>Excelsa</v>
      </c>
      <c r="L660" t="str">
        <f>INDEX(products!$A$1:$G$49,MATCH(orders!$D660,products!$A$1:$A$49,0),MATCH(orders!L$1,products!$A$1:$G$1,0))</f>
        <v>M</v>
      </c>
      <c r="M660" t="str">
        <f t="shared" si="21"/>
        <v>Medium</v>
      </c>
      <c r="N660" s="4">
        <f>INDEX(products!$A$1:$G$49,MATCH(orders!$D660,products!$A$1:$A$49,0),MATCH(orders!N$1,products!$A$1:$G$1,0))</f>
        <v>0.5</v>
      </c>
      <c r="O660" s="5">
        <f>INDEX(products!$A$1:$G$49,MATCH(orders!$D660,products!$A$1:$A$49,0),MATCH(orders!O$1,products!$A$1:$G$1,0))</f>
        <v>8.25</v>
      </c>
      <c r="P660" s="5">
        <f>E660*O660</f>
        <v>24.75</v>
      </c>
    </row>
    <row r="661" spans="1:16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INDEX(customers!$A$1:$I$1001,MATCH(orders!$C661,customers!$A$1:$A$1001,0),MATCH(orders!F$1,customers!$A$1:$I$1,0))</f>
        <v>Dollie Gadsden</v>
      </c>
      <c r="G661" s="2" t="str">
        <f>INDEX(customers!$A$1:$I$1001,MATCH(orders!$C661,customers!$A$1:$A$1001,0),MATCH(orders!G$1,customers!$A$1:$I$1,0))</f>
        <v>Yes</v>
      </c>
      <c r="H661" s="2" t="str">
        <f>INDEX(customers!$A$1:$I$1001,MATCH(orders!$C661,customers!$A$1:$A$1001,0),MATCH(orders!H$1,customers!$A$1:$I$1,0))</f>
        <v>Cluain Meala</v>
      </c>
      <c r="I661" s="2" t="str">
        <f>INDEX(customers!$A$1:$I$1001,MATCH(orders!$C661,customers!$A$1:$A$1001,0),MATCH(orders!I$1,customers!$A$1:$I$1,0))</f>
        <v>Ireland</v>
      </c>
      <c r="J661" t="str">
        <f>INDEX(products!$A$1:$G$49,MATCH(orders!$D661,products!$A$1:$A$49,0),MATCH(orders!J$1,products!$A$1:$G$1,0))</f>
        <v>Ara</v>
      </c>
      <c r="K661" t="str">
        <f t="shared" si="20"/>
        <v>Arabica</v>
      </c>
      <c r="L661" t="str">
        <f>INDEX(products!$A$1:$G$49,MATCH(orders!$D661,products!$A$1:$A$49,0),MATCH(orders!L$1,products!$A$1:$G$1,0))</f>
        <v>D</v>
      </c>
      <c r="M661" t="str">
        <f t="shared" si="21"/>
        <v>Dark</v>
      </c>
      <c r="N661" s="4">
        <f>INDEX(products!$A$1:$G$49,MATCH(orders!$D661,products!$A$1:$A$49,0),MATCH(orders!N$1,products!$A$1:$G$1,0))</f>
        <v>2.5</v>
      </c>
      <c r="O661" s="5">
        <f>INDEX(products!$A$1:$G$49,MATCH(orders!$D661,products!$A$1:$A$49,0),MATCH(orders!O$1,products!$A$1:$G$1,0))</f>
        <v>22.884999999999998</v>
      </c>
      <c r="P661" s="5">
        <f>E661*O661</f>
        <v>45.769999999999996</v>
      </c>
    </row>
    <row r="662" spans="1:16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INDEX(customers!$A$1:$I$1001,MATCH(orders!$C662,customers!$A$1:$A$1001,0),MATCH(orders!F$1,customers!$A$1:$I$1,0))</f>
        <v>Val Wakelin</v>
      </c>
      <c r="G662" s="2" t="str">
        <f>INDEX(customers!$A$1:$I$1001,MATCH(orders!$C662,customers!$A$1:$A$1001,0),MATCH(orders!G$1,customers!$A$1:$I$1,0))</f>
        <v>No</v>
      </c>
      <c r="H662" s="2" t="str">
        <f>INDEX(customers!$A$1:$I$1001,MATCH(orders!$C662,customers!$A$1:$A$1001,0),MATCH(orders!H$1,customers!$A$1:$I$1,0))</f>
        <v>Lansing</v>
      </c>
      <c r="I662" s="2" t="str">
        <f>INDEX(customers!$A$1:$I$1001,MATCH(orders!$C662,customers!$A$1:$A$1001,0),MATCH(orders!I$1,customers!$A$1:$I$1,0))</f>
        <v>United States</v>
      </c>
      <c r="J662" t="str">
        <f>INDEX(products!$A$1:$G$49,MATCH(orders!$D662,products!$A$1:$A$49,0),MATCH(orders!J$1,products!$A$1:$G$1,0))</f>
        <v>Exc</v>
      </c>
      <c r="K662" t="str">
        <f t="shared" si="20"/>
        <v>Excelsa</v>
      </c>
      <c r="L662" t="str">
        <f>INDEX(products!$A$1:$G$49,MATCH(orders!$D662,products!$A$1:$A$49,0),MATCH(orders!L$1,products!$A$1:$G$1,0))</f>
        <v>L</v>
      </c>
      <c r="M662" t="str">
        <f t="shared" si="21"/>
        <v>Light</v>
      </c>
      <c r="N662" s="4">
        <f>INDEX(products!$A$1:$G$49,MATCH(orders!$D662,products!$A$1:$A$49,0),MATCH(orders!N$1,products!$A$1:$G$1,0))</f>
        <v>0.5</v>
      </c>
      <c r="O662" s="5">
        <f>INDEX(products!$A$1:$G$49,MATCH(orders!$D662,products!$A$1:$A$49,0),MATCH(orders!O$1,products!$A$1:$G$1,0))</f>
        <v>8.91</v>
      </c>
      <c r="P662" s="5">
        <f>E662*O662</f>
        <v>53.46</v>
      </c>
    </row>
    <row r="663" spans="1:16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INDEX(customers!$A$1:$I$1001,MATCH(orders!$C663,customers!$A$1:$A$1001,0),MATCH(orders!F$1,customers!$A$1:$I$1,0))</f>
        <v>Annie Campsall</v>
      </c>
      <c r="G663" s="2" t="str">
        <f>INDEX(customers!$A$1:$I$1001,MATCH(orders!$C663,customers!$A$1:$A$1001,0),MATCH(orders!G$1,customers!$A$1:$I$1,0))</f>
        <v>Yes</v>
      </c>
      <c r="H663" s="2" t="str">
        <f>INDEX(customers!$A$1:$I$1001,MATCH(orders!$C663,customers!$A$1:$A$1001,0),MATCH(orders!H$1,customers!$A$1:$I$1,0))</f>
        <v>Houston</v>
      </c>
      <c r="I663" s="2" t="str">
        <f>INDEX(customers!$A$1:$I$1001,MATCH(orders!$C663,customers!$A$1:$A$1001,0),MATCH(orders!I$1,customers!$A$1:$I$1,0))</f>
        <v>United States</v>
      </c>
      <c r="J663" t="str">
        <f>INDEX(products!$A$1:$G$49,MATCH(orders!$D663,products!$A$1:$A$49,0),MATCH(orders!J$1,products!$A$1:$G$1,0))</f>
        <v>Ara</v>
      </c>
      <c r="K663" t="str">
        <f t="shared" si="20"/>
        <v>Arabica</v>
      </c>
      <c r="L663" t="str">
        <f>INDEX(products!$A$1:$G$49,MATCH(orders!$D663,products!$A$1:$A$49,0),MATCH(orders!L$1,products!$A$1:$G$1,0))</f>
        <v>M</v>
      </c>
      <c r="M663" t="str">
        <f t="shared" si="21"/>
        <v>Medium</v>
      </c>
      <c r="N663" s="4">
        <f>INDEX(products!$A$1:$G$49,MATCH(orders!$D663,products!$A$1:$A$49,0),MATCH(orders!N$1,products!$A$1:$G$1,0))</f>
        <v>0.2</v>
      </c>
      <c r="O663" s="5">
        <f>INDEX(products!$A$1:$G$49,MATCH(orders!$D663,products!$A$1:$A$49,0),MATCH(orders!O$1,products!$A$1:$G$1,0))</f>
        <v>3.375</v>
      </c>
      <c r="P663" s="5">
        <f>E663*O663</f>
        <v>20.25</v>
      </c>
    </row>
    <row r="664" spans="1:16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INDEX(customers!$A$1:$I$1001,MATCH(orders!$C664,customers!$A$1:$A$1001,0),MATCH(orders!F$1,customers!$A$1:$I$1,0))</f>
        <v>Shermy Moseby</v>
      </c>
      <c r="G664" s="2" t="str">
        <f>INDEX(customers!$A$1:$I$1001,MATCH(orders!$C664,customers!$A$1:$A$1001,0),MATCH(orders!G$1,customers!$A$1:$I$1,0))</f>
        <v>No</v>
      </c>
      <c r="H664" s="2" t="str">
        <f>INDEX(customers!$A$1:$I$1001,MATCH(orders!$C664,customers!$A$1:$A$1001,0),MATCH(orders!H$1,customers!$A$1:$I$1,0))</f>
        <v>Murfreesboro</v>
      </c>
      <c r="I664" s="2" t="str">
        <f>INDEX(customers!$A$1:$I$1001,MATCH(orders!$C664,customers!$A$1:$A$1001,0),MATCH(orders!I$1,customers!$A$1:$I$1,0))</f>
        <v>United States</v>
      </c>
      <c r="J664" t="str">
        <f>INDEX(products!$A$1:$G$49,MATCH(orders!$D664,products!$A$1:$A$49,0),MATCH(orders!J$1,products!$A$1:$G$1,0))</f>
        <v>Lib</v>
      </c>
      <c r="K664" t="str">
        <f t="shared" si="20"/>
        <v>Liberica</v>
      </c>
      <c r="L664" t="str">
        <f>INDEX(products!$A$1:$G$49,MATCH(orders!$D664,products!$A$1:$A$49,0),MATCH(orders!L$1,products!$A$1:$G$1,0))</f>
        <v>D</v>
      </c>
      <c r="M664" t="str">
        <f t="shared" si="21"/>
        <v>Dark</v>
      </c>
      <c r="N664" s="4">
        <f>INDEX(products!$A$1:$G$49,MATCH(orders!$D664,products!$A$1:$A$49,0),MATCH(orders!N$1,products!$A$1:$G$1,0))</f>
        <v>2.5</v>
      </c>
      <c r="O664" s="5">
        <f>INDEX(products!$A$1:$G$49,MATCH(orders!$D664,products!$A$1:$A$49,0),MATCH(orders!O$1,products!$A$1:$G$1,0))</f>
        <v>29.784999999999997</v>
      </c>
      <c r="P664" s="5">
        <f>E664*O664</f>
        <v>148.92499999999998</v>
      </c>
    </row>
    <row r="665" spans="1:16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INDEX(customers!$A$1:$I$1001,MATCH(orders!$C665,customers!$A$1:$A$1001,0),MATCH(orders!F$1,customers!$A$1:$I$1,0))</f>
        <v>Corrie Wass</v>
      </c>
      <c r="G665" s="2" t="str">
        <f>INDEX(customers!$A$1:$I$1001,MATCH(orders!$C665,customers!$A$1:$A$1001,0),MATCH(orders!G$1,customers!$A$1:$I$1,0))</f>
        <v>No</v>
      </c>
      <c r="H665" s="2" t="str">
        <f>INDEX(customers!$A$1:$I$1001,MATCH(orders!$C665,customers!$A$1:$A$1001,0),MATCH(orders!H$1,customers!$A$1:$I$1,0))</f>
        <v>Charleston</v>
      </c>
      <c r="I665" s="2" t="str">
        <f>INDEX(customers!$A$1:$I$1001,MATCH(orders!$C665,customers!$A$1:$A$1001,0),MATCH(orders!I$1,customers!$A$1:$I$1,0))</f>
        <v>United States</v>
      </c>
      <c r="J665" t="str">
        <f>INDEX(products!$A$1:$G$49,MATCH(orders!$D665,products!$A$1:$A$49,0),MATCH(orders!J$1,products!$A$1:$G$1,0))</f>
        <v>Ara</v>
      </c>
      <c r="K665" t="str">
        <f t="shared" si="20"/>
        <v>Arabica</v>
      </c>
      <c r="L665" t="str">
        <f>INDEX(products!$A$1:$G$49,MATCH(orders!$D665,products!$A$1:$A$49,0),MATCH(orders!L$1,products!$A$1:$G$1,0))</f>
        <v>M</v>
      </c>
      <c r="M665" t="str">
        <f t="shared" si="21"/>
        <v>Medium</v>
      </c>
      <c r="N665" s="4">
        <f>INDEX(products!$A$1:$G$49,MATCH(orders!$D665,products!$A$1:$A$49,0),MATCH(orders!N$1,products!$A$1:$G$1,0))</f>
        <v>1</v>
      </c>
      <c r="O665" s="5">
        <f>INDEX(products!$A$1:$G$49,MATCH(orders!$D665,products!$A$1:$A$49,0),MATCH(orders!O$1,products!$A$1:$G$1,0))</f>
        <v>11.25</v>
      </c>
      <c r="P665" s="5">
        <f>E665*O665</f>
        <v>67.5</v>
      </c>
    </row>
    <row r="666" spans="1:16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INDEX(customers!$A$1:$I$1001,MATCH(orders!$C666,customers!$A$1:$A$1001,0),MATCH(orders!F$1,customers!$A$1:$I$1,0))</f>
        <v>Ira Sjostrom</v>
      </c>
      <c r="G666" s="2" t="str">
        <f>INDEX(customers!$A$1:$I$1001,MATCH(orders!$C666,customers!$A$1:$A$1001,0),MATCH(orders!G$1,customers!$A$1:$I$1,0))</f>
        <v>No</v>
      </c>
      <c r="H666" s="2" t="str">
        <f>INDEX(customers!$A$1:$I$1001,MATCH(orders!$C666,customers!$A$1:$A$1001,0),MATCH(orders!H$1,customers!$A$1:$I$1,0))</f>
        <v>Erie</v>
      </c>
      <c r="I666" s="2" t="str">
        <f>INDEX(customers!$A$1:$I$1001,MATCH(orders!$C666,customers!$A$1:$A$1001,0),MATCH(orders!I$1,customers!$A$1:$I$1,0))</f>
        <v>United States</v>
      </c>
      <c r="J666" t="str">
        <f>INDEX(products!$A$1:$G$49,MATCH(orders!$D666,products!$A$1:$A$49,0),MATCH(orders!J$1,products!$A$1:$G$1,0))</f>
        <v>Exc</v>
      </c>
      <c r="K666" t="str">
        <f t="shared" si="20"/>
        <v>Excelsa</v>
      </c>
      <c r="L666" t="str">
        <f>INDEX(products!$A$1:$G$49,MATCH(orders!$D666,products!$A$1:$A$49,0),MATCH(orders!L$1,products!$A$1:$G$1,0))</f>
        <v>D</v>
      </c>
      <c r="M666" t="str">
        <f t="shared" si="21"/>
        <v>Dark</v>
      </c>
      <c r="N666" s="4">
        <f>INDEX(products!$A$1:$G$49,MATCH(orders!$D666,products!$A$1:$A$49,0),MATCH(orders!N$1,products!$A$1:$G$1,0))</f>
        <v>1</v>
      </c>
      <c r="O666" s="5">
        <f>INDEX(products!$A$1:$G$49,MATCH(orders!$D666,products!$A$1:$A$49,0),MATCH(orders!O$1,products!$A$1:$G$1,0))</f>
        <v>12.15</v>
      </c>
      <c r="P666" s="5">
        <f>E666*O666</f>
        <v>72.900000000000006</v>
      </c>
    </row>
    <row r="667" spans="1:16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INDEX(customers!$A$1:$I$1001,MATCH(orders!$C667,customers!$A$1:$A$1001,0),MATCH(orders!F$1,customers!$A$1:$I$1,0))</f>
        <v>Ira Sjostrom</v>
      </c>
      <c r="G667" s="2" t="str">
        <f>INDEX(customers!$A$1:$I$1001,MATCH(orders!$C667,customers!$A$1:$A$1001,0),MATCH(orders!G$1,customers!$A$1:$I$1,0))</f>
        <v>No</v>
      </c>
      <c r="H667" s="2" t="str">
        <f>INDEX(customers!$A$1:$I$1001,MATCH(orders!$C667,customers!$A$1:$A$1001,0),MATCH(orders!H$1,customers!$A$1:$I$1,0))</f>
        <v>Erie</v>
      </c>
      <c r="I667" s="2" t="str">
        <f>INDEX(customers!$A$1:$I$1001,MATCH(orders!$C667,customers!$A$1:$A$1001,0),MATCH(orders!I$1,customers!$A$1:$I$1,0))</f>
        <v>United States</v>
      </c>
      <c r="J667" t="str">
        <f>INDEX(products!$A$1:$G$49,MATCH(orders!$D667,products!$A$1:$A$49,0),MATCH(orders!J$1,products!$A$1:$G$1,0))</f>
        <v>Lib</v>
      </c>
      <c r="K667" t="str">
        <f t="shared" si="20"/>
        <v>Liberica</v>
      </c>
      <c r="L667" t="str">
        <f>INDEX(products!$A$1:$G$49,MATCH(orders!$D667,products!$A$1:$A$49,0),MATCH(orders!L$1,products!$A$1:$G$1,0))</f>
        <v>D</v>
      </c>
      <c r="M667" t="str">
        <f t="shared" si="21"/>
        <v>Dark</v>
      </c>
      <c r="N667" s="4">
        <f>INDEX(products!$A$1:$G$49,MATCH(orders!$D667,products!$A$1:$A$49,0),MATCH(orders!N$1,products!$A$1:$G$1,0))</f>
        <v>0.2</v>
      </c>
      <c r="O667" s="5">
        <f>INDEX(products!$A$1:$G$49,MATCH(orders!$D667,products!$A$1:$A$49,0),MATCH(orders!O$1,products!$A$1:$G$1,0))</f>
        <v>3.8849999999999998</v>
      </c>
      <c r="P667" s="5">
        <f>E667*O667</f>
        <v>7.77</v>
      </c>
    </row>
    <row r="668" spans="1:16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INDEX(customers!$A$1:$I$1001,MATCH(orders!$C668,customers!$A$1:$A$1001,0),MATCH(orders!F$1,customers!$A$1:$I$1,0))</f>
        <v>Jermaine Branchett</v>
      </c>
      <c r="G668" s="2" t="str">
        <f>INDEX(customers!$A$1:$I$1001,MATCH(orders!$C668,customers!$A$1:$A$1001,0),MATCH(orders!G$1,customers!$A$1:$I$1,0))</f>
        <v>No</v>
      </c>
      <c r="H668" s="2" t="str">
        <f>INDEX(customers!$A$1:$I$1001,MATCH(orders!$C668,customers!$A$1:$A$1001,0),MATCH(orders!H$1,customers!$A$1:$I$1,0))</f>
        <v>Lubbock</v>
      </c>
      <c r="I668" s="2" t="str">
        <f>INDEX(customers!$A$1:$I$1001,MATCH(orders!$C668,customers!$A$1:$A$1001,0),MATCH(orders!I$1,customers!$A$1:$I$1,0))</f>
        <v>United States</v>
      </c>
      <c r="J668" t="str">
        <f>INDEX(products!$A$1:$G$49,MATCH(orders!$D668,products!$A$1:$A$49,0),MATCH(orders!J$1,products!$A$1:$G$1,0))</f>
        <v>Ara</v>
      </c>
      <c r="K668" t="str">
        <f t="shared" si="20"/>
        <v>Arabica</v>
      </c>
      <c r="L668" t="str">
        <f>INDEX(products!$A$1:$G$49,MATCH(orders!$D668,products!$A$1:$A$49,0),MATCH(orders!L$1,products!$A$1:$G$1,0))</f>
        <v>D</v>
      </c>
      <c r="M668" t="str">
        <f t="shared" si="21"/>
        <v>Dark</v>
      </c>
      <c r="N668" s="4">
        <f>INDEX(products!$A$1:$G$49,MATCH(orders!$D668,products!$A$1:$A$49,0),MATCH(orders!N$1,products!$A$1:$G$1,0))</f>
        <v>2.5</v>
      </c>
      <c r="O668" s="5">
        <f>INDEX(products!$A$1:$G$49,MATCH(orders!$D668,products!$A$1:$A$49,0),MATCH(orders!O$1,products!$A$1:$G$1,0))</f>
        <v>22.884999999999998</v>
      </c>
      <c r="P668" s="5">
        <f>E668*O668</f>
        <v>91.539999999999992</v>
      </c>
    </row>
    <row r="669" spans="1:16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INDEX(customers!$A$1:$I$1001,MATCH(orders!$C669,customers!$A$1:$A$1001,0),MATCH(orders!F$1,customers!$A$1:$I$1,0))</f>
        <v>Nissie Rudland</v>
      </c>
      <c r="G669" s="2" t="str">
        <f>INDEX(customers!$A$1:$I$1001,MATCH(orders!$C669,customers!$A$1:$A$1001,0),MATCH(orders!G$1,customers!$A$1:$I$1,0))</f>
        <v>No</v>
      </c>
      <c r="H669" s="2" t="str">
        <f>INDEX(customers!$A$1:$I$1001,MATCH(orders!$C669,customers!$A$1:$A$1001,0),MATCH(orders!H$1,customers!$A$1:$I$1,0))</f>
        <v>Gorey</v>
      </c>
      <c r="I669" s="2" t="str">
        <f>INDEX(customers!$A$1:$I$1001,MATCH(orders!$C669,customers!$A$1:$A$1001,0),MATCH(orders!I$1,customers!$A$1:$I$1,0))</f>
        <v>Ireland</v>
      </c>
      <c r="J669" t="str">
        <f>INDEX(products!$A$1:$G$49,MATCH(orders!$D669,products!$A$1:$A$49,0),MATCH(orders!J$1,products!$A$1:$G$1,0))</f>
        <v>Ara</v>
      </c>
      <c r="K669" t="str">
        <f t="shared" si="20"/>
        <v>Arabica</v>
      </c>
      <c r="L669" t="str">
        <f>INDEX(products!$A$1:$G$49,MATCH(orders!$D669,products!$A$1:$A$49,0),MATCH(orders!L$1,products!$A$1:$G$1,0))</f>
        <v>D</v>
      </c>
      <c r="M669" t="str">
        <f t="shared" si="21"/>
        <v>Dark</v>
      </c>
      <c r="N669" s="4">
        <f>INDEX(products!$A$1:$G$49,MATCH(orders!$D669,products!$A$1:$A$49,0),MATCH(orders!N$1,products!$A$1:$G$1,0))</f>
        <v>1</v>
      </c>
      <c r="O669" s="5">
        <f>INDEX(products!$A$1:$G$49,MATCH(orders!$D669,products!$A$1:$A$49,0),MATCH(orders!O$1,products!$A$1:$G$1,0))</f>
        <v>9.9499999999999993</v>
      </c>
      <c r="P669" s="5">
        <f>E669*O669</f>
        <v>59.699999999999996</v>
      </c>
    </row>
    <row r="670" spans="1:16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INDEX(customers!$A$1:$I$1001,MATCH(orders!$C670,customers!$A$1:$A$1001,0),MATCH(orders!F$1,customers!$A$1:$I$1,0))</f>
        <v>Janella Millett</v>
      </c>
      <c r="G670" s="2" t="str">
        <f>INDEX(customers!$A$1:$I$1001,MATCH(orders!$C670,customers!$A$1:$A$1001,0),MATCH(orders!G$1,customers!$A$1:$I$1,0))</f>
        <v>Yes</v>
      </c>
      <c r="H670" s="2" t="str">
        <f>INDEX(customers!$A$1:$I$1001,MATCH(orders!$C670,customers!$A$1:$A$1001,0),MATCH(orders!H$1,customers!$A$1:$I$1,0))</f>
        <v>Durham</v>
      </c>
      <c r="I670" s="2" t="str">
        <f>INDEX(customers!$A$1:$I$1001,MATCH(orders!$C670,customers!$A$1:$A$1001,0),MATCH(orders!I$1,customers!$A$1:$I$1,0))</f>
        <v>United States</v>
      </c>
      <c r="J670" t="str">
        <f>INDEX(products!$A$1:$G$49,MATCH(orders!$D670,products!$A$1:$A$49,0),MATCH(orders!J$1,products!$A$1:$G$1,0))</f>
        <v>Rob</v>
      </c>
      <c r="K670" t="str">
        <f t="shared" si="20"/>
        <v>Robusta</v>
      </c>
      <c r="L670" t="str">
        <f>INDEX(products!$A$1:$G$49,MATCH(orders!$D670,products!$A$1:$A$49,0),MATCH(orders!L$1,products!$A$1:$G$1,0))</f>
        <v>L</v>
      </c>
      <c r="M670" t="str">
        <f t="shared" si="21"/>
        <v>Light</v>
      </c>
      <c r="N670" s="4">
        <f>INDEX(products!$A$1:$G$49,MATCH(orders!$D670,products!$A$1:$A$49,0),MATCH(orders!N$1,products!$A$1:$G$1,0))</f>
        <v>2.5</v>
      </c>
      <c r="O670" s="5">
        <f>INDEX(products!$A$1:$G$49,MATCH(orders!$D670,products!$A$1:$A$49,0),MATCH(orders!O$1,products!$A$1:$G$1,0))</f>
        <v>27.484999999999996</v>
      </c>
      <c r="P670" s="5">
        <f>E670*O670</f>
        <v>137.42499999999998</v>
      </c>
    </row>
    <row r="671" spans="1:16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INDEX(customers!$A$1:$I$1001,MATCH(orders!$C671,customers!$A$1:$A$1001,0),MATCH(orders!F$1,customers!$A$1:$I$1,0))</f>
        <v>Ferdie Tourry</v>
      </c>
      <c r="G671" s="2" t="str">
        <f>INDEX(customers!$A$1:$I$1001,MATCH(orders!$C671,customers!$A$1:$A$1001,0),MATCH(orders!G$1,customers!$A$1:$I$1,0))</f>
        <v>No</v>
      </c>
      <c r="H671" s="2" t="str">
        <f>INDEX(customers!$A$1:$I$1001,MATCH(orders!$C671,customers!$A$1:$A$1001,0),MATCH(orders!H$1,customers!$A$1:$I$1,0))</f>
        <v>Florence</v>
      </c>
      <c r="I671" s="2" t="str">
        <f>INDEX(customers!$A$1:$I$1001,MATCH(orders!$C671,customers!$A$1:$A$1001,0),MATCH(orders!I$1,customers!$A$1:$I$1,0))</f>
        <v>United States</v>
      </c>
      <c r="J671" t="str">
        <f>INDEX(products!$A$1:$G$49,MATCH(orders!$D671,products!$A$1:$A$49,0),MATCH(orders!J$1,products!$A$1:$G$1,0))</f>
        <v>Lib</v>
      </c>
      <c r="K671" t="str">
        <f t="shared" si="20"/>
        <v>Liberica</v>
      </c>
      <c r="L671" t="str">
        <f>INDEX(products!$A$1:$G$49,MATCH(orders!$D671,products!$A$1:$A$49,0),MATCH(orders!L$1,products!$A$1:$G$1,0))</f>
        <v>M</v>
      </c>
      <c r="M671" t="str">
        <f t="shared" si="21"/>
        <v>Medium</v>
      </c>
      <c r="N671" s="4">
        <f>INDEX(products!$A$1:$G$49,MATCH(orders!$D671,products!$A$1:$A$49,0),MATCH(orders!N$1,products!$A$1:$G$1,0))</f>
        <v>2.5</v>
      </c>
      <c r="O671" s="5">
        <f>INDEX(products!$A$1:$G$49,MATCH(orders!$D671,products!$A$1:$A$49,0),MATCH(orders!O$1,products!$A$1:$G$1,0))</f>
        <v>33.464999999999996</v>
      </c>
      <c r="P671" s="5">
        <f>E671*O671</f>
        <v>66.929999999999993</v>
      </c>
    </row>
    <row r="672" spans="1:16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INDEX(customers!$A$1:$I$1001,MATCH(orders!$C672,customers!$A$1:$A$1001,0),MATCH(orders!F$1,customers!$A$1:$I$1,0))</f>
        <v>Cecil Weatherall</v>
      </c>
      <c r="G672" s="2" t="str">
        <f>INDEX(customers!$A$1:$I$1001,MATCH(orders!$C672,customers!$A$1:$A$1001,0),MATCH(orders!G$1,customers!$A$1:$I$1,0))</f>
        <v>Yes</v>
      </c>
      <c r="H672" s="2" t="str">
        <f>INDEX(customers!$A$1:$I$1001,MATCH(orders!$C672,customers!$A$1:$A$1001,0),MATCH(orders!H$1,customers!$A$1:$I$1,0))</f>
        <v>Syracuse</v>
      </c>
      <c r="I672" s="2" t="str">
        <f>INDEX(customers!$A$1:$I$1001,MATCH(orders!$C672,customers!$A$1:$A$1001,0),MATCH(orders!I$1,customers!$A$1:$I$1,0))</f>
        <v>United States</v>
      </c>
      <c r="J672" t="str">
        <f>INDEX(products!$A$1:$G$49,MATCH(orders!$D672,products!$A$1:$A$49,0),MATCH(orders!J$1,products!$A$1:$G$1,0))</f>
        <v>Lib</v>
      </c>
      <c r="K672" t="str">
        <f t="shared" si="20"/>
        <v>Liberica</v>
      </c>
      <c r="L672" t="str">
        <f>INDEX(products!$A$1:$G$49,MATCH(orders!$D672,products!$A$1:$A$49,0),MATCH(orders!L$1,products!$A$1:$G$1,0))</f>
        <v>M</v>
      </c>
      <c r="M672" t="str">
        <f t="shared" si="21"/>
        <v>Medium</v>
      </c>
      <c r="N672" s="4">
        <f>INDEX(products!$A$1:$G$49,MATCH(orders!$D672,products!$A$1:$A$49,0),MATCH(orders!N$1,products!$A$1:$G$1,0))</f>
        <v>0.2</v>
      </c>
      <c r="O672" s="5">
        <f>INDEX(products!$A$1:$G$49,MATCH(orders!$D672,products!$A$1:$A$49,0),MATCH(orders!O$1,products!$A$1:$G$1,0))</f>
        <v>4.3650000000000002</v>
      </c>
      <c r="P672" s="5">
        <f>E672*O672</f>
        <v>13.095000000000001</v>
      </c>
    </row>
    <row r="673" spans="1:16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INDEX(customers!$A$1:$I$1001,MATCH(orders!$C673,customers!$A$1:$A$1001,0),MATCH(orders!F$1,customers!$A$1:$I$1,0))</f>
        <v>Gale Heindrick</v>
      </c>
      <c r="G673" s="2" t="str">
        <f>INDEX(customers!$A$1:$I$1001,MATCH(orders!$C673,customers!$A$1:$A$1001,0),MATCH(orders!G$1,customers!$A$1:$I$1,0))</f>
        <v>No</v>
      </c>
      <c r="H673" s="2" t="str">
        <f>INDEX(customers!$A$1:$I$1001,MATCH(orders!$C673,customers!$A$1:$A$1001,0),MATCH(orders!H$1,customers!$A$1:$I$1,0))</f>
        <v>Lawrenceville</v>
      </c>
      <c r="I673" s="2" t="str">
        <f>INDEX(customers!$A$1:$I$1001,MATCH(orders!$C673,customers!$A$1:$A$1001,0),MATCH(orders!I$1,customers!$A$1:$I$1,0))</f>
        <v>United States</v>
      </c>
      <c r="J673" t="str">
        <f>INDEX(products!$A$1:$G$49,MATCH(orders!$D673,products!$A$1:$A$49,0),MATCH(orders!J$1,products!$A$1:$G$1,0))</f>
        <v>Rob</v>
      </c>
      <c r="K673" t="str">
        <f t="shared" si="20"/>
        <v>Robusta</v>
      </c>
      <c r="L673" t="str">
        <f>INDEX(products!$A$1:$G$49,MATCH(orders!$D673,products!$A$1:$A$49,0),MATCH(orders!L$1,products!$A$1:$G$1,0))</f>
        <v>L</v>
      </c>
      <c r="M673" t="str">
        <f t="shared" si="21"/>
        <v>Light</v>
      </c>
      <c r="N673" s="4">
        <f>INDEX(products!$A$1:$G$49,MATCH(orders!$D673,products!$A$1:$A$49,0),MATCH(orders!N$1,products!$A$1:$G$1,0))</f>
        <v>1</v>
      </c>
      <c r="O673" s="5">
        <f>INDEX(products!$A$1:$G$49,MATCH(orders!$D673,products!$A$1:$A$49,0),MATCH(orders!O$1,products!$A$1:$G$1,0))</f>
        <v>11.95</v>
      </c>
      <c r="P673" s="5">
        <f>E673*O673</f>
        <v>59.75</v>
      </c>
    </row>
    <row r="674" spans="1:16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INDEX(customers!$A$1:$I$1001,MATCH(orders!$C674,customers!$A$1:$A$1001,0),MATCH(orders!F$1,customers!$A$1:$I$1,0))</f>
        <v>Layne Imason</v>
      </c>
      <c r="G674" s="2" t="str">
        <f>INDEX(customers!$A$1:$I$1001,MATCH(orders!$C674,customers!$A$1:$A$1001,0),MATCH(orders!G$1,customers!$A$1:$I$1,0))</f>
        <v>Yes</v>
      </c>
      <c r="H674" s="2" t="str">
        <f>INDEX(customers!$A$1:$I$1001,MATCH(orders!$C674,customers!$A$1:$A$1001,0),MATCH(orders!H$1,customers!$A$1:$I$1,0))</f>
        <v>Houston</v>
      </c>
      <c r="I674" s="2" t="str">
        <f>INDEX(customers!$A$1:$I$1001,MATCH(orders!$C674,customers!$A$1:$A$1001,0),MATCH(orders!I$1,customers!$A$1:$I$1,0))</f>
        <v>United States</v>
      </c>
      <c r="J674" t="str">
        <f>INDEX(products!$A$1:$G$49,MATCH(orders!$D674,products!$A$1:$A$49,0),MATCH(orders!J$1,products!$A$1:$G$1,0))</f>
        <v>Lib</v>
      </c>
      <c r="K674" t="str">
        <f t="shared" si="20"/>
        <v>Liberica</v>
      </c>
      <c r="L674" t="str">
        <f>INDEX(products!$A$1:$G$49,MATCH(orders!$D674,products!$A$1:$A$49,0),MATCH(orders!L$1,products!$A$1:$G$1,0))</f>
        <v>M</v>
      </c>
      <c r="M674" t="str">
        <f t="shared" si="21"/>
        <v>Medium</v>
      </c>
      <c r="N674" s="4">
        <f>INDEX(products!$A$1:$G$49,MATCH(orders!$D674,products!$A$1:$A$49,0),MATCH(orders!N$1,products!$A$1:$G$1,0))</f>
        <v>0.5</v>
      </c>
      <c r="O674" s="5">
        <f>INDEX(products!$A$1:$G$49,MATCH(orders!$D674,products!$A$1:$A$49,0),MATCH(orders!O$1,products!$A$1:$G$1,0))</f>
        <v>8.73</v>
      </c>
      <c r="P674" s="5">
        <f>E674*O674</f>
        <v>43.650000000000006</v>
      </c>
    </row>
    <row r="675" spans="1:16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INDEX(customers!$A$1:$I$1001,MATCH(orders!$C675,customers!$A$1:$A$1001,0),MATCH(orders!F$1,customers!$A$1:$I$1,0))</f>
        <v>Hazel Saill</v>
      </c>
      <c r="G675" s="2" t="str">
        <f>INDEX(customers!$A$1:$I$1001,MATCH(orders!$C675,customers!$A$1:$A$1001,0),MATCH(orders!G$1,customers!$A$1:$I$1,0))</f>
        <v>Yes</v>
      </c>
      <c r="H675" s="2" t="str">
        <f>INDEX(customers!$A$1:$I$1001,MATCH(orders!$C675,customers!$A$1:$A$1001,0),MATCH(orders!H$1,customers!$A$1:$I$1,0))</f>
        <v>Kansas City</v>
      </c>
      <c r="I675" s="2" t="str">
        <f>INDEX(customers!$A$1:$I$1001,MATCH(orders!$C675,customers!$A$1:$A$1001,0),MATCH(orders!I$1,customers!$A$1:$I$1,0))</f>
        <v>United States</v>
      </c>
      <c r="J675" t="str">
        <f>INDEX(products!$A$1:$G$49,MATCH(orders!$D675,products!$A$1:$A$49,0),MATCH(orders!J$1,products!$A$1:$G$1,0))</f>
        <v>Exc</v>
      </c>
      <c r="K675" t="str">
        <f t="shared" si="20"/>
        <v>Excelsa</v>
      </c>
      <c r="L675" t="str">
        <f>INDEX(products!$A$1:$G$49,MATCH(orders!$D675,products!$A$1:$A$49,0),MATCH(orders!L$1,products!$A$1:$G$1,0))</f>
        <v>M</v>
      </c>
      <c r="M675" t="str">
        <f t="shared" si="21"/>
        <v>Medium</v>
      </c>
      <c r="N675" s="4">
        <f>INDEX(products!$A$1:$G$49,MATCH(orders!$D675,products!$A$1:$A$49,0),MATCH(orders!N$1,products!$A$1:$G$1,0))</f>
        <v>1</v>
      </c>
      <c r="O675" s="5">
        <f>INDEX(products!$A$1:$G$49,MATCH(orders!$D675,products!$A$1:$A$49,0),MATCH(orders!O$1,products!$A$1:$G$1,0))</f>
        <v>13.75</v>
      </c>
      <c r="P675" s="5">
        <f>E675*O675</f>
        <v>82.5</v>
      </c>
    </row>
    <row r="676" spans="1:16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INDEX(customers!$A$1:$I$1001,MATCH(orders!$C676,customers!$A$1:$A$1001,0),MATCH(orders!F$1,customers!$A$1:$I$1,0))</f>
        <v>Hermann Larvor</v>
      </c>
      <c r="G676" s="2" t="str">
        <f>INDEX(customers!$A$1:$I$1001,MATCH(orders!$C676,customers!$A$1:$A$1001,0),MATCH(orders!G$1,customers!$A$1:$I$1,0))</f>
        <v>Yes</v>
      </c>
      <c r="H676" s="2" t="str">
        <f>INDEX(customers!$A$1:$I$1001,MATCH(orders!$C676,customers!$A$1:$A$1001,0),MATCH(orders!H$1,customers!$A$1:$I$1,0))</f>
        <v>Bradenton</v>
      </c>
      <c r="I676" s="2" t="str">
        <f>INDEX(customers!$A$1:$I$1001,MATCH(orders!$C676,customers!$A$1:$A$1001,0),MATCH(orders!I$1,customers!$A$1:$I$1,0))</f>
        <v>United States</v>
      </c>
      <c r="J676" t="str">
        <f>INDEX(products!$A$1:$G$49,MATCH(orders!$D676,products!$A$1:$A$49,0),MATCH(orders!J$1,products!$A$1:$G$1,0))</f>
        <v>Ara</v>
      </c>
      <c r="K676" t="str">
        <f t="shared" si="20"/>
        <v>Arabica</v>
      </c>
      <c r="L676" t="str">
        <f>INDEX(products!$A$1:$G$49,MATCH(orders!$D676,products!$A$1:$A$49,0),MATCH(orders!L$1,products!$A$1:$G$1,0))</f>
        <v>L</v>
      </c>
      <c r="M676" t="str">
        <f t="shared" si="21"/>
        <v>Light</v>
      </c>
      <c r="N676" s="4">
        <f>INDEX(products!$A$1:$G$49,MATCH(orders!$D676,products!$A$1:$A$49,0),MATCH(orders!N$1,products!$A$1:$G$1,0))</f>
        <v>2.5</v>
      </c>
      <c r="O676" s="5">
        <f>INDEX(products!$A$1:$G$49,MATCH(orders!$D676,products!$A$1:$A$49,0),MATCH(orders!O$1,products!$A$1:$G$1,0))</f>
        <v>29.784999999999997</v>
      </c>
      <c r="P676" s="5">
        <f>E676*O676</f>
        <v>178.70999999999998</v>
      </c>
    </row>
    <row r="677" spans="1:16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INDEX(customers!$A$1:$I$1001,MATCH(orders!$C677,customers!$A$1:$A$1001,0),MATCH(orders!F$1,customers!$A$1:$I$1,0))</f>
        <v>Terri Lyford</v>
      </c>
      <c r="G677" s="2" t="str">
        <f>INDEX(customers!$A$1:$I$1001,MATCH(orders!$C677,customers!$A$1:$A$1001,0),MATCH(orders!G$1,customers!$A$1:$I$1,0))</f>
        <v>Yes</v>
      </c>
      <c r="H677" s="2" t="str">
        <f>INDEX(customers!$A$1:$I$1001,MATCH(orders!$C677,customers!$A$1:$A$1001,0),MATCH(orders!H$1,customers!$A$1:$I$1,0))</f>
        <v>Allentown</v>
      </c>
      <c r="I677" s="2" t="str">
        <f>INDEX(customers!$A$1:$I$1001,MATCH(orders!$C677,customers!$A$1:$A$1001,0),MATCH(orders!I$1,customers!$A$1:$I$1,0))</f>
        <v>United States</v>
      </c>
      <c r="J677" t="str">
        <f>INDEX(products!$A$1:$G$49,MATCH(orders!$D677,products!$A$1:$A$49,0),MATCH(orders!J$1,products!$A$1:$G$1,0))</f>
        <v>Lib</v>
      </c>
      <c r="K677" t="str">
        <f t="shared" si="20"/>
        <v>Liberica</v>
      </c>
      <c r="L677" t="str">
        <f>INDEX(products!$A$1:$G$49,MATCH(orders!$D677,products!$A$1:$A$49,0),MATCH(orders!L$1,products!$A$1:$G$1,0))</f>
        <v>D</v>
      </c>
      <c r="M677" t="str">
        <f t="shared" si="21"/>
        <v>Dark</v>
      </c>
      <c r="N677" s="4">
        <f>INDEX(products!$A$1:$G$49,MATCH(orders!$D677,products!$A$1:$A$49,0),MATCH(orders!N$1,products!$A$1:$G$1,0))</f>
        <v>2.5</v>
      </c>
      <c r="O677" s="5">
        <f>INDEX(products!$A$1:$G$49,MATCH(orders!$D677,products!$A$1:$A$49,0),MATCH(orders!O$1,products!$A$1:$G$1,0))</f>
        <v>29.784999999999997</v>
      </c>
      <c r="P677" s="5">
        <f>E677*O677</f>
        <v>119.13999999999999</v>
      </c>
    </row>
    <row r="678" spans="1:16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INDEX(customers!$A$1:$I$1001,MATCH(orders!$C678,customers!$A$1:$A$1001,0),MATCH(orders!F$1,customers!$A$1:$I$1,0))</f>
        <v>Gabey Cogan</v>
      </c>
      <c r="G678" s="2" t="str">
        <f>INDEX(customers!$A$1:$I$1001,MATCH(orders!$C678,customers!$A$1:$A$1001,0),MATCH(orders!G$1,customers!$A$1:$I$1,0))</f>
        <v>No</v>
      </c>
      <c r="H678" s="2" t="str">
        <f>INDEX(customers!$A$1:$I$1001,MATCH(orders!$C678,customers!$A$1:$A$1001,0),MATCH(orders!H$1,customers!$A$1:$I$1,0))</f>
        <v>Hampton</v>
      </c>
      <c r="I678" s="2" t="str">
        <f>INDEX(customers!$A$1:$I$1001,MATCH(orders!$C678,customers!$A$1:$A$1001,0),MATCH(orders!I$1,customers!$A$1:$I$1,0))</f>
        <v>United States</v>
      </c>
      <c r="J678" t="str">
        <f>INDEX(products!$A$1:$G$49,MATCH(orders!$D678,products!$A$1:$A$49,0),MATCH(orders!J$1,products!$A$1:$G$1,0))</f>
        <v>Lib</v>
      </c>
      <c r="K678" t="str">
        <f t="shared" si="20"/>
        <v>Liberica</v>
      </c>
      <c r="L678" t="str">
        <f>INDEX(products!$A$1:$G$49,MATCH(orders!$D678,products!$A$1:$A$49,0),MATCH(orders!L$1,products!$A$1:$G$1,0))</f>
        <v>L</v>
      </c>
      <c r="M678" t="str">
        <f t="shared" si="21"/>
        <v>Light</v>
      </c>
      <c r="N678" s="4">
        <f>INDEX(products!$A$1:$G$49,MATCH(orders!$D678,products!$A$1:$A$49,0),MATCH(orders!N$1,products!$A$1:$G$1,0))</f>
        <v>0.5</v>
      </c>
      <c r="O678" s="5">
        <f>INDEX(products!$A$1:$G$49,MATCH(orders!$D678,products!$A$1:$A$49,0),MATCH(orders!O$1,products!$A$1:$G$1,0))</f>
        <v>9.51</v>
      </c>
      <c r="P678" s="5">
        <f>E678*O678</f>
        <v>47.55</v>
      </c>
    </row>
    <row r="679" spans="1:16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INDEX(customers!$A$1:$I$1001,MATCH(orders!$C679,customers!$A$1:$A$1001,0),MATCH(orders!F$1,customers!$A$1:$I$1,0))</f>
        <v>Charin Penwarden</v>
      </c>
      <c r="G679" s="2" t="str">
        <f>INDEX(customers!$A$1:$I$1001,MATCH(orders!$C679,customers!$A$1:$A$1001,0),MATCH(orders!G$1,customers!$A$1:$I$1,0))</f>
        <v>No</v>
      </c>
      <c r="H679" s="2" t="str">
        <f>INDEX(customers!$A$1:$I$1001,MATCH(orders!$C679,customers!$A$1:$A$1001,0),MATCH(orders!H$1,customers!$A$1:$I$1,0))</f>
        <v>Whitegate</v>
      </c>
      <c r="I679" s="2" t="str">
        <f>INDEX(customers!$A$1:$I$1001,MATCH(orders!$C679,customers!$A$1:$A$1001,0),MATCH(orders!I$1,customers!$A$1:$I$1,0))</f>
        <v>Ireland</v>
      </c>
      <c r="J679" t="str">
        <f>INDEX(products!$A$1:$G$49,MATCH(orders!$D679,products!$A$1:$A$49,0),MATCH(orders!J$1,products!$A$1:$G$1,0))</f>
        <v>Lib</v>
      </c>
      <c r="K679" t="str">
        <f t="shared" si="20"/>
        <v>Liberica</v>
      </c>
      <c r="L679" t="str">
        <f>INDEX(products!$A$1:$G$49,MATCH(orders!$D679,products!$A$1:$A$49,0),MATCH(orders!L$1,products!$A$1:$G$1,0))</f>
        <v>M</v>
      </c>
      <c r="M679" t="str">
        <f t="shared" si="21"/>
        <v>Medium</v>
      </c>
      <c r="N679" s="4">
        <f>INDEX(products!$A$1:$G$49,MATCH(orders!$D679,products!$A$1:$A$49,0),MATCH(orders!N$1,products!$A$1:$G$1,0))</f>
        <v>0.5</v>
      </c>
      <c r="O679" s="5">
        <f>INDEX(products!$A$1:$G$49,MATCH(orders!$D679,products!$A$1:$A$49,0),MATCH(orders!O$1,products!$A$1:$G$1,0))</f>
        <v>8.73</v>
      </c>
      <c r="P679" s="5">
        <f>E679*O679</f>
        <v>43.650000000000006</v>
      </c>
    </row>
    <row r="680" spans="1:16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INDEX(customers!$A$1:$I$1001,MATCH(orders!$C680,customers!$A$1:$A$1001,0),MATCH(orders!F$1,customers!$A$1:$I$1,0))</f>
        <v>Milty Middis</v>
      </c>
      <c r="G680" s="2" t="str">
        <f>INDEX(customers!$A$1:$I$1001,MATCH(orders!$C680,customers!$A$1:$A$1001,0),MATCH(orders!G$1,customers!$A$1:$I$1,0))</f>
        <v>Yes</v>
      </c>
      <c r="H680" s="2" t="str">
        <f>INDEX(customers!$A$1:$I$1001,MATCH(orders!$C680,customers!$A$1:$A$1001,0),MATCH(orders!H$1,customers!$A$1:$I$1,0))</f>
        <v>Wichita</v>
      </c>
      <c r="I680" s="2" t="str">
        <f>INDEX(customers!$A$1:$I$1001,MATCH(orders!$C680,customers!$A$1:$A$1001,0),MATCH(orders!I$1,customers!$A$1:$I$1,0))</f>
        <v>United States</v>
      </c>
      <c r="J680" t="str">
        <f>INDEX(products!$A$1:$G$49,MATCH(orders!$D680,products!$A$1:$A$49,0),MATCH(orders!J$1,products!$A$1:$G$1,0))</f>
        <v>Ara</v>
      </c>
      <c r="K680" t="str">
        <f t="shared" si="20"/>
        <v>Arabica</v>
      </c>
      <c r="L680" t="str">
        <f>INDEX(products!$A$1:$G$49,MATCH(orders!$D680,products!$A$1:$A$49,0),MATCH(orders!L$1,products!$A$1:$G$1,0))</f>
        <v>L</v>
      </c>
      <c r="M680" t="str">
        <f t="shared" si="21"/>
        <v>Light</v>
      </c>
      <c r="N680" s="4">
        <f>INDEX(products!$A$1:$G$49,MATCH(orders!$D680,products!$A$1:$A$49,0),MATCH(orders!N$1,products!$A$1:$G$1,0))</f>
        <v>2.5</v>
      </c>
      <c r="O680" s="5">
        <f>INDEX(products!$A$1:$G$49,MATCH(orders!$D680,products!$A$1:$A$49,0),MATCH(orders!O$1,products!$A$1:$G$1,0))</f>
        <v>29.784999999999997</v>
      </c>
      <c r="P680" s="5">
        <f>E680*O680</f>
        <v>178.70999999999998</v>
      </c>
    </row>
    <row r="681" spans="1:16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INDEX(customers!$A$1:$I$1001,MATCH(orders!$C681,customers!$A$1:$A$1001,0),MATCH(orders!F$1,customers!$A$1:$I$1,0))</f>
        <v>Adrianne Vairow</v>
      </c>
      <c r="G681" s="2" t="str">
        <f>INDEX(customers!$A$1:$I$1001,MATCH(orders!$C681,customers!$A$1:$A$1001,0),MATCH(orders!G$1,customers!$A$1:$I$1,0))</f>
        <v>No</v>
      </c>
      <c r="H681" s="2" t="str">
        <f>INDEX(customers!$A$1:$I$1001,MATCH(orders!$C681,customers!$A$1:$A$1001,0),MATCH(orders!H$1,customers!$A$1:$I$1,0))</f>
        <v>Thorpe</v>
      </c>
      <c r="I681" s="2" t="str">
        <f>INDEX(customers!$A$1:$I$1001,MATCH(orders!$C681,customers!$A$1:$A$1001,0),MATCH(orders!I$1,customers!$A$1:$I$1,0))</f>
        <v>United Kingdom</v>
      </c>
      <c r="J681" t="str">
        <f>INDEX(products!$A$1:$G$49,MATCH(orders!$D681,products!$A$1:$A$49,0),MATCH(orders!J$1,products!$A$1:$G$1,0))</f>
        <v>Rob</v>
      </c>
      <c r="K681" t="str">
        <f t="shared" si="20"/>
        <v>Robusta</v>
      </c>
      <c r="L681" t="str">
        <f>INDEX(products!$A$1:$G$49,MATCH(orders!$D681,products!$A$1:$A$49,0),MATCH(orders!L$1,products!$A$1:$G$1,0))</f>
        <v>L</v>
      </c>
      <c r="M681" t="str">
        <f t="shared" si="21"/>
        <v>Light</v>
      </c>
      <c r="N681" s="4">
        <f>INDEX(products!$A$1:$G$49,MATCH(orders!$D681,products!$A$1:$A$49,0),MATCH(orders!N$1,products!$A$1:$G$1,0))</f>
        <v>2.5</v>
      </c>
      <c r="O681" s="5">
        <f>INDEX(products!$A$1:$G$49,MATCH(orders!$D681,products!$A$1:$A$49,0),MATCH(orders!O$1,products!$A$1:$G$1,0))</f>
        <v>27.484999999999996</v>
      </c>
      <c r="P681" s="5">
        <f>E681*O681</f>
        <v>27.484999999999996</v>
      </c>
    </row>
    <row r="682" spans="1:16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INDEX(customers!$A$1:$I$1001,MATCH(orders!$C682,customers!$A$1:$A$1001,0),MATCH(orders!F$1,customers!$A$1:$I$1,0))</f>
        <v>Anjanette Goldie</v>
      </c>
      <c r="G682" s="2" t="str">
        <f>INDEX(customers!$A$1:$I$1001,MATCH(orders!$C682,customers!$A$1:$A$1001,0),MATCH(orders!G$1,customers!$A$1:$I$1,0))</f>
        <v>No</v>
      </c>
      <c r="H682" s="2" t="str">
        <f>INDEX(customers!$A$1:$I$1001,MATCH(orders!$C682,customers!$A$1:$A$1001,0),MATCH(orders!H$1,customers!$A$1:$I$1,0))</f>
        <v>Danbury</v>
      </c>
      <c r="I682" s="2" t="str">
        <f>INDEX(customers!$A$1:$I$1001,MATCH(orders!$C682,customers!$A$1:$A$1001,0),MATCH(orders!I$1,customers!$A$1:$I$1,0))</f>
        <v>United States</v>
      </c>
      <c r="J682" t="str">
        <f>INDEX(products!$A$1:$G$49,MATCH(orders!$D682,products!$A$1:$A$49,0),MATCH(orders!J$1,products!$A$1:$G$1,0))</f>
        <v>Ara</v>
      </c>
      <c r="K682" t="str">
        <f t="shared" si="20"/>
        <v>Arabica</v>
      </c>
      <c r="L682" t="str">
        <f>INDEX(products!$A$1:$G$49,MATCH(orders!$D682,products!$A$1:$A$49,0),MATCH(orders!L$1,products!$A$1:$G$1,0))</f>
        <v>M</v>
      </c>
      <c r="M682" t="str">
        <f t="shared" si="21"/>
        <v>Medium</v>
      </c>
      <c r="N682" s="4">
        <f>INDEX(products!$A$1:$G$49,MATCH(orders!$D682,products!$A$1:$A$49,0),MATCH(orders!N$1,products!$A$1:$G$1,0))</f>
        <v>1</v>
      </c>
      <c r="O682" s="5">
        <f>INDEX(products!$A$1:$G$49,MATCH(orders!$D682,products!$A$1:$A$49,0),MATCH(orders!O$1,products!$A$1:$G$1,0))</f>
        <v>11.25</v>
      </c>
      <c r="P682" s="5">
        <f>E682*O682</f>
        <v>56.25</v>
      </c>
    </row>
    <row r="683" spans="1:16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INDEX(customers!$A$1:$I$1001,MATCH(orders!$C683,customers!$A$1:$A$1001,0),MATCH(orders!F$1,customers!$A$1:$I$1,0))</f>
        <v>Nicky Ayris</v>
      </c>
      <c r="G683" s="2" t="str">
        <f>INDEX(customers!$A$1:$I$1001,MATCH(orders!$C683,customers!$A$1:$A$1001,0),MATCH(orders!G$1,customers!$A$1:$I$1,0))</f>
        <v>Yes</v>
      </c>
      <c r="H683" s="2" t="str">
        <f>INDEX(customers!$A$1:$I$1001,MATCH(orders!$C683,customers!$A$1:$A$1001,0),MATCH(orders!H$1,customers!$A$1:$I$1,0))</f>
        <v>Kinloch</v>
      </c>
      <c r="I683" s="2" t="str">
        <f>INDEX(customers!$A$1:$I$1001,MATCH(orders!$C683,customers!$A$1:$A$1001,0),MATCH(orders!I$1,customers!$A$1:$I$1,0))</f>
        <v>United Kingdom</v>
      </c>
      <c r="J683" t="str">
        <f>INDEX(products!$A$1:$G$49,MATCH(orders!$D683,products!$A$1:$A$49,0),MATCH(orders!J$1,products!$A$1:$G$1,0))</f>
        <v>Lib</v>
      </c>
      <c r="K683" t="str">
        <f t="shared" si="20"/>
        <v>Liberica</v>
      </c>
      <c r="L683" t="str">
        <f>INDEX(products!$A$1:$G$49,MATCH(orders!$D683,products!$A$1:$A$49,0),MATCH(orders!L$1,products!$A$1:$G$1,0))</f>
        <v>L</v>
      </c>
      <c r="M683" t="str">
        <f t="shared" si="21"/>
        <v>Light</v>
      </c>
      <c r="N683" s="4">
        <f>INDEX(products!$A$1:$G$49,MATCH(orders!$D683,products!$A$1:$A$49,0),MATCH(orders!N$1,products!$A$1:$G$1,0))</f>
        <v>0.2</v>
      </c>
      <c r="O683" s="5">
        <f>INDEX(products!$A$1:$G$49,MATCH(orders!$D683,products!$A$1:$A$49,0),MATCH(orders!O$1,products!$A$1:$G$1,0))</f>
        <v>4.7549999999999999</v>
      </c>
      <c r="P683" s="5">
        <f>E683*O683</f>
        <v>9.51</v>
      </c>
    </row>
    <row r="684" spans="1:16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INDEX(customers!$A$1:$I$1001,MATCH(orders!$C684,customers!$A$1:$A$1001,0),MATCH(orders!F$1,customers!$A$1:$I$1,0))</f>
        <v>Laryssa Benediktovich</v>
      </c>
      <c r="G684" s="2" t="str">
        <f>INDEX(customers!$A$1:$I$1001,MATCH(orders!$C684,customers!$A$1:$A$1001,0),MATCH(orders!G$1,customers!$A$1:$I$1,0))</f>
        <v>Yes</v>
      </c>
      <c r="H684" s="2" t="str">
        <f>INDEX(customers!$A$1:$I$1001,MATCH(orders!$C684,customers!$A$1:$A$1001,0),MATCH(orders!H$1,customers!$A$1:$I$1,0))</f>
        <v>Jacksonville</v>
      </c>
      <c r="I684" s="2" t="str">
        <f>INDEX(customers!$A$1:$I$1001,MATCH(orders!$C684,customers!$A$1:$A$1001,0),MATCH(orders!I$1,customers!$A$1:$I$1,0))</f>
        <v>United States</v>
      </c>
      <c r="J684" t="str">
        <f>INDEX(products!$A$1:$G$49,MATCH(orders!$D684,products!$A$1:$A$49,0),MATCH(orders!J$1,products!$A$1:$G$1,0))</f>
        <v>Exc</v>
      </c>
      <c r="K684" t="str">
        <f t="shared" si="20"/>
        <v>Excelsa</v>
      </c>
      <c r="L684" t="str">
        <f>INDEX(products!$A$1:$G$49,MATCH(orders!$D684,products!$A$1:$A$49,0),MATCH(orders!L$1,products!$A$1:$G$1,0))</f>
        <v>M</v>
      </c>
      <c r="M684" t="str">
        <f t="shared" si="21"/>
        <v>Medium</v>
      </c>
      <c r="N684" s="4">
        <f>INDEX(products!$A$1:$G$49,MATCH(orders!$D684,products!$A$1:$A$49,0),MATCH(orders!N$1,products!$A$1:$G$1,0))</f>
        <v>0.2</v>
      </c>
      <c r="O684" s="5">
        <f>INDEX(products!$A$1:$G$49,MATCH(orders!$D684,products!$A$1:$A$49,0),MATCH(orders!O$1,products!$A$1:$G$1,0))</f>
        <v>4.125</v>
      </c>
      <c r="P684" s="5">
        <f>E684*O684</f>
        <v>8.25</v>
      </c>
    </row>
    <row r="685" spans="1:16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INDEX(customers!$A$1:$I$1001,MATCH(orders!$C685,customers!$A$1:$A$1001,0),MATCH(orders!F$1,customers!$A$1:$I$1,0))</f>
        <v>Theo Jacobovitz</v>
      </c>
      <c r="G685" s="2" t="str">
        <f>INDEX(customers!$A$1:$I$1001,MATCH(orders!$C685,customers!$A$1:$A$1001,0),MATCH(orders!G$1,customers!$A$1:$I$1,0))</f>
        <v>No</v>
      </c>
      <c r="H685" s="2" t="str">
        <f>INDEX(customers!$A$1:$I$1001,MATCH(orders!$C685,customers!$A$1:$A$1001,0),MATCH(orders!H$1,customers!$A$1:$I$1,0))</f>
        <v>Houston</v>
      </c>
      <c r="I685" s="2" t="str">
        <f>INDEX(customers!$A$1:$I$1001,MATCH(orders!$C685,customers!$A$1:$A$1001,0),MATCH(orders!I$1,customers!$A$1:$I$1,0))</f>
        <v>United States</v>
      </c>
      <c r="J685" t="str">
        <f>INDEX(products!$A$1:$G$49,MATCH(orders!$D685,products!$A$1:$A$49,0),MATCH(orders!J$1,products!$A$1:$G$1,0))</f>
        <v>Lib</v>
      </c>
      <c r="K685" t="str">
        <f t="shared" si="20"/>
        <v>Liberica</v>
      </c>
      <c r="L685" t="str">
        <f>INDEX(products!$A$1:$G$49,MATCH(orders!$D685,products!$A$1:$A$49,0),MATCH(orders!L$1,products!$A$1:$G$1,0))</f>
        <v>D</v>
      </c>
      <c r="M685" t="str">
        <f t="shared" si="21"/>
        <v>Dark</v>
      </c>
      <c r="N685" s="4">
        <f>INDEX(products!$A$1:$G$49,MATCH(orders!$D685,products!$A$1:$A$49,0),MATCH(orders!N$1,products!$A$1:$G$1,0))</f>
        <v>0.5</v>
      </c>
      <c r="O685" s="5">
        <f>INDEX(products!$A$1:$G$49,MATCH(orders!$D685,products!$A$1:$A$49,0),MATCH(orders!O$1,products!$A$1:$G$1,0))</f>
        <v>7.77</v>
      </c>
      <c r="P685" s="5">
        <f>E685*O685</f>
        <v>46.62</v>
      </c>
    </row>
    <row r="686" spans="1:16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INDEX(customers!$A$1:$I$1001,MATCH(orders!$C686,customers!$A$1:$A$1001,0),MATCH(orders!F$1,customers!$A$1:$I$1,0))</f>
        <v>Becca Ableson</v>
      </c>
      <c r="G686" s="2" t="str">
        <f>INDEX(customers!$A$1:$I$1001,MATCH(orders!$C686,customers!$A$1:$A$1001,0),MATCH(orders!G$1,customers!$A$1:$I$1,0))</f>
        <v>No</v>
      </c>
      <c r="H686" s="2" t="str">
        <f>INDEX(customers!$A$1:$I$1001,MATCH(orders!$C686,customers!$A$1:$A$1001,0),MATCH(orders!H$1,customers!$A$1:$I$1,0))</f>
        <v>Portland</v>
      </c>
      <c r="I686" s="2" t="str">
        <f>INDEX(customers!$A$1:$I$1001,MATCH(orders!$C686,customers!$A$1:$A$1001,0),MATCH(orders!I$1,customers!$A$1:$I$1,0))</f>
        <v>United States</v>
      </c>
      <c r="J686" t="str">
        <f>INDEX(products!$A$1:$G$49,MATCH(orders!$D686,products!$A$1:$A$49,0),MATCH(orders!J$1,products!$A$1:$G$1,0))</f>
        <v>Rob</v>
      </c>
      <c r="K686" t="str">
        <f t="shared" si="20"/>
        <v>Robusta</v>
      </c>
      <c r="L686" t="str">
        <f>INDEX(products!$A$1:$G$49,MATCH(orders!$D686,products!$A$1:$A$49,0),MATCH(orders!L$1,products!$A$1:$G$1,0))</f>
        <v>L</v>
      </c>
      <c r="M686" t="str">
        <f t="shared" si="21"/>
        <v>Light</v>
      </c>
      <c r="N686" s="4">
        <f>INDEX(products!$A$1:$G$49,MATCH(orders!$D686,products!$A$1:$A$49,0),MATCH(orders!N$1,products!$A$1:$G$1,0))</f>
        <v>1</v>
      </c>
      <c r="O686" s="5">
        <f>INDEX(products!$A$1:$G$49,MATCH(orders!$D686,products!$A$1:$A$49,0),MATCH(orders!O$1,products!$A$1:$G$1,0))</f>
        <v>11.95</v>
      </c>
      <c r="P686" s="5">
        <f>E686*O686</f>
        <v>71.699999999999989</v>
      </c>
    </row>
    <row r="687" spans="1:16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INDEX(customers!$A$1:$I$1001,MATCH(orders!$C687,customers!$A$1:$A$1001,0),MATCH(orders!F$1,customers!$A$1:$I$1,0))</f>
        <v>Jeno Druitt</v>
      </c>
      <c r="G687" s="2" t="str">
        <f>INDEX(customers!$A$1:$I$1001,MATCH(orders!$C687,customers!$A$1:$A$1001,0),MATCH(orders!G$1,customers!$A$1:$I$1,0))</f>
        <v>Yes</v>
      </c>
      <c r="H687" s="2" t="str">
        <f>INDEX(customers!$A$1:$I$1001,MATCH(orders!$C687,customers!$A$1:$A$1001,0),MATCH(orders!H$1,customers!$A$1:$I$1,0))</f>
        <v>Pasadena</v>
      </c>
      <c r="I687" s="2" t="str">
        <f>INDEX(customers!$A$1:$I$1001,MATCH(orders!$C687,customers!$A$1:$A$1001,0),MATCH(orders!I$1,customers!$A$1:$I$1,0))</f>
        <v>United States</v>
      </c>
      <c r="J687" t="str">
        <f>INDEX(products!$A$1:$G$49,MATCH(orders!$D687,products!$A$1:$A$49,0),MATCH(orders!J$1,products!$A$1:$G$1,0))</f>
        <v>Lib</v>
      </c>
      <c r="K687" t="str">
        <f t="shared" si="20"/>
        <v>Liberica</v>
      </c>
      <c r="L687" t="str">
        <f>INDEX(products!$A$1:$G$49,MATCH(orders!$D687,products!$A$1:$A$49,0),MATCH(orders!L$1,products!$A$1:$G$1,0))</f>
        <v>L</v>
      </c>
      <c r="M687" t="str">
        <f t="shared" si="21"/>
        <v>Light</v>
      </c>
      <c r="N687" s="4">
        <f>INDEX(products!$A$1:$G$49,MATCH(orders!$D687,products!$A$1:$A$49,0),MATCH(orders!N$1,products!$A$1:$G$1,0))</f>
        <v>2.5</v>
      </c>
      <c r="O687" s="5">
        <f>INDEX(products!$A$1:$G$49,MATCH(orders!$D687,products!$A$1:$A$49,0),MATCH(orders!O$1,products!$A$1:$G$1,0))</f>
        <v>36.454999999999998</v>
      </c>
      <c r="P687" s="5">
        <f>E687*O687</f>
        <v>72.91</v>
      </c>
    </row>
    <row r="688" spans="1:16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INDEX(customers!$A$1:$I$1001,MATCH(orders!$C688,customers!$A$1:$A$1001,0),MATCH(orders!F$1,customers!$A$1:$I$1,0))</f>
        <v>Deonne Shortall</v>
      </c>
      <c r="G688" s="2" t="str">
        <f>INDEX(customers!$A$1:$I$1001,MATCH(orders!$C688,customers!$A$1:$A$1001,0),MATCH(orders!G$1,customers!$A$1:$I$1,0))</f>
        <v>Yes</v>
      </c>
      <c r="H688" s="2" t="str">
        <f>INDEX(customers!$A$1:$I$1001,MATCH(orders!$C688,customers!$A$1:$A$1001,0),MATCH(orders!H$1,customers!$A$1:$I$1,0))</f>
        <v>Santa Ana</v>
      </c>
      <c r="I688" s="2" t="str">
        <f>INDEX(customers!$A$1:$I$1001,MATCH(orders!$C688,customers!$A$1:$A$1001,0),MATCH(orders!I$1,customers!$A$1:$I$1,0))</f>
        <v>United States</v>
      </c>
      <c r="J688" t="str">
        <f>INDEX(products!$A$1:$G$49,MATCH(orders!$D688,products!$A$1:$A$49,0),MATCH(orders!J$1,products!$A$1:$G$1,0))</f>
        <v>Rob</v>
      </c>
      <c r="K688" t="str">
        <f t="shared" si="20"/>
        <v>Robusta</v>
      </c>
      <c r="L688" t="str">
        <f>INDEX(products!$A$1:$G$49,MATCH(orders!$D688,products!$A$1:$A$49,0),MATCH(orders!L$1,products!$A$1:$G$1,0))</f>
        <v>D</v>
      </c>
      <c r="M688" t="str">
        <f t="shared" si="21"/>
        <v>Dark</v>
      </c>
      <c r="N688" s="4">
        <f>INDEX(products!$A$1:$G$49,MATCH(orders!$D688,products!$A$1:$A$49,0),MATCH(orders!N$1,products!$A$1:$G$1,0))</f>
        <v>0.2</v>
      </c>
      <c r="O688" s="5">
        <f>INDEX(products!$A$1:$G$49,MATCH(orders!$D688,products!$A$1:$A$49,0),MATCH(orders!O$1,products!$A$1:$G$1,0))</f>
        <v>2.6849999999999996</v>
      </c>
      <c r="P688" s="5">
        <f>E688*O688</f>
        <v>8.0549999999999997</v>
      </c>
    </row>
    <row r="689" spans="1:16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INDEX(customers!$A$1:$I$1001,MATCH(orders!$C689,customers!$A$1:$A$1001,0),MATCH(orders!F$1,customers!$A$1:$I$1,0))</f>
        <v>Wilton Cottier</v>
      </c>
      <c r="G689" s="2" t="str">
        <f>INDEX(customers!$A$1:$I$1001,MATCH(orders!$C689,customers!$A$1:$A$1001,0),MATCH(orders!G$1,customers!$A$1:$I$1,0))</f>
        <v>No</v>
      </c>
      <c r="H689" s="2" t="str">
        <f>INDEX(customers!$A$1:$I$1001,MATCH(orders!$C689,customers!$A$1:$A$1001,0),MATCH(orders!H$1,customers!$A$1:$I$1,0))</f>
        <v>San Jose</v>
      </c>
      <c r="I689" s="2" t="str">
        <f>INDEX(customers!$A$1:$I$1001,MATCH(orders!$C689,customers!$A$1:$A$1001,0),MATCH(orders!I$1,customers!$A$1:$I$1,0))</f>
        <v>United States</v>
      </c>
      <c r="J689" t="str">
        <f>INDEX(products!$A$1:$G$49,MATCH(orders!$D689,products!$A$1:$A$49,0),MATCH(orders!J$1,products!$A$1:$G$1,0))</f>
        <v>Exc</v>
      </c>
      <c r="K689" t="str">
        <f t="shared" si="20"/>
        <v>Excelsa</v>
      </c>
      <c r="L689" t="str">
        <f>INDEX(products!$A$1:$G$49,MATCH(orders!$D689,products!$A$1:$A$49,0),MATCH(orders!L$1,products!$A$1:$G$1,0))</f>
        <v>M</v>
      </c>
      <c r="M689" t="str">
        <f t="shared" si="21"/>
        <v>Medium</v>
      </c>
      <c r="N689" s="4">
        <f>INDEX(products!$A$1:$G$49,MATCH(orders!$D689,products!$A$1:$A$49,0),MATCH(orders!N$1,products!$A$1:$G$1,0))</f>
        <v>0.5</v>
      </c>
      <c r="O689" s="5">
        <f>INDEX(products!$A$1:$G$49,MATCH(orders!$D689,products!$A$1:$A$49,0),MATCH(orders!O$1,products!$A$1:$G$1,0))</f>
        <v>8.25</v>
      </c>
      <c r="P689" s="5">
        <f>E689*O689</f>
        <v>16.5</v>
      </c>
    </row>
    <row r="690" spans="1:16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INDEX(customers!$A$1:$I$1001,MATCH(orders!$C690,customers!$A$1:$A$1001,0),MATCH(orders!F$1,customers!$A$1:$I$1,0))</f>
        <v>Kevan Grinsted</v>
      </c>
      <c r="G690" s="2" t="str">
        <f>INDEX(customers!$A$1:$I$1001,MATCH(orders!$C690,customers!$A$1:$A$1001,0),MATCH(orders!G$1,customers!$A$1:$I$1,0))</f>
        <v>No</v>
      </c>
      <c r="H690" s="2" t="str">
        <f>INDEX(customers!$A$1:$I$1001,MATCH(orders!$C690,customers!$A$1:$A$1001,0),MATCH(orders!H$1,customers!$A$1:$I$1,0))</f>
        <v>Tallaght</v>
      </c>
      <c r="I690" s="2" t="str">
        <f>INDEX(customers!$A$1:$I$1001,MATCH(orders!$C690,customers!$A$1:$A$1001,0),MATCH(orders!I$1,customers!$A$1:$I$1,0))</f>
        <v>Ireland</v>
      </c>
      <c r="J690" t="str">
        <f>INDEX(products!$A$1:$G$49,MATCH(orders!$D690,products!$A$1:$A$49,0),MATCH(orders!J$1,products!$A$1:$G$1,0))</f>
        <v>Ara</v>
      </c>
      <c r="K690" t="str">
        <f t="shared" si="20"/>
        <v>Arabica</v>
      </c>
      <c r="L690" t="str">
        <f>INDEX(products!$A$1:$G$49,MATCH(orders!$D690,products!$A$1:$A$49,0),MATCH(orders!L$1,products!$A$1:$G$1,0))</f>
        <v>L</v>
      </c>
      <c r="M690" t="str">
        <f t="shared" si="21"/>
        <v>Light</v>
      </c>
      <c r="N690" s="4">
        <f>INDEX(products!$A$1:$G$49,MATCH(orders!$D690,products!$A$1:$A$49,0),MATCH(orders!N$1,products!$A$1:$G$1,0))</f>
        <v>1</v>
      </c>
      <c r="O690" s="5">
        <f>INDEX(products!$A$1:$G$49,MATCH(orders!$D690,products!$A$1:$A$49,0),MATCH(orders!O$1,products!$A$1:$G$1,0))</f>
        <v>12.95</v>
      </c>
      <c r="P690" s="5">
        <f>E690*O690</f>
        <v>64.75</v>
      </c>
    </row>
    <row r="691" spans="1:16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INDEX(customers!$A$1:$I$1001,MATCH(orders!$C691,customers!$A$1:$A$1001,0),MATCH(orders!F$1,customers!$A$1:$I$1,0))</f>
        <v>Dionne Skyner</v>
      </c>
      <c r="G691" s="2" t="str">
        <f>INDEX(customers!$A$1:$I$1001,MATCH(orders!$C691,customers!$A$1:$A$1001,0),MATCH(orders!G$1,customers!$A$1:$I$1,0))</f>
        <v>No</v>
      </c>
      <c r="H691" s="2" t="str">
        <f>INDEX(customers!$A$1:$I$1001,MATCH(orders!$C691,customers!$A$1:$A$1001,0),MATCH(orders!H$1,customers!$A$1:$I$1,0))</f>
        <v>Colorado Springs</v>
      </c>
      <c r="I691" s="2" t="str">
        <f>INDEX(customers!$A$1:$I$1001,MATCH(orders!$C691,customers!$A$1:$A$1001,0),MATCH(orders!I$1,customers!$A$1:$I$1,0))</f>
        <v>United States</v>
      </c>
      <c r="J691" t="str">
        <f>INDEX(products!$A$1:$G$49,MATCH(orders!$D691,products!$A$1:$A$49,0),MATCH(orders!J$1,products!$A$1:$G$1,0))</f>
        <v>Ara</v>
      </c>
      <c r="K691" t="str">
        <f t="shared" si="20"/>
        <v>Arabica</v>
      </c>
      <c r="L691" t="str">
        <f>INDEX(products!$A$1:$G$49,MATCH(orders!$D691,products!$A$1:$A$49,0),MATCH(orders!L$1,products!$A$1:$G$1,0))</f>
        <v>M</v>
      </c>
      <c r="M691" t="str">
        <f t="shared" si="21"/>
        <v>Medium</v>
      </c>
      <c r="N691" s="4">
        <f>INDEX(products!$A$1:$G$49,MATCH(orders!$D691,products!$A$1:$A$49,0),MATCH(orders!N$1,products!$A$1:$G$1,0))</f>
        <v>0.5</v>
      </c>
      <c r="O691" s="5">
        <f>INDEX(products!$A$1:$G$49,MATCH(orders!$D691,products!$A$1:$A$49,0),MATCH(orders!O$1,products!$A$1:$G$1,0))</f>
        <v>6.75</v>
      </c>
      <c r="P691" s="5">
        <f>E691*O691</f>
        <v>33.75</v>
      </c>
    </row>
    <row r="692" spans="1:16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INDEX(customers!$A$1:$I$1001,MATCH(orders!$C692,customers!$A$1:$A$1001,0),MATCH(orders!F$1,customers!$A$1:$I$1,0))</f>
        <v>Francesco Dressel</v>
      </c>
      <c r="G692" s="2" t="str">
        <f>INDEX(customers!$A$1:$I$1001,MATCH(orders!$C692,customers!$A$1:$A$1001,0),MATCH(orders!G$1,customers!$A$1:$I$1,0))</f>
        <v>No</v>
      </c>
      <c r="H692" s="2" t="str">
        <f>INDEX(customers!$A$1:$I$1001,MATCH(orders!$C692,customers!$A$1:$A$1001,0),MATCH(orders!H$1,customers!$A$1:$I$1,0))</f>
        <v>Toledo</v>
      </c>
      <c r="I692" s="2" t="str">
        <f>INDEX(customers!$A$1:$I$1001,MATCH(orders!$C692,customers!$A$1:$A$1001,0),MATCH(orders!I$1,customers!$A$1:$I$1,0))</f>
        <v>United States</v>
      </c>
      <c r="J692" t="str">
        <f>INDEX(products!$A$1:$G$49,MATCH(orders!$D692,products!$A$1:$A$49,0),MATCH(orders!J$1,products!$A$1:$G$1,0))</f>
        <v>Lib</v>
      </c>
      <c r="K692" t="str">
        <f t="shared" si="20"/>
        <v>Liberica</v>
      </c>
      <c r="L692" t="str">
        <f>INDEX(products!$A$1:$G$49,MATCH(orders!$D692,products!$A$1:$A$49,0),MATCH(orders!L$1,products!$A$1:$G$1,0))</f>
        <v>D</v>
      </c>
      <c r="M692" t="str">
        <f t="shared" si="21"/>
        <v>Dark</v>
      </c>
      <c r="N692" s="4">
        <f>INDEX(products!$A$1:$G$49,MATCH(orders!$D692,products!$A$1:$A$49,0),MATCH(orders!N$1,products!$A$1:$G$1,0))</f>
        <v>2.5</v>
      </c>
      <c r="O692" s="5">
        <f>INDEX(products!$A$1:$G$49,MATCH(orders!$D692,products!$A$1:$A$49,0),MATCH(orders!O$1,products!$A$1:$G$1,0))</f>
        <v>29.784999999999997</v>
      </c>
      <c r="P692" s="5">
        <f>E692*O692</f>
        <v>178.70999999999998</v>
      </c>
    </row>
    <row r="693" spans="1:16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INDEX(customers!$A$1:$I$1001,MATCH(orders!$C693,customers!$A$1:$A$1001,0),MATCH(orders!F$1,customers!$A$1:$I$1,0))</f>
        <v>Jimmy Dymoke</v>
      </c>
      <c r="G693" s="2" t="str">
        <f>INDEX(customers!$A$1:$I$1001,MATCH(orders!$C693,customers!$A$1:$A$1001,0),MATCH(orders!G$1,customers!$A$1:$I$1,0))</f>
        <v>No</v>
      </c>
      <c r="H693" s="2" t="str">
        <f>INDEX(customers!$A$1:$I$1001,MATCH(orders!$C693,customers!$A$1:$A$1001,0),MATCH(orders!H$1,customers!$A$1:$I$1,0))</f>
        <v>Beaumont</v>
      </c>
      <c r="I693" s="2" t="str">
        <f>INDEX(customers!$A$1:$I$1001,MATCH(orders!$C693,customers!$A$1:$A$1001,0),MATCH(orders!I$1,customers!$A$1:$I$1,0))</f>
        <v>Ireland</v>
      </c>
      <c r="J693" t="str">
        <f>INDEX(products!$A$1:$G$49,MATCH(orders!$D693,products!$A$1:$A$49,0),MATCH(orders!J$1,products!$A$1:$G$1,0))</f>
        <v>Ara</v>
      </c>
      <c r="K693" t="str">
        <f t="shared" si="20"/>
        <v>Arabica</v>
      </c>
      <c r="L693" t="str">
        <f>INDEX(products!$A$1:$G$49,MATCH(orders!$D693,products!$A$1:$A$49,0),MATCH(orders!L$1,products!$A$1:$G$1,0))</f>
        <v>M</v>
      </c>
      <c r="M693" t="str">
        <f t="shared" si="21"/>
        <v>Medium</v>
      </c>
      <c r="N693" s="4">
        <f>INDEX(products!$A$1:$G$49,MATCH(orders!$D693,products!$A$1:$A$49,0),MATCH(orders!N$1,products!$A$1:$G$1,0))</f>
        <v>1</v>
      </c>
      <c r="O693" s="5">
        <f>INDEX(products!$A$1:$G$49,MATCH(orders!$D693,products!$A$1:$A$49,0),MATCH(orders!O$1,products!$A$1:$G$1,0))</f>
        <v>11.25</v>
      </c>
      <c r="P693" s="5">
        <f>E693*O693</f>
        <v>22.5</v>
      </c>
    </row>
    <row r="694" spans="1:16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INDEX(customers!$A$1:$I$1001,MATCH(orders!$C694,customers!$A$1:$A$1001,0),MATCH(orders!F$1,customers!$A$1:$I$1,0))</f>
        <v>Ambrosio Weinmann</v>
      </c>
      <c r="G694" s="2" t="str">
        <f>INDEX(customers!$A$1:$I$1001,MATCH(orders!$C694,customers!$A$1:$A$1001,0),MATCH(orders!G$1,customers!$A$1:$I$1,0))</f>
        <v>No</v>
      </c>
      <c r="H694" s="2" t="str">
        <f>INDEX(customers!$A$1:$I$1001,MATCH(orders!$C694,customers!$A$1:$A$1001,0),MATCH(orders!H$1,customers!$A$1:$I$1,0))</f>
        <v>Cincinnati</v>
      </c>
      <c r="I694" s="2" t="str">
        <f>INDEX(customers!$A$1:$I$1001,MATCH(orders!$C694,customers!$A$1:$A$1001,0),MATCH(orders!I$1,customers!$A$1:$I$1,0))</f>
        <v>United States</v>
      </c>
      <c r="J694" t="str">
        <f>INDEX(products!$A$1:$G$49,MATCH(orders!$D694,products!$A$1:$A$49,0),MATCH(orders!J$1,products!$A$1:$G$1,0))</f>
        <v>Lib</v>
      </c>
      <c r="K694" t="str">
        <f t="shared" si="20"/>
        <v>Liberica</v>
      </c>
      <c r="L694" t="str">
        <f>INDEX(products!$A$1:$G$49,MATCH(orders!$D694,products!$A$1:$A$49,0),MATCH(orders!L$1,products!$A$1:$G$1,0))</f>
        <v>D</v>
      </c>
      <c r="M694" t="str">
        <f t="shared" si="21"/>
        <v>Dark</v>
      </c>
      <c r="N694" s="4">
        <f>INDEX(products!$A$1:$G$49,MATCH(orders!$D694,products!$A$1:$A$49,0),MATCH(orders!N$1,products!$A$1:$G$1,0))</f>
        <v>1</v>
      </c>
      <c r="O694" s="5">
        <f>INDEX(products!$A$1:$G$49,MATCH(orders!$D694,products!$A$1:$A$49,0),MATCH(orders!O$1,products!$A$1:$G$1,0))</f>
        <v>12.95</v>
      </c>
      <c r="P694" s="5">
        <f>E694*O694</f>
        <v>12.95</v>
      </c>
    </row>
    <row r="695" spans="1:16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INDEX(customers!$A$1:$I$1001,MATCH(orders!$C695,customers!$A$1:$A$1001,0),MATCH(orders!F$1,customers!$A$1:$I$1,0))</f>
        <v>Elden Andriessen</v>
      </c>
      <c r="G695" s="2" t="str">
        <f>INDEX(customers!$A$1:$I$1001,MATCH(orders!$C695,customers!$A$1:$A$1001,0),MATCH(orders!G$1,customers!$A$1:$I$1,0))</f>
        <v>Yes</v>
      </c>
      <c r="H695" s="2" t="str">
        <f>INDEX(customers!$A$1:$I$1001,MATCH(orders!$C695,customers!$A$1:$A$1001,0),MATCH(orders!H$1,customers!$A$1:$I$1,0))</f>
        <v>Saint Louis</v>
      </c>
      <c r="I695" s="2" t="str">
        <f>INDEX(customers!$A$1:$I$1001,MATCH(orders!$C695,customers!$A$1:$A$1001,0),MATCH(orders!I$1,customers!$A$1:$I$1,0))</f>
        <v>United States</v>
      </c>
      <c r="J695" t="str">
        <f>INDEX(products!$A$1:$G$49,MATCH(orders!$D695,products!$A$1:$A$49,0),MATCH(orders!J$1,products!$A$1:$G$1,0))</f>
        <v>Ara</v>
      </c>
      <c r="K695" t="str">
        <f t="shared" si="20"/>
        <v>Arabica</v>
      </c>
      <c r="L695" t="str">
        <f>INDEX(products!$A$1:$G$49,MATCH(orders!$D695,products!$A$1:$A$49,0),MATCH(orders!L$1,products!$A$1:$G$1,0))</f>
        <v>M</v>
      </c>
      <c r="M695" t="str">
        <f t="shared" si="21"/>
        <v>Medium</v>
      </c>
      <c r="N695" s="4">
        <f>INDEX(products!$A$1:$G$49,MATCH(orders!$D695,products!$A$1:$A$49,0),MATCH(orders!N$1,products!$A$1:$G$1,0))</f>
        <v>2.5</v>
      </c>
      <c r="O695" s="5">
        <f>INDEX(products!$A$1:$G$49,MATCH(orders!$D695,products!$A$1:$A$49,0),MATCH(orders!O$1,products!$A$1:$G$1,0))</f>
        <v>25.874999999999996</v>
      </c>
      <c r="P695" s="5">
        <f>E695*O695</f>
        <v>51.749999999999993</v>
      </c>
    </row>
    <row r="696" spans="1:16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INDEX(customers!$A$1:$I$1001,MATCH(orders!$C696,customers!$A$1:$A$1001,0),MATCH(orders!F$1,customers!$A$1:$I$1,0))</f>
        <v>Roxie Deaconson</v>
      </c>
      <c r="G696" s="2" t="str">
        <f>INDEX(customers!$A$1:$I$1001,MATCH(orders!$C696,customers!$A$1:$A$1001,0),MATCH(orders!G$1,customers!$A$1:$I$1,0))</f>
        <v>No</v>
      </c>
      <c r="H696" s="2" t="str">
        <f>INDEX(customers!$A$1:$I$1001,MATCH(orders!$C696,customers!$A$1:$A$1001,0),MATCH(orders!H$1,customers!$A$1:$I$1,0))</f>
        <v>Yonkers</v>
      </c>
      <c r="I696" s="2" t="str">
        <f>INDEX(customers!$A$1:$I$1001,MATCH(orders!$C696,customers!$A$1:$A$1001,0),MATCH(orders!I$1,customers!$A$1:$I$1,0))</f>
        <v>United States</v>
      </c>
      <c r="J696" t="str">
        <f>INDEX(products!$A$1:$G$49,MATCH(orders!$D696,products!$A$1:$A$49,0),MATCH(orders!J$1,products!$A$1:$G$1,0))</f>
        <v>Exc</v>
      </c>
      <c r="K696" t="str">
        <f t="shared" si="20"/>
        <v>Excelsa</v>
      </c>
      <c r="L696" t="str">
        <f>INDEX(products!$A$1:$G$49,MATCH(orders!$D696,products!$A$1:$A$49,0),MATCH(orders!L$1,products!$A$1:$G$1,0))</f>
        <v>D</v>
      </c>
      <c r="M696" t="str">
        <f t="shared" si="21"/>
        <v>Dark</v>
      </c>
      <c r="N696" s="4">
        <f>INDEX(products!$A$1:$G$49,MATCH(orders!$D696,products!$A$1:$A$49,0),MATCH(orders!N$1,products!$A$1:$G$1,0))</f>
        <v>0.5</v>
      </c>
      <c r="O696" s="5">
        <f>INDEX(products!$A$1:$G$49,MATCH(orders!$D696,products!$A$1:$A$49,0),MATCH(orders!O$1,products!$A$1:$G$1,0))</f>
        <v>7.29</v>
      </c>
      <c r="P696" s="5">
        <f>E696*O696</f>
        <v>36.450000000000003</v>
      </c>
    </row>
    <row r="697" spans="1:16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INDEX(customers!$A$1:$I$1001,MATCH(orders!$C697,customers!$A$1:$A$1001,0),MATCH(orders!F$1,customers!$A$1:$I$1,0))</f>
        <v>Davida Caro</v>
      </c>
      <c r="G697" s="2" t="str">
        <f>INDEX(customers!$A$1:$I$1001,MATCH(orders!$C697,customers!$A$1:$A$1001,0),MATCH(orders!G$1,customers!$A$1:$I$1,0))</f>
        <v>Yes</v>
      </c>
      <c r="H697" s="2" t="str">
        <f>INDEX(customers!$A$1:$I$1001,MATCH(orders!$C697,customers!$A$1:$A$1001,0),MATCH(orders!H$1,customers!$A$1:$I$1,0))</f>
        <v>Baltimore</v>
      </c>
      <c r="I697" s="2" t="str">
        <f>INDEX(customers!$A$1:$I$1001,MATCH(orders!$C697,customers!$A$1:$A$1001,0),MATCH(orders!I$1,customers!$A$1:$I$1,0))</f>
        <v>United States</v>
      </c>
      <c r="J697" t="str">
        <f>INDEX(products!$A$1:$G$49,MATCH(orders!$D697,products!$A$1:$A$49,0),MATCH(orders!J$1,products!$A$1:$G$1,0))</f>
        <v>Lib</v>
      </c>
      <c r="K697" t="str">
        <f t="shared" si="20"/>
        <v>Liberica</v>
      </c>
      <c r="L697" t="str">
        <f>INDEX(products!$A$1:$G$49,MATCH(orders!$D697,products!$A$1:$A$49,0),MATCH(orders!L$1,products!$A$1:$G$1,0))</f>
        <v>L</v>
      </c>
      <c r="M697" t="str">
        <f t="shared" si="21"/>
        <v>Light</v>
      </c>
      <c r="N697" s="4">
        <f>INDEX(products!$A$1:$G$49,MATCH(orders!$D697,products!$A$1:$A$49,0),MATCH(orders!N$1,products!$A$1:$G$1,0))</f>
        <v>2.5</v>
      </c>
      <c r="O697" s="5">
        <f>INDEX(products!$A$1:$G$49,MATCH(orders!$D697,products!$A$1:$A$49,0),MATCH(orders!O$1,products!$A$1:$G$1,0))</f>
        <v>36.454999999999998</v>
      </c>
      <c r="P697" s="5">
        <f>E697*O697</f>
        <v>182.27499999999998</v>
      </c>
    </row>
    <row r="698" spans="1:16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INDEX(customers!$A$1:$I$1001,MATCH(orders!$C698,customers!$A$1:$A$1001,0),MATCH(orders!F$1,customers!$A$1:$I$1,0))</f>
        <v>Johna Bluck</v>
      </c>
      <c r="G698" s="2" t="str">
        <f>INDEX(customers!$A$1:$I$1001,MATCH(orders!$C698,customers!$A$1:$A$1001,0),MATCH(orders!G$1,customers!$A$1:$I$1,0))</f>
        <v>No</v>
      </c>
      <c r="H698" s="2" t="str">
        <f>INDEX(customers!$A$1:$I$1001,MATCH(orders!$C698,customers!$A$1:$A$1001,0),MATCH(orders!H$1,customers!$A$1:$I$1,0))</f>
        <v>Jacksonville</v>
      </c>
      <c r="I698" s="2" t="str">
        <f>INDEX(customers!$A$1:$I$1001,MATCH(orders!$C698,customers!$A$1:$A$1001,0),MATCH(orders!I$1,customers!$A$1:$I$1,0))</f>
        <v>United States</v>
      </c>
      <c r="J698" t="str">
        <f>INDEX(products!$A$1:$G$49,MATCH(orders!$D698,products!$A$1:$A$49,0),MATCH(orders!J$1,products!$A$1:$G$1,0))</f>
        <v>Lib</v>
      </c>
      <c r="K698" t="str">
        <f t="shared" si="20"/>
        <v>Liberica</v>
      </c>
      <c r="L698" t="str">
        <f>INDEX(products!$A$1:$G$49,MATCH(orders!$D698,products!$A$1:$A$49,0),MATCH(orders!L$1,products!$A$1:$G$1,0))</f>
        <v>D</v>
      </c>
      <c r="M698" t="str">
        <f t="shared" si="21"/>
        <v>Dark</v>
      </c>
      <c r="N698" s="4">
        <f>INDEX(products!$A$1:$G$49,MATCH(orders!$D698,products!$A$1:$A$49,0),MATCH(orders!N$1,products!$A$1:$G$1,0))</f>
        <v>0.5</v>
      </c>
      <c r="O698" s="5">
        <f>INDEX(products!$A$1:$G$49,MATCH(orders!$D698,products!$A$1:$A$49,0),MATCH(orders!O$1,products!$A$1:$G$1,0))</f>
        <v>7.77</v>
      </c>
      <c r="P698" s="5">
        <f>E698*O698</f>
        <v>31.08</v>
      </c>
    </row>
    <row r="699" spans="1:16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INDEX(customers!$A$1:$I$1001,MATCH(orders!$C699,customers!$A$1:$A$1001,0),MATCH(orders!F$1,customers!$A$1:$I$1,0))</f>
        <v>Myrle Dearden</v>
      </c>
      <c r="G699" s="2" t="str">
        <f>INDEX(customers!$A$1:$I$1001,MATCH(orders!$C699,customers!$A$1:$A$1001,0),MATCH(orders!G$1,customers!$A$1:$I$1,0))</f>
        <v>No</v>
      </c>
      <c r="H699" s="2" t="str">
        <f>INDEX(customers!$A$1:$I$1001,MATCH(orders!$C699,customers!$A$1:$A$1001,0),MATCH(orders!H$1,customers!$A$1:$I$1,0))</f>
        <v>Bayside</v>
      </c>
      <c r="I699" s="2" t="str">
        <f>INDEX(customers!$A$1:$I$1001,MATCH(orders!$C699,customers!$A$1:$A$1001,0),MATCH(orders!I$1,customers!$A$1:$I$1,0))</f>
        <v>Ireland</v>
      </c>
      <c r="J699" t="str">
        <f>INDEX(products!$A$1:$G$49,MATCH(orders!$D699,products!$A$1:$A$49,0),MATCH(orders!J$1,products!$A$1:$G$1,0))</f>
        <v>Ara</v>
      </c>
      <c r="K699" t="str">
        <f t="shared" si="20"/>
        <v>Arabica</v>
      </c>
      <c r="L699" t="str">
        <f>INDEX(products!$A$1:$G$49,MATCH(orders!$D699,products!$A$1:$A$49,0),MATCH(orders!L$1,products!$A$1:$G$1,0))</f>
        <v>M</v>
      </c>
      <c r="M699" t="str">
        <f t="shared" si="21"/>
        <v>Medium</v>
      </c>
      <c r="N699" s="4">
        <f>INDEX(products!$A$1:$G$49,MATCH(orders!$D699,products!$A$1:$A$49,0),MATCH(orders!N$1,products!$A$1:$G$1,0))</f>
        <v>0.5</v>
      </c>
      <c r="O699" s="5">
        <f>INDEX(products!$A$1:$G$49,MATCH(orders!$D699,products!$A$1:$A$49,0),MATCH(orders!O$1,products!$A$1:$G$1,0))</f>
        <v>6.75</v>
      </c>
      <c r="P699" s="5">
        <f>E699*O699</f>
        <v>20.25</v>
      </c>
    </row>
    <row r="700" spans="1:16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INDEX(customers!$A$1:$I$1001,MATCH(orders!$C700,customers!$A$1:$A$1001,0),MATCH(orders!F$1,customers!$A$1:$I$1,0))</f>
        <v>Jimmy Dymoke</v>
      </c>
      <c r="G700" s="2" t="str">
        <f>INDEX(customers!$A$1:$I$1001,MATCH(orders!$C700,customers!$A$1:$A$1001,0),MATCH(orders!G$1,customers!$A$1:$I$1,0))</f>
        <v>No</v>
      </c>
      <c r="H700" s="2" t="str">
        <f>INDEX(customers!$A$1:$I$1001,MATCH(orders!$C700,customers!$A$1:$A$1001,0),MATCH(orders!H$1,customers!$A$1:$I$1,0))</f>
        <v>Beaumont</v>
      </c>
      <c r="I700" s="2" t="str">
        <f>INDEX(customers!$A$1:$I$1001,MATCH(orders!$C700,customers!$A$1:$A$1001,0),MATCH(orders!I$1,customers!$A$1:$I$1,0))</f>
        <v>Ireland</v>
      </c>
      <c r="J700" t="str">
        <f>INDEX(products!$A$1:$G$49,MATCH(orders!$D700,products!$A$1:$A$49,0),MATCH(orders!J$1,products!$A$1:$G$1,0))</f>
        <v>Lib</v>
      </c>
      <c r="K700" t="str">
        <f t="shared" si="20"/>
        <v>Liberica</v>
      </c>
      <c r="L700" t="str">
        <f>INDEX(products!$A$1:$G$49,MATCH(orders!$D700,products!$A$1:$A$49,0),MATCH(orders!L$1,products!$A$1:$G$1,0))</f>
        <v>D</v>
      </c>
      <c r="M700" t="str">
        <f t="shared" si="21"/>
        <v>Dark</v>
      </c>
      <c r="N700" s="4">
        <f>INDEX(products!$A$1:$G$49,MATCH(orders!$D700,products!$A$1:$A$49,0),MATCH(orders!N$1,products!$A$1:$G$1,0))</f>
        <v>1</v>
      </c>
      <c r="O700" s="5">
        <f>INDEX(products!$A$1:$G$49,MATCH(orders!$D700,products!$A$1:$A$49,0),MATCH(orders!O$1,products!$A$1:$G$1,0))</f>
        <v>12.95</v>
      </c>
      <c r="P700" s="5">
        <f>E700*O700</f>
        <v>25.9</v>
      </c>
    </row>
    <row r="701" spans="1:16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INDEX(customers!$A$1:$I$1001,MATCH(orders!$C701,customers!$A$1:$A$1001,0),MATCH(orders!F$1,customers!$A$1:$I$1,0))</f>
        <v>Orland Tadman</v>
      </c>
      <c r="G701" s="2" t="str">
        <f>INDEX(customers!$A$1:$I$1001,MATCH(orders!$C701,customers!$A$1:$A$1001,0),MATCH(orders!G$1,customers!$A$1:$I$1,0))</f>
        <v>Yes</v>
      </c>
      <c r="H701" s="2" t="str">
        <f>INDEX(customers!$A$1:$I$1001,MATCH(orders!$C701,customers!$A$1:$A$1001,0),MATCH(orders!H$1,customers!$A$1:$I$1,0))</f>
        <v>Miami</v>
      </c>
      <c r="I701" s="2" t="str">
        <f>INDEX(customers!$A$1:$I$1001,MATCH(orders!$C701,customers!$A$1:$A$1001,0),MATCH(orders!I$1,customers!$A$1:$I$1,0))</f>
        <v>United States</v>
      </c>
      <c r="J701" t="str">
        <f>INDEX(products!$A$1:$G$49,MATCH(orders!$D701,products!$A$1:$A$49,0),MATCH(orders!J$1,products!$A$1:$G$1,0))</f>
        <v>Ara</v>
      </c>
      <c r="K701" t="str">
        <f t="shared" si="20"/>
        <v>Arabica</v>
      </c>
      <c r="L701" t="str">
        <f>INDEX(products!$A$1:$G$49,MATCH(orders!$D701,products!$A$1:$A$49,0),MATCH(orders!L$1,products!$A$1:$G$1,0))</f>
        <v>D</v>
      </c>
      <c r="M701" t="str">
        <f t="shared" si="21"/>
        <v>Dark</v>
      </c>
      <c r="N701" s="4">
        <f>INDEX(products!$A$1:$G$49,MATCH(orders!$D701,products!$A$1:$A$49,0),MATCH(orders!N$1,products!$A$1:$G$1,0))</f>
        <v>0.5</v>
      </c>
      <c r="O701" s="5">
        <f>INDEX(products!$A$1:$G$49,MATCH(orders!$D701,products!$A$1:$A$49,0),MATCH(orders!O$1,products!$A$1:$G$1,0))</f>
        <v>5.97</v>
      </c>
      <c r="P701" s="5">
        <f>E701*O701</f>
        <v>23.88</v>
      </c>
    </row>
    <row r="702" spans="1:16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INDEX(customers!$A$1:$I$1001,MATCH(orders!$C702,customers!$A$1:$A$1001,0),MATCH(orders!F$1,customers!$A$1:$I$1,0))</f>
        <v>Barrett Gudde</v>
      </c>
      <c r="G702" s="2" t="str">
        <f>INDEX(customers!$A$1:$I$1001,MATCH(orders!$C702,customers!$A$1:$A$1001,0),MATCH(orders!G$1,customers!$A$1:$I$1,0))</f>
        <v>No</v>
      </c>
      <c r="H702" s="2" t="str">
        <f>INDEX(customers!$A$1:$I$1001,MATCH(orders!$C702,customers!$A$1:$A$1001,0),MATCH(orders!H$1,customers!$A$1:$I$1,0))</f>
        <v>San Francisco</v>
      </c>
      <c r="I702" s="2" t="str">
        <f>INDEX(customers!$A$1:$I$1001,MATCH(orders!$C702,customers!$A$1:$A$1001,0),MATCH(orders!I$1,customers!$A$1:$I$1,0))</f>
        <v>United States</v>
      </c>
      <c r="J702" t="str">
        <f>INDEX(products!$A$1:$G$49,MATCH(orders!$D702,products!$A$1:$A$49,0),MATCH(orders!J$1,products!$A$1:$G$1,0))</f>
        <v>Lib</v>
      </c>
      <c r="K702" t="str">
        <f t="shared" si="20"/>
        <v>Liberica</v>
      </c>
      <c r="L702" t="str">
        <f>INDEX(products!$A$1:$G$49,MATCH(orders!$D702,products!$A$1:$A$49,0),MATCH(orders!L$1,products!$A$1:$G$1,0))</f>
        <v>L</v>
      </c>
      <c r="M702" t="str">
        <f t="shared" si="21"/>
        <v>Light</v>
      </c>
      <c r="N702" s="4">
        <f>INDEX(products!$A$1:$G$49,MATCH(orders!$D702,products!$A$1:$A$49,0),MATCH(orders!N$1,products!$A$1:$G$1,0))</f>
        <v>0.5</v>
      </c>
      <c r="O702" s="5">
        <f>INDEX(products!$A$1:$G$49,MATCH(orders!$D702,products!$A$1:$A$49,0),MATCH(orders!O$1,products!$A$1:$G$1,0))</f>
        <v>9.51</v>
      </c>
      <c r="P702" s="5">
        <f>E702*O702</f>
        <v>19.02</v>
      </c>
    </row>
    <row r="703" spans="1:16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INDEX(customers!$A$1:$I$1001,MATCH(orders!$C703,customers!$A$1:$A$1001,0),MATCH(orders!F$1,customers!$A$1:$I$1,0))</f>
        <v>Nathan Sictornes</v>
      </c>
      <c r="G703" s="2" t="str">
        <f>INDEX(customers!$A$1:$I$1001,MATCH(orders!$C703,customers!$A$1:$A$1001,0),MATCH(orders!G$1,customers!$A$1:$I$1,0))</f>
        <v>Yes</v>
      </c>
      <c r="H703" s="2" t="str">
        <f>INDEX(customers!$A$1:$I$1001,MATCH(orders!$C703,customers!$A$1:$A$1001,0),MATCH(orders!H$1,customers!$A$1:$I$1,0))</f>
        <v>Sandyford</v>
      </c>
      <c r="I703" s="2" t="str">
        <f>INDEX(customers!$A$1:$I$1001,MATCH(orders!$C703,customers!$A$1:$A$1001,0),MATCH(orders!I$1,customers!$A$1:$I$1,0))</f>
        <v>Ireland</v>
      </c>
      <c r="J703" t="str">
        <f>INDEX(products!$A$1:$G$49,MATCH(orders!$D703,products!$A$1:$A$49,0),MATCH(orders!J$1,products!$A$1:$G$1,0))</f>
        <v>Ara</v>
      </c>
      <c r="K703" t="str">
        <f t="shared" si="20"/>
        <v>Arabica</v>
      </c>
      <c r="L703" t="str">
        <f>INDEX(products!$A$1:$G$49,MATCH(orders!$D703,products!$A$1:$A$49,0),MATCH(orders!L$1,products!$A$1:$G$1,0))</f>
        <v>D</v>
      </c>
      <c r="M703" t="str">
        <f t="shared" si="21"/>
        <v>Dark</v>
      </c>
      <c r="N703" s="4">
        <f>INDEX(products!$A$1:$G$49,MATCH(orders!$D703,products!$A$1:$A$49,0),MATCH(orders!N$1,products!$A$1:$G$1,0))</f>
        <v>0.5</v>
      </c>
      <c r="O703" s="5">
        <f>INDEX(products!$A$1:$G$49,MATCH(orders!$D703,products!$A$1:$A$49,0),MATCH(orders!O$1,products!$A$1:$G$1,0))</f>
        <v>5.97</v>
      </c>
      <c r="P703" s="5">
        <f>E703*O703</f>
        <v>29.849999999999998</v>
      </c>
    </row>
    <row r="704" spans="1:16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INDEX(customers!$A$1:$I$1001,MATCH(orders!$C704,customers!$A$1:$A$1001,0),MATCH(orders!F$1,customers!$A$1:$I$1,0))</f>
        <v>Vivyan Dunning</v>
      </c>
      <c r="G704" s="2" t="str">
        <f>INDEX(customers!$A$1:$I$1001,MATCH(orders!$C704,customers!$A$1:$A$1001,0),MATCH(orders!G$1,customers!$A$1:$I$1,0))</f>
        <v>Yes</v>
      </c>
      <c r="H704" s="2" t="str">
        <f>INDEX(customers!$A$1:$I$1001,MATCH(orders!$C704,customers!$A$1:$A$1001,0),MATCH(orders!H$1,customers!$A$1:$I$1,0))</f>
        <v>Punta Gorda</v>
      </c>
      <c r="I704" s="2" t="str">
        <f>INDEX(customers!$A$1:$I$1001,MATCH(orders!$C704,customers!$A$1:$A$1001,0),MATCH(orders!I$1,customers!$A$1:$I$1,0))</f>
        <v>United States</v>
      </c>
      <c r="J704" t="str">
        <f>INDEX(products!$A$1:$G$49,MATCH(orders!$D704,products!$A$1:$A$49,0),MATCH(orders!J$1,products!$A$1:$G$1,0))</f>
        <v>Ara</v>
      </c>
      <c r="K704" t="str">
        <f t="shared" si="20"/>
        <v>Arabica</v>
      </c>
      <c r="L704" t="str">
        <f>INDEX(products!$A$1:$G$49,MATCH(orders!$D704,products!$A$1:$A$49,0),MATCH(orders!L$1,products!$A$1:$G$1,0))</f>
        <v>L</v>
      </c>
      <c r="M704" t="str">
        <f t="shared" si="21"/>
        <v>Light</v>
      </c>
      <c r="N704" s="4">
        <f>INDEX(products!$A$1:$G$49,MATCH(orders!$D704,products!$A$1:$A$49,0),MATCH(orders!N$1,products!$A$1:$G$1,0))</f>
        <v>0.5</v>
      </c>
      <c r="O704" s="5">
        <f>INDEX(products!$A$1:$G$49,MATCH(orders!$D704,products!$A$1:$A$49,0),MATCH(orders!O$1,products!$A$1:$G$1,0))</f>
        <v>7.77</v>
      </c>
      <c r="P704" s="5">
        <f>E704*O704</f>
        <v>7.77</v>
      </c>
    </row>
    <row r="705" spans="1:16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INDEX(customers!$A$1:$I$1001,MATCH(orders!$C705,customers!$A$1:$A$1001,0),MATCH(orders!F$1,customers!$A$1:$I$1,0))</f>
        <v>Doralin Baison</v>
      </c>
      <c r="G705" s="2" t="str">
        <f>INDEX(customers!$A$1:$I$1001,MATCH(orders!$C705,customers!$A$1:$A$1001,0),MATCH(orders!G$1,customers!$A$1:$I$1,0))</f>
        <v>Yes</v>
      </c>
      <c r="H705" s="2" t="str">
        <f>INDEX(customers!$A$1:$I$1001,MATCH(orders!$C705,customers!$A$1:$A$1001,0),MATCH(orders!H$1,customers!$A$1:$I$1,0))</f>
        <v>Ballivor</v>
      </c>
      <c r="I705" s="2" t="str">
        <f>INDEX(customers!$A$1:$I$1001,MATCH(orders!$C705,customers!$A$1:$A$1001,0),MATCH(orders!I$1,customers!$A$1:$I$1,0))</f>
        <v>Ireland</v>
      </c>
      <c r="J705" t="str">
        <f>INDEX(products!$A$1:$G$49,MATCH(orders!$D705,products!$A$1:$A$49,0),MATCH(orders!J$1,products!$A$1:$G$1,0))</f>
        <v>Lib</v>
      </c>
      <c r="K705" t="str">
        <f t="shared" si="20"/>
        <v>Liberica</v>
      </c>
      <c r="L705" t="str">
        <f>INDEX(products!$A$1:$G$49,MATCH(orders!$D705,products!$A$1:$A$49,0),MATCH(orders!L$1,products!$A$1:$G$1,0))</f>
        <v>D</v>
      </c>
      <c r="M705" t="str">
        <f t="shared" si="21"/>
        <v>Dark</v>
      </c>
      <c r="N705" s="4">
        <f>INDEX(products!$A$1:$G$49,MATCH(orders!$D705,products!$A$1:$A$49,0),MATCH(orders!N$1,products!$A$1:$G$1,0))</f>
        <v>2.5</v>
      </c>
      <c r="O705" s="5">
        <f>INDEX(products!$A$1:$G$49,MATCH(orders!$D705,products!$A$1:$A$49,0),MATCH(orders!O$1,products!$A$1:$G$1,0))</f>
        <v>29.784999999999997</v>
      </c>
      <c r="P705" s="5">
        <f>E705*O705</f>
        <v>119.13999999999999</v>
      </c>
    </row>
    <row r="706" spans="1:16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INDEX(customers!$A$1:$I$1001,MATCH(orders!$C706,customers!$A$1:$A$1001,0),MATCH(orders!F$1,customers!$A$1:$I$1,0))</f>
        <v>Josefina Ferens</v>
      </c>
      <c r="G706" s="2" t="str">
        <f>INDEX(customers!$A$1:$I$1001,MATCH(orders!$C706,customers!$A$1:$A$1001,0),MATCH(orders!G$1,customers!$A$1:$I$1,0))</f>
        <v>Yes</v>
      </c>
      <c r="H706" s="2" t="str">
        <f>INDEX(customers!$A$1:$I$1001,MATCH(orders!$C706,customers!$A$1:$A$1001,0),MATCH(orders!H$1,customers!$A$1:$I$1,0))</f>
        <v>New York City</v>
      </c>
      <c r="I706" s="2" t="str">
        <f>INDEX(customers!$A$1:$I$1001,MATCH(orders!$C706,customers!$A$1:$A$1001,0),MATCH(orders!I$1,customers!$A$1:$I$1,0))</f>
        <v>United States</v>
      </c>
      <c r="J706" t="str">
        <f>INDEX(products!$A$1:$G$49,MATCH(orders!$D706,products!$A$1:$A$49,0),MATCH(orders!J$1,products!$A$1:$G$1,0))</f>
        <v>Exc</v>
      </c>
      <c r="K706" t="str">
        <f t="shared" si="20"/>
        <v>Excelsa</v>
      </c>
      <c r="L706" t="str">
        <f>INDEX(products!$A$1:$G$49,MATCH(orders!$D706,products!$A$1:$A$49,0),MATCH(orders!L$1,products!$A$1:$G$1,0))</f>
        <v>D</v>
      </c>
      <c r="M706" t="str">
        <f t="shared" si="21"/>
        <v>Dark</v>
      </c>
      <c r="N706" s="4">
        <f>INDEX(products!$A$1:$G$49,MATCH(orders!$D706,products!$A$1:$A$49,0),MATCH(orders!N$1,products!$A$1:$G$1,0))</f>
        <v>0.2</v>
      </c>
      <c r="O706" s="5">
        <f>INDEX(products!$A$1:$G$49,MATCH(orders!$D706,products!$A$1:$A$49,0),MATCH(orders!O$1,products!$A$1:$G$1,0))</f>
        <v>3.645</v>
      </c>
      <c r="P706" s="5">
        <f>E706*O706</f>
        <v>21.87</v>
      </c>
    </row>
    <row r="707" spans="1:16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INDEX(customers!$A$1:$I$1001,MATCH(orders!$C707,customers!$A$1:$A$1001,0),MATCH(orders!F$1,customers!$A$1:$I$1,0))</f>
        <v>Shelley Gehring</v>
      </c>
      <c r="G707" s="2" t="str">
        <f>INDEX(customers!$A$1:$I$1001,MATCH(orders!$C707,customers!$A$1:$A$1001,0),MATCH(orders!G$1,customers!$A$1:$I$1,0))</f>
        <v>No</v>
      </c>
      <c r="H707" s="2" t="str">
        <f>INDEX(customers!$A$1:$I$1001,MATCH(orders!$C707,customers!$A$1:$A$1001,0),MATCH(orders!H$1,customers!$A$1:$I$1,0))</f>
        <v>Spartanburg</v>
      </c>
      <c r="I707" s="2" t="str">
        <f>INDEX(customers!$A$1:$I$1001,MATCH(orders!$C707,customers!$A$1:$A$1001,0),MATCH(orders!I$1,customers!$A$1:$I$1,0))</f>
        <v>United States</v>
      </c>
      <c r="J707" t="str">
        <f>INDEX(products!$A$1:$G$49,MATCH(orders!$D707,products!$A$1:$A$49,0),MATCH(orders!J$1,products!$A$1:$G$1,0))</f>
        <v>Exc</v>
      </c>
      <c r="K707" t="str">
        <f t="shared" ref="K707:K770" si="22">IF(J707="Rob","Robusta",IF(J707="Exc","Excelsa",IF(J707="Ara","Arabica",IF(J707="Lib","Liberica"," "))))</f>
        <v>Excelsa</v>
      </c>
      <c r="L707" t="str">
        <f>INDEX(products!$A$1:$G$49,MATCH(orders!$D707,products!$A$1:$A$49,0),MATCH(orders!L$1,products!$A$1:$G$1,0))</f>
        <v>L</v>
      </c>
      <c r="M707" t="str">
        <f t="shared" ref="M707:M770" si="23">IF(L707="M","Medium",IF(L707="L","Light",IF(L707="D","Dark"," ")))</f>
        <v>Light</v>
      </c>
      <c r="N707" s="4">
        <f>INDEX(products!$A$1:$G$49,MATCH(orders!$D707,products!$A$1:$A$49,0),MATCH(orders!N$1,products!$A$1:$G$1,0))</f>
        <v>0.5</v>
      </c>
      <c r="O707" s="5">
        <f>INDEX(products!$A$1:$G$49,MATCH(orders!$D707,products!$A$1:$A$49,0),MATCH(orders!O$1,products!$A$1:$G$1,0))</f>
        <v>8.91</v>
      </c>
      <c r="P707" s="5">
        <f>E707*O707</f>
        <v>17.82</v>
      </c>
    </row>
    <row r="708" spans="1:16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INDEX(customers!$A$1:$I$1001,MATCH(orders!$C708,customers!$A$1:$A$1001,0),MATCH(orders!F$1,customers!$A$1:$I$1,0))</f>
        <v>Barrie Fallowes</v>
      </c>
      <c r="G708" s="2" t="str">
        <f>INDEX(customers!$A$1:$I$1001,MATCH(orders!$C708,customers!$A$1:$A$1001,0),MATCH(orders!G$1,customers!$A$1:$I$1,0))</f>
        <v>No</v>
      </c>
      <c r="H708" s="2" t="str">
        <f>INDEX(customers!$A$1:$I$1001,MATCH(orders!$C708,customers!$A$1:$A$1001,0),MATCH(orders!H$1,customers!$A$1:$I$1,0))</f>
        <v>Bakersfield</v>
      </c>
      <c r="I708" s="2" t="str">
        <f>INDEX(customers!$A$1:$I$1001,MATCH(orders!$C708,customers!$A$1:$A$1001,0),MATCH(orders!I$1,customers!$A$1:$I$1,0))</f>
        <v>United States</v>
      </c>
      <c r="J708" t="str">
        <f>INDEX(products!$A$1:$G$49,MATCH(orders!$D708,products!$A$1:$A$49,0),MATCH(orders!J$1,products!$A$1:$G$1,0))</f>
        <v>Exc</v>
      </c>
      <c r="K708" t="str">
        <f t="shared" si="22"/>
        <v>Excelsa</v>
      </c>
      <c r="L708" t="str">
        <f>INDEX(products!$A$1:$G$49,MATCH(orders!$D708,products!$A$1:$A$49,0),MATCH(orders!L$1,products!$A$1:$G$1,0))</f>
        <v>M</v>
      </c>
      <c r="M708" t="str">
        <f t="shared" si="23"/>
        <v>Medium</v>
      </c>
      <c r="N708" s="4">
        <f>INDEX(products!$A$1:$G$49,MATCH(orders!$D708,products!$A$1:$A$49,0),MATCH(orders!N$1,products!$A$1:$G$1,0))</f>
        <v>0.2</v>
      </c>
      <c r="O708" s="5">
        <f>INDEX(products!$A$1:$G$49,MATCH(orders!$D708,products!$A$1:$A$49,0),MATCH(orders!O$1,products!$A$1:$G$1,0))</f>
        <v>4.125</v>
      </c>
      <c r="P708" s="5">
        <f>E708*O708</f>
        <v>12.375</v>
      </c>
    </row>
    <row r="709" spans="1:16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INDEX(customers!$A$1:$I$1001,MATCH(orders!$C709,customers!$A$1:$A$1001,0),MATCH(orders!F$1,customers!$A$1:$I$1,0))</f>
        <v>Nicolas Aiton</v>
      </c>
      <c r="G709" s="2" t="str">
        <f>INDEX(customers!$A$1:$I$1001,MATCH(orders!$C709,customers!$A$1:$A$1001,0),MATCH(orders!G$1,customers!$A$1:$I$1,0))</f>
        <v>No</v>
      </c>
      <c r="H709" s="2" t="str">
        <f>INDEX(customers!$A$1:$I$1001,MATCH(orders!$C709,customers!$A$1:$A$1001,0),MATCH(orders!H$1,customers!$A$1:$I$1,0))</f>
        <v>Dungarvan</v>
      </c>
      <c r="I709" s="2" t="str">
        <f>INDEX(customers!$A$1:$I$1001,MATCH(orders!$C709,customers!$A$1:$A$1001,0),MATCH(orders!I$1,customers!$A$1:$I$1,0))</f>
        <v>Ireland</v>
      </c>
      <c r="J709" t="str">
        <f>INDEX(products!$A$1:$G$49,MATCH(orders!$D709,products!$A$1:$A$49,0),MATCH(orders!J$1,products!$A$1:$G$1,0))</f>
        <v>Lib</v>
      </c>
      <c r="K709" t="str">
        <f t="shared" si="22"/>
        <v>Liberica</v>
      </c>
      <c r="L709" t="str">
        <f>INDEX(products!$A$1:$G$49,MATCH(orders!$D709,products!$A$1:$A$49,0),MATCH(orders!L$1,products!$A$1:$G$1,0))</f>
        <v>D</v>
      </c>
      <c r="M709" t="str">
        <f t="shared" si="23"/>
        <v>Dark</v>
      </c>
      <c r="N709" s="4">
        <f>INDEX(products!$A$1:$G$49,MATCH(orders!$D709,products!$A$1:$A$49,0),MATCH(orders!N$1,products!$A$1:$G$1,0))</f>
        <v>1</v>
      </c>
      <c r="O709" s="5">
        <f>INDEX(products!$A$1:$G$49,MATCH(orders!$D709,products!$A$1:$A$49,0),MATCH(orders!O$1,products!$A$1:$G$1,0))</f>
        <v>12.95</v>
      </c>
      <c r="P709" s="5">
        <f>E709*O709</f>
        <v>25.9</v>
      </c>
    </row>
    <row r="710" spans="1:16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INDEX(customers!$A$1:$I$1001,MATCH(orders!$C710,customers!$A$1:$A$1001,0),MATCH(orders!F$1,customers!$A$1:$I$1,0))</f>
        <v>Shelli De Banke</v>
      </c>
      <c r="G710" s="2" t="str">
        <f>INDEX(customers!$A$1:$I$1001,MATCH(orders!$C710,customers!$A$1:$A$1001,0),MATCH(orders!G$1,customers!$A$1:$I$1,0))</f>
        <v>Yes</v>
      </c>
      <c r="H710" s="2" t="str">
        <f>INDEX(customers!$A$1:$I$1001,MATCH(orders!$C710,customers!$A$1:$A$1001,0),MATCH(orders!H$1,customers!$A$1:$I$1,0))</f>
        <v>Saint Louis</v>
      </c>
      <c r="I710" s="2" t="str">
        <f>INDEX(customers!$A$1:$I$1001,MATCH(orders!$C710,customers!$A$1:$A$1001,0),MATCH(orders!I$1,customers!$A$1:$I$1,0))</f>
        <v>United States</v>
      </c>
      <c r="J710" t="str">
        <f>INDEX(products!$A$1:$G$49,MATCH(orders!$D710,products!$A$1:$A$49,0),MATCH(orders!J$1,products!$A$1:$G$1,0))</f>
        <v>Ara</v>
      </c>
      <c r="K710" t="str">
        <f t="shared" si="22"/>
        <v>Arabica</v>
      </c>
      <c r="L710" t="str">
        <f>INDEX(products!$A$1:$G$49,MATCH(orders!$D710,products!$A$1:$A$49,0),MATCH(orders!L$1,products!$A$1:$G$1,0))</f>
        <v>M</v>
      </c>
      <c r="M710" t="str">
        <f t="shared" si="23"/>
        <v>Medium</v>
      </c>
      <c r="N710" s="4">
        <f>INDEX(products!$A$1:$G$49,MATCH(orders!$D710,products!$A$1:$A$49,0),MATCH(orders!N$1,products!$A$1:$G$1,0))</f>
        <v>0.5</v>
      </c>
      <c r="O710" s="5">
        <f>INDEX(products!$A$1:$G$49,MATCH(orders!$D710,products!$A$1:$A$49,0),MATCH(orders!O$1,products!$A$1:$G$1,0))</f>
        <v>6.75</v>
      </c>
      <c r="P710" s="5">
        <f>E710*O710</f>
        <v>13.5</v>
      </c>
    </row>
    <row r="711" spans="1:16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INDEX(customers!$A$1:$I$1001,MATCH(orders!$C711,customers!$A$1:$A$1001,0),MATCH(orders!F$1,customers!$A$1:$I$1,0))</f>
        <v>Lyell Murch</v>
      </c>
      <c r="G711" s="2" t="str">
        <f>INDEX(customers!$A$1:$I$1001,MATCH(orders!$C711,customers!$A$1:$A$1001,0),MATCH(orders!G$1,customers!$A$1:$I$1,0))</f>
        <v>Yes</v>
      </c>
      <c r="H711" s="2" t="str">
        <f>INDEX(customers!$A$1:$I$1001,MATCH(orders!$C711,customers!$A$1:$A$1001,0),MATCH(orders!H$1,customers!$A$1:$I$1,0))</f>
        <v>Fort Wayne</v>
      </c>
      <c r="I711" s="2" t="str">
        <f>INDEX(customers!$A$1:$I$1001,MATCH(orders!$C711,customers!$A$1:$A$1001,0),MATCH(orders!I$1,customers!$A$1:$I$1,0))</f>
        <v>United States</v>
      </c>
      <c r="J711" t="str">
        <f>INDEX(products!$A$1:$G$49,MATCH(orders!$D711,products!$A$1:$A$49,0),MATCH(orders!J$1,products!$A$1:$G$1,0))</f>
        <v>Exc</v>
      </c>
      <c r="K711" t="str">
        <f t="shared" si="22"/>
        <v>Excelsa</v>
      </c>
      <c r="L711" t="str">
        <f>INDEX(products!$A$1:$G$49,MATCH(orders!$D711,products!$A$1:$A$49,0),MATCH(orders!L$1,products!$A$1:$G$1,0))</f>
        <v>L</v>
      </c>
      <c r="M711" t="str">
        <f t="shared" si="23"/>
        <v>Light</v>
      </c>
      <c r="N711" s="4">
        <f>INDEX(products!$A$1:$G$49,MATCH(orders!$D711,products!$A$1:$A$49,0),MATCH(orders!N$1,products!$A$1:$G$1,0))</f>
        <v>0.5</v>
      </c>
      <c r="O711" s="5">
        <f>INDEX(products!$A$1:$G$49,MATCH(orders!$D711,products!$A$1:$A$49,0),MATCH(orders!O$1,products!$A$1:$G$1,0))</f>
        <v>8.91</v>
      </c>
      <c r="P711" s="5">
        <f>E711*O711</f>
        <v>17.82</v>
      </c>
    </row>
    <row r="712" spans="1:16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INDEX(customers!$A$1:$I$1001,MATCH(orders!$C712,customers!$A$1:$A$1001,0),MATCH(orders!F$1,customers!$A$1:$I$1,0))</f>
        <v>Stearne Count</v>
      </c>
      <c r="G712" s="2" t="str">
        <f>INDEX(customers!$A$1:$I$1001,MATCH(orders!$C712,customers!$A$1:$A$1001,0),MATCH(orders!G$1,customers!$A$1:$I$1,0))</f>
        <v>No</v>
      </c>
      <c r="H712" s="2" t="str">
        <f>INDEX(customers!$A$1:$I$1001,MATCH(orders!$C712,customers!$A$1:$A$1001,0),MATCH(orders!H$1,customers!$A$1:$I$1,0))</f>
        <v>Young America</v>
      </c>
      <c r="I712" s="2" t="str">
        <f>INDEX(customers!$A$1:$I$1001,MATCH(orders!$C712,customers!$A$1:$A$1001,0),MATCH(orders!I$1,customers!$A$1:$I$1,0))</f>
        <v>United States</v>
      </c>
      <c r="J712" t="str">
        <f>INDEX(products!$A$1:$G$49,MATCH(orders!$D712,products!$A$1:$A$49,0),MATCH(orders!J$1,products!$A$1:$G$1,0))</f>
        <v>Exc</v>
      </c>
      <c r="K712" t="str">
        <f t="shared" si="22"/>
        <v>Excelsa</v>
      </c>
      <c r="L712" t="str">
        <f>INDEX(products!$A$1:$G$49,MATCH(orders!$D712,products!$A$1:$A$49,0),MATCH(orders!L$1,products!$A$1:$G$1,0))</f>
        <v>M</v>
      </c>
      <c r="M712" t="str">
        <f t="shared" si="23"/>
        <v>Medium</v>
      </c>
      <c r="N712" s="4">
        <f>INDEX(products!$A$1:$G$49,MATCH(orders!$D712,products!$A$1:$A$49,0),MATCH(orders!N$1,products!$A$1:$G$1,0))</f>
        <v>0.5</v>
      </c>
      <c r="O712" s="5">
        <f>INDEX(products!$A$1:$G$49,MATCH(orders!$D712,products!$A$1:$A$49,0),MATCH(orders!O$1,products!$A$1:$G$1,0))</f>
        <v>8.25</v>
      </c>
      <c r="P712" s="5">
        <f>E712*O712</f>
        <v>24.75</v>
      </c>
    </row>
    <row r="713" spans="1:16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INDEX(customers!$A$1:$I$1001,MATCH(orders!$C713,customers!$A$1:$A$1001,0),MATCH(orders!F$1,customers!$A$1:$I$1,0))</f>
        <v>Selia Ragles</v>
      </c>
      <c r="G713" s="2" t="str">
        <f>INDEX(customers!$A$1:$I$1001,MATCH(orders!$C713,customers!$A$1:$A$1001,0),MATCH(orders!G$1,customers!$A$1:$I$1,0))</f>
        <v>No</v>
      </c>
      <c r="H713" s="2" t="str">
        <f>INDEX(customers!$A$1:$I$1001,MATCH(orders!$C713,customers!$A$1:$A$1001,0),MATCH(orders!H$1,customers!$A$1:$I$1,0))</f>
        <v>Fort Smith</v>
      </c>
      <c r="I713" s="2" t="str">
        <f>INDEX(customers!$A$1:$I$1001,MATCH(orders!$C713,customers!$A$1:$A$1001,0),MATCH(orders!I$1,customers!$A$1:$I$1,0))</f>
        <v>United States</v>
      </c>
      <c r="J713" t="str">
        <f>INDEX(products!$A$1:$G$49,MATCH(orders!$D713,products!$A$1:$A$49,0),MATCH(orders!J$1,products!$A$1:$G$1,0))</f>
        <v>Rob</v>
      </c>
      <c r="K713" t="str">
        <f t="shared" si="22"/>
        <v>Robusta</v>
      </c>
      <c r="L713" t="str">
        <f>INDEX(products!$A$1:$G$49,MATCH(orders!$D713,products!$A$1:$A$49,0),MATCH(orders!L$1,products!$A$1:$G$1,0))</f>
        <v>M</v>
      </c>
      <c r="M713" t="str">
        <f t="shared" si="23"/>
        <v>Medium</v>
      </c>
      <c r="N713" s="4">
        <f>INDEX(products!$A$1:$G$49,MATCH(orders!$D713,products!$A$1:$A$49,0),MATCH(orders!N$1,products!$A$1:$G$1,0))</f>
        <v>0.2</v>
      </c>
      <c r="O713" s="5">
        <f>INDEX(products!$A$1:$G$49,MATCH(orders!$D713,products!$A$1:$A$49,0),MATCH(orders!O$1,products!$A$1:$G$1,0))</f>
        <v>2.9849999999999999</v>
      </c>
      <c r="P713" s="5">
        <f>E713*O713</f>
        <v>17.91</v>
      </c>
    </row>
    <row r="714" spans="1:16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INDEX(customers!$A$1:$I$1001,MATCH(orders!$C714,customers!$A$1:$A$1001,0),MATCH(orders!F$1,customers!$A$1:$I$1,0))</f>
        <v>Silas Deehan</v>
      </c>
      <c r="G714" s="2" t="str">
        <f>INDEX(customers!$A$1:$I$1001,MATCH(orders!$C714,customers!$A$1:$A$1001,0),MATCH(orders!G$1,customers!$A$1:$I$1,0))</f>
        <v>No</v>
      </c>
      <c r="H714" s="2" t="str">
        <f>INDEX(customers!$A$1:$I$1001,MATCH(orders!$C714,customers!$A$1:$A$1001,0),MATCH(orders!H$1,customers!$A$1:$I$1,0))</f>
        <v>Charlton</v>
      </c>
      <c r="I714" s="2" t="str">
        <f>INDEX(customers!$A$1:$I$1001,MATCH(orders!$C714,customers!$A$1:$A$1001,0),MATCH(orders!I$1,customers!$A$1:$I$1,0))</f>
        <v>United Kingdom</v>
      </c>
      <c r="J714" t="str">
        <f>INDEX(products!$A$1:$G$49,MATCH(orders!$D714,products!$A$1:$A$49,0),MATCH(orders!J$1,products!$A$1:$G$1,0))</f>
        <v>Exc</v>
      </c>
      <c r="K714" t="str">
        <f t="shared" si="22"/>
        <v>Excelsa</v>
      </c>
      <c r="L714" t="str">
        <f>INDEX(products!$A$1:$G$49,MATCH(orders!$D714,products!$A$1:$A$49,0),MATCH(orders!L$1,products!$A$1:$G$1,0))</f>
        <v>M</v>
      </c>
      <c r="M714" t="str">
        <f t="shared" si="23"/>
        <v>Medium</v>
      </c>
      <c r="N714" s="4">
        <f>INDEX(products!$A$1:$G$49,MATCH(orders!$D714,products!$A$1:$A$49,0),MATCH(orders!N$1,products!$A$1:$G$1,0))</f>
        <v>0.5</v>
      </c>
      <c r="O714" s="5">
        <f>INDEX(products!$A$1:$G$49,MATCH(orders!$D714,products!$A$1:$A$49,0),MATCH(orders!O$1,products!$A$1:$G$1,0))</f>
        <v>8.25</v>
      </c>
      <c r="P714" s="5">
        <f>E714*O714</f>
        <v>16.5</v>
      </c>
    </row>
    <row r="715" spans="1:16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INDEX(customers!$A$1:$I$1001,MATCH(orders!$C715,customers!$A$1:$A$1001,0),MATCH(orders!F$1,customers!$A$1:$I$1,0))</f>
        <v>Sacha Bruun</v>
      </c>
      <c r="G715" s="2" t="str">
        <f>INDEX(customers!$A$1:$I$1001,MATCH(orders!$C715,customers!$A$1:$A$1001,0),MATCH(orders!G$1,customers!$A$1:$I$1,0))</f>
        <v>No</v>
      </c>
      <c r="H715" s="2" t="str">
        <f>INDEX(customers!$A$1:$I$1001,MATCH(orders!$C715,customers!$A$1:$A$1001,0),MATCH(orders!H$1,customers!$A$1:$I$1,0))</f>
        <v>Stockton</v>
      </c>
      <c r="I715" s="2" t="str">
        <f>INDEX(customers!$A$1:$I$1001,MATCH(orders!$C715,customers!$A$1:$A$1001,0),MATCH(orders!I$1,customers!$A$1:$I$1,0))</f>
        <v>United States</v>
      </c>
      <c r="J715" t="str">
        <f>INDEX(products!$A$1:$G$49,MATCH(orders!$D715,products!$A$1:$A$49,0),MATCH(orders!J$1,products!$A$1:$G$1,0))</f>
        <v>Rob</v>
      </c>
      <c r="K715" t="str">
        <f t="shared" si="22"/>
        <v>Robusta</v>
      </c>
      <c r="L715" t="str">
        <f>INDEX(products!$A$1:$G$49,MATCH(orders!$D715,products!$A$1:$A$49,0),MATCH(orders!L$1,products!$A$1:$G$1,0))</f>
        <v>M</v>
      </c>
      <c r="M715" t="str">
        <f t="shared" si="23"/>
        <v>Medium</v>
      </c>
      <c r="N715" s="4">
        <f>INDEX(products!$A$1:$G$49,MATCH(orders!$D715,products!$A$1:$A$49,0),MATCH(orders!N$1,products!$A$1:$G$1,0))</f>
        <v>0.2</v>
      </c>
      <c r="O715" s="5">
        <f>INDEX(products!$A$1:$G$49,MATCH(orders!$D715,products!$A$1:$A$49,0),MATCH(orders!O$1,products!$A$1:$G$1,0))</f>
        <v>2.9849999999999999</v>
      </c>
      <c r="P715" s="5">
        <f>E715*O715</f>
        <v>2.9849999999999999</v>
      </c>
    </row>
    <row r="716" spans="1:16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INDEX(customers!$A$1:$I$1001,MATCH(orders!$C716,customers!$A$1:$A$1001,0),MATCH(orders!F$1,customers!$A$1:$I$1,0))</f>
        <v>Alon Pllu</v>
      </c>
      <c r="G716" s="2" t="str">
        <f>INDEX(customers!$A$1:$I$1001,MATCH(orders!$C716,customers!$A$1:$A$1001,0),MATCH(orders!G$1,customers!$A$1:$I$1,0))</f>
        <v>Yes</v>
      </c>
      <c r="H716" s="2" t="str">
        <f>INDEX(customers!$A$1:$I$1001,MATCH(orders!$C716,customers!$A$1:$A$1001,0),MATCH(orders!H$1,customers!$A$1:$I$1,0))</f>
        <v>Navan</v>
      </c>
      <c r="I716" s="2" t="str">
        <f>INDEX(customers!$A$1:$I$1001,MATCH(orders!$C716,customers!$A$1:$A$1001,0),MATCH(orders!I$1,customers!$A$1:$I$1,0))</f>
        <v>Ireland</v>
      </c>
      <c r="J716" t="str">
        <f>INDEX(products!$A$1:$G$49,MATCH(orders!$D716,products!$A$1:$A$49,0),MATCH(orders!J$1,products!$A$1:$G$1,0))</f>
        <v>Exc</v>
      </c>
      <c r="K716" t="str">
        <f t="shared" si="22"/>
        <v>Excelsa</v>
      </c>
      <c r="L716" t="str">
        <f>INDEX(products!$A$1:$G$49,MATCH(orders!$D716,products!$A$1:$A$49,0),MATCH(orders!L$1,products!$A$1:$G$1,0))</f>
        <v>D</v>
      </c>
      <c r="M716" t="str">
        <f t="shared" si="23"/>
        <v>Dark</v>
      </c>
      <c r="N716" s="4">
        <f>INDEX(products!$A$1:$G$49,MATCH(orders!$D716,products!$A$1:$A$49,0),MATCH(orders!N$1,products!$A$1:$G$1,0))</f>
        <v>0.2</v>
      </c>
      <c r="O716" s="5">
        <f>INDEX(products!$A$1:$G$49,MATCH(orders!$D716,products!$A$1:$A$49,0),MATCH(orders!O$1,products!$A$1:$G$1,0))</f>
        <v>3.645</v>
      </c>
      <c r="P716" s="5">
        <f>E716*O716</f>
        <v>14.58</v>
      </c>
    </row>
    <row r="717" spans="1:16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INDEX(customers!$A$1:$I$1001,MATCH(orders!$C717,customers!$A$1:$A$1001,0),MATCH(orders!F$1,customers!$A$1:$I$1,0))</f>
        <v>Gilberto Cornier</v>
      </c>
      <c r="G717" s="2" t="str">
        <f>INDEX(customers!$A$1:$I$1001,MATCH(orders!$C717,customers!$A$1:$A$1001,0),MATCH(orders!G$1,customers!$A$1:$I$1,0))</f>
        <v>No</v>
      </c>
      <c r="H717" s="2" t="str">
        <f>INDEX(customers!$A$1:$I$1001,MATCH(orders!$C717,customers!$A$1:$A$1001,0),MATCH(orders!H$1,customers!$A$1:$I$1,0))</f>
        <v>Tampa</v>
      </c>
      <c r="I717" s="2" t="str">
        <f>INDEX(customers!$A$1:$I$1001,MATCH(orders!$C717,customers!$A$1:$A$1001,0),MATCH(orders!I$1,customers!$A$1:$I$1,0))</f>
        <v>United States</v>
      </c>
      <c r="J717" t="str">
        <f>INDEX(products!$A$1:$G$49,MATCH(orders!$D717,products!$A$1:$A$49,0),MATCH(orders!J$1,products!$A$1:$G$1,0))</f>
        <v>Exc</v>
      </c>
      <c r="K717" t="str">
        <f t="shared" si="22"/>
        <v>Excelsa</v>
      </c>
      <c r="L717" t="str">
        <f>INDEX(products!$A$1:$G$49,MATCH(orders!$D717,products!$A$1:$A$49,0),MATCH(orders!L$1,products!$A$1:$G$1,0))</f>
        <v>L</v>
      </c>
      <c r="M717" t="str">
        <f t="shared" si="23"/>
        <v>Light</v>
      </c>
      <c r="N717" s="4">
        <f>INDEX(products!$A$1:$G$49,MATCH(orders!$D717,products!$A$1:$A$49,0),MATCH(orders!N$1,products!$A$1:$G$1,0))</f>
        <v>1</v>
      </c>
      <c r="O717" s="5">
        <f>INDEX(products!$A$1:$G$49,MATCH(orders!$D717,products!$A$1:$A$49,0),MATCH(orders!O$1,products!$A$1:$G$1,0))</f>
        <v>14.85</v>
      </c>
      <c r="P717" s="5">
        <f>E717*O717</f>
        <v>89.1</v>
      </c>
    </row>
    <row r="718" spans="1:16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INDEX(customers!$A$1:$I$1001,MATCH(orders!$C718,customers!$A$1:$A$1001,0),MATCH(orders!F$1,customers!$A$1:$I$1,0))</f>
        <v>Jimmy Dymoke</v>
      </c>
      <c r="G718" s="2" t="str">
        <f>INDEX(customers!$A$1:$I$1001,MATCH(orders!$C718,customers!$A$1:$A$1001,0),MATCH(orders!G$1,customers!$A$1:$I$1,0))</f>
        <v>No</v>
      </c>
      <c r="H718" s="2" t="str">
        <f>INDEX(customers!$A$1:$I$1001,MATCH(orders!$C718,customers!$A$1:$A$1001,0),MATCH(orders!H$1,customers!$A$1:$I$1,0))</f>
        <v>Beaumont</v>
      </c>
      <c r="I718" s="2" t="str">
        <f>INDEX(customers!$A$1:$I$1001,MATCH(orders!$C718,customers!$A$1:$A$1001,0),MATCH(orders!I$1,customers!$A$1:$I$1,0))</f>
        <v>Ireland</v>
      </c>
      <c r="J718" t="str">
        <f>INDEX(products!$A$1:$G$49,MATCH(orders!$D718,products!$A$1:$A$49,0),MATCH(orders!J$1,products!$A$1:$G$1,0))</f>
        <v>Rob</v>
      </c>
      <c r="K718" t="str">
        <f t="shared" si="22"/>
        <v>Robusta</v>
      </c>
      <c r="L718" t="str">
        <f>INDEX(products!$A$1:$G$49,MATCH(orders!$D718,products!$A$1:$A$49,0),MATCH(orders!L$1,products!$A$1:$G$1,0))</f>
        <v>L</v>
      </c>
      <c r="M718" t="str">
        <f t="shared" si="23"/>
        <v>Light</v>
      </c>
      <c r="N718" s="4">
        <f>INDEX(products!$A$1:$G$49,MATCH(orders!$D718,products!$A$1:$A$49,0),MATCH(orders!N$1,products!$A$1:$G$1,0))</f>
        <v>1</v>
      </c>
      <c r="O718" s="5">
        <f>INDEX(products!$A$1:$G$49,MATCH(orders!$D718,products!$A$1:$A$49,0),MATCH(orders!O$1,products!$A$1:$G$1,0))</f>
        <v>11.95</v>
      </c>
      <c r="P718" s="5">
        <f>E718*O718</f>
        <v>35.849999999999994</v>
      </c>
    </row>
    <row r="719" spans="1:16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INDEX(customers!$A$1:$I$1001,MATCH(orders!$C719,customers!$A$1:$A$1001,0),MATCH(orders!F$1,customers!$A$1:$I$1,0))</f>
        <v>Willabella Harvison</v>
      </c>
      <c r="G719" s="2" t="str">
        <f>INDEX(customers!$A$1:$I$1001,MATCH(orders!$C719,customers!$A$1:$A$1001,0),MATCH(orders!G$1,customers!$A$1:$I$1,0))</f>
        <v>No</v>
      </c>
      <c r="H719" s="2" t="str">
        <f>INDEX(customers!$A$1:$I$1001,MATCH(orders!$C719,customers!$A$1:$A$1001,0),MATCH(orders!H$1,customers!$A$1:$I$1,0))</f>
        <v>Philadelphia</v>
      </c>
      <c r="I719" s="2" t="str">
        <f>INDEX(customers!$A$1:$I$1001,MATCH(orders!$C719,customers!$A$1:$A$1001,0),MATCH(orders!I$1,customers!$A$1:$I$1,0))</f>
        <v>United States</v>
      </c>
      <c r="J719" t="str">
        <f>INDEX(products!$A$1:$G$49,MATCH(orders!$D719,products!$A$1:$A$49,0),MATCH(orders!J$1,products!$A$1:$G$1,0))</f>
        <v>Ara</v>
      </c>
      <c r="K719" t="str">
        <f t="shared" si="22"/>
        <v>Arabica</v>
      </c>
      <c r="L719" t="str">
        <f>INDEX(products!$A$1:$G$49,MATCH(orders!$D719,products!$A$1:$A$49,0),MATCH(orders!L$1,products!$A$1:$G$1,0))</f>
        <v>D</v>
      </c>
      <c r="M719" t="str">
        <f t="shared" si="23"/>
        <v>Dark</v>
      </c>
      <c r="N719" s="4">
        <f>INDEX(products!$A$1:$G$49,MATCH(orders!$D719,products!$A$1:$A$49,0),MATCH(orders!N$1,products!$A$1:$G$1,0))</f>
        <v>2.5</v>
      </c>
      <c r="O719" s="5">
        <f>INDEX(products!$A$1:$G$49,MATCH(orders!$D719,products!$A$1:$A$49,0),MATCH(orders!O$1,products!$A$1:$G$1,0))</f>
        <v>22.884999999999998</v>
      </c>
      <c r="P719" s="5">
        <f>E719*O719</f>
        <v>68.655000000000001</v>
      </c>
    </row>
    <row r="720" spans="1:16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INDEX(customers!$A$1:$I$1001,MATCH(orders!$C720,customers!$A$1:$A$1001,0),MATCH(orders!F$1,customers!$A$1:$I$1,0))</f>
        <v>Darice Heaford</v>
      </c>
      <c r="G720" s="2" t="str">
        <f>INDEX(customers!$A$1:$I$1001,MATCH(orders!$C720,customers!$A$1:$A$1001,0),MATCH(orders!G$1,customers!$A$1:$I$1,0))</f>
        <v>No</v>
      </c>
      <c r="H720" s="2" t="str">
        <f>INDEX(customers!$A$1:$I$1001,MATCH(orders!$C720,customers!$A$1:$A$1001,0),MATCH(orders!H$1,customers!$A$1:$I$1,0))</f>
        <v>San Angelo</v>
      </c>
      <c r="I720" s="2" t="str">
        <f>INDEX(customers!$A$1:$I$1001,MATCH(orders!$C720,customers!$A$1:$A$1001,0),MATCH(orders!I$1,customers!$A$1:$I$1,0))</f>
        <v>United States</v>
      </c>
      <c r="J720" t="str">
        <f>INDEX(products!$A$1:$G$49,MATCH(orders!$D720,products!$A$1:$A$49,0),MATCH(orders!J$1,products!$A$1:$G$1,0))</f>
        <v>Lib</v>
      </c>
      <c r="K720" t="str">
        <f t="shared" si="22"/>
        <v>Liberica</v>
      </c>
      <c r="L720" t="str">
        <f>INDEX(products!$A$1:$G$49,MATCH(orders!$D720,products!$A$1:$A$49,0),MATCH(orders!L$1,products!$A$1:$G$1,0))</f>
        <v>D</v>
      </c>
      <c r="M720" t="str">
        <f t="shared" si="23"/>
        <v>Dark</v>
      </c>
      <c r="N720" s="4">
        <f>INDEX(products!$A$1:$G$49,MATCH(orders!$D720,products!$A$1:$A$49,0),MATCH(orders!N$1,products!$A$1:$G$1,0))</f>
        <v>1</v>
      </c>
      <c r="O720" s="5">
        <f>INDEX(products!$A$1:$G$49,MATCH(orders!$D720,products!$A$1:$A$49,0),MATCH(orders!O$1,products!$A$1:$G$1,0))</f>
        <v>12.95</v>
      </c>
      <c r="P720" s="5">
        <f>E720*O720</f>
        <v>38.849999999999994</v>
      </c>
    </row>
    <row r="721" spans="1:16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INDEX(customers!$A$1:$I$1001,MATCH(orders!$C721,customers!$A$1:$A$1001,0),MATCH(orders!F$1,customers!$A$1:$I$1,0))</f>
        <v>Granger Fantham</v>
      </c>
      <c r="G721" s="2" t="str">
        <f>INDEX(customers!$A$1:$I$1001,MATCH(orders!$C721,customers!$A$1:$A$1001,0),MATCH(orders!G$1,customers!$A$1:$I$1,0))</f>
        <v>Yes</v>
      </c>
      <c r="H721" s="2" t="str">
        <f>INDEX(customers!$A$1:$I$1001,MATCH(orders!$C721,customers!$A$1:$A$1001,0),MATCH(orders!H$1,customers!$A$1:$I$1,0))</f>
        <v>Los Angeles</v>
      </c>
      <c r="I721" s="2" t="str">
        <f>INDEX(customers!$A$1:$I$1001,MATCH(orders!$C721,customers!$A$1:$A$1001,0),MATCH(orders!I$1,customers!$A$1:$I$1,0))</f>
        <v>United States</v>
      </c>
      <c r="J721" t="str">
        <f>INDEX(products!$A$1:$G$49,MATCH(orders!$D721,products!$A$1:$A$49,0),MATCH(orders!J$1,products!$A$1:$G$1,0))</f>
        <v>Lib</v>
      </c>
      <c r="K721" t="str">
        <f t="shared" si="22"/>
        <v>Liberica</v>
      </c>
      <c r="L721" t="str">
        <f>INDEX(products!$A$1:$G$49,MATCH(orders!$D721,products!$A$1:$A$49,0),MATCH(orders!L$1,products!$A$1:$G$1,0))</f>
        <v>L</v>
      </c>
      <c r="M721" t="str">
        <f t="shared" si="23"/>
        <v>Light</v>
      </c>
      <c r="N721" s="4">
        <f>INDEX(products!$A$1:$G$49,MATCH(orders!$D721,products!$A$1:$A$49,0),MATCH(orders!N$1,products!$A$1:$G$1,0))</f>
        <v>1</v>
      </c>
      <c r="O721" s="5">
        <f>INDEX(products!$A$1:$G$49,MATCH(orders!$D721,products!$A$1:$A$49,0),MATCH(orders!O$1,products!$A$1:$G$1,0))</f>
        <v>15.85</v>
      </c>
      <c r="P721" s="5">
        <f>E721*O721</f>
        <v>79.25</v>
      </c>
    </row>
    <row r="722" spans="1:16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INDEX(customers!$A$1:$I$1001,MATCH(orders!$C722,customers!$A$1:$A$1001,0),MATCH(orders!F$1,customers!$A$1:$I$1,0))</f>
        <v>Reynolds Crookshanks</v>
      </c>
      <c r="G722" s="2" t="str">
        <f>INDEX(customers!$A$1:$I$1001,MATCH(orders!$C722,customers!$A$1:$A$1001,0),MATCH(orders!G$1,customers!$A$1:$I$1,0))</f>
        <v>Yes</v>
      </c>
      <c r="H722" s="2" t="str">
        <f>INDEX(customers!$A$1:$I$1001,MATCH(orders!$C722,customers!$A$1:$A$1001,0),MATCH(orders!H$1,customers!$A$1:$I$1,0))</f>
        <v>Lansing</v>
      </c>
      <c r="I722" s="2" t="str">
        <f>INDEX(customers!$A$1:$I$1001,MATCH(orders!$C722,customers!$A$1:$A$1001,0),MATCH(orders!I$1,customers!$A$1:$I$1,0))</f>
        <v>United States</v>
      </c>
      <c r="J722" t="str">
        <f>INDEX(products!$A$1:$G$49,MATCH(orders!$D722,products!$A$1:$A$49,0),MATCH(orders!J$1,products!$A$1:$G$1,0))</f>
        <v>Exc</v>
      </c>
      <c r="K722" t="str">
        <f t="shared" si="22"/>
        <v>Excelsa</v>
      </c>
      <c r="L722" t="str">
        <f>INDEX(products!$A$1:$G$49,MATCH(orders!$D722,products!$A$1:$A$49,0),MATCH(orders!L$1,products!$A$1:$G$1,0))</f>
        <v>D</v>
      </c>
      <c r="M722" t="str">
        <f t="shared" si="23"/>
        <v>Dark</v>
      </c>
      <c r="N722" s="4">
        <f>INDEX(products!$A$1:$G$49,MATCH(orders!$D722,products!$A$1:$A$49,0),MATCH(orders!N$1,products!$A$1:$G$1,0))</f>
        <v>0.5</v>
      </c>
      <c r="O722" s="5">
        <f>INDEX(products!$A$1:$G$49,MATCH(orders!$D722,products!$A$1:$A$49,0),MATCH(orders!O$1,products!$A$1:$G$1,0))</f>
        <v>7.29</v>
      </c>
      <c r="P722" s="5">
        <f>E722*O722</f>
        <v>36.450000000000003</v>
      </c>
    </row>
    <row r="723" spans="1:16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INDEX(customers!$A$1:$I$1001,MATCH(orders!$C723,customers!$A$1:$A$1001,0),MATCH(orders!F$1,customers!$A$1:$I$1,0))</f>
        <v>Niels Leake</v>
      </c>
      <c r="G723" s="2" t="str">
        <f>INDEX(customers!$A$1:$I$1001,MATCH(orders!$C723,customers!$A$1:$A$1001,0),MATCH(orders!G$1,customers!$A$1:$I$1,0))</f>
        <v>Yes</v>
      </c>
      <c r="H723" s="2" t="str">
        <f>INDEX(customers!$A$1:$I$1001,MATCH(orders!$C723,customers!$A$1:$A$1001,0),MATCH(orders!H$1,customers!$A$1:$I$1,0))</f>
        <v>Clearwater</v>
      </c>
      <c r="I723" s="2" t="str">
        <f>INDEX(customers!$A$1:$I$1001,MATCH(orders!$C723,customers!$A$1:$A$1001,0),MATCH(orders!I$1,customers!$A$1:$I$1,0))</f>
        <v>United States</v>
      </c>
      <c r="J723" t="str">
        <f>INDEX(products!$A$1:$G$49,MATCH(orders!$D723,products!$A$1:$A$49,0),MATCH(orders!J$1,products!$A$1:$G$1,0))</f>
        <v>Rob</v>
      </c>
      <c r="K723" t="str">
        <f t="shared" si="22"/>
        <v>Robusta</v>
      </c>
      <c r="L723" t="str">
        <f>INDEX(products!$A$1:$G$49,MATCH(orders!$D723,products!$A$1:$A$49,0),MATCH(orders!L$1,products!$A$1:$G$1,0))</f>
        <v>M</v>
      </c>
      <c r="M723" t="str">
        <f t="shared" si="23"/>
        <v>Medium</v>
      </c>
      <c r="N723" s="4">
        <f>INDEX(products!$A$1:$G$49,MATCH(orders!$D723,products!$A$1:$A$49,0),MATCH(orders!N$1,products!$A$1:$G$1,0))</f>
        <v>0.2</v>
      </c>
      <c r="O723" s="5">
        <f>INDEX(products!$A$1:$G$49,MATCH(orders!$D723,products!$A$1:$A$49,0),MATCH(orders!O$1,products!$A$1:$G$1,0))</f>
        <v>2.9849999999999999</v>
      </c>
      <c r="P723" s="5">
        <f>E723*O723</f>
        <v>8.9550000000000001</v>
      </c>
    </row>
    <row r="724" spans="1:16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INDEX(customers!$A$1:$I$1001,MATCH(orders!$C724,customers!$A$1:$A$1001,0),MATCH(orders!F$1,customers!$A$1:$I$1,0))</f>
        <v>Hetti Measures</v>
      </c>
      <c r="G724" s="2" t="str">
        <f>INDEX(customers!$A$1:$I$1001,MATCH(orders!$C724,customers!$A$1:$A$1001,0),MATCH(orders!G$1,customers!$A$1:$I$1,0))</f>
        <v>No</v>
      </c>
      <c r="H724" s="2" t="str">
        <f>INDEX(customers!$A$1:$I$1001,MATCH(orders!$C724,customers!$A$1:$A$1001,0),MATCH(orders!H$1,customers!$A$1:$I$1,0))</f>
        <v>Whittier</v>
      </c>
      <c r="I724" s="2" t="str">
        <f>INDEX(customers!$A$1:$I$1001,MATCH(orders!$C724,customers!$A$1:$A$1001,0),MATCH(orders!I$1,customers!$A$1:$I$1,0))</f>
        <v>United States</v>
      </c>
      <c r="J724" t="str">
        <f>INDEX(products!$A$1:$G$49,MATCH(orders!$D724,products!$A$1:$A$49,0),MATCH(orders!J$1,products!$A$1:$G$1,0))</f>
        <v>Exc</v>
      </c>
      <c r="K724" t="str">
        <f t="shared" si="22"/>
        <v>Excelsa</v>
      </c>
      <c r="L724" t="str">
        <f>INDEX(products!$A$1:$G$49,MATCH(orders!$D724,products!$A$1:$A$49,0),MATCH(orders!L$1,products!$A$1:$G$1,0))</f>
        <v>D</v>
      </c>
      <c r="M724" t="str">
        <f t="shared" si="23"/>
        <v>Dark</v>
      </c>
      <c r="N724" s="4">
        <f>INDEX(products!$A$1:$G$49,MATCH(orders!$D724,products!$A$1:$A$49,0),MATCH(orders!N$1,products!$A$1:$G$1,0))</f>
        <v>1</v>
      </c>
      <c r="O724" s="5">
        <f>INDEX(products!$A$1:$G$49,MATCH(orders!$D724,products!$A$1:$A$49,0),MATCH(orders!O$1,products!$A$1:$G$1,0))</f>
        <v>12.15</v>
      </c>
      <c r="P724" s="5">
        <f>E724*O724</f>
        <v>24.3</v>
      </c>
    </row>
    <row r="725" spans="1:16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INDEX(customers!$A$1:$I$1001,MATCH(orders!$C725,customers!$A$1:$A$1001,0),MATCH(orders!F$1,customers!$A$1:$I$1,0))</f>
        <v>Gay Eilhersen</v>
      </c>
      <c r="G725" s="2" t="str">
        <f>INDEX(customers!$A$1:$I$1001,MATCH(orders!$C725,customers!$A$1:$A$1001,0),MATCH(orders!G$1,customers!$A$1:$I$1,0))</f>
        <v>No</v>
      </c>
      <c r="H725" s="2" t="str">
        <f>INDEX(customers!$A$1:$I$1001,MATCH(orders!$C725,customers!$A$1:$A$1001,0),MATCH(orders!H$1,customers!$A$1:$I$1,0))</f>
        <v>Fresno</v>
      </c>
      <c r="I725" s="2" t="str">
        <f>INDEX(customers!$A$1:$I$1001,MATCH(orders!$C725,customers!$A$1:$A$1001,0),MATCH(orders!I$1,customers!$A$1:$I$1,0))</f>
        <v>United States</v>
      </c>
      <c r="J725" t="str">
        <f>INDEX(products!$A$1:$G$49,MATCH(orders!$D725,products!$A$1:$A$49,0),MATCH(orders!J$1,products!$A$1:$G$1,0))</f>
        <v>Exc</v>
      </c>
      <c r="K725" t="str">
        <f t="shared" si="22"/>
        <v>Excelsa</v>
      </c>
      <c r="L725" t="str">
        <f>INDEX(products!$A$1:$G$49,MATCH(orders!$D725,products!$A$1:$A$49,0),MATCH(orders!L$1,products!$A$1:$G$1,0))</f>
        <v>M</v>
      </c>
      <c r="M725" t="str">
        <f t="shared" si="23"/>
        <v>Medium</v>
      </c>
      <c r="N725" s="4">
        <f>INDEX(products!$A$1:$G$49,MATCH(orders!$D725,products!$A$1:$A$49,0),MATCH(orders!N$1,products!$A$1:$G$1,0))</f>
        <v>2.5</v>
      </c>
      <c r="O725" s="5">
        <f>INDEX(products!$A$1:$G$49,MATCH(orders!$D725,products!$A$1:$A$49,0),MATCH(orders!O$1,products!$A$1:$G$1,0))</f>
        <v>31.624999999999996</v>
      </c>
      <c r="P725" s="5">
        <f>E725*O725</f>
        <v>63.249999999999993</v>
      </c>
    </row>
    <row r="726" spans="1:16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INDEX(customers!$A$1:$I$1001,MATCH(orders!$C726,customers!$A$1:$A$1001,0),MATCH(orders!F$1,customers!$A$1:$I$1,0))</f>
        <v>Nico Hubert</v>
      </c>
      <c r="G726" s="2" t="str">
        <f>INDEX(customers!$A$1:$I$1001,MATCH(orders!$C726,customers!$A$1:$A$1001,0),MATCH(orders!G$1,customers!$A$1:$I$1,0))</f>
        <v>Yes</v>
      </c>
      <c r="H726" s="2" t="str">
        <f>INDEX(customers!$A$1:$I$1001,MATCH(orders!$C726,customers!$A$1:$A$1001,0),MATCH(orders!H$1,customers!$A$1:$I$1,0))</f>
        <v>New York City</v>
      </c>
      <c r="I726" s="2" t="str">
        <f>INDEX(customers!$A$1:$I$1001,MATCH(orders!$C726,customers!$A$1:$A$1001,0),MATCH(orders!I$1,customers!$A$1:$I$1,0))</f>
        <v>United States</v>
      </c>
      <c r="J726" t="str">
        <f>INDEX(products!$A$1:$G$49,MATCH(orders!$D726,products!$A$1:$A$49,0),MATCH(orders!J$1,products!$A$1:$G$1,0))</f>
        <v>Ara</v>
      </c>
      <c r="K726" t="str">
        <f t="shared" si="22"/>
        <v>Arabica</v>
      </c>
      <c r="L726" t="str">
        <f>INDEX(products!$A$1:$G$49,MATCH(orders!$D726,products!$A$1:$A$49,0),MATCH(orders!L$1,products!$A$1:$G$1,0))</f>
        <v>M</v>
      </c>
      <c r="M726" t="str">
        <f t="shared" si="23"/>
        <v>Medium</v>
      </c>
      <c r="N726" s="4">
        <f>INDEX(products!$A$1:$G$49,MATCH(orders!$D726,products!$A$1:$A$49,0),MATCH(orders!N$1,products!$A$1:$G$1,0))</f>
        <v>0.2</v>
      </c>
      <c r="O726" s="5">
        <f>INDEX(products!$A$1:$G$49,MATCH(orders!$D726,products!$A$1:$A$49,0),MATCH(orders!O$1,products!$A$1:$G$1,0))</f>
        <v>3.375</v>
      </c>
      <c r="P726" s="5">
        <f>E726*O726</f>
        <v>6.75</v>
      </c>
    </row>
    <row r="727" spans="1:16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INDEX(customers!$A$1:$I$1001,MATCH(orders!$C727,customers!$A$1:$A$1001,0),MATCH(orders!F$1,customers!$A$1:$I$1,0))</f>
        <v>Cristina Aleixo</v>
      </c>
      <c r="G727" s="2" t="str">
        <f>INDEX(customers!$A$1:$I$1001,MATCH(orders!$C727,customers!$A$1:$A$1001,0),MATCH(orders!G$1,customers!$A$1:$I$1,0))</f>
        <v>No</v>
      </c>
      <c r="H727" s="2" t="str">
        <f>INDEX(customers!$A$1:$I$1001,MATCH(orders!$C727,customers!$A$1:$A$1001,0),MATCH(orders!H$1,customers!$A$1:$I$1,0))</f>
        <v>Colorado Springs</v>
      </c>
      <c r="I727" s="2" t="str">
        <f>INDEX(customers!$A$1:$I$1001,MATCH(orders!$C727,customers!$A$1:$A$1001,0),MATCH(orders!I$1,customers!$A$1:$I$1,0))</f>
        <v>United States</v>
      </c>
      <c r="J727" t="str">
        <f>INDEX(products!$A$1:$G$49,MATCH(orders!$D727,products!$A$1:$A$49,0),MATCH(orders!J$1,products!$A$1:$G$1,0))</f>
        <v>Ara</v>
      </c>
      <c r="K727" t="str">
        <f t="shared" si="22"/>
        <v>Arabica</v>
      </c>
      <c r="L727" t="str">
        <f>INDEX(products!$A$1:$G$49,MATCH(orders!$D727,products!$A$1:$A$49,0),MATCH(orders!L$1,products!$A$1:$G$1,0))</f>
        <v>L</v>
      </c>
      <c r="M727" t="str">
        <f t="shared" si="23"/>
        <v>Light</v>
      </c>
      <c r="N727" s="4">
        <f>INDEX(products!$A$1:$G$49,MATCH(orders!$D727,products!$A$1:$A$49,0),MATCH(orders!N$1,products!$A$1:$G$1,0))</f>
        <v>0.2</v>
      </c>
      <c r="O727" s="5">
        <f>INDEX(products!$A$1:$G$49,MATCH(orders!$D727,products!$A$1:$A$49,0),MATCH(orders!O$1,products!$A$1:$G$1,0))</f>
        <v>3.8849999999999998</v>
      </c>
      <c r="P727" s="5">
        <f>E727*O727</f>
        <v>23.31</v>
      </c>
    </row>
    <row r="728" spans="1:16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INDEX(customers!$A$1:$I$1001,MATCH(orders!$C728,customers!$A$1:$A$1001,0),MATCH(orders!F$1,customers!$A$1:$I$1,0))</f>
        <v>Derrek Allpress</v>
      </c>
      <c r="G728" s="2" t="str">
        <f>INDEX(customers!$A$1:$I$1001,MATCH(orders!$C728,customers!$A$1:$A$1001,0),MATCH(orders!G$1,customers!$A$1:$I$1,0))</f>
        <v>No</v>
      </c>
      <c r="H728" s="2" t="str">
        <f>INDEX(customers!$A$1:$I$1001,MATCH(orders!$C728,customers!$A$1:$A$1001,0),MATCH(orders!H$1,customers!$A$1:$I$1,0))</f>
        <v>Long Beach</v>
      </c>
      <c r="I728" s="2" t="str">
        <f>INDEX(customers!$A$1:$I$1001,MATCH(orders!$C728,customers!$A$1:$A$1001,0),MATCH(orders!I$1,customers!$A$1:$I$1,0))</f>
        <v>United States</v>
      </c>
      <c r="J728" t="str">
        <f>INDEX(products!$A$1:$G$49,MATCH(orders!$D728,products!$A$1:$A$49,0),MATCH(orders!J$1,products!$A$1:$G$1,0))</f>
        <v>Lib</v>
      </c>
      <c r="K728" t="str">
        <f t="shared" si="22"/>
        <v>Liberica</v>
      </c>
      <c r="L728" t="str">
        <f>INDEX(products!$A$1:$G$49,MATCH(orders!$D728,products!$A$1:$A$49,0),MATCH(orders!L$1,products!$A$1:$G$1,0))</f>
        <v>L</v>
      </c>
      <c r="M728" t="str">
        <f t="shared" si="23"/>
        <v>Light</v>
      </c>
      <c r="N728" s="4">
        <f>INDEX(products!$A$1:$G$49,MATCH(orders!$D728,products!$A$1:$A$49,0),MATCH(orders!N$1,products!$A$1:$G$1,0))</f>
        <v>2.5</v>
      </c>
      <c r="O728" s="5">
        <f>INDEX(products!$A$1:$G$49,MATCH(orders!$D728,products!$A$1:$A$49,0),MATCH(orders!O$1,products!$A$1:$G$1,0))</f>
        <v>36.454999999999998</v>
      </c>
      <c r="P728" s="5">
        <f>E728*O728</f>
        <v>145.82</v>
      </c>
    </row>
    <row r="729" spans="1:16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INDEX(customers!$A$1:$I$1001,MATCH(orders!$C729,customers!$A$1:$A$1001,0),MATCH(orders!F$1,customers!$A$1:$I$1,0))</f>
        <v>Rikki Tomkowicz</v>
      </c>
      <c r="G729" s="2" t="str">
        <f>INDEX(customers!$A$1:$I$1001,MATCH(orders!$C729,customers!$A$1:$A$1001,0),MATCH(orders!G$1,customers!$A$1:$I$1,0))</f>
        <v>Yes</v>
      </c>
      <c r="H729" s="2" t="str">
        <f>INDEX(customers!$A$1:$I$1001,MATCH(orders!$C729,customers!$A$1:$A$1001,0),MATCH(orders!H$1,customers!$A$1:$I$1,0))</f>
        <v>Lusk</v>
      </c>
      <c r="I729" s="2" t="str">
        <f>INDEX(customers!$A$1:$I$1001,MATCH(orders!$C729,customers!$A$1:$A$1001,0),MATCH(orders!I$1,customers!$A$1:$I$1,0))</f>
        <v>Ireland</v>
      </c>
      <c r="J729" t="str">
        <f>INDEX(products!$A$1:$G$49,MATCH(orders!$D729,products!$A$1:$A$49,0),MATCH(orders!J$1,products!$A$1:$G$1,0))</f>
        <v>Rob</v>
      </c>
      <c r="K729" t="str">
        <f t="shared" si="22"/>
        <v>Robusta</v>
      </c>
      <c r="L729" t="str">
        <f>INDEX(products!$A$1:$G$49,MATCH(orders!$D729,products!$A$1:$A$49,0),MATCH(orders!L$1,products!$A$1:$G$1,0))</f>
        <v>M</v>
      </c>
      <c r="M729" t="str">
        <f t="shared" si="23"/>
        <v>Medium</v>
      </c>
      <c r="N729" s="4">
        <f>INDEX(products!$A$1:$G$49,MATCH(orders!$D729,products!$A$1:$A$49,0),MATCH(orders!N$1,products!$A$1:$G$1,0))</f>
        <v>0.5</v>
      </c>
      <c r="O729" s="5">
        <f>INDEX(products!$A$1:$G$49,MATCH(orders!$D729,products!$A$1:$A$49,0),MATCH(orders!O$1,products!$A$1:$G$1,0))</f>
        <v>5.97</v>
      </c>
      <c r="P729" s="5">
        <f>E729*O729</f>
        <v>29.849999999999998</v>
      </c>
    </row>
    <row r="730" spans="1:16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INDEX(customers!$A$1:$I$1001,MATCH(orders!$C730,customers!$A$1:$A$1001,0),MATCH(orders!F$1,customers!$A$1:$I$1,0))</f>
        <v>Rochette Huscroft</v>
      </c>
      <c r="G730" s="2" t="str">
        <f>INDEX(customers!$A$1:$I$1001,MATCH(orders!$C730,customers!$A$1:$A$1001,0),MATCH(orders!G$1,customers!$A$1:$I$1,0))</f>
        <v>Yes</v>
      </c>
      <c r="H730" s="2" t="str">
        <f>INDEX(customers!$A$1:$I$1001,MATCH(orders!$C730,customers!$A$1:$A$1001,0),MATCH(orders!H$1,customers!$A$1:$I$1,0))</f>
        <v>Reno</v>
      </c>
      <c r="I730" s="2" t="str">
        <f>INDEX(customers!$A$1:$I$1001,MATCH(orders!$C730,customers!$A$1:$A$1001,0),MATCH(orders!I$1,customers!$A$1:$I$1,0))</f>
        <v>United States</v>
      </c>
      <c r="J730" t="str">
        <f>INDEX(products!$A$1:$G$49,MATCH(orders!$D730,products!$A$1:$A$49,0),MATCH(orders!J$1,products!$A$1:$G$1,0))</f>
        <v>Exc</v>
      </c>
      <c r="K730" t="str">
        <f t="shared" si="22"/>
        <v>Excelsa</v>
      </c>
      <c r="L730" t="str">
        <f>INDEX(products!$A$1:$G$49,MATCH(orders!$D730,products!$A$1:$A$49,0),MATCH(orders!L$1,products!$A$1:$G$1,0))</f>
        <v>D</v>
      </c>
      <c r="M730" t="str">
        <f t="shared" si="23"/>
        <v>Dark</v>
      </c>
      <c r="N730" s="4">
        <f>INDEX(products!$A$1:$G$49,MATCH(orders!$D730,products!$A$1:$A$49,0),MATCH(orders!N$1,products!$A$1:$G$1,0))</f>
        <v>0.5</v>
      </c>
      <c r="O730" s="5">
        <f>INDEX(products!$A$1:$G$49,MATCH(orders!$D730,products!$A$1:$A$49,0),MATCH(orders!O$1,products!$A$1:$G$1,0))</f>
        <v>7.29</v>
      </c>
      <c r="P730" s="5">
        <f>E730*O730</f>
        <v>21.87</v>
      </c>
    </row>
    <row r="731" spans="1:16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INDEX(customers!$A$1:$I$1001,MATCH(orders!$C731,customers!$A$1:$A$1001,0),MATCH(orders!F$1,customers!$A$1:$I$1,0))</f>
        <v>Selle Scurrer</v>
      </c>
      <c r="G731" s="2" t="str">
        <f>INDEX(customers!$A$1:$I$1001,MATCH(orders!$C731,customers!$A$1:$A$1001,0),MATCH(orders!G$1,customers!$A$1:$I$1,0))</f>
        <v>No</v>
      </c>
      <c r="H731" s="2" t="str">
        <f>INDEX(customers!$A$1:$I$1001,MATCH(orders!$C731,customers!$A$1:$A$1001,0),MATCH(orders!H$1,customers!$A$1:$I$1,0))</f>
        <v>Upton</v>
      </c>
      <c r="I731" s="2" t="str">
        <f>INDEX(customers!$A$1:$I$1001,MATCH(orders!$C731,customers!$A$1:$A$1001,0),MATCH(orders!I$1,customers!$A$1:$I$1,0))</f>
        <v>United Kingdom</v>
      </c>
      <c r="J731" t="str">
        <f>INDEX(products!$A$1:$G$49,MATCH(orders!$D731,products!$A$1:$A$49,0),MATCH(orders!J$1,products!$A$1:$G$1,0))</f>
        <v>Lib</v>
      </c>
      <c r="K731" t="str">
        <f t="shared" si="22"/>
        <v>Liberica</v>
      </c>
      <c r="L731" t="str">
        <f>INDEX(products!$A$1:$G$49,MATCH(orders!$D731,products!$A$1:$A$49,0),MATCH(orders!L$1,products!$A$1:$G$1,0))</f>
        <v>M</v>
      </c>
      <c r="M731" t="str">
        <f t="shared" si="23"/>
        <v>Medium</v>
      </c>
      <c r="N731" s="4">
        <f>INDEX(products!$A$1:$G$49,MATCH(orders!$D731,products!$A$1:$A$49,0),MATCH(orders!N$1,products!$A$1:$G$1,0))</f>
        <v>0.2</v>
      </c>
      <c r="O731" s="5">
        <f>INDEX(products!$A$1:$G$49,MATCH(orders!$D731,products!$A$1:$A$49,0),MATCH(orders!O$1,products!$A$1:$G$1,0))</f>
        <v>4.3650000000000002</v>
      </c>
      <c r="P731" s="5">
        <f>E731*O731</f>
        <v>4.3650000000000002</v>
      </c>
    </row>
    <row r="732" spans="1:16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INDEX(customers!$A$1:$I$1001,MATCH(orders!$C732,customers!$A$1:$A$1001,0),MATCH(orders!F$1,customers!$A$1:$I$1,0))</f>
        <v>Andie Rudram</v>
      </c>
      <c r="G732" s="2" t="str">
        <f>INDEX(customers!$A$1:$I$1001,MATCH(orders!$C732,customers!$A$1:$A$1001,0),MATCH(orders!G$1,customers!$A$1:$I$1,0))</f>
        <v>No</v>
      </c>
      <c r="H732" s="2" t="str">
        <f>INDEX(customers!$A$1:$I$1001,MATCH(orders!$C732,customers!$A$1:$A$1001,0),MATCH(orders!H$1,customers!$A$1:$I$1,0))</f>
        <v>Las Vegas</v>
      </c>
      <c r="I732" s="2" t="str">
        <f>INDEX(customers!$A$1:$I$1001,MATCH(orders!$C732,customers!$A$1:$A$1001,0),MATCH(orders!I$1,customers!$A$1:$I$1,0))</f>
        <v>United States</v>
      </c>
      <c r="J732" t="str">
        <f>INDEX(products!$A$1:$G$49,MATCH(orders!$D732,products!$A$1:$A$49,0),MATCH(orders!J$1,products!$A$1:$G$1,0))</f>
        <v>Lib</v>
      </c>
      <c r="K732" t="str">
        <f t="shared" si="22"/>
        <v>Liberica</v>
      </c>
      <c r="L732" t="str">
        <f>INDEX(products!$A$1:$G$49,MATCH(orders!$D732,products!$A$1:$A$49,0),MATCH(orders!L$1,products!$A$1:$G$1,0))</f>
        <v>L</v>
      </c>
      <c r="M732" t="str">
        <f t="shared" si="23"/>
        <v>Light</v>
      </c>
      <c r="N732" s="4">
        <f>INDEX(products!$A$1:$G$49,MATCH(orders!$D732,products!$A$1:$A$49,0),MATCH(orders!N$1,products!$A$1:$G$1,0))</f>
        <v>2.5</v>
      </c>
      <c r="O732" s="5">
        <f>INDEX(products!$A$1:$G$49,MATCH(orders!$D732,products!$A$1:$A$49,0),MATCH(orders!O$1,products!$A$1:$G$1,0))</f>
        <v>36.454999999999998</v>
      </c>
      <c r="P732" s="5">
        <f>E732*O732</f>
        <v>36.454999999999998</v>
      </c>
    </row>
    <row r="733" spans="1:16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INDEX(customers!$A$1:$I$1001,MATCH(orders!$C733,customers!$A$1:$A$1001,0),MATCH(orders!F$1,customers!$A$1:$I$1,0))</f>
        <v>Leta Clarricoates</v>
      </c>
      <c r="G733" s="2" t="str">
        <f>INDEX(customers!$A$1:$I$1001,MATCH(orders!$C733,customers!$A$1:$A$1001,0),MATCH(orders!G$1,customers!$A$1:$I$1,0))</f>
        <v>Yes</v>
      </c>
      <c r="H733" s="2" t="str">
        <f>INDEX(customers!$A$1:$I$1001,MATCH(orders!$C733,customers!$A$1:$A$1001,0),MATCH(orders!H$1,customers!$A$1:$I$1,0))</f>
        <v>Wilmington</v>
      </c>
      <c r="I733" s="2" t="str">
        <f>INDEX(customers!$A$1:$I$1001,MATCH(orders!$C733,customers!$A$1:$A$1001,0),MATCH(orders!I$1,customers!$A$1:$I$1,0))</f>
        <v>United States</v>
      </c>
      <c r="J733" t="str">
        <f>INDEX(products!$A$1:$G$49,MATCH(orders!$D733,products!$A$1:$A$49,0),MATCH(orders!J$1,products!$A$1:$G$1,0))</f>
        <v>Lib</v>
      </c>
      <c r="K733" t="str">
        <f t="shared" si="22"/>
        <v>Liberica</v>
      </c>
      <c r="L733" t="str">
        <f>INDEX(products!$A$1:$G$49,MATCH(orders!$D733,products!$A$1:$A$49,0),MATCH(orders!L$1,products!$A$1:$G$1,0))</f>
        <v>D</v>
      </c>
      <c r="M733" t="str">
        <f t="shared" si="23"/>
        <v>Dark</v>
      </c>
      <c r="N733" s="4">
        <f>INDEX(products!$A$1:$G$49,MATCH(orders!$D733,products!$A$1:$A$49,0),MATCH(orders!N$1,products!$A$1:$G$1,0))</f>
        <v>0.2</v>
      </c>
      <c r="O733" s="5">
        <f>INDEX(products!$A$1:$G$49,MATCH(orders!$D733,products!$A$1:$A$49,0),MATCH(orders!O$1,products!$A$1:$G$1,0))</f>
        <v>3.8849999999999998</v>
      </c>
      <c r="P733" s="5">
        <f>E733*O733</f>
        <v>15.54</v>
      </c>
    </row>
    <row r="734" spans="1:16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INDEX(customers!$A$1:$I$1001,MATCH(orders!$C734,customers!$A$1:$A$1001,0),MATCH(orders!F$1,customers!$A$1:$I$1,0))</f>
        <v>Jacquelyn Maha</v>
      </c>
      <c r="G734" s="2" t="str">
        <f>INDEX(customers!$A$1:$I$1001,MATCH(orders!$C734,customers!$A$1:$A$1001,0),MATCH(orders!G$1,customers!$A$1:$I$1,0))</f>
        <v>No</v>
      </c>
      <c r="H734" s="2" t="str">
        <f>INDEX(customers!$A$1:$I$1001,MATCH(orders!$C734,customers!$A$1:$A$1001,0),MATCH(orders!H$1,customers!$A$1:$I$1,0))</f>
        <v>Reno</v>
      </c>
      <c r="I734" s="2" t="str">
        <f>INDEX(customers!$A$1:$I$1001,MATCH(orders!$C734,customers!$A$1:$A$1001,0),MATCH(orders!I$1,customers!$A$1:$I$1,0))</f>
        <v>United States</v>
      </c>
      <c r="J734" t="str">
        <f>INDEX(products!$A$1:$G$49,MATCH(orders!$D734,products!$A$1:$A$49,0),MATCH(orders!J$1,products!$A$1:$G$1,0))</f>
        <v>Exc</v>
      </c>
      <c r="K734" t="str">
        <f t="shared" si="22"/>
        <v>Excelsa</v>
      </c>
      <c r="L734" t="str">
        <f>INDEX(products!$A$1:$G$49,MATCH(orders!$D734,products!$A$1:$A$49,0),MATCH(orders!L$1,products!$A$1:$G$1,0))</f>
        <v>L</v>
      </c>
      <c r="M734" t="str">
        <f t="shared" si="23"/>
        <v>Light</v>
      </c>
      <c r="N734" s="4">
        <f>INDEX(products!$A$1:$G$49,MATCH(orders!$D734,products!$A$1:$A$49,0),MATCH(orders!N$1,products!$A$1:$G$1,0))</f>
        <v>0.2</v>
      </c>
      <c r="O734" s="5">
        <f>INDEX(products!$A$1:$G$49,MATCH(orders!$D734,products!$A$1:$A$49,0),MATCH(orders!O$1,products!$A$1:$G$1,0))</f>
        <v>4.4550000000000001</v>
      </c>
      <c r="P734" s="5">
        <f>E734*O734</f>
        <v>8.91</v>
      </c>
    </row>
    <row r="735" spans="1:16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INDEX(customers!$A$1:$I$1001,MATCH(orders!$C735,customers!$A$1:$A$1001,0),MATCH(orders!F$1,customers!$A$1:$I$1,0))</f>
        <v>Glory Clemon</v>
      </c>
      <c r="G735" s="2" t="str">
        <f>INDEX(customers!$A$1:$I$1001,MATCH(orders!$C735,customers!$A$1:$A$1001,0),MATCH(orders!G$1,customers!$A$1:$I$1,0))</f>
        <v>Yes</v>
      </c>
      <c r="H735" s="2" t="str">
        <f>INDEX(customers!$A$1:$I$1001,MATCH(orders!$C735,customers!$A$1:$A$1001,0),MATCH(orders!H$1,customers!$A$1:$I$1,0))</f>
        <v>Tuscaloosa</v>
      </c>
      <c r="I735" s="2" t="str">
        <f>INDEX(customers!$A$1:$I$1001,MATCH(orders!$C735,customers!$A$1:$A$1001,0),MATCH(orders!I$1,customers!$A$1:$I$1,0))</f>
        <v>United States</v>
      </c>
      <c r="J735" t="str">
        <f>INDEX(products!$A$1:$G$49,MATCH(orders!$D735,products!$A$1:$A$49,0),MATCH(orders!J$1,products!$A$1:$G$1,0))</f>
        <v>Lib</v>
      </c>
      <c r="K735" t="str">
        <f t="shared" si="22"/>
        <v>Liberica</v>
      </c>
      <c r="L735" t="str">
        <f>INDEX(products!$A$1:$G$49,MATCH(orders!$D735,products!$A$1:$A$49,0),MATCH(orders!L$1,products!$A$1:$G$1,0))</f>
        <v>M</v>
      </c>
      <c r="M735" t="str">
        <f t="shared" si="23"/>
        <v>Medium</v>
      </c>
      <c r="N735" s="4">
        <f>INDEX(products!$A$1:$G$49,MATCH(orders!$D735,products!$A$1:$A$49,0),MATCH(orders!N$1,products!$A$1:$G$1,0))</f>
        <v>2.5</v>
      </c>
      <c r="O735" s="5">
        <f>INDEX(products!$A$1:$G$49,MATCH(orders!$D735,products!$A$1:$A$49,0),MATCH(orders!O$1,products!$A$1:$G$1,0))</f>
        <v>33.464999999999996</v>
      </c>
      <c r="P735" s="5">
        <f>E735*O735</f>
        <v>100.39499999999998</v>
      </c>
    </row>
    <row r="736" spans="1:16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INDEX(customers!$A$1:$I$1001,MATCH(orders!$C736,customers!$A$1:$A$1001,0),MATCH(orders!F$1,customers!$A$1:$I$1,0))</f>
        <v>Alica Kift</v>
      </c>
      <c r="G736" s="2" t="str">
        <f>INDEX(customers!$A$1:$I$1001,MATCH(orders!$C736,customers!$A$1:$A$1001,0),MATCH(orders!G$1,customers!$A$1:$I$1,0))</f>
        <v>No</v>
      </c>
      <c r="H736" s="2" t="str">
        <f>INDEX(customers!$A$1:$I$1001,MATCH(orders!$C736,customers!$A$1:$A$1001,0),MATCH(orders!H$1,customers!$A$1:$I$1,0))</f>
        <v>Garden Grove</v>
      </c>
      <c r="I736" s="2" t="str">
        <f>INDEX(customers!$A$1:$I$1001,MATCH(orders!$C736,customers!$A$1:$A$1001,0),MATCH(orders!I$1,customers!$A$1:$I$1,0))</f>
        <v>United States</v>
      </c>
      <c r="J736" t="str">
        <f>INDEX(products!$A$1:$G$49,MATCH(orders!$D736,products!$A$1:$A$49,0),MATCH(orders!J$1,products!$A$1:$G$1,0))</f>
        <v>Rob</v>
      </c>
      <c r="K736" t="str">
        <f t="shared" si="22"/>
        <v>Robusta</v>
      </c>
      <c r="L736" t="str">
        <f>INDEX(products!$A$1:$G$49,MATCH(orders!$D736,products!$A$1:$A$49,0),MATCH(orders!L$1,products!$A$1:$G$1,0))</f>
        <v>D</v>
      </c>
      <c r="M736" t="str">
        <f t="shared" si="23"/>
        <v>Dark</v>
      </c>
      <c r="N736" s="4">
        <f>INDEX(products!$A$1:$G$49,MATCH(orders!$D736,products!$A$1:$A$49,0),MATCH(orders!N$1,products!$A$1:$G$1,0))</f>
        <v>0.2</v>
      </c>
      <c r="O736" s="5">
        <f>INDEX(products!$A$1:$G$49,MATCH(orders!$D736,products!$A$1:$A$49,0),MATCH(orders!O$1,products!$A$1:$G$1,0))</f>
        <v>2.6849999999999996</v>
      </c>
      <c r="P736" s="5">
        <f>E736*O736</f>
        <v>13.424999999999997</v>
      </c>
    </row>
    <row r="737" spans="1:16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INDEX(customers!$A$1:$I$1001,MATCH(orders!$C737,customers!$A$1:$A$1001,0),MATCH(orders!F$1,customers!$A$1:$I$1,0))</f>
        <v>Babb Pollins</v>
      </c>
      <c r="G737" s="2" t="str">
        <f>INDEX(customers!$A$1:$I$1001,MATCH(orders!$C737,customers!$A$1:$A$1001,0),MATCH(orders!G$1,customers!$A$1:$I$1,0))</f>
        <v>No</v>
      </c>
      <c r="H737" s="2" t="str">
        <f>INDEX(customers!$A$1:$I$1001,MATCH(orders!$C737,customers!$A$1:$A$1001,0),MATCH(orders!H$1,customers!$A$1:$I$1,0))</f>
        <v>Shawnee Mission</v>
      </c>
      <c r="I737" s="2" t="str">
        <f>INDEX(customers!$A$1:$I$1001,MATCH(orders!$C737,customers!$A$1:$A$1001,0),MATCH(orders!I$1,customers!$A$1:$I$1,0))</f>
        <v>United States</v>
      </c>
      <c r="J737" t="str">
        <f>INDEX(products!$A$1:$G$49,MATCH(orders!$D737,products!$A$1:$A$49,0),MATCH(orders!J$1,products!$A$1:$G$1,0))</f>
        <v>Exc</v>
      </c>
      <c r="K737" t="str">
        <f t="shared" si="22"/>
        <v>Excelsa</v>
      </c>
      <c r="L737" t="str">
        <f>INDEX(products!$A$1:$G$49,MATCH(orders!$D737,products!$A$1:$A$49,0),MATCH(orders!L$1,products!$A$1:$G$1,0))</f>
        <v>D</v>
      </c>
      <c r="M737" t="str">
        <f t="shared" si="23"/>
        <v>Dark</v>
      </c>
      <c r="N737" s="4">
        <f>INDEX(products!$A$1:$G$49,MATCH(orders!$D737,products!$A$1:$A$49,0),MATCH(orders!N$1,products!$A$1:$G$1,0))</f>
        <v>0.2</v>
      </c>
      <c r="O737" s="5">
        <f>INDEX(products!$A$1:$G$49,MATCH(orders!$D737,products!$A$1:$A$49,0),MATCH(orders!O$1,products!$A$1:$G$1,0))</f>
        <v>3.645</v>
      </c>
      <c r="P737" s="5">
        <f>E737*O737</f>
        <v>21.87</v>
      </c>
    </row>
    <row r="738" spans="1:16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INDEX(customers!$A$1:$I$1001,MATCH(orders!$C738,customers!$A$1:$A$1001,0),MATCH(orders!F$1,customers!$A$1:$I$1,0))</f>
        <v>Jarret Toye</v>
      </c>
      <c r="G738" s="2" t="str">
        <f>INDEX(customers!$A$1:$I$1001,MATCH(orders!$C738,customers!$A$1:$A$1001,0),MATCH(orders!G$1,customers!$A$1:$I$1,0))</f>
        <v>Yes</v>
      </c>
      <c r="H738" s="2" t="str">
        <f>INDEX(customers!$A$1:$I$1001,MATCH(orders!$C738,customers!$A$1:$A$1001,0),MATCH(orders!H$1,customers!$A$1:$I$1,0))</f>
        <v>Ballivor</v>
      </c>
      <c r="I738" s="2" t="str">
        <f>INDEX(customers!$A$1:$I$1001,MATCH(orders!$C738,customers!$A$1:$A$1001,0),MATCH(orders!I$1,customers!$A$1:$I$1,0))</f>
        <v>Ireland</v>
      </c>
      <c r="J738" t="str">
        <f>INDEX(products!$A$1:$G$49,MATCH(orders!$D738,products!$A$1:$A$49,0),MATCH(orders!J$1,products!$A$1:$G$1,0))</f>
        <v>Lib</v>
      </c>
      <c r="K738" t="str">
        <f t="shared" si="22"/>
        <v>Liberica</v>
      </c>
      <c r="L738" t="str">
        <f>INDEX(products!$A$1:$G$49,MATCH(orders!$D738,products!$A$1:$A$49,0),MATCH(orders!L$1,products!$A$1:$G$1,0))</f>
        <v>D</v>
      </c>
      <c r="M738" t="str">
        <f t="shared" si="23"/>
        <v>Dark</v>
      </c>
      <c r="N738" s="4">
        <f>INDEX(products!$A$1:$G$49,MATCH(orders!$D738,products!$A$1:$A$49,0),MATCH(orders!N$1,products!$A$1:$G$1,0))</f>
        <v>1</v>
      </c>
      <c r="O738" s="5">
        <f>INDEX(products!$A$1:$G$49,MATCH(orders!$D738,products!$A$1:$A$49,0),MATCH(orders!O$1,products!$A$1:$G$1,0))</f>
        <v>12.95</v>
      </c>
      <c r="P738" s="5">
        <f>E738*O738</f>
        <v>25.9</v>
      </c>
    </row>
    <row r="739" spans="1:16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INDEX(customers!$A$1:$I$1001,MATCH(orders!$C739,customers!$A$1:$A$1001,0),MATCH(orders!F$1,customers!$A$1:$I$1,0))</f>
        <v>Carlie Linskill</v>
      </c>
      <c r="G739" s="2" t="str">
        <f>INDEX(customers!$A$1:$I$1001,MATCH(orders!$C739,customers!$A$1:$A$1001,0),MATCH(orders!G$1,customers!$A$1:$I$1,0))</f>
        <v>No</v>
      </c>
      <c r="H739" s="2" t="str">
        <f>INDEX(customers!$A$1:$I$1001,MATCH(orders!$C739,customers!$A$1:$A$1001,0),MATCH(orders!H$1,customers!$A$1:$I$1,0))</f>
        <v>Cincinnati</v>
      </c>
      <c r="I739" s="2" t="str">
        <f>INDEX(customers!$A$1:$I$1001,MATCH(orders!$C739,customers!$A$1:$A$1001,0),MATCH(orders!I$1,customers!$A$1:$I$1,0))</f>
        <v>United States</v>
      </c>
      <c r="J739" t="str">
        <f>INDEX(products!$A$1:$G$49,MATCH(orders!$D739,products!$A$1:$A$49,0),MATCH(orders!J$1,products!$A$1:$G$1,0))</f>
        <v>Ara</v>
      </c>
      <c r="K739" t="str">
        <f t="shared" si="22"/>
        <v>Arabica</v>
      </c>
      <c r="L739" t="str">
        <f>INDEX(products!$A$1:$G$49,MATCH(orders!$D739,products!$A$1:$A$49,0),MATCH(orders!L$1,products!$A$1:$G$1,0))</f>
        <v>M</v>
      </c>
      <c r="M739" t="str">
        <f t="shared" si="23"/>
        <v>Medium</v>
      </c>
      <c r="N739" s="4">
        <f>INDEX(products!$A$1:$G$49,MATCH(orders!$D739,products!$A$1:$A$49,0),MATCH(orders!N$1,products!$A$1:$G$1,0))</f>
        <v>1</v>
      </c>
      <c r="O739" s="5">
        <f>INDEX(products!$A$1:$G$49,MATCH(orders!$D739,products!$A$1:$A$49,0),MATCH(orders!O$1,products!$A$1:$G$1,0))</f>
        <v>11.25</v>
      </c>
      <c r="P739" s="5">
        <f>E739*O739</f>
        <v>56.25</v>
      </c>
    </row>
    <row r="740" spans="1:16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INDEX(customers!$A$1:$I$1001,MATCH(orders!$C740,customers!$A$1:$A$1001,0),MATCH(orders!F$1,customers!$A$1:$I$1,0))</f>
        <v>Natal Vigrass</v>
      </c>
      <c r="G740" s="2" t="str">
        <f>INDEX(customers!$A$1:$I$1001,MATCH(orders!$C740,customers!$A$1:$A$1001,0),MATCH(orders!G$1,customers!$A$1:$I$1,0))</f>
        <v>No</v>
      </c>
      <c r="H740" s="2" t="str">
        <f>INDEX(customers!$A$1:$I$1001,MATCH(orders!$C740,customers!$A$1:$A$1001,0),MATCH(orders!H$1,customers!$A$1:$I$1,0))</f>
        <v>Whitwell</v>
      </c>
      <c r="I740" s="2" t="str">
        <f>INDEX(customers!$A$1:$I$1001,MATCH(orders!$C740,customers!$A$1:$A$1001,0),MATCH(orders!I$1,customers!$A$1:$I$1,0))</f>
        <v>United Kingdom</v>
      </c>
      <c r="J740" t="str">
        <f>INDEX(products!$A$1:$G$49,MATCH(orders!$D740,products!$A$1:$A$49,0),MATCH(orders!J$1,products!$A$1:$G$1,0))</f>
        <v>Rob</v>
      </c>
      <c r="K740" t="str">
        <f t="shared" si="22"/>
        <v>Robusta</v>
      </c>
      <c r="L740" t="str">
        <f>INDEX(products!$A$1:$G$49,MATCH(orders!$D740,products!$A$1:$A$49,0),MATCH(orders!L$1,products!$A$1:$G$1,0))</f>
        <v>L</v>
      </c>
      <c r="M740" t="str">
        <f t="shared" si="23"/>
        <v>Light</v>
      </c>
      <c r="N740" s="4">
        <f>INDEX(products!$A$1:$G$49,MATCH(orders!$D740,products!$A$1:$A$49,0),MATCH(orders!N$1,products!$A$1:$G$1,0))</f>
        <v>0.2</v>
      </c>
      <c r="O740" s="5">
        <f>INDEX(products!$A$1:$G$49,MATCH(orders!$D740,products!$A$1:$A$49,0),MATCH(orders!O$1,products!$A$1:$G$1,0))</f>
        <v>3.5849999999999995</v>
      </c>
      <c r="P740" s="5">
        <f>E740*O740</f>
        <v>10.754999999999999</v>
      </c>
    </row>
    <row r="741" spans="1:16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INDEX(customers!$A$1:$I$1001,MATCH(orders!$C741,customers!$A$1:$A$1001,0),MATCH(orders!F$1,customers!$A$1:$I$1,0))</f>
        <v>Jimmy Dymoke</v>
      </c>
      <c r="G741" s="2" t="str">
        <f>INDEX(customers!$A$1:$I$1001,MATCH(orders!$C741,customers!$A$1:$A$1001,0),MATCH(orders!G$1,customers!$A$1:$I$1,0))</f>
        <v>No</v>
      </c>
      <c r="H741" s="2" t="str">
        <f>INDEX(customers!$A$1:$I$1001,MATCH(orders!$C741,customers!$A$1:$A$1001,0),MATCH(orders!H$1,customers!$A$1:$I$1,0))</f>
        <v>Beaumont</v>
      </c>
      <c r="I741" s="2" t="str">
        <f>INDEX(customers!$A$1:$I$1001,MATCH(orders!$C741,customers!$A$1:$A$1001,0),MATCH(orders!I$1,customers!$A$1:$I$1,0))</f>
        <v>Ireland</v>
      </c>
      <c r="J741" t="str">
        <f>INDEX(products!$A$1:$G$49,MATCH(orders!$D741,products!$A$1:$A$49,0),MATCH(orders!J$1,products!$A$1:$G$1,0))</f>
        <v>Exc</v>
      </c>
      <c r="K741" t="str">
        <f t="shared" si="22"/>
        <v>Excelsa</v>
      </c>
      <c r="L741" t="str">
        <f>INDEX(products!$A$1:$G$49,MATCH(orders!$D741,products!$A$1:$A$49,0),MATCH(orders!L$1,products!$A$1:$G$1,0))</f>
        <v>D</v>
      </c>
      <c r="M741" t="str">
        <f t="shared" si="23"/>
        <v>Dark</v>
      </c>
      <c r="N741" s="4">
        <f>INDEX(products!$A$1:$G$49,MATCH(orders!$D741,products!$A$1:$A$49,0),MATCH(orders!N$1,products!$A$1:$G$1,0))</f>
        <v>0.2</v>
      </c>
      <c r="O741" s="5">
        <f>INDEX(products!$A$1:$G$49,MATCH(orders!$D741,products!$A$1:$A$49,0),MATCH(orders!O$1,products!$A$1:$G$1,0))</f>
        <v>3.645</v>
      </c>
      <c r="P741" s="5">
        <f>E741*O741</f>
        <v>18.225000000000001</v>
      </c>
    </row>
    <row r="742" spans="1:16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INDEX(customers!$A$1:$I$1001,MATCH(orders!$C742,customers!$A$1:$A$1001,0),MATCH(orders!F$1,customers!$A$1:$I$1,0))</f>
        <v>Kandace Cragell</v>
      </c>
      <c r="G742" s="2" t="str">
        <f>INDEX(customers!$A$1:$I$1001,MATCH(orders!$C742,customers!$A$1:$A$1001,0),MATCH(orders!G$1,customers!$A$1:$I$1,0))</f>
        <v>No</v>
      </c>
      <c r="H742" s="2" t="str">
        <f>INDEX(customers!$A$1:$I$1001,MATCH(orders!$C742,customers!$A$1:$A$1001,0),MATCH(orders!H$1,customers!$A$1:$I$1,0))</f>
        <v>Dungarvan</v>
      </c>
      <c r="I742" s="2" t="str">
        <f>INDEX(customers!$A$1:$I$1001,MATCH(orders!$C742,customers!$A$1:$A$1001,0),MATCH(orders!I$1,customers!$A$1:$I$1,0))</f>
        <v>Ireland</v>
      </c>
      <c r="J742" t="str">
        <f>INDEX(products!$A$1:$G$49,MATCH(orders!$D742,products!$A$1:$A$49,0),MATCH(orders!J$1,products!$A$1:$G$1,0))</f>
        <v>Rob</v>
      </c>
      <c r="K742" t="str">
        <f t="shared" si="22"/>
        <v>Robusta</v>
      </c>
      <c r="L742" t="str">
        <f>INDEX(products!$A$1:$G$49,MATCH(orders!$D742,products!$A$1:$A$49,0),MATCH(orders!L$1,products!$A$1:$G$1,0))</f>
        <v>L</v>
      </c>
      <c r="M742" t="str">
        <f t="shared" si="23"/>
        <v>Light</v>
      </c>
      <c r="N742" s="4">
        <f>INDEX(products!$A$1:$G$49,MATCH(orders!$D742,products!$A$1:$A$49,0),MATCH(orders!N$1,products!$A$1:$G$1,0))</f>
        <v>0.5</v>
      </c>
      <c r="O742" s="5">
        <f>INDEX(products!$A$1:$G$49,MATCH(orders!$D742,products!$A$1:$A$49,0),MATCH(orders!O$1,products!$A$1:$G$1,0))</f>
        <v>7.169999999999999</v>
      </c>
      <c r="P742" s="5">
        <f>E742*O742</f>
        <v>28.679999999999996</v>
      </c>
    </row>
    <row r="743" spans="1:16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INDEX(customers!$A$1:$I$1001,MATCH(orders!$C743,customers!$A$1:$A$1001,0),MATCH(orders!F$1,customers!$A$1:$I$1,0))</f>
        <v>Lyon Ibert</v>
      </c>
      <c r="G743" s="2" t="str">
        <f>INDEX(customers!$A$1:$I$1001,MATCH(orders!$C743,customers!$A$1:$A$1001,0),MATCH(orders!G$1,customers!$A$1:$I$1,0))</f>
        <v>No</v>
      </c>
      <c r="H743" s="2" t="str">
        <f>INDEX(customers!$A$1:$I$1001,MATCH(orders!$C743,customers!$A$1:$A$1001,0),MATCH(orders!H$1,customers!$A$1:$I$1,0))</f>
        <v>Sunnyvale</v>
      </c>
      <c r="I743" s="2" t="str">
        <f>INDEX(customers!$A$1:$I$1001,MATCH(orders!$C743,customers!$A$1:$A$1001,0),MATCH(orders!I$1,customers!$A$1:$I$1,0))</f>
        <v>United States</v>
      </c>
      <c r="J743" t="str">
        <f>INDEX(products!$A$1:$G$49,MATCH(orders!$D743,products!$A$1:$A$49,0),MATCH(orders!J$1,products!$A$1:$G$1,0))</f>
        <v>Lib</v>
      </c>
      <c r="K743" t="str">
        <f t="shared" si="22"/>
        <v>Liberica</v>
      </c>
      <c r="L743" t="str">
        <f>INDEX(products!$A$1:$G$49,MATCH(orders!$D743,products!$A$1:$A$49,0),MATCH(orders!L$1,products!$A$1:$G$1,0))</f>
        <v>M</v>
      </c>
      <c r="M743" t="str">
        <f t="shared" si="23"/>
        <v>Medium</v>
      </c>
      <c r="N743" s="4">
        <f>INDEX(products!$A$1:$G$49,MATCH(orders!$D743,products!$A$1:$A$49,0),MATCH(orders!N$1,products!$A$1:$G$1,0))</f>
        <v>0.2</v>
      </c>
      <c r="O743" s="5">
        <f>INDEX(products!$A$1:$G$49,MATCH(orders!$D743,products!$A$1:$A$49,0),MATCH(orders!O$1,products!$A$1:$G$1,0))</f>
        <v>4.3650000000000002</v>
      </c>
      <c r="P743" s="5">
        <f>E743*O743</f>
        <v>8.73</v>
      </c>
    </row>
    <row r="744" spans="1:16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INDEX(customers!$A$1:$I$1001,MATCH(orders!$C744,customers!$A$1:$A$1001,0),MATCH(orders!F$1,customers!$A$1:$I$1,0))</f>
        <v>Reese Lidgey</v>
      </c>
      <c r="G744" s="2" t="str">
        <f>INDEX(customers!$A$1:$I$1001,MATCH(orders!$C744,customers!$A$1:$A$1001,0),MATCH(orders!G$1,customers!$A$1:$I$1,0))</f>
        <v>No</v>
      </c>
      <c r="H744" s="2" t="str">
        <f>INDEX(customers!$A$1:$I$1001,MATCH(orders!$C744,customers!$A$1:$A$1001,0),MATCH(orders!H$1,customers!$A$1:$I$1,0))</f>
        <v>Memphis</v>
      </c>
      <c r="I744" s="2" t="str">
        <f>INDEX(customers!$A$1:$I$1001,MATCH(orders!$C744,customers!$A$1:$A$1001,0),MATCH(orders!I$1,customers!$A$1:$I$1,0))</f>
        <v>United States</v>
      </c>
      <c r="J744" t="str">
        <f>INDEX(products!$A$1:$G$49,MATCH(orders!$D744,products!$A$1:$A$49,0),MATCH(orders!J$1,products!$A$1:$G$1,0))</f>
        <v>Lib</v>
      </c>
      <c r="K744" t="str">
        <f t="shared" si="22"/>
        <v>Liberica</v>
      </c>
      <c r="L744" t="str">
        <f>INDEX(products!$A$1:$G$49,MATCH(orders!$D744,products!$A$1:$A$49,0),MATCH(orders!L$1,products!$A$1:$G$1,0))</f>
        <v>M</v>
      </c>
      <c r="M744" t="str">
        <f t="shared" si="23"/>
        <v>Medium</v>
      </c>
      <c r="N744" s="4">
        <f>INDEX(products!$A$1:$G$49,MATCH(orders!$D744,products!$A$1:$A$49,0),MATCH(orders!N$1,products!$A$1:$G$1,0))</f>
        <v>1</v>
      </c>
      <c r="O744" s="5">
        <f>INDEX(products!$A$1:$G$49,MATCH(orders!$D744,products!$A$1:$A$49,0),MATCH(orders!O$1,products!$A$1:$G$1,0))</f>
        <v>14.55</v>
      </c>
      <c r="P744" s="5">
        <f>E744*O744</f>
        <v>58.2</v>
      </c>
    </row>
    <row r="745" spans="1:16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INDEX(customers!$A$1:$I$1001,MATCH(orders!$C745,customers!$A$1:$A$1001,0),MATCH(orders!F$1,customers!$A$1:$I$1,0))</f>
        <v>Tersina Castagne</v>
      </c>
      <c r="G745" s="2" t="str">
        <f>INDEX(customers!$A$1:$I$1001,MATCH(orders!$C745,customers!$A$1:$A$1001,0),MATCH(orders!G$1,customers!$A$1:$I$1,0))</f>
        <v>No</v>
      </c>
      <c r="H745" s="2" t="str">
        <f>INDEX(customers!$A$1:$I$1001,MATCH(orders!$C745,customers!$A$1:$A$1001,0),MATCH(orders!H$1,customers!$A$1:$I$1,0))</f>
        <v>Orlando</v>
      </c>
      <c r="I745" s="2" t="str">
        <f>INDEX(customers!$A$1:$I$1001,MATCH(orders!$C745,customers!$A$1:$A$1001,0),MATCH(orders!I$1,customers!$A$1:$I$1,0))</f>
        <v>United States</v>
      </c>
      <c r="J745" t="str">
        <f>INDEX(products!$A$1:$G$49,MATCH(orders!$D745,products!$A$1:$A$49,0),MATCH(orders!J$1,products!$A$1:$G$1,0))</f>
        <v>Ara</v>
      </c>
      <c r="K745" t="str">
        <f t="shared" si="22"/>
        <v>Arabica</v>
      </c>
      <c r="L745" t="str">
        <f>INDEX(products!$A$1:$G$49,MATCH(orders!$D745,products!$A$1:$A$49,0),MATCH(orders!L$1,products!$A$1:$G$1,0))</f>
        <v>D</v>
      </c>
      <c r="M745" t="str">
        <f t="shared" si="23"/>
        <v>Dark</v>
      </c>
      <c r="N745" s="4">
        <f>INDEX(products!$A$1:$G$49,MATCH(orders!$D745,products!$A$1:$A$49,0),MATCH(orders!N$1,products!$A$1:$G$1,0))</f>
        <v>0.5</v>
      </c>
      <c r="O745" s="5">
        <f>INDEX(products!$A$1:$G$49,MATCH(orders!$D745,products!$A$1:$A$49,0),MATCH(orders!O$1,products!$A$1:$G$1,0))</f>
        <v>5.97</v>
      </c>
      <c r="P745" s="5">
        <f>E745*O745</f>
        <v>17.91</v>
      </c>
    </row>
    <row r="746" spans="1:16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INDEX(customers!$A$1:$I$1001,MATCH(orders!$C746,customers!$A$1:$A$1001,0),MATCH(orders!F$1,customers!$A$1:$I$1,0))</f>
        <v>Samuele Klaaassen</v>
      </c>
      <c r="G746" s="2" t="str">
        <f>INDEX(customers!$A$1:$I$1001,MATCH(orders!$C746,customers!$A$1:$A$1001,0),MATCH(orders!G$1,customers!$A$1:$I$1,0))</f>
        <v>Yes</v>
      </c>
      <c r="H746" s="2" t="str">
        <f>INDEX(customers!$A$1:$I$1001,MATCH(orders!$C746,customers!$A$1:$A$1001,0),MATCH(orders!H$1,customers!$A$1:$I$1,0))</f>
        <v>Detroit</v>
      </c>
      <c r="I746" s="2" t="str">
        <f>INDEX(customers!$A$1:$I$1001,MATCH(orders!$C746,customers!$A$1:$A$1001,0),MATCH(orders!I$1,customers!$A$1:$I$1,0))</f>
        <v>United States</v>
      </c>
      <c r="J746" t="str">
        <f>INDEX(products!$A$1:$G$49,MATCH(orders!$D746,products!$A$1:$A$49,0),MATCH(orders!J$1,products!$A$1:$G$1,0))</f>
        <v>Rob</v>
      </c>
      <c r="K746" t="str">
        <f t="shared" si="22"/>
        <v>Robusta</v>
      </c>
      <c r="L746" t="str">
        <f>INDEX(products!$A$1:$G$49,MATCH(orders!$D746,products!$A$1:$A$49,0),MATCH(orders!L$1,products!$A$1:$G$1,0))</f>
        <v>M</v>
      </c>
      <c r="M746" t="str">
        <f t="shared" si="23"/>
        <v>Medium</v>
      </c>
      <c r="N746" s="4">
        <f>INDEX(products!$A$1:$G$49,MATCH(orders!$D746,products!$A$1:$A$49,0),MATCH(orders!N$1,products!$A$1:$G$1,0))</f>
        <v>0.2</v>
      </c>
      <c r="O746" s="5">
        <f>INDEX(products!$A$1:$G$49,MATCH(orders!$D746,products!$A$1:$A$49,0),MATCH(orders!O$1,products!$A$1:$G$1,0))</f>
        <v>2.9849999999999999</v>
      </c>
      <c r="P746" s="5">
        <f>E746*O746</f>
        <v>17.91</v>
      </c>
    </row>
    <row r="747" spans="1:16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INDEX(customers!$A$1:$I$1001,MATCH(orders!$C747,customers!$A$1:$A$1001,0),MATCH(orders!F$1,customers!$A$1:$I$1,0))</f>
        <v>Jordana Halden</v>
      </c>
      <c r="G747" s="2" t="str">
        <f>INDEX(customers!$A$1:$I$1001,MATCH(orders!$C747,customers!$A$1:$A$1001,0),MATCH(orders!G$1,customers!$A$1:$I$1,0))</f>
        <v>No</v>
      </c>
      <c r="H747" s="2" t="str">
        <f>INDEX(customers!$A$1:$I$1001,MATCH(orders!$C747,customers!$A$1:$A$1001,0),MATCH(orders!H$1,customers!$A$1:$I$1,0))</f>
        <v>Clones</v>
      </c>
      <c r="I747" s="2" t="str">
        <f>INDEX(customers!$A$1:$I$1001,MATCH(orders!$C747,customers!$A$1:$A$1001,0),MATCH(orders!I$1,customers!$A$1:$I$1,0))</f>
        <v>Ireland</v>
      </c>
      <c r="J747" t="str">
        <f>INDEX(products!$A$1:$G$49,MATCH(orders!$D747,products!$A$1:$A$49,0),MATCH(orders!J$1,products!$A$1:$G$1,0))</f>
        <v>Exc</v>
      </c>
      <c r="K747" t="str">
        <f t="shared" si="22"/>
        <v>Excelsa</v>
      </c>
      <c r="L747" t="str">
        <f>INDEX(products!$A$1:$G$49,MATCH(orders!$D747,products!$A$1:$A$49,0),MATCH(orders!L$1,products!$A$1:$G$1,0))</f>
        <v>D</v>
      </c>
      <c r="M747" t="str">
        <f t="shared" si="23"/>
        <v>Dark</v>
      </c>
      <c r="N747" s="4">
        <f>INDEX(products!$A$1:$G$49,MATCH(orders!$D747,products!$A$1:$A$49,0),MATCH(orders!N$1,products!$A$1:$G$1,0))</f>
        <v>0.5</v>
      </c>
      <c r="O747" s="5">
        <f>INDEX(products!$A$1:$G$49,MATCH(orders!$D747,products!$A$1:$A$49,0),MATCH(orders!O$1,products!$A$1:$G$1,0))</f>
        <v>7.29</v>
      </c>
      <c r="P747" s="5">
        <f>E747*O747</f>
        <v>14.58</v>
      </c>
    </row>
    <row r="748" spans="1:16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INDEX(customers!$A$1:$I$1001,MATCH(orders!$C748,customers!$A$1:$A$1001,0),MATCH(orders!F$1,customers!$A$1:$I$1,0))</f>
        <v>Hussein Olliff</v>
      </c>
      <c r="G748" s="2" t="str">
        <f>INDEX(customers!$A$1:$I$1001,MATCH(orders!$C748,customers!$A$1:$A$1001,0),MATCH(orders!G$1,customers!$A$1:$I$1,0))</f>
        <v>No</v>
      </c>
      <c r="H748" s="2" t="str">
        <f>INDEX(customers!$A$1:$I$1001,MATCH(orders!$C748,customers!$A$1:$A$1001,0),MATCH(orders!H$1,customers!$A$1:$I$1,0))</f>
        <v>Stradbally</v>
      </c>
      <c r="I748" s="2" t="str">
        <f>INDEX(customers!$A$1:$I$1001,MATCH(orders!$C748,customers!$A$1:$A$1001,0),MATCH(orders!I$1,customers!$A$1:$I$1,0))</f>
        <v>Ireland</v>
      </c>
      <c r="J748" t="str">
        <f>INDEX(products!$A$1:$G$49,MATCH(orders!$D748,products!$A$1:$A$49,0),MATCH(orders!J$1,products!$A$1:$G$1,0))</f>
        <v>Ara</v>
      </c>
      <c r="K748" t="str">
        <f t="shared" si="22"/>
        <v>Arabica</v>
      </c>
      <c r="L748" t="str">
        <f>INDEX(products!$A$1:$G$49,MATCH(orders!$D748,products!$A$1:$A$49,0),MATCH(orders!L$1,products!$A$1:$G$1,0))</f>
        <v>M</v>
      </c>
      <c r="M748" t="str">
        <f t="shared" si="23"/>
        <v>Medium</v>
      </c>
      <c r="N748" s="4">
        <f>INDEX(products!$A$1:$G$49,MATCH(orders!$D748,products!$A$1:$A$49,0),MATCH(orders!N$1,products!$A$1:$G$1,0))</f>
        <v>1</v>
      </c>
      <c r="O748" s="5">
        <f>INDEX(products!$A$1:$G$49,MATCH(orders!$D748,products!$A$1:$A$49,0),MATCH(orders!O$1,products!$A$1:$G$1,0))</f>
        <v>11.25</v>
      </c>
      <c r="P748" s="5">
        <f>E748*O748</f>
        <v>33.75</v>
      </c>
    </row>
    <row r="749" spans="1:16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INDEX(customers!$A$1:$I$1001,MATCH(orders!$C749,customers!$A$1:$A$1001,0),MATCH(orders!F$1,customers!$A$1:$I$1,0))</f>
        <v>Teddi Quadri</v>
      </c>
      <c r="G749" s="2" t="str">
        <f>INDEX(customers!$A$1:$I$1001,MATCH(orders!$C749,customers!$A$1:$A$1001,0),MATCH(orders!G$1,customers!$A$1:$I$1,0))</f>
        <v>Yes</v>
      </c>
      <c r="H749" s="2" t="str">
        <f>INDEX(customers!$A$1:$I$1001,MATCH(orders!$C749,customers!$A$1:$A$1001,0),MATCH(orders!H$1,customers!$A$1:$I$1,0))</f>
        <v>Ballina</v>
      </c>
      <c r="I749" s="2" t="str">
        <f>INDEX(customers!$A$1:$I$1001,MATCH(orders!$C749,customers!$A$1:$A$1001,0),MATCH(orders!I$1,customers!$A$1:$I$1,0))</f>
        <v>Ireland</v>
      </c>
      <c r="J749" t="str">
        <f>INDEX(products!$A$1:$G$49,MATCH(orders!$D749,products!$A$1:$A$49,0),MATCH(orders!J$1,products!$A$1:$G$1,0))</f>
        <v>Lib</v>
      </c>
      <c r="K749" t="str">
        <f t="shared" si="22"/>
        <v>Liberica</v>
      </c>
      <c r="L749" t="str">
        <f>INDEX(products!$A$1:$G$49,MATCH(orders!$D749,products!$A$1:$A$49,0),MATCH(orders!L$1,products!$A$1:$G$1,0))</f>
        <v>M</v>
      </c>
      <c r="M749" t="str">
        <f t="shared" si="23"/>
        <v>Medium</v>
      </c>
      <c r="N749" s="4">
        <f>INDEX(products!$A$1:$G$49,MATCH(orders!$D749,products!$A$1:$A$49,0),MATCH(orders!N$1,products!$A$1:$G$1,0))</f>
        <v>0.5</v>
      </c>
      <c r="O749" s="5">
        <f>INDEX(products!$A$1:$G$49,MATCH(orders!$D749,products!$A$1:$A$49,0),MATCH(orders!O$1,products!$A$1:$G$1,0))</f>
        <v>8.73</v>
      </c>
      <c r="P749" s="5">
        <f>E749*O749</f>
        <v>34.92</v>
      </c>
    </row>
    <row r="750" spans="1:16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INDEX(customers!$A$1:$I$1001,MATCH(orders!$C750,customers!$A$1:$A$1001,0),MATCH(orders!F$1,customers!$A$1:$I$1,0))</f>
        <v>Felita Eshmade</v>
      </c>
      <c r="G750" s="2" t="str">
        <f>INDEX(customers!$A$1:$I$1001,MATCH(orders!$C750,customers!$A$1:$A$1001,0),MATCH(orders!G$1,customers!$A$1:$I$1,0))</f>
        <v>No</v>
      </c>
      <c r="H750" s="2" t="str">
        <f>INDEX(customers!$A$1:$I$1001,MATCH(orders!$C750,customers!$A$1:$A$1001,0),MATCH(orders!H$1,customers!$A$1:$I$1,0))</f>
        <v>Richmond</v>
      </c>
      <c r="I750" s="2" t="str">
        <f>INDEX(customers!$A$1:$I$1001,MATCH(orders!$C750,customers!$A$1:$A$1001,0),MATCH(orders!I$1,customers!$A$1:$I$1,0))</f>
        <v>United States</v>
      </c>
      <c r="J750" t="str">
        <f>INDEX(products!$A$1:$G$49,MATCH(orders!$D750,products!$A$1:$A$49,0),MATCH(orders!J$1,products!$A$1:$G$1,0))</f>
        <v>Exc</v>
      </c>
      <c r="K750" t="str">
        <f t="shared" si="22"/>
        <v>Excelsa</v>
      </c>
      <c r="L750" t="str">
        <f>INDEX(products!$A$1:$G$49,MATCH(orders!$D750,products!$A$1:$A$49,0),MATCH(orders!L$1,products!$A$1:$G$1,0))</f>
        <v>D</v>
      </c>
      <c r="M750" t="str">
        <f t="shared" si="23"/>
        <v>Dark</v>
      </c>
      <c r="N750" s="4">
        <f>INDEX(products!$A$1:$G$49,MATCH(orders!$D750,products!$A$1:$A$49,0),MATCH(orders!N$1,products!$A$1:$G$1,0))</f>
        <v>0.5</v>
      </c>
      <c r="O750" s="5">
        <f>INDEX(products!$A$1:$G$49,MATCH(orders!$D750,products!$A$1:$A$49,0),MATCH(orders!O$1,products!$A$1:$G$1,0))</f>
        <v>7.29</v>
      </c>
      <c r="P750" s="5">
        <f>E750*O750</f>
        <v>14.58</v>
      </c>
    </row>
    <row r="751" spans="1:16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INDEX(customers!$A$1:$I$1001,MATCH(orders!$C751,customers!$A$1:$A$1001,0),MATCH(orders!F$1,customers!$A$1:$I$1,0))</f>
        <v>Melodie OIlier</v>
      </c>
      <c r="G751" s="2" t="str">
        <f>INDEX(customers!$A$1:$I$1001,MATCH(orders!$C751,customers!$A$1:$A$1001,0),MATCH(orders!G$1,customers!$A$1:$I$1,0))</f>
        <v>Yes</v>
      </c>
      <c r="H751" s="2" t="str">
        <f>INDEX(customers!$A$1:$I$1001,MATCH(orders!$C751,customers!$A$1:$A$1001,0),MATCH(orders!H$1,customers!$A$1:$I$1,0))</f>
        <v>Glasnevin</v>
      </c>
      <c r="I751" s="2" t="str">
        <f>INDEX(customers!$A$1:$I$1001,MATCH(orders!$C751,customers!$A$1:$A$1001,0),MATCH(orders!I$1,customers!$A$1:$I$1,0))</f>
        <v>Ireland</v>
      </c>
      <c r="J751" t="str">
        <f>INDEX(products!$A$1:$G$49,MATCH(orders!$D751,products!$A$1:$A$49,0),MATCH(orders!J$1,products!$A$1:$G$1,0))</f>
        <v>Rob</v>
      </c>
      <c r="K751" t="str">
        <f t="shared" si="22"/>
        <v>Robusta</v>
      </c>
      <c r="L751" t="str">
        <f>INDEX(products!$A$1:$G$49,MATCH(orders!$D751,products!$A$1:$A$49,0),MATCH(orders!L$1,products!$A$1:$G$1,0))</f>
        <v>D</v>
      </c>
      <c r="M751" t="str">
        <f t="shared" si="23"/>
        <v>Dark</v>
      </c>
      <c r="N751" s="4">
        <f>INDEX(products!$A$1:$G$49,MATCH(orders!$D751,products!$A$1:$A$49,0),MATCH(orders!N$1,products!$A$1:$G$1,0))</f>
        <v>0.2</v>
      </c>
      <c r="O751" s="5">
        <f>INDEX(products!$A$1:$G$49,MATCH(orders!$D751,products!$A$1:$A$49,0),MATCH(orders!O$1,products!$A$1:$G$1,0))</f>
        <v>2.6849999999999996</v>
      </c>
      <c r="P751" s="5">
        <f>E751*O751</f>
        <v>5.3699999999999992</v>
      </c>
    </row>
    <row r="752" spans="1:16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INDEX(customers!$A$1:$I$1001,MATCH(orders!$C752,customers!$A$1:$A$1001,0),MATCH(orders!F$1,customers!$A$1:$I$1,0))</f>
        <v>Hazel Iacopini</v>
      </c>
      <c r="G752" s="2" t="str">
        <f>INDEX(customers!$A$1:$I$1001,MATCH(orders!$C752,customers!$A$1:$A$1001,0),MATCH(orders!G$1,customers!$A$1:$I$1,0))</f>
        <v>Yes</v>
      </c>
      <c r="H752" s="2" t="str">
        <f>INDEX(customers!$A$1:$I$1001,MATCH(orders!$C752,customers!$A$1:$A$1001,0),MATCH(orders!H$1,customers!$A$1:$I$1,0))</f>
        <v>Fort Worth</v>
      </c>
      <c r="I752" s="2" t="str">
        <f>INDEX(customers!$A$1:$I$1001,MATCH(orders!$C752,customers!$A$1:$A$1001,0),MATCH(orders!I$1,customers!$A$1:$I$1,0))</f>
        <v>United States</v>
      </c>
      <c r="J752" t="str">
        <f>INDEX(products!$A$1:$G$49,MATCH(orders!$D752,products!$A$1:$A$49,0),MATCH(orders!J$1,products!$A$1:$G$1,0))</f>
        <v>Rob</v>
      </c>
      <c r="K752" t="str">
        <f t="shared" si="22"/>
        <v>Robusta</v>
      </c>
      <c r="L752" t="str">
        <f>INDEX(products!$A$1:$G$49,MATCH(orders!$D752,products!$A$1:$A$49,0),MATCH(orders!L$1,products!$A$1:$G$1,0))</f>
        <v>M</v>
      </c>
      <c r="M752" t="str">
        <f t="shared" si="23"/>
        <v>Medium</v>
      </c>
      <c r="N752" s="4">
        <f>INDEX(products!$A$1:$G$49,MATCH(orders!$D752,products!$A$1:$A$49,0),MATCH(orders!N$1,products!$A$1:$G$1,0))</f>
        <v>0.5</v>
      </c>
      <c r="O752" s="5">
        <f>INDEX(products!$A$1:$G$49,MATCH(orders!$D752,products!$A$1:$A$49,0),MATCH(orders!O$1,products!$A$1:$G$1,0))</f>
        <v>5.97</v>
      </c>
      <c r="P752" s="5">
        <f>E752*O752</f>
        <v>5.97</v>
      </c>
    </row>
    <row r="753" spans="1:16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INDEX(customers!$A$1:$I$1001,MATCH(orders!$C753,customers!$A$1:$A$1001,0),MATCH(orders!F$1,customers!$A$1:$I$1,0))</f>
        <v>Vinny Shoebotham</v>
      </c>
      <c r="G753" s="2" t="str">
        <f>INDEX(customers!$A$1:$I$1001,MATCH(orders!$C753,customers!$A$1:$A$1001,0),MATCH(orders!G$1,customers!$A$1:$I$1,0))</f>
        <v>No</v>
      </c>
      <c r="H753" s="2" t="str">
        <f>INDEX(customers!$A$1:$I$1001,MATCH(orders!$C753,customers!$A$1:$A$1001,0),MATCH(orders!H$1,customers!$A$1:$I$1,0))</f>
        <v>Brooklyn</v>
      </c>
      <c r="I753" s="2" t="str">
        <f>INDEX(customers!$A$1:$I$1001,MATCH(orders!$C753,customers!$A$1:$A$1001,0),MATCH(orders!I$1,customers!$A$1:$I$1,0))</f>
        <v>United States</v>
      </c>
      <c r="J753" t="str">
        <f>INDEX(products!$A$1:$G$49,MATCH(orders!$D753,products!$A$1:$A$49,0),MATCH(orders!J$1,products!$A$1:$G$1,0))</f>
        <v>Lib</v>
      </c>
      <c r="K753" t="str">
        <f t="shared" si="22"/>
        <v>Liberica</v>
      </c>
      <c r="L753" t="str">
        <f>INDEX(products!$A$1:$G$49,MATCH(orders!$D753,products!$A$1:$A$49,0),MATCH(orders!L$1,products!$A$1:$G$1,0))</f>
        <v>L</v>
      </c>
      <c r="M753" t="str">
        <f t="shared" si="23"/>
        <v>Light</v>
      </c>
      <c r="N753" s="4">
        <f>INDEX(products!$A$1:$G$49,MATCH(orders!$D753,products!$A$1:$A$49,0),MATCH(orders!N$1,products!$A$1:$G$1,0))</f>
        <v>0.5</v>
      </c>
      <c r="O753" s="5">
        <f>INDEX(products!$A$1:$G$49,MATCH(orders!$D753,products!$A$1:$A$49,0),MATCH(orders!O$1,products!$A$1:$G$1,0))</f>
        <v>9.51</v>
      </c>
      <c r="P753" s="5">
        <f>E753*O753</f>
        <v>19.02</v>
      </c>
    </row>
    <row r="754" spans="1:16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INDEX(customers!$A$1:$I$1001,MATCH(orders!$C754,customers!$A$1:$A$1001,0),MATCH(orders!F$1,customers!$A$1:$I$1,0))</f>
        <v>Bran Sterke</v>
      </c>
      <c r="G754" s="2" t="str">
        <f>INDEX(customers!$A$1:$I$1001,MATCH(orders!$C754,customers!$A$1:$A$1001,0),MATCH(orders!G$1,customers!$A$1:$I$1,0))</f>
        <v>Yes</v>
      </c>
      <c r="H754" s="2" t="str">
        <f>INDEX(customers!$A$1:$I$1001,MATCH(orders!$C754,customers!$A$1:$A$1001,0),MATCH(orders!H$1,customers!$A$1:$I$1,0))</f>
        <v>Fort Worth</v>
      </c>
      <c r="I754" s="2" t="str">
        <f>INDEX(customers!$A$1:$I$1001,MATCH(orders!$C754,customers!$A$1:$A$1001,0),MATCH(orders!I$1,customers!$A$1:$I$1,0))</f>
        <v>United States</v>
      </c>
      <c r="J754" t="str">
        <f>INDEX(products!$A$1:$G$49,MATCH(orders!$D754,products!$A$1:$A$49,0),MATCH(orders!J$1,products!$A$1:$G$1,0))</f>
        <v>Exc</v>
      </c>
      <c r="K754" t="str">
        <f t="shared" si="22"/>
        <v>Excelsa</v>
      </c>
      <c r="L754" t="str">
        <f>INDEX(products!$A$1:$G$49,MATCH(orders!$D754,products!$A$1:$A$49,0),MATCH(orders!L$1,products!$A$1:$G$1,0))</f>
        <v>M</v>
      </c>
      <c r="M754" t="str">
        <f t="shared" si="23"/>
        <v>Medium</v>
      </c>
      <c r="N754" s="4">
        <f>INDEX(products!$A$1:$G$49,MATCH(orders!$D754,products!$A$1:$A$49,0),MATCH(orders!N$1,products!$A$1:$G$1,0))</f>
        <v>1</v>
      </c>
      <c r="O754" s="5">
        <f>INDEX(products!$A$1:$G$49,MATCH(orders!$D754,products!$A$1:$A$49,0),MATCH(orders!O$1,products!$A$1:$G$1,0))</f>
        <v>13.75</v>
      </c>
      <c r="P754" s="5">
        <f>E754*O754</f>
        <v>27.5</v>
      </c>
    </row>
    <row r="755" spans="1:16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INDEX(customers!$A$1:$I$1001,MATCH(orders!$C755,customers!$A$1:$A$1001,0),MATCH(orders!F$1,customers!$A$1:$I$1,0))</f>
        <v>Simone Capon</v>
      </c>
      <c r="G755" s="2" t="str">
        <f>INDEX(customers!$A$1:$I$1001,MATCH(orders!$C755,customers!$A$1:$A$1001,0),MATCH(orders!G$1,customers!$A$1:$I$1,0))</f>
        <v>No</v>
      </c>
      <c r="H755" s="2" t="str">
        <f>INDEX(customers!$A$1:$I$1001,MATCH(orders!$C755,customers!$A$1:$A$1001,0),MATCH(orders!H$1,customers!$A$1:$I$1,0))</f>
        <v>Phoenix</v>
      </c>
      <c r="I755" s="2" t="str">
        <f>INDEX(customers!$A$1:$I$1001,MATCH(orders!$C755,customers!$A$1:$A$1001,0),MATCH(orders!I$1,customers!$A$1:$I$1,0))</f>
        <v>United States</v>
      </c>
      <c r="J755" t="str">
        <f>INDEX(products!$A$1:$G$49,MATCH(orders!$D755,products!$A$1:$A$49,0),MATCH(orders!J$1,products!$A$1:$G$1,0))</f>
        <v>Ara</v>
      </c>
      <c r="K755" t="str">
        <f t="shared" si="22"/>
        <v>Arabica</v>
      </c>
      <c r="L755" t="str">
        <f>INDEX(products!$A$1:$G$49,MATCH(orders!$D755,products!$A$1:$A$49,0),MATCH(orders!L$1,products!$A$1:$G$1,0))</f>
        <v>D</v>
      </c>
      <c r="M755" t="str">
        <f t="shared" si="23"/>
        <v>Dark</v>
      </c>
      <c r="N755" s="4">
        <f>INDEX(products!$A$1:$G$49,MATCH(orders!$D755,products!$A$1:$A$49,0),MATCH(orders!N$1,products!$A$1:$G$1,0))</f>
        <v>0.5</v>
      </c>
      <c r="O755" s="5">
        <f>INDEX(products!$A$1:$G$49,MATCH(orders!$D755,products!$A$1:$A$49,0),MATCH(orders!O$1,products!$A$1:$G$1,0))</f>
        <v>5.97</v>
      </c>
      <c r="P755" s="5">
        <f>E755*O755</f>
        <v>29.849999999999998</v>
      </c>
    </row>
    <row r="756" spans="1:16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INDEX(customers!$A$1:$I$1001,MATCH(orders!$C756,customers!$A$1:$A$1001,0),MATCH(orders!F$1,customers!$A$1:$I$1,0))</f>
        <v>Jimmy Dymoke</v>
      </c>
      <c r="G756" s="2" t="str">
        <f>INDEX(customers!$A$1:$I$1001,MATCH(orders!$C756,customers!$A$1:$A$1001,0),MATCH(orders!G$1,customers!$A$1:$I$1,0))</f>
        <v>No</v>
      </c>
      <c r="H756" s="2" t="str">
        <f>INDEX(customers!$A$1:$I$1001,MATCH(orders!$C756,customers!$A$1:$A$1001,0),MATCH(orders!H$1,customers!$A$1:$I$1,0))</f>
        <v>Beaumont</v>
      </c>
      <c r="I756" s="2" t="str">
        <f>INDEX(customers!$A$1:$I$1001,MATCH(orders!$C756,customers!$A$1:$A$1001,0),MATCH(orders!I$1,customers!$A$1:$I$1,0))</f>
        <v>Ireland</v>
      </c>
      <c r="J756" t="str">
        <f>INDEX(products!$A$1:$G$49,MATCH(orders!$D756,products!$A$1:$A$49,0),MATCH(orders!J$1,products!$A$1:$G$1,0))</f>
        <v>Ara</v>
      </c>
      <c r="K756" t="str">
        <f t="shared" si="22"/>
        <v>Arabica</v>
      </c>
      <c r="L756" t="str">
        <f>INDEX(products!$A$1:$G$49,MATCH(orders!$D756,products!$A$1:$A$49,0),MATCH(orders!L$1,products!$A$1:$G$1,0))</f>
        <v>D</v>
      </c>
      <c r="M756" t="str">
        <f t="shared" si="23"/>
        <v>Dark</v>
      </c>
      <c r="N756" s="4">
        <f>INDEX(products!$A$1:$G$49,MATCH(orders!$D756,products!$A$1:$A$49,0),MATCH(orders!N$1,products!$A$1:$G$1,0))</f>
        <v>0.2</v>
      </c>
      <c r="O756" s="5">
        <f>INDEX(products!$A$1:$G$49,MATCH(orders!$D756,products!$A$1:$A$49,0),MATCH(orders!O$1,products!$A$1:$G$1,0))</f>
        <v>2.9849999999999999</v>
      </c>
      <c r="P756" s="5">
        <f>E756*O756</f>
        <v>17.91</v>
      </c>
    </row>
    <row r="757" spans="1:16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INDEX(customers!$A$1:$I$1001,MATCH(orders!$C757,customers!$A$1:$A$1001,0),MATCH(orders!F$1,customers!$A$1:$I$1,0))</f>
        <v>Foster Constance</v>
      </c>
      <c r="G757" s="2" t="str">
        <f>INDEX(customers!$A$1:$I$1001,MATCH(orders!$C757,customers!$A$1:$A$1001,0),MATCH(orders!G$1,customers!$A$1:$I$1,0))</f>
        <v>No</v>
      </c>
      <c r="H757" s="2" t="str">
        <f>INDEX(customers!$A$1:$I$1001,MATCH(orders!$C757,customers!$A$1:$A$1001,0),MATCH(orders!H$1,customers!$A$1:$I$1,0))</f>
        <v>Dallas</v>
      </c>
      <c r="I757" s="2" t="str">
        <f>INDEX(customers!$A$1:$I$1001,MATCH(orders!$C757,customers!$A$1:$A$1001,0),MATCH(orders!I$1,customers!$A$1:$I$1,0))</f>
        <v>United States</v>
      </c>
      <c r="J757" t="str">
        <f>INDEX(products!$A$1:$G$49,MATCH(orders!$D757,products!$A$1:$A$49,0),MATCH(orders!J$1,products!$A$1:$G$1,0))</f>
        <v>Lib</v>
      </c>
      <c r="K757" t="str">
        <f t="shared" si="22"/>
        <v>Liberica</v>
      </c>
      <c r="L757" t="str">
        <f>INDEX(products!$A$1:$G$49,MATCH(orders!$D757,products!$A$1:$A$49,0),MATCH(orders!L$1,products!$A$1:$G$1,0))</f>
        <v>L</v>
      </c>
      <c r="M757" t="str">
        <f t="shared" si="23"/>
        <v>Light</v>
      </c>
      <c r="N757" s="4">
        <f>INDEX(products!$A$1:$G$49,MATCH(orders!$D757,products!$A$1:$A$49,0),MATCH(orders!N$1,products!$A$1:$G$1,0))</f>
        <v>0.2</v>
      </c>
      <c r="O757" s="5">
        <f>INDEX(products!$A$1:$G$49,MATCH(orders!$D757,products!$A$1:$A$49,0),MATCH(orders!O$1,products!$A$1:$G$1,0))</f>
        <v>4.7549999999999999</v>
      </c>
      <c r="P757" s="5">
        <f>E757*O757</f>
        <v>28.53</v>
      </c>
    </row>
    <row r="758" spans="1:16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INDEX(customers!$A$1:$I$1001,MATCH(orders!$C758,customers!$A$1:$A$1001,0),MATCH(orders!F$1,customers!$A$1:$I$1,0))</f>
        <v>Fernando Sulman</v>
      </c>
      <c r="G758" s="2" t="str">
        <f>INDEX(customers!$A$1:$I$1001,MATCH(orders!$C758,customers!$A$1:$A$1001,0),MATCH(orders!G$1,customers!$A$1:$I$1,0))</f>
        <v>Yes</v>
      </c>
      <c r="H758" s="2" t="str">
        <f>INDEX(customers!$A$1:$I$1001,MATCH(orders!$C758,customers!$A$1:$A$1001,0),MATCH(orders!H$1,customers!$A$1:$I$1,0))</f>
        <v>Asheville</v>
      </c>
      <c r="I758" s="2" t="str">
        <f>INDEX(customers!$A$1:$I$1001,MATCH(orders!$C758,customers!$A$1:$A$1001,0),MATCH(orders!I$1,customers!$A$1:$I$1,0))</f>
        <v>United States</v>
      </c>
      <c r="J758" t="str">
        <f>INDEX(products!$A$1:$G$49,MATCH(orders!$D758,products!$A$1:$A$49,0),MATCH(orders!J$1,products!$A$1:$G$1,0))</f>
        <v>Rob</v>
      </c>
      <c r="K758" t="str">
        <f t="shared" si="22"/>
        <v>Robusta</v>
      </c>
      <c r="L758" t="str">
        <f>INDEX(products!$A$1:$G$49,MATCH(orders!$D758,products!$A$1:$A$49,0),MATCH(orders!L$1,products!$A$1:$G$1,0))</f>
        <v>D</v>
      </c>
      <c r="M758" t="str">
        <f t="shared" si="23"/>
        <v>Dark</v>
      </c>
      <c r="N758" s="4">
        <f>INDEX(products!$A$1:$G$49,MATCH(orders!$D758,products!$A$1:$A$49,0),MATCH(orders!N$1,products!$A$1:$G$1,0))</f>
        <v>1</v>
      </c>
      <c r="O758" s="5">
        <f>INDEX(products!$A$1:$G$49,MATCH(orders!$D758,products!$A$1:$A$49,0),MATCH(orders!O$1,products!$A$1:$G$1,0))</f>
        <v>8.9499999999999993</v>
      </c>
      <c r="P758" s="5">
        <f>E758*O758</f>
        <v>35.799999999999997</v>
      </c>
    </row>
    <row r="759" spans="1:16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INDEX(customers!$A$1:$I$1001,MATCH(orders!$C759,customers!$A$1:$A$1001,0),MATCH(orders!F$1,customers!$A$1:$I$1,0))</f>
        <v>Dorotea Hollyman</v>
      </c>
      <c r="G759" s="2" t="str">
        <f>INDEX(customers!$A$1:$I$1001,MATCH(orders!$C759,customers!$A$1:$A$1001,0),MATCH(orders!G$1,customers!$A$1:$I$1,0))</f>
        <v>Yes</v>
      </c>
      <c r="H759" s="2" t="str">
        <f>INDEX(customers!$A$1:$I$1001,MATCH(orders!$C759,customers!$A$1:$A$1001,0),MATCH(orders!H$1,customers!$A$1:$I$1,0))</f>
        <v>Billings</v>
      </c>
      <c r="I759" s="2" t="str">
        <f>INDEX(customers!$A$1:$I$1001,MATCH(orders!$C759,customers!$A$1:$A$1001,0),MATCH(orders!I$1,customers!$A$1:$I$1,0))</f>
        <v>United States</v>
      </c>
      <c r="J759" t="str">
        <f>INDEX(products!$A$1:$G$49,MATCH(orders!$D759,products!$A$1:$A$49,0),MATCH(orders!J$1,products!$A$1:$G$1,0))</f>
        <v>Ara</v>
      </c>
      <c r="K759" t="str">
        <f t="shared" si="22"/>
        <v>Arabica</v>
      </c>
      <c r="L759" t="str">
        <f>INDEX(products!$A$1:$G$49,MATCH(orders!$D759,products!$A$1:$A$49,0),MATCH(orders!L$1,products!$A$1:$G$1,0))</f>
        <v>D</v>
      </c>
      <c r="M759" t="str">
        <f t="shared" si="23"/>
        <v>Dark</v>
      </c>
      <c r="N759" s="4">
        <f>INDEX(products!$A$1:$G$49,MATCH(orders!$D759,products!$A$1:$A$49,0),MATCH(orders!N$1,products!$A$1:$G$1,0))</f>
        <v>0.5</v>
      </c>
      <c r="O759" s="5">
        <f>INDEX(products!$A$1:$G$49,MATCH(orders!$D759,products!$A$1:$A$49,0),MATCH(orders!O$1,products!$A$1:$G$1,0))</f>
        <v>5.97</v>
      </c>
      <c r="P759" s="5">
        <f>E759*O759</f>
        <v>17.91</v>
      </c>
    </row>
    <row r="760" spans="1:16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INDEX(customers!$A$1:$I$1001,MATCH(orders!$C760,customers!$A$1:$A$1001,0),MATCH(orders!F$1,customers!$A$1:$I$1,0))</f>
        <v>Lorelei Nardoni</v>
      </c>
      <c r="G760" s="2" t="str">
        <f>INDEX(customers!$A$1:$I$1001,MATCH(orders!$C760,customers!$A$1:$A$1001,0),MATCH(orders!G$1,customers!$A$1:$I$1,0))</f>
        <v>No</v>
      </c>
      <c r="H760" s="2" t="str">
        <f>INDEX(customers!$A$1:$I$1001,MATCH(orders!$C760,customers!$A$1:$A$1001,0),MATCH(orders!H$1,customers!$A$1:$I$1,0))</f>
        <v>Saint Louis</v>
      </c>
      <c r="I760" s="2" t="str">
        <f>INDEX(customers!$A$1:$I$1001,MATCH(orders!$C760,customers!$A$1:$A$1001,0),MATCH(orders!I$1,customers!$A$1:$I$1,0))</f>
        <v>United States</v>
      </c>
      <c r="J760" t="str">
        <f>INDEX(products!$A$1:$G$49,MATCH(orders!$D760,products!$A$1:$A$49,0),MATCH(orders!J$1,products!$A$1:$G$1,0))</f>
        <v>Rob</v>
      </c>
      <c r="K760" t="str">
        <f t="shared" si="22"/>
        <v>Robusta</v>
      </c>
      <c r="L760" t="str">
        <f>INDEX(products!$A$1:$G$49,MATCH(orders!$D760,products!$A$1:$A$49,0),MATCH(orders!L$1,products!$A$1:$G$1,0))</f>
        <v>D</v>
      </c>
      <c r="M760" t="str">
        <f t="shared" si="23"/>
        <v>Dark</v>
      </c>
      <c r="N760" s="4">
        <f>INDEX(products!$A$1:$G$49,MATCH(orders!$D760,products!$A$1:$A$49,0),MATCH(orders!N$1,products!$A$1:$G$1,0))</f>
        <v>1</v>
      </c>
      <c r="O760" s="5">
        <f>INDEX(products!$A$1:$G$49,MATCH(orders!$D760,products!$A$1:$A$49,0),MATCH(orders!O$1,products!$A$1:$G$1,0))</f>
        <v>8.9499999999999993</v>
      </c>
      <c r="P760" s="5">
        <f>E760*O760</f>
        <v>8.9499999999999993</v>
      </c>
    </row>
    <row r="761" spans="1:16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INDEX(customers!$A$1:$I$1001,MATCH(orders!$C761,customers!$A$1:$A$1001,0),MATCH(orders!F$1,customers!$A$1:$I$1,0))</f>
        <v>Dallas Yarham</v>
      </c>
      <c r="G761" s="2" t="str">
        <f>INDEX(customers!$A$1:$I$1001,MATCH(orders!$C761,customers!$A$1:$A$1001,0),MATCH(orders!G$1,customers!$A$1:$I$1,0))</f>
        <v>Yes</v>
      </c>
      <c r="H761" s="2" t="str">
        <f>INDEX(customers!$A$1:$I$1001,MATCH(orders!$C761,customers!$A$1:$A$1001,0),MATCH(orders!H$1,customers!$A$1:$I$1,0))</f>
        <v>Independence</v>
      </c>
      <c r="I761" s="2" t="str">
        <f>INDEX(customers!$A$1:$I$1001,MATCH(orders!$C761,customers!$A$1:$A$1001,0),MATCH(orders!I$1,customers!$A$1:$I$1,0))</f>
        <v>United States</v>
      </c>
      <c r="J761" t="str">
        <f>INDEX(products!$A$1:$G$49,MATCH(orders!$D761,products!$A$1:$A$49,0),MATCH(orders!J$1,products!$A$1:$G$1,0))</f>
        <v>Lib</v>
      </c>
      <c r="K761" t="str">
        <f t="shared" si="22"/>
        <v>Liberica</v>
      </c>
      <c r="L761" t="str">
        <f>INDEX(products!$A$1:$G$49,MATCH(orders!$D761,products!$A$1:$A$49,0),MATCH(orders!L$1,products!$A$1:$G$1,0))</f>
        <v>D</v>
      </c>
      <c r="M761" t="str">
        <f t="shared" si="23"/>
        <v>Dark</v>
      </c>
      <c r="N761" s="4">
        <f>INDEX(products!$A$1:$G$49,MATCH(orders!$D761,products!$A$1:$A$49,0),MATCH(orders!N$1,products!$A$1:$G$1,0))</f>
        <v>2.5</v>
      </c>
      <c r="O761" s="5">
        <f>INDEX(products!$A$1:$G$49,MATCH(orders!$D761,products!$A$1:$A$49,0),MATCH(orders!O$1,products!$A$1:$G$1,0))</f>
        <v>29.784999999999997</v>
      </c>
      <c r="P761" s="5">
        <f>E761*O761</f>
        <v>29.784999999999997</v>
      </c>
    </row>
    <row r="762" spans="1:16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INDEX(customers!$A$1:$I$1001,MATCH(orders!$C762,customers!$A$1:$A$1001,0),MATCH(orders!F$1,customers!$A$1:$I$1,0))</f>
        <v>Arlana Ferrea</v>
      </c>
      <c r="G762" s="2" t="str">
        <f>INDEX(customers!$A$1:$I$1001,MATCH(orders!$C762,customers!$A$1:$A$1001,0),MATCH(orders!G$1,customers!$A$1:$I$1,0))</f>
        <v>No</v>
      </c>
      <c r="H762" s="2" t="str">
        <f>INDEX(customers!$A$1:$I$1001,MATCH(orders!$C762,customers!$A$1:$A$1001,0),MATCH(orders!H$1,customers!$A$1:$I$1,0))</f>
        <v>Greensboro</v>
      </c>
      <c r="I762" s="2" t="str">
        <f>INDEX(customers!$A$1:$I$1001,MATCH(orders!$C762,customers!$A$1:$A$1001,0),MATCH(orders!I$1,customers!$A$1:$I$1,0))</f>
        <v>United States</v>
      </c>
      <c r="J762" t="str">
        <f>INDEX(products!$A$1:$G$49,MATCH(orders!$D762,products!$A$1:$A$49,0),MATCH(orders!J$1,products!$A$1:$G$1,0))</f>
        <v>Exc</v>
      </c>
      <c r="K762" t="str">
        <f t="shared" si="22"/>
        <v>Excelsa</v>
      </c>
      <c r="L762" t="str">
        <f>INDEX(products!$A$1:$G$49,MATCH(orders!$D762,products!$A$1:$A$49,0),MATCH(orders!L$1,products!$A$1:$G$1,0))</f>
        <v>L</v>
      </c>
      <c r="M762" t="str">
        <f t="shared" si="23"/>
        <v>Light</v>
      </c>
      <c r="N762" s="4">
        <f>INDEX(products!$A$1:$G$49,MATCH(orders!$D762,products!$A$1:$A$49,0),MATCH(orders!N$1,products!$A$1:$G$1,0))</f>
        <v>0.5</v>
      </c>
      <c r="O762" s="5">
        <f>INDEX(products!$A$1:$G$49,MATCH(orders!$D762,products!$A$1:$A$49,0),MATCH(orders!O$1,products!$A$1:$G$1,0))</f>
        <v>8.91</v>
      </c>
      <c r="P762" s="5">
        <f>E762*O762</f>
        <v>44.55</v>
      </c>
    </row>
    <row r="763" spans="1:16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INDEX(customers!$A$1:$I$1001,MATCH(orders!$C763,customers!$A$1:$A$1001,0),MATCH(orders!F$1,customers!$A$1:$I$1,0))</f>
        <v>Chuck Kendrick</v>
      </c>
      <c r="G763" s="2" t="str">
        <f>INDEX(customers!$A$1:$I$1001,MATCH(orders!$C763,customers!$A$1:$A$1001,0),MATCH(orders!G$1,customers!$A$1:$I$1,0))</f>
        <v>Yes</v>
      </c>
      <c r="H763" s="2" t="str">
        <f>INDEX(customers!$A$1:$I$1001,MATCH(orders!$C763,customers!$A$1:$A$1001,0),MATCH(orders!H$1,customers!$A$1:$I$1,0))</f>
        <v>Monroe</v>
      </c>
      <c r="I763" s="2" t="str">
        <f>INDEX(customers!$A$1:$I$1001,MATCH(orders!$C763,customers!$A$1:$A$1001,0),MATCH(orders!I$1,customers!$A$1:$I$1,0))</f>
        <v>United States</v>
      </c>
      <c r="J763" t="str">
        <f>INDEX(products!$A$1:$G$49,MATCH(orders!$D763,products!$A$1:$A$49,0),MATCH(orders!J$1,products!$A$1:$G$1,0))</f>
        <v>Exc</v>
      </c>
      <c r="K763" t="str">
        <f t="shared" si="22"/>
        <v>Excelsa</v>
      </c>
      <c r="L763" t="str">
        <f>INDEX(products!$A$1:$G$49,MATCH(orders!$D763,products!$A$1:$A$49,0),MATCH(orders!L$1,products!$A$1:$G$1,0))</f>
        <v>L</v>
      </c>
      <c r="M763" t="str">
        <f t="shared" si="23"/>
        <v>Light</v>
      </c>
      <c r="N763" s="4">
        <f>INDEX(products!$A$1:$G$49,MATCH(orders!$D763,products!$A$1:$A$49,0),MATCH(orders!N$1,products!$A$1:$G$1,0))</f>
        <v>1</v>
      </c>
      <c r="O763" s="5">
        <f>INDEX(products!$A$1:$G$49,MATCH(orders!$D763,products!$A$1:$A$49,0),MATCH(orders!O$1,products!$A$1:$G$1,0))</f>
        <v>14.85</v>
      </c>
      <c r="P763" s="5">
        <f>E763*O763</f>
        <v>89.1</v>
      </c>
    </row>
    <row r="764" spans="1:16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INDEX(customers!$A$1:$I$1001,MATCH(orders!$C764,customers!$A$1:$A$1001,0),MATCH(orders!F$1,customers!$A$1:$I$1,0))</f>
        <v>Sharona Danilchik</v>
      </c>
      <c r="G764" s="2" t="str">
        <f>INDEX(customers!$A$1:$I$1001,MATCH(orders!$C764,customers!$A$1:$A$1001,0),MATCH(orders!G$1,customers!$A$1:$I$1,0))</f>
        <v>No</v>
      </c>
      <c r="H764" s="2" t="str">
        <f>INDEX(customers!$A$1:$I$1001,MATCH(orders!$C764,customers!$A$1:$A$1001,0),MATCH(orders!H$1,customers!$A$1:$I$1,0))</f>
        <v>Halton</v>
      </c>
      <c r="I764" s="2" t="str">
        <f>INDEX(customers!$A$1:$I$1001,MATCH(orders!$C764,customers!$A$1:$A$1001,0),MATCH(orders!I$1,customers!$A$1:$I$1,0))</f>
        <v>United Kingdom</v>
      </c>
      <c r="J764" t="str">
        <f>INDEX(products!$A$1:$G$49,MATCH(orders!$D764,products!$A$1:$A$49,0),MATCH(orders!J$1,products!$A$1:$G$1,0))</f>
        <v>Lib</v>
      </c>
      <c r="K764" t="str">
        <f t="shared" si="22"/>
        <v>Liberica</v>
      </c>
      <c r="L764" t="str">
        <f>INDEX(products!$A$1:$G$49,MATCH(orders!$D764,products!$A$1:$A$49,0),MATCH(orders!L$1,products!$A$1:$G$1,0))</f>
        <v>M</v>
      </c>
      <c r="M764" t="str">
        <f t="shared" si="23"/>
        <v>Medium</v>
      </c>
      <c r="N764" s="4">
        <f>INDEX(products!$A$1:$G$49,MATCH(orders!$D764,products!$A$1:$A$49,0),MATCH(orders!N$1,products!$A$1:$G$1,0))</f>
        <v>0.5</v>
      </c>
      <c r="O764" s="5">
        <f>INDEX(products!$A$1:$G$49,MATCH(orders!$D764,products!$A$1:$A$49,0),MATCH(orders!O$1,products!$A$1:$G$1,0))</f>
        <v>8.73</v>
      </c>
      <c r="P764" s="5">
        <f>E764*O764</f>
        <v>43.650000000000006</v>
      </c>
    </row>
    <row r="765" spans="1:16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INDEX(customers!$A$1:$I$1001,MATCH(orders!$C765,customers!$A$1:$A$1001,0),MATCH(orders!F$1,customers!$A$1:$I$1,0))</f>
        <v>Sarajane Potter</v>
      </c>
      <c r="G765" s="2" t="str">
        <f>INDEX(customers!$A$1:$I$1001,MATCH(orders!$C765,customers!$A$1:$A$1001,0),MATCH(orders!G$1,customers!$A$1:$I$1,0))</f>
        <v>No</v>
      </c>
      <c r="H765" s="2" t="str">
        <f>INDEX(customers!$A$1:$I$1001,MATCH(orders!$C765,customers!$A$1:$A$1001,0),MATCH(orders!H$1,customers!$A$1:$I$1,0))</f>
        <v>Fort Worth</v>
      </c>
      <c r="I765" s="2" t="str">
        <f>INDEX(customers!$A$1:$I$1001,MATCH(orders!$C765,customers!$A$1:$A$1001,0),MATCH(orders!I$1,customers!$A$1:$I$1,0))</f>
        <v>United States</v>
      </c>
      <c r="J765" t="str">
        <f>INDEX(products!$A$1:$G$49,MATCH(orders!$D765,products!$A$1:$A$49,0),MATCH(orders!J$1,products!$A$1:$G$1,0))</f>
        <v>Ara</v>
      </c>
      <c r="K765" t="str">
        <f t="shared" si="22"/>
        <v>Arabica</v>
      </c>
      <c r="L765" t="str">
        <f>INDEX(products!$A$1:$G$49,MATCH(orders!$D765,products!$A$1:$A$49,0),MATCH(orders!L$1,products!$A$1:$G$1,0))</f>
        <v>L</v>
      </c>
      <c r="M765" t="str">
        <f t="shared" si="23"/>
        <v>Light</v>
      </c>
      <c r="N765" s="4">
        <f>INDEX(products!$A$1:$G$49,MATCH(orders!$D765,products!$A$1:$A$49,0),MATCH(orders!N$1,products!$A$1:$G$1,0))</f>
        <v>0.5</v>
      </c>
      <c r="O765" s="5">
        <f>INDEX(products!$A$1:$G$49,MATCH(orders!$D765,products!$A$1:$A$49,0),MATCH(orders!O$1,products!$A$1:$G$1,0))</f>
        <v>7.77</v>
      </c>
      <c r="P765" s="5">
        <f>E765*O765</f>
        <v>23.31</v>
      </c>
    </row>
    <row r="766" spans="1:16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INDEX(customers!$A$1:$I$1001,MATCH(orders!$C766,customers!$A$1:$A$1001,0),MATCH(orders!F$1,customers!$A$1:$I$1,0))</f>
        <v>Bobby Folomkin</v>
      </c>
      <c r="G766" s="2" t="str">
        <f>INDEX(customers!$A$1:$I$1001,MATCH(orders!$C766,customers!$A$1:$A$1001,0),MATCH(orders!G$1,customers!$A$1:$I$1,0))</f>
        <v>Yes</v>
      </c>
      <c r="H766" s="2" t="str">
        <f>INDEX(customers!$A$1:$I$1001,MATCH(orders!$C766,customers!$A$1:$A$1001,0),MATCH(orders!H$1,customers!$A$1:$I$1,0))</f>
        <v>Fargo</v>
      </c>
      <c r="I766" s="2" t="str">
        <f>INDEX(customers!$A$1:$I$1001,MATCH(orders!$C766,customers!$A$1:$A$1001,0),MATCH(orders!I$1,customers!$A$1:$I$1,0))</f>
        <v>United States</v>
      </c>
      <c r="J766" t="str">
        <f>INDEX(products!$A$1:$G$49,MATCH(orders!$D766,products!$A$1:$A$49,0),MATCH(orders!J$1,products!$A$1:$G$1,0))</f>
        <v>Ara</v>
      </c>
      <c r="K766" t="str">
        <f t="shared" si="22"/>
        <v>Arabica</v>
      </c>
      <c r="L766" t="str">
        <f>INDEX(products!$A$1:$G$49,MATCH(orders!$D766,products!$A$1:$A$49,0),MATCH(orders!L$1,products!$A$1:$G$1,0))</f>
        <v>L</v>
      </c>
      <c r="M766" t="str">
        <f t="shared" si="23"/>
        <v>Light</v>
      </c>
      <c r="N766" s="4">
        <f>INDEX(products!$A$1:$G$49,MATCH(orders!$D766,products!$A$1:$A$49,0),MATCH(orders!N$1,products!$A$1:$G$1,0))</f>
        <v>2.5</v>
      </c>
      <c r="O766" s="5">
        <f>INDEX(products!$A$1:$G$49,MATCH(orders!$D766,products!$A$1:$A$49,0),MATCH(orders!O$1,products!$A$1:$G$1,0))</f>
        <v>29.784999999999997</v>
      </c>
      <c r="P766" s="5">
        <f>E766*O766</f>
        <v>178.70999999999998</v>
      </c>
    </row>
    <row r="767" spans="1:16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INDEX(customers!$A$1:$I$1001,MATCH(orders!$C767,customers!$A$1:$A$1001,0),MATCH(orders!F$1,customers!$A$1:$I$1,0))</f>
        <v>Rafferty Pursglove</v>
      </c>
      <c r="G767" s="2" t="str">
        <f>INDEX(customers!$A$1:$I$1001,MATCH(orders!$C767,customers!$A$1:$A$1001,0),MATCH(orders!G$1,customers!$A$1:$I$1,0))</f>
        <v>Yes</v>
      </c>
      <c r="H767" s="2" t="str">
        <f>INDEX(customers!$A$1:$I$1001,MATCH(orders!$C767,customers!$A$1:$A$1001,0),MATCH(orders!H$1,customers!$A$1:$I$1,0))</f>
        <v>Garland</v>
      </c>
      <c r="I767" s="2" t="str">
        <f>INDEX(customers!$A$1:$I$1001,MATCH(orders!$C767,customers!$A$1:$A$1001,0),MATCH(orders!I$1,customers!$A$1:$I$1,0))</f>
        <v>United States</v>
      </c>
      <c r="J767" t="str">
        <f>INDEX(products!$A$1:$G$49,MATCH(orders!$D767,products!$A$1:$A$49,0),MATCH(orders!J$1,products!$A$1:$G$1,0))</f>
        <v>Rob</v>
      </c>
      <c r="K767" t="str">
        <f t="shared" si="22"/>
        <v>Robusta</v>
      </c>
      <c r="L767" t="str">
        <f>INDEX(products!$A$1:$G$49,MATCH(orders!$D767,products!$A$1:$A$49,0),MATCH(orders!L$1,products!$A$1:$G$1,0))</f>
        <v>M</v>
      </c>
      <c r="M767" t="str">
        <f t="shared" si="23"/>
        <v>Medium</v>
      </c>
      <c r="N767" s="4">
        <f>INDEX(products!$A$1:$G$49,MATCH(orders!$D767,products!$A$1:$A$49,0),MATCH(orders!N$1,products!$A$1:$G$1,0))</f>
        <v>1</v>
      </c>
      <c r="O767" s="5">
        <f>INDEX(products!$A$1:$G$49,MATCH(orders!$D767,products!$A$1:$A$49,0),MATCH(orders!O$1,products!$A$1:$G$1,0))</f>
        <v>9.9499999999999993</v>
      </c>
      <c r="P767" s="5">
        <f>E767*O767</f>
        <v>59.699999999999996</v>
      </c>
    </row>
    <row r="768" spans="1:16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INDEX(customers!$A$1:$I$1001,MATCH(orders!$C768,customers!$A$1:$A$1001,0),MATCH(orders!F$1,customers!$A$1:$I$1,0))</f>
        <v>Rafferty Pursglove</v>
      </c>
      <c r="G768" s="2" t="str">
        <f>INDEX(customers!$A$1:$I$1001,MATCH(orders!$C768,customers!$A$1:$A$1001,0),MATCH(orders!G$1,customers!$A$1:$I$1,0))</f>
        <v>Yes</v>
      </c>
      <c r="H768" s="2" t="str">
        <f>INDEX(customers!$A$1:$I$1001,MATCH(orders!$C768,customers!$A$1:$A$1001,0),MATCH(orders!H$1,customers!$A$1:$I$1,0))</f>
        <v>Garland</v>
      </c>
      <c r="I768" s="2" t="str">
        <f>INDEX(customers!$A$1:$I$1001,MATCH(orders!$C768,customers!$A$1:$A$1001,0),MATCH(orders!I$1,customers!$A$1:$I$1,0))</f>
        <v>United States</v>
      </c>
      <c r="J768" t="str">
        <f>INDEX(products!$A$1:$G$49,MATCH(orders!$D768,products!$A$1:$A$49,0),MATCH(orders!J$1,products!$A$1:$G$1,0))</f>
        <v>Ara</v>
      </c>
      <c r="K768" t="str">
        <f t="shared" si="22"/>
        <v>Arabica</v>
      </c>
      <c r="L768" t="str">
        <f>INDEX(products!$A$1:$G$49,MATCH(orders!$D768,products!$A$1:$A$49,0),MATCH(orders!L$1,products!$A$1:$G$1,0))</f>
        <v>L</v>
      </c>
      <c r="M768" t="str">
        <f t="shared" si="23"/>
        <v>Light</v>
      </c>
      <c r="N768" s="4">
        <f>INDEX(products!$A$1:$G$49,MATCH(orders!$D768,products!$A$1:$A$49,0),MATCH(orders!N$1,products!$A$1:$G$1,0))</f>
        <v>0.5</v>
      </c>
      <c r="O768" s="5">
        <f>INDEX(products!$A$1:$G$49,MATCH(orders!$D768,products!$A$1:$A$49,0),MATCH(orders!O$1,products!$A$1:$G$1,0))</f>
        <v>7.77</v>
      </c>
      <c r="P768" s="5">
        <f>E768*O768</f>
        <v>15.54</v>
      </c>
    </row>
    <row r="769" spans="1:16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INDEX(customers!$A$1:$I$1001,MATCH(orders!$C769,customers!$A$1:$A$1001,0),MATCH(orders!F$1,customers!$A$1:$I$1,0))</f>
        <v>Foster Constance</v>
      </c>
      <c r="G769" s="2" t="str">
        <f>INDEX(customers!$A$1:$I$1001,MATCH(orders!$C769,customers!$A$1:$A$1001,0),MATCH(orders!G$1,customers!$A$1:$I$1,0))</f>
        <v>No</v>
      </c>
      <c r="H769" s="2" t="str">
        <f>INDEX(customers!$A$1:$I$1001,MATCH(orders!$C769,customers!$A$1:$A$1001,0),MATCH(orders!H$1,customers!$A$1:$I$1,0))</f>
        <v>Dallas</v>
      </c>
      <c r="I769" s="2" t="str">
        <f>INDEX(customers!$A$1:$I$1001,MATCH(orders!$C769,customers!$A$1:$A$1001,0),MATCH(orders!I$1,customers!$A$1:$I$1,0))</f>
        <v>United States</v>
      </c>
      <c r="J769" t="str">
        <f>INDEX(products!$A$1:$G$49,MATCH(orders!$D769,products!$A$1:$A$49,0),MATCH(orders!J$1,products!$A$1:$G$1,0))</f>
        <v>Ara</v>
      </c>
      <c r="K769" t="str">
        <f t="shared" si="22"/>
        <v>Arabica</v>
      </c>
      <c r="L769" t="str">
        <f>INDEX(products!$A$1:$G$49,MATCH(orders!$D769,products!$A$1:$A$49,0),MATCH(orders!L$1,products!$A$1:$G$1,0))</f>
        <v>L</v>
      </c>
      <c r="M769" t="str">
        <f t="shared" si="23"/>
        <v>Light</v>
      </c>
      <c r="N769" s="4">
        <f>INDEX(products!$A$1:$G$49,MATCH(orders!$D769,products!$A$1:$A$49,0),MATCH(orders!N$1,products!$A$1:$G$1,0))</f>
        <v>2.5</v>
      </c>
      <c r="O769" s="5">
        <f>INDEX(products!$A$1:$G$49,MATCH(orders!$D769,products!$A$1:$A$49,0),MATCH(orders!O$1,products!$A$1:$G$1,0))</f>
        <v>29.784999999999997</v>
      </c>
      <c r="P769" s="5">
        <f>E769*O769</f>
        <v>89.35499999999999</v>
      </c>
    </row>
    <row r="770" spans="1:16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INDEX(customers!$A$1:$I$1001,MATCH(orders!$C770,customers!$A$1:$A$1001,0),MATCH(orders!F$1,customers!$A$1:$I$1,0))</f>
        <v>Foster Constance</v>
      </c>
      <c r="G770" s="2" t="str">
        <f>INDEX(customers!$A$1:$I$1001,MATCH(orders!$C770,customers!$A$1:$A$1001,0),MATCH(orders!G$1,customers!$A$1:$I$1,0))</f>
        <v>No</v>
      </c>
      <c r="H770" s="2" t="str">
        <f>INDEX(customers!$A$1:$I$1001,MATCH(orders!$C770,customers!$A$1:$A$1001,0),MATCH(orders!H$1,customers!$A$1:$I$1,0))</f>
        <v>Dallas</v>
      </c>
      <c r="I770" s="2" t="str">
        <f>INDEX(customers!$A$1:$I$1001,MATCH(orders!$C770,customers!$A$1:$A$1001,0),MATCH(orders!I$1,customers!$A$1:$I$1,0))</f>
        <v>United States</v>
      </c>
      <c r="J770" t="str">
        <f>INDEX(products!$A$1:$G$49,MATCH(orders!$D770,products!$A$1:$A$49,0),MATCH(orders!J$1,products!$A$1:$G$1,0))</f>
        <v>Rob</v>
      </c>
      <c r="K770" t="str">
        <f t="shared" si="22"/>
        <v>Robusta</v>
      </c>
      <c r="L770" t="str">
        <f>INDEX(products!$A$1:$G$49,MATCH(orders!$D770,products!$A$1:$A$49,0),MATCH(orders!L$1,products!$A$1:$G$1,0))</f>
        <v>L</v>
      </c>
      <c r="M770" t="str">
        <f t="shared" si="23"/>
        <v>Light</v>
      </c>
      <c r="N770" s="4">
        <f>INDEX(products!$A$1:$G$49,MATCH(orders!$D770,products!$A$1:$A$49,0),MATCH(orders!N$1,products!$A$1:$G$1,0))</f>
        <v>1</v>
      </c>
      <c r="O770" s="5">
        <f>INDEX(products!$A$1:$G$49,MATCH(orders!$D770,products!$A$1:$A$49,0),MATCH(orders!O$1,products!$A$1:$G$1,0))</f>
        <v>11.95</v>
      </c>
      <c r="P770" s="5">
        <f>E770*O770</f>
        <v>23.9</v>
      </c>
    </row>
    <row r="771" spans="1:16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INDEX(customers!$A$1:$I$1001,MATCH(orders!$C771,customers!$A$1:$A$1001,0),MATCH(orders!F$1,customers!$A$1:$I$1,0))</f>
        <v>Dalia Eburah</v>
      </c>
      <c r="G771" s="2" t="str">
        <f>INDEX(customers!$A$1:$I$1001,MATCH(orders!$C771,customers!$A$1:$A$1001,0),MATCH(orders!G$1,customers!$A$1:$I$1,0))</f>
        <v>No</v>
      </c>
      <c r="H771" s="2" t="str">
        <f>INDEX(customers!$A$1:$I$1001,MATCH(orders!$C771,customers!$A$1:$A$1001,0),MATCH(orders!H$1,customers!$A$1:$I$1,0))</f>
        <v>Birmingham</v>
      </c>
      <c r="I771" s="2" t="str">
        <f>INDEX(customers!$A$1:$I$1001,MATCH(orders!$C771,customers!$A$1:$A$1001,0),MATCH(orders!I$1,customers!$A$1:$I$1,0))</f>
        <v>United Kingdom</v>
      </c>
      <c r="J771" t="str">
        <f>INDEX(products!$A$1:$G$49,MATCH(orders!$D771,products!$A$1:$A$49,0),MATCH(orders!J$1,products!$A$1:$G$1,0))</f>
        <v>Rob</v>
      </c>
      <c r="K771" t="str">
        <f t="shared" ref="K771:K834" si="24">IF(J771="Rob","Robusta",IF(J771="Exc","Excelsa",IF(J771="Ara","Arabica",IF(J771="Lib","Liberica"," "))))</f>
        <v>Robusta</v>
      </c>
      <c r="L771" t="str">
        <f>INDEX(products!$A$1:$G$49,MATCH(orders!$D771,products!$A$1:$A$49,0),MATCH(orders!L$1,products!$A$1:$G$1,0))</f>
        <v>M</v>
      </c>
      <c r="M771" t="str">
        <f t="shared" ref="M771:M834" si="25">IF(L771="M","Medium",IF(L771="L","Light",IF(L771="D","Dark"," ")))</f>
        <v>Medium</v>
      </c>
      <c r="N771" s="4">
        <f>INDEX(products!$A$1:$G$49,MATCH(orders!$D771,products!$A$1:$A$49,0),MATCH(orders!N$1,products!$A$1:$G$1,0))</f>
        <v>2.5</v>
      </c>
      <c r="O771" s="5">
        <f>INDEX(products!$A$1:$G$49,MATCH(orders!$D771,products!$A$1:$A$49,0),MATCH(orders!O$1,products!$A$1:$G$1,0))</f>
        <v>22.884999999999998</v>
      </c>
      <c r="P771" s="5">
        <f>E771*O771</f>
        <v>137.31</v>
      </c>
    </row>
    <row r="772" spans="1:16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INDEX(customers!$A$1:$I$1001,MATCH(orders!$C772,customers!$A$1:$A$1001,0),MATCH(orders!F$1,customers!$A$1:$I$1,0))</f>
        <v>Martie Brimilcombe</v>
      </c>
      <c r="G772" s="2" t="str">
        <f>INDEX(customers!$A$1:$I$1001,MATCH(orders!$C772,customers!$A$1:$A$1001,0),MATCH(orders!G$1,customers!$A$1:$I$1,0))</f>
        <v>No</v>
      </c>
      <c r="H772" s="2" t="str">
        <f>INDEX(customers!$A$1:$I$1001,MATCH(orders!$C772,customers!$A$1:$A$1001,0),MATCH(orders!H$1,customers!$A$1:$I$1,0))</f>
        <v>Springfield</v>
      </c>
      <c r="I772" s="2" t="str">
        <f>INDEX(customers!$A$1:$I$1001,MATCH(orders!$C772,customers!$A$1:$A$1001,0),MATCH(orders!I$1,customers!$A$1:$I$1,0))</f>
        <v>United States</v>
      </c>
      <c r="J772" t="str">
        <f>INDEX(products!$A$1:$G$49,MATCH(orders!$D772,products!$A$1:$A$49,0),MATCH(orders!J$1,products!$A$1:$G$1,0))</f>
        <v>Ara</v>
      </c>
      <c r="K772" t="str">
        <f t="shared" si="24"/>
        <v>Arabica</v>
      </c>
      <c r="L772" t="str">
        <f>INDEX(products!$A$1:$G$49,MATCH(orders!$D772,products!$A$1:$A$49,0),MATCH(orders!L$1,products!$A$1:$G$1,0))</f>
        <v>D</v>
      </c>
      <c r="M772" t="str">
        <f t="shared" si="25"/>
        <v>Dark</v>
      </c>
      <c r="N772" s="4">
        <f>INDEX(products!$A$1:$G$49,MATCH(orders!$D772,products!$A$1:$A$49,0),MATCH(orders!N$1,products!$A$1:$G$1,0))</f>
        <v>1</v>
      </c>
      <c r="O772" s="5">
        <f>INDEX(products!$A$1:$G$49,MATCH(orders!$D772,products!$A$1:$A$49,0),MATCH(orders!O$1,products!$A$1:$G$1,0))</f>
        <v>9.9499999999999993</v>
      </c>
      <c r="P772" s="5">
        <f>E772*O772</f>
        <v>9.9499999999999993</v>
      </c>
    </row>
    <row r="773" spans="1:16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INDEX(customers!$A$1:$I$1001,MATCH(orders!$C773,customers!$A$1:$A$1001,0),MATCH(orders!F$1,customers!$A$1:$I$1,0))</f>
        <v>Suzanna Bollam</v>
      </c>
      <c r="G773" s="2" t="str">
        <f>INDEX(customers!$A$1:$I$1001,MATCH(orders!$C773,customers!$A$1:$A$1001,0),MATCH(orders!G$1,customers!$A$1:$I$1,0))</f>
        <v>No</v>
      </c>
      <c r="H773" s="2" t="str">
        <f>INDEX(customers!$A$1:$I$1001,MATCH(orders!$C773,customers!$A$1:$A$1001,0),MATCH(orders!H$1,customers!$A$1:$I$1,0))</f>
        <v>Littleton</v>
      </c>
      <c r="I773" s="2" t="str">
        <f>INDEX(customers!$A$1:$I$1001,MATCH(orders!$C773,customers!$A$1:$A$1001,0),MATCH(orders!I$1,customers!$A$1:$I$1,0))</f>
        <v>United States</v>
      </c>
      <c r="J773" t="str">
        <f>INDEX(products!$A$1:$G$49,MATCH(orders!$D773,products!$A$1:$A$49,0),MATCH(orders!J$1,products!$A$1:$G$1,0))</f>
        <v>Rob</v>
      </c>
      <c r="K773" t="str">
        <f t="shared" si="24"/>
        <v>Robusta</v>
      </c>
      <c r="L773" t="str">
        <f>INDEX(products!$A$1:$G$49,MATCH(orders!$D773,products!$A$1:$A$49,0),MATCH(orders!L$1,products!$A$1:$G$1,0))</f>
        <v>L</v>
      </c>
      <c r="M773" t="str">
        <f t="shared" si="25"/>
        <v>Light</v>
      </c>
      <c r="N773" s="4">
        <f>INDEX(products!$A$1:$G$49,MATCH(orders!$D773,products!$A$1:$A$49,0),MATCH(orders!N$1,products!$A$1:$G$1,0))</f>
        <v>0.5</v>
      </c>
      <c r="O773" s="5">
        <f>INDEX(products!$A$1:$G$49,MATCH(orders!$D773,products!$A$1:$A$49,0),MATCH(orders!O$1,products!$A$1:$G$1,0))</f>
        <v>7.169999999999999</v>
      </c>
      <c r="P773" s="5">
        <f>E773*O773</f>
        <v>21.509999999999998</v>
      </c>
    </row>
    <row r="774" spans="1:16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INDEX(customers!$A$1:$I$1001,MATCH(orders!$C774,customers!$A$1:$A$1001,0),MATCH(orders!F$1,customers!$A$1:$I$1,0))</f>
        <v>Mellisa Mebes</v>
      </c>
      <c r="G774" s="2" t="str">
        <f>INDEX(customers!$A$1:$I$1001,MATCH(orders!$C774,customers!$A$1:$A$1001,0),MATCH(orders!G$1,customers!$A$1:$I$1,0))</f>
        <v>No</v>
      </c>
      <c r="H774" s="2" t="str">
        <f>INDEX(customers!$A$1:$I$1001,MATCH(orders!$C774,customers!$A$1:$A$1001,0),MATCH(orders!H$1,customers!$A$1:$I$1,0))</f>
        <v>Baltimore</v>
      </c>
      <c r="I774" s="2" t="str">
        <f>INDEX(customers!$A$1:$I$1001,MATCH(orders!$C774,customers!$A$1:$A$1001,0),MATCH(orders!I$1,customers!$A$1:$I$1,0))</f>
        <v>United States</v>
      </c>
      <c r="J774" t="str">
        <f>INDEX(products!$A$1:$G$49,MATCH(orders!$D774,products!$A$1:$A$49,0),MATCH(orders!J$1,products!$A$1:$G$1,0))</f>
        <v>Exc</v>
      </c>
      <c r="K774" t="str">
        <f t="shared" si="24"/>
        <v>Excelsa</v>
      </c>
      <c r="L774" t="str">
        <f>INDEX(products!$A$1:$G$49,MATCH(orders!$D774,products!$A$1:$A$49,0),MATCH(orders!L$1,products!$A$1:$G$1,0))</f>
        <v>M</v>
      </c>
      <c r="M774" t="str">
        <f t="shared" si="25"/>
        <v>Medium</v>
      </c>
      <c r="N774" s="4">
        <f>INDEX(products!$A$1:$G$49,MATCH(orders!$D774,products!$A$1:$A$49,0),MATCH(orders!N$1,products!$A$1:$G$1,0))</f>
        <v>1</v>
      </c>
      <c r="O774" s="5">
        <f>INDEX(products!$A$1:$G$49,MATCH(orders!$D774,products!$A$1:$A$49,0),MATCH(orders!O$1,products!$A$1:$G$1,0))</f>
        <v>13.75</v>
      </c>
      <c r="P774" s="5">
        <f>E774*O774</f>
        <v>82.5</v>
      </c>
    </row>
    <row r="775" spans="1:16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INDEX(customers!$A$1:$I$1001,MATCH(orders!$C775,customers!$A$1:$A$1001,0),MATCH(orders!F$1,customers!$A$1:$I$1,0))</f>
        <v>Alva Filipczak</v>
      </c>
      <c r="G775" s="2" t="str">
        <f>INDEX(customers!$A$1:$I$1001,MATCH(orders!$C775,customers!$A$1:$A$1001,0),MATCH(orders!G$1,customers!$A$1:$I$1,0))</f>
        <v>No</v>
      </c>
      <c r="H775" s="2" t="str">
        <f>INDEX(customers!$A$1:$I$1001,MATCH(orders!$C775,customers!$A$1:$A$1001,0),MATCH(orders!H$1,customers!$A$1:$I$1,0))</f>
        <v>Moycullen</v>
      </c>
      <c r="I775" s="2" t="str">
        <f>INDEX(customers!$A$1:$I$1001,MATCH(orders!$C775,customers!$A$1:$A$1001,0),MATCH(orders!I$1,customers!$A$1:$I$1,0))</f>
        <v>Ireland</v>
      </c>
      <c r="J775" t="str">
        <f>INDEX(products!$A$1:$G$49,MATCH(orders!$D775,products!$A$1:$A$49,0),MATCH(orders!J$1,products!$A$1:$G$1,0))</f>
        <v>Lib</v>
      </c>
      <c r="K775" t="str">
        <f t="shared" si="24"/>
        <v>Liberica</v>
      </c>
      <c r="L775" t="str">
        <f>INDEX(products!$A$1:$G$49,MATCH(orders!$D775,products!$A$1:$A$49,0),MATCH(orders!L$1,products!$A$1:$G$1,0))</f>
        <v>M</v>
      </c>
      <c r="M775" t="str">
        <f t="shared" si="25"/>
        <v>Medium</v>
      </c>
      <c r="N775" s="4">
        <f>INDEX(products!$A$1:$G$49,MATCH(orders!$D775,products!$A$1:$A$49,0),MATCH(orders!N$1,products!$A$1:$G$1,0))</f>
        <v>0.2</v>
      </c>
      <c r="O775" s="5">
        <f>INDEX(products!$A$1:$G$49,MATCH(orders!$D775,products!$A$1:$A$49,0),MATCH(orders!O$1,products!$A$1:$G$1,0))</f>
        <v>4.3650000000000002</v>
      </c>
      <c r="P775" s="5">
        <f>E775*O775</f>
        <v>8.73</v>
      </c>
    </row>
    <row r="776" spans="1:16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INDEX(customers!$A$1:$I$1001,MATCH(orders!$C776,customers!$A$1:$A$1001,0),MATCH(orders!F$1,customers!$A$1:$I$1,0))</f>
        <v>Dorette Hinemoor</v>
      </c>
      <c r="G776" s="2" t="str">
        <f>INDEX(customers!$A$1:$I$1001,MATCH(orders!$C776,customers!$A$1:$A$1001,0),MATCH(orders!G$1,customers!$A$1:$I$1,0))</f>
        <v>Yes</v>
      </c>
      <c r="H776" s="2" t="str">
        <f>INDEX(customers!$A$1:$I$1001,MATCH(orders!$C776,customers!$A$1:$A$1001,0),MATCH(orders!H$1,customers!$A$1:$I$1,0))</f>
        <v>Fort Lauderdale</v>
      </c>
      <c r="I776" s="2" t="str">
        <f>INDEX(customers!$A$1:$I$1001,MATCH(orders!$C776,customers!$A$1:$A$1001,0),MATCH(orders!I$1,customers!$A$1:$I$1,0))</f>
        <v>United States</v>
      </c>
      <c r="J776" t="str">
        <f>INDEX(products!$A$1:$G$49,MATCH(orders!$D776,products!$A$1:$A$49,0),MATCH(orders!J$1,products!$A$1:$G$1,0))</f>
        <v>Rob</v>
      </c>
      <c r="K776" t="str">
        <f t="shared" si="24"/>
        <v>Robusta</v>
      </c>
      <c r="L776" t="str">
        <f>INDEX(products!$A$1:$G$49,MATCH(orders!$D776,products!$A$1:$A$49,0),MATCH(orders!L$1,products!$A$1:$G$1,0))</f>
        <v>M</v>
      </c>
      <c r="M776" t="str">
        <f t="shared" si="25"/>
        <v>Medium</v>
      </c>
      <c r="N776" s="4">
        <f>INDEX(products!$A$1:$G$49,MATCH(orders!$D776,products!$A$1:$A$49,0),MATCH(orders!N$1,products!$A$1:$G$1,0))</f>
        <v>1</v>
      </c>
      <c r="O776" s="5">
        <f>INDEX(products!$A$1:$G$49,MATCH(orders!$D776,products!$A$1:$A$49,0),MATCH(orders!O$1,products!$A$1:$G$1,0))</f>
        <v>9.9499999999999993</v>
      </c>
      <c r="P776" s="5">
        <f>E776*O776</f>
        <v>19.899999999999999</v>
      </c>
    </row>
    <row r="777" spans="1:16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INDEX(customers!$A$1:$I$1001,MATCH(orders!$C777,customers!$A$1:$A$1001,0),MATCH(orders!F$1,customers!$A$1:$I$1,0))</f>
        <v>Rhetta Elnaugh</v>
      </c>
      <c r="G777" s="2" t="str">
        <f>INDEX(customers!$A$1:$I$1001,MATCH(orders!$C777,customers!$A$1:$A$1001,0),MATCH(orders!G$1,customers!$A$1:$I$1,0))</f>
        <v>Yes</v>
      </c>
      <c r="H777" s="2" t="str">
        <f>INDEX(customers!$A$1:$I$1001,MATCH(orders!$C777,customers!$A$1:$A$1001,0),MATCH(orders!H$1,customers!$A$1:$I$1,0))</f>
        <v>San Diego</v>
      </c>
      <c r="I777" s="2" t="str">
        <f>INDEX(customers!$A$1:$I$1001,MATCH(orders!$C777,customers!$A$1:$A$1001,0),MATCH(orders!I$1,customers!$A$1:$I$1,0))</f>
        <v>United States</v>
      </c>
      <c r="J777" t="str">
        <f>INDEX(products!$A$1:$G$49,MATCH(orders!$D777,products!$A$1:$A$49,0),MATCH(orders!J$1,products!$A$1:$G$1,0))</f>
        <v>Exc</v>
      </c>
      <c r="K777" t="str">
        <f t="shared" si="24"/>
        <v>Excelsa</v>
      </c>
      <c r="L777" t="str">
        <f>INDEX(products!$A$1:$G$49,MATCH(orders!$D777,products!$A$1:$A$49,0),MATCH(orders!L$1,products!$A$1:$G$1,0))</f>
        <v>L</v>
      </c>
      <c r="M777" t="str">
        <f t="shared" si="25"/>
        <v>Light</v>
      </c>
      <c r="N777" s="4">
        <f>INDEX(products!$A$1:$G$49,MATCH(orders!$D777,products!$A$1:$A$49,0),MATCH(orders!N$1,products!$A$1:$G$1,0))</f>
        <v>0.5</v>
      </c>
      <c r="O777" s="5">
        <f>INDEX(products!$A$1:$G$49,MATCH(orders!$D777,products!$A$1:$A$49,0),MATCH(orders!O$1,products!$A$1:$G$1,0))</f>
        <v>8.91</v>
      </c>
      <c r="P777" s="5">
        <f>E777*O777</f>
        <v>17.82</v>
      </c>
    </row>
    <row r="778" spans="1:16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INDEX(customers!$A$1:$I$1001,MATCH(orders!$C778,customers!$A$1:$A$1001,0),MATCH(orders!F$1,customers!$A$1:$I$1,0))</f>
        <v>Jule Deehan</v>
      </c>
      <c r="G778" s="2" t="str">
        <f>INDEX(customers!$A$1:$I$1001,MATCH(orders!$C778,customers!$A$1:$A$1001,0),MATCH(orders!G$1,customers!$A$1:$I$1,0))</f>
        <v>No</v>
      </c>
      <c r="H778" s="2" t="str">
        <f>INDEX(customers!$A$1:$I$1001,MATCH(orders!$C778,customers!$A$1:$A$1001,0),MATCH(orders!H$1,customers!$A$1:$I$1,0))</f>
        <v>Dallas</v>
      </c>
      <c r="I778" s="2" t="str">
        <f>INDEX(customers!$A$1:$I$1001,MATCH(orders!$C778,customers!$A$1:$A$1001,0),MATCH(orders!I$1,customers!$A$1:$I$1,0))</f>
        <v>United States</v>
      </c>
      <c r="J778" t="str">
        <f>INDEX(products!$A$1:$G$49,MATCH(orders!$D778,products!$A$1:$A$49,0),MATCH(orders!J$1,products!$A$1:$G$1,0))</f>
        <v>Ara</v>
      </c>
      <c r="K778" t="str">
        <f t="shared" si="24"/>
        <v>Arabica</v>
      </c>
      <c r="L778" t="str">
        <f>INDEX(products!$A$1:$G$49,MATCH(orders!$D778,products!$A$1:$A$49,0),MATCH(orders!L$1,products!$A$1:$G$1,0))</f>
        <v>M</v>
      </c>
      <c r="M778" t="str">
        <f t="shared" si="25"/>
        <v>Medium</v>
      </c>
      <c r="N778" s="4">
        <f>INDEX(products!$A$1:$G$49,MATCH(orders!$D778,products!$A$1:$A$49,0),MATCH(orders!N$1,products!$A$1:$G$1,0))</f>
        <v>0.5</v>
      </c>
      <c r="O778" s="5">
        <f>INDEX(products!$A$1:$G$49,MATCH(orders!$D778,products!$A$1:$A$49,0),MATCH(orders!O$1,products!$A$1:$G$1,0))</f>
        <v>6.75</v>
      </c>
      <c r="P778" s="5">
        <f>E778*O778</f>
        <v>20.25</v>
      </c>
    </row>
    <row r="779" spans="1:16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INDEX(customers!$A$1:$I$1001,MATCH(orders!$C779,customers!$A$1:$A$1001,0),MATCH(orders!F$1,customers!$A$1:$I$1,0))</f>
        <v>Janella Eden</v>
      </c>
      <c r="G779" s="2" t="str">
        <f>INDEX(customers!$A$1:$I$1001,MATCH(orders!$C779,customers!$A$1:$A$1001,0),MATCH(orders!G$1,customers!$A$1:$I$1,0))</f>
        <v>No</v>
      </c>
      <c r="H779" s="2" t="str">
        <f>INDEX(customers!$A$1:$I$1001,MATCH(orders!$C779,customers!$A$1:$A$1001,0),MATCH(orders!H$1,customers!$A$1:$I$1,0))</f>
        <v>Joliet</v>
      </c>
      <c r="I779" s="2" t="str">
        <f>INDEX(customers!$A$1:$I$1001,MATCH(orders!$C779,customers!$A$1:$A$1001,0),MATCH(orders!I$1,customers!$A$1:$I$1,0))</f>
        <v>United States</v>
      </c>
      <c r="J779" t="str">
        <f>INDEX(products!$A$1:$G$49,MATCH(orders!$D779,products!$A$1:$A$49,0),MATCH(orders!J$1,products!$A$1:$G$1,0))</f>
        <v>Ara</v>
      </c>
      <c r="K779" t="str">
        <f t="shared" si="24"/>
        <v>Arabica</v>
      </c>
      <c r="L779" t="str">
        <f>INDEX(products!$A$1:$G$49,MATCH(orders!$D779,products!$A$1:$A$49,0),MATCH(orders!L$1,products!$A$1:$G$1,0))</f>
        <v>L</v>
      </c>
      <c r="M779" t="str">
        <f t="shared" si="25"/>
        <v>Light</v>
      </c>
      <c r="N779" s="4">
        <f>INDEX(products!$A$1:$G$49,MATCH(orders!$D779,products!$A$1:$A$49,0),MATCH(orders!N$1,products!$A$1:$G$1,0))</f>
        <v>2.5</v>
      </c>
      <c r="O779" s="5">
        <f>INDEX(products!$A$1:$G$49,MATCH(orders!$D779,products!$A$1:$A$49,0),MATCH(orders!O$1,products!$A$1:$G$1,0))</f>
        <v>29.784999999999997</v>
      </c>
      <c r="P779" s="5">
        <f>E779*O779</f>
        <v>59.569999999999993</v>
      </c>
    </row>
    <row r="780" spans="1:16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INDEX(customers!$A$1:$I$1001,MATCH(orders!$C780,customers!$A$1:$A$1001,0),MATCH(orders!F$1,customers!$A$1:$I$1,0))</f>
        <v>Cam Jewster</v>
      </c>
      <c r="G780" s="2" t="str">
        <f>INDEX(customers!$A$1:$I$1001,MATCH(orders!$C780,customers!$A$1:$A$1001,0),MATCH(orders!G$1,customers!$A$1:$I$1,0))</f>
        <v>Yes</v>
      </c>
      <c r="H780" s="2" t="str">
        <f>INDEX(customers!$A$1:$I$1001,MATCH(orders!$C780,customers!$A$1:$A$1001,0),MATCH(orders!H$1,customers!$A$1:$I$1,0))</f>
        <v>Dayton</v>
      </c>
      <c r="I780" s="2" t="str">
        <f>INDEX(customers!$A$1:$I$1001,MATCH(orders!$C780,customers!$A$1:$A$1001,0),MATCH(orders!I$1,customers!$A$1:$I$1,0))</f>
        <v>United States</v>
      </c>
      <c r="J780" t="str">
        <f>INDEX(products!$A$1:$G$49,MATCH(orders!$D780,products!$A$1:$A$49,0),MATCH(orders!J$1,products!$A$1:$G$1,0))</f>
        <v>Lib</v>
      </c>
      <c r="K780" t="str">
        <f t="shared" si="24"/>
        <v>Liberica</v>
      </c>
      <c r="L780" t="str">
        <f>INDEX(products!$A$1:$G$49,MATCH(orders!$D780,products!$A$1:$A$49,0),MATCH(orders!L$1,products!$A$1:$G$1,0))</f>
        <v>L</v>
      </c>
      <c r="M780" t="str">
        <f t="shared" si="25"/>
        <v>Light</v>
      </c>
      <c r="N780" s="4">
        <f>INDEX(products!$A$1:$G$49,MATCH(orders!$D780,products!$A$1:$A$49,0),MATCH(orders!N$1,products!$A$1:$G$1,0))</f>
        <v>0.5</v>
      </c>
      <c r="O780" s="5">
        <f>INDEX(products!$A$1:$G$49,MATCH(orders!$D780,products!$A$1:$A$49,0),MATCH(orders!O$1,products!$A$1:$G$1,0))</f>
        <v>9.51</v>
      </c>
      <c r="P780" s="5">
        <f>E780*O780</f>
        <v>19.02</v>
      </c>
    </row>
    <row r="781" spans="1:16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INDEX(customers!$A$1:$I$1001,MATCH(orders!$C781,customers!$A$1:$A$1001,0),MATCH(orders!F$1,customers!$A$1:$I$1,0))</f>
        <v>Ugo Southerden</v>
      </c>
      <c r="G781" s="2" t="str">
        <f>INDEX(customers!$A$1:$I$1001,MATCH(orders!$C781,customers!$A$1:$A$1001,0),MATCH(orders!G$1,customers!$A$1:$I$1,0))</f>
        <v>Yes</v>
      </c>
      <c r="H781" s="2" t="str">
        <f>INDEX(customers!$A$1:$I$1001,MATCH(orders!$C781,customers!$A$1:$A$1001,0),MATCH(orders!H$1,customers!$A$1:$I$1,0))</f>
        <v>Clearwater</v>
      </c>
      <c r="I781" s="2" t="str">
        <f>INDEX(customers!$A$1:$I$1001,MATCH(orders!$C781,customers!$A$1:$A$1001,0),MATCH(orders!I$1,customers!$A$1:$I$1,0))</f>
        <v>United States</v>
      </c>
      <c r="J781" t="str">
        <f>INDEX(products!$A$1:$G$49,MATCH(orders!$D781,products!$A$1:$A$49,0),MATCH(orders!J$1,products!$A$1:$G$1,0))</f>
        <v>Lib</v>
      </c>
      <c r="K781" t="str">
        <f t="shared" si="24"/>
        <v>Liberica</v>
      </c>
      <c r="L781" t="str">
        <f>INDEX(products!$A$1:$G$49,MATCH(orders!$D781,products!$A$1:$A$49,0),MATCH(orders!L$1,products!$A$1:$G$1,0))</f>
        <v>D</v>
      </c>
      <c r="M781" t="str">
        <f t="shared" si="25"/>
        <v>Dark</v>
      </c>
      <c r="N781" s="4">
        <f>INDEX(products!$A$1:$G$49,MATCH(orders!$D781,products!$A$1:$A$49,0),MATCH(orders!N$1,products!$A$1:$G$1,0))</f>
        <v>1</v>
      </c>
      <c r="O781" s="5">
        <f>INDEX(products!$A$1:$G$49,MATCH(orders!$D781,products!$A$1:$A$49,0),MATCH(orders!O$1,products!$A$1:$G$1,0))</f>
        <v>12.95</v>
      </c>
      <c r="P781" s="5">
        <f>E781*O781</f>
        <v>77.699999999999989</v>
      </c>
    </row>
    <row r="782" spans="1:16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INDEX(customers!$A$1:$I$1001,MATCH(orders!$C782,customers!$A$1:$A$1001,0),MATCH(orders!F$1,customers!$A$1:$I$1,0))</f>
        <v>Verne Dunkerley</v>
      </c>
      <c r="G782" s="2" t="str">
        <f>INDEX(customers!$A$1:$I$1001,MATCH(orders!$C782,customers!$A$1:$A$1001,0),MATCH(orders!G$1,customers!$A$1:$I$1,0))</f>
        <v>No</v>
      </c>
      <c r="H782" s="2" t="str">
        <f>INDEX(customers!$A$1:$I$1001,MATCH(orders!$C782,customers!$A$1:$A$1001,0),MATCH(orders!H$1,customers!$A$1:$I$1,0))</f>
        <v>Minneapolis</v>
      </c>
      <c r="I782" s="2" t="str">
        <f>INDEX(customers!$A$1:$I$1001,MATCH(orders!$C782,customers!$A$1:$A$1001,0),MATCH(orders!I$1,customers!$A$1:$I$1,0))</f>
        <v>United States</v>
      </c>
      <c r="J782" t="str">
        <f>INDEX(products!$A$1:$G$49,MATCH(orders!$D782,products!$A$1:$A$49,0),MATCH(orders!J$1,products!$A$1:$G$1,0))</f>
        <v>Exc</v>
      </c>
      <c r="K782" t="str">
        <f t="shared" si="24"/>
        <v>Excelsa</v>
      </c>
      <c r="L782" t="str">
        <f>INDEX(products!$A$1:$G$49,MATCH(orders!$D782,products!$A$1:$A$49,0),MATCH(orders!L$1,products!$A$1:$G$1,0))</f>
        <v>M</v>
      </c>
      <c r="M782" t="str">
        <f t="shared" si="25"/>
        <v>Medium</v>
      </c>
      <c r="N782" s="4">
        <f>INDEX(products!$A$1:$G$49,MATCH(orders!$D782,products!$A$1:$A$49,0),MATCH(orders!N$1,products!$A$1:$G$1,0))</f>
        <v>1</v>
      </c>
      <c r="O782" s="5">
        <f>INDEX(products!$A$1:$G$49,MATCH(orders!$D782,products!$A$1:$A$49,0),MATCH(orders!O$1,products!$A$1:$G$1,0))</f>
        <v>13.75</v>
      </c>
      <c r="P782" s="5">
        <f>E782*O782</f>
        <v>41.25</v>
      </c>
    </row>
    <row r="783" spans="1:16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INDEX(customers!$A$1:$I$1001,MATCH(orders!$C783,customers!$A$1:$A$1001,0),MATCH(orders!F$1,customers!$A$1:$I$1,0))</f>
        <v>Lacee Burtenshaw</v>
      </c>
      <c r="G783" s="2" t="str">
        <f>INDEX(customers!$A$1:$I$1001,MATCH(orders!$C783,customers!$A$1:$A$1001,0),MATCH(orders!G$1,customers!$A$1:$I$1,0))</f>
        <v>No</v>
      </c>
      <c r="H783" s="2" t="str">
        <f>INDEX(customers!$A$1:$I$1001,MATCH(orders!$C783,customers!$A$1:$A$1001,0),MATCH(orders!H$1,customers!$A$1:$I$1,0))</f>
        <v>Lawrenceville</v>
      </c>
      <c r="I783" s="2" t="str">
        <f>INDEX(customers!$A$1:$I$1001,MATCH(orders!$C783,customers!$A$1:$A$1001,0),MATCH(orders!I$1,customers!$A$1:$I$1,0))</f>
        <v>United States</v>
      </c>
      <c r="J783" t="str">
        <f>INDEX(products!$A$1:$G$49,MATCH(orders!$D783,products!$A$1:$A$49,0),MATCH(orders!J$1,products!$A$1:$G$1,0))</f>
        <v>Lib</v>
      </c>
      <c r="K783" t="str">
        <f t="shared" si="24"/>
        <v>Liberica</v>
      </c>
      <c r="L783" t="str">
        <f>INDEX(products!$A$1:$G$49,MATCH(orders!$D783,products!$A$1:$A$49,0),MATCH(orders!L$1,products!$A$1:$G$1,0))</f>
        <v>L</v>
      </c>
      <c r="M783" t="str">
        <f t="shared" si="25"/>
        <v>Light</v>
      </c>
      <c r="N783" s="4">
        <f>INDEX(products!$A$1:$G$49,MATCH(orders!$D783,products!$A$1:$A$49,0),MATCH(orders!N$1,products!$A$1:$G$1,0))</f>
        <v>2.5</v>
      </c>
      <c r="O783" s="5">
        <f>INDEX(products!$A$1:$G$49,MATCH(orders!$D783,products!$A$1:$A$49,0),MATCH(orders!O$1,products!$A$1:$G$1,0))</f>
        <v>36.454999999999998</v>
      </c>
      <c r="P783" s="5">
        <f>E783*O783</f>
        <v>145.82</v>
      </c>
    </row>
    <row r="784" spans="1:16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INDEX(customers!$A$1:$I$1001,MATCH(orders!$C784,customers!$A$1:$A$1001,0),MATCH(orders!F$1,customers!$A$1:$I$1,0))</f>
        <v>Adorne Gregoratti</v>
      </c>
      <c r="G784" s="2" t="str">
        <f>INDEX(customers!$A$1:$I$1001,MATCH(orders!$C784,customers!$A$1:$A$1001,0),MATCH(orders!G$1,customers!$A$1:$I$1,0))</f>
        <v>No</v>
      </c>
      <c r="H784" s="2" t="str">
        <f>INDEX(customers!$A$1:$I$1001,MATCH(orders!$C784,customers!$A$1:$A$1001,0),MATCH(orders!H$1,customers!$A$1:$I$1,0))</f>
        <v>Malahide</v>
      </c>
      <c r="I784" s="2" t="str">
        <f>INDEX(customers!$A$1:$I$1001,MATCH(orders!$C784,customers!$A$1:$A$1001,0),MATCH(orders!I$1,customers!$A$1:$I$1,0))</f>
        <v>Ireland</v>
      </c>
      <c r="J784" t="str">
        <f>INDEX(products!$A$1:$G$49,MATCH(orders!$D784,products!$A$1:$A$49,0),MATCH(orders!J$1,products!$A$1:$G$1,0))</f>
        <v>Exc</v>
      </c>
      <c r="K784" t="str">
        <f t="shared" si="24"/>
        <v>Excelsa</v>
      </c>
      <c r="L784" t="str">
        <f>INDEX(products!$A$1:$G$49,MATCH(orders!$D784,products!$A$1:$A$49,0),MATCH(orders!L$1,products!$A$1:$G$1,0))</f>
        <v>L</v>
      </c>
      <c r="M784" t="str">
        <f t="shared" si="25"/>
        <v>Light</v>
      </c>
      <c r="N784" s="4">
        <f>INDEX(products!$A$1:$G$49,MATCH(orders!$D784,products!$A$1:$A$49,0),MATCH(orders!N$1,products!$A$1:$G$1,0))</f>
        <v>0.2</v>
      </c>
      <c r="O784" s="5">
        <f>INDEX(products!$A$1:$G$49,MATCH(orders!$D784,products!$A$1:$A$49,0),MATCH(orders!O$1,products!$A$1:$G$1,0))</f>
        <v>4.4550000000000001</v>
      </c>
      <c r="P784" s="5">
        <f>E784*O784</f>
        <v>26.73</v>
      </c>
    </row>
    <row r="785" spans="1:16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INDEX(customers!$A$1:$I$1001,MATCH(orders!$C785,customers!$A$1:$A$1001,0),MATCH(orders!F$1,customers!$A$1:$I$1,0))</f>
        <v>Chris Croster</v>
      </c>
      <c r="G785" s="2" t="str">
        <f>INDEX(customers!$A$1:$I$1001,MATCH(orders!$C785,customers!$A$1:$A$1001,0),MATCH(orders!G$1,customers!$A$1:$I$1,0))</f>
        <v>Yes</v>
      </c>
      <c r="H785" s="2" t="str">
        <f>INDEX(customers!$A$1:$I$1001,MATCH(orders!$C785,customers!$A$1:$A$1001,0),MATCH(orders!H$1,customers!$A$1:$I$1,0))</f>
        <v>Tampa</v>
      </c>
      <c r="I785" s="2" t="str">
        <f>INDEX(customers!$A$1:$I$1001,MATCH(orders!$C785,customers!$A$1:$A$1001,0),MATCH(orders!I$1,customers!$A$1:$I$1,0))</f>
        <v>United States</v>
      </c>
      <c r="J785" t="str">
        <f>INDEX(products!$A$1:$G$49,MATCH(orders!$D785,products!$A$1:$A$49,0),MATCH(orders!J$1,products!$A$1:$G$1,0))</f>
        <v>Lib</v>
      </c>
      <c r="K785" t="str">
        <f t="shared" si="24"/>
        <v>Liberica</v>
      </c>
      <c r="L785" t="str">
        <f>INDEX(products!$A$1:$G$49,MATCH(orders!$D785,products!$A$1:$A$49,0),MATCH(orders!L$1,products!$A$1:$G$1,0))</f>
        <v>M</v>
      </c>
      <c r="M785" t="str">
        <f t="shared" si="25"/>
        <v>Medium</v>
      </c>
      <c r="N785" s="4">
        <f>INDEX(products!$A$1:$G$49,MATCH(orders!$D785,products!$A$1:$A$49,0),MATCH(orders!N$1,products!$A$1:$G$1,0))</f>
        <v>0.5</v>
      </c>
      <c r="O785" s="5">
        <f>INDEX(products!$A$1:$G$49,MATCH(orders!$D785,products!$A$1:$A$49,0),MATCH(orders!O$1,products!$A$1:$G$1,0))</f>
        <v>8.73</v>
      </c>
      <c r="P785" s="5">
        <f>E785*O785</f>
        <v>43.650000000000006</v>
      </c>
    </row>
    <row r="786" spans="1:16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INDEX(customers!$A$1:$I$1001,MATCH(orders!$C786,customers!$A$1:$A$1001,0),MATCH(orders!F$1,customers!$A$1:$I$1,0))</f>
        <v>Graeme Whitehead</v>
      </c>
      <c r="G786" s="2" t="str">
        <f>INDEX(customers!$A$1:$I$1001,MATCH(orders!$C786,customers!$A$1:$A$1001,0),MATCH(orders!G$1,customers!$A$1:$I$1,0))</f>
        <v>No</v>
      </c>
      <c r="H786" s="2" t="str">
        <f>INDEX(customers!$A$1:$I$1001,MATCH(orders!$C786,customers!$A$1:$A$1001,0),MATCH(orders!H$1,customers!$A$1:$I$1,0))</f>
        <v>Nashville</v>
      </c>
      <c r="I786" s="2" t="str">
        <f>INDEX(customers!$A$1:$I$1001,MATCH(orders!$C786,customers!$A$1:$A$1001,0),MATCH(orders!I$1,customers!$A$1:$I$1,0))</f>
        <v>United States</v>
      </c>
      <c r="J786" t="str">
        <f>INDEX(products!$A$1:$G$49,MATCH(orders!$D786,products!$A$1:$A$49,0),MATCH(orders!J$1,products!$A$1:$G$1,0))</f>
        <v>Lib</v>
      </c>
      <c r="K786" t="str">
        <f t="shared" si="24"/>
        <v>Liberica</v>
      </c>
      <c r="L786" t="str">
        <f>INDEX(products!$A$1:$G$49,MATCH(orders!$D786,products!$A$1:$A$49,0),MATCH(orders!L$1,products!$A$1:$G$1,0))</f>
        <v>L</v>
      </c>
      <c r="M786" t="str">
        <f t="shared" si="25"/>
        <v>Light</v>
      </c>
      <c r="N786" s="4">
        <f>INDEX(products!$A$1:$G$49,MATCH(orders!$D786,products!$A$1:$A$49,0),MATCH(orders!N$1,products!$A$1:$G$1,0))</f>
        <v>1</v>
      </c>
      <c r="O786" s="5">
        <f>INDEX(products!$A$1:$G$49,MATCH(orders!$D786,products!$A$1:$A$49,0),MATCH(orders!O$1,products!$A$1:$G$1,0))</f>
        <v>15.85</v>
      </c>
      <c r="P786" s="5">
        <f>E786*O786</f>
        <v>31.7</v>
      </c>
    </row>
    <row r="787" spans="1:16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INDEX(customers!$A$1:$I$1001,MATCH(orders!$C787,customers!$A$1:$A$1001,0),MATCH(orders!F$1,customers!$A$1:$I$1,0))</f>
        <v>Haslett Jodrelle</v>
      </c>
      <c r="G787" s="2" t="str">
        <f>INDEX(customers!$A$1:$I$1001,MATCH(orders!$C787,customers!$A$1:$A$1001,0),MATCH(orders!G$1,customers!$A$1:$I$1,0))</f>
        <v>No</v>
      </c>
      <c r="H787" s="2" t="str">
        <f>INDEX(customers!$A$1:$I$1001,MATCH(orders!$C787,customers!$A$1:$A$1001,0),MATCH(orders!H$1,customers!$A$1:$I$1,0))</f>
        <v>Miami</v>
      </c>
      <c r="I787" s="2" t="str">
        <f>INDEX(customers!$A$1:$I$1001,MATCH(orders!$C787,customers!$A$1:$A$1001,0),MATCH(orders!I$1,customers!$A$1:$I$1,0))</f>
        <v>United States</v>
      </c>
      <c r="J787" t="str">
        <f>INDEX(products!$A$1:$G$49,MATCH(orders!$D787,products!$A$1:$A$49,0),MATCH(orders!J$1,products!$A$1:$G$1,0))</f>
        <v>Ara</v>
      </c>
      <c r="K787" t="str">
        <f t="shared" si="24"/>
        <v>Arabica</v>
      </c>
      <c r="L787" t="str">
        <f>INDEX(products!$A$1:$G$49,MATCH(orders!$D787,products!$A$1:$A$49,0),MATCH(orders!L$1,products!$A$1:$G$1,0))</f>
        <v>D</v>
      </c>
      <c r="M787" t="str">
        <f t="shared" si="25"/>
        <v>Dark</v>
      </c>
      <c r="N787" s="4">
        <f>INDEX(products!$A$1:$G$49,MATCH(orders!$D787,products!$A$1:$A$49,0),MATCH(orders!N$1,products!$A$1:$G$1,0))</f>
        <v>2.5</v>
      </c>
      <c r="O787" s="5">
        <f>INDEX(products!$A$1:$G$49,MATCH(orders!$D787,products!$A$1:$A$49,0),MATCH(orders!O$1,products!$A$1:$G$1,0))</f>
        <v>22.884999999999998</v>
      </c>
      <c r="P787" s="5">
        <f>E787*O787</f>
        <v>22.884999999999998</v>
      </c>
    </row>
    <row r="788" spans="1:16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INDEX(customers!$A$1:$I$1001,MATCH(orders!$C788,customers!$A$1:$A$1001,0),MATCH(orders!F$1,customers!$A$1:$I$1,0))</f>
        <v>Cam Jewster</v>
      </c>
      <c r="G788" s="2" t="str">
        <f>INDEX(customers!$A$1:$I$1001,MATCH(orders!$C788,customers!$A$1:$A$1001,0),MATCH(orders!G$1,customers!$A$1:$I$1,0))</f>
        <v>Yes</v>
      </c>
      <c r="H788" s="2" t="str">
        <f>INDEX(customers!$A$1:$I$1001,MATCH(orders!$C788,customers!$A$1:$A$1001,0),MATCH(orders!H$1,customers!$A$1:$I$1,0))</f>
        <v>Dayton</v>
      </c>
      <c r="I788" s="2" t="str">
        <f>INDEX(customers!$A$1:$I$1001,MATCH(orders!$C788,customers!$A$1:$A$1001,0),MATCH(orders!I$1,customers!$A$1:$I$1,0))</f>
        <v>United States</v>
      </c>
      <c r="J788" t="str">
        <f>INDEX(products!$A$1:$G$49,MATCH(orders!$D788,products!$A$1:$A$49,0),MATCH(orders!J$1,products!$A$1:$G$1,0))</f>
        <v>Exc</v>
      </c>
      <c r="K788" t="str">
        <f t="shared" si="24"/>
        <v>Excelsa</v>
      </c>
      <c r="L788" t="str">
        <f>INDEX(products!$A$1:$G$49,MATCH(orders!$D788,products!$A$1:$A$49,0),MATCH(orders!L$1,products!$A$1:$G$1,0))</f>
        <v>D</v>
      </c>
      <c r="M788" t="str">
        <f t="shared" si="25"/>
        <v>Dark</v>
      </c>
      <c r="N788" s="4">
        <f>INDEX(products!$A$1:$G$49,MATCH(orders!$D788,products!$A$1:$A$49,0),MATCH(orders!N$1,products!$A$1:$G$1,0))</f>
        <v>2.5</v>
      </c>
      <c r="O788" s="5">
        <f>INDEX(products!$A$1:$G$49,MATCH(orders!$D788,products!$A$1:$A$49,0),MATCH(orders!O$1,products!$A$1:$G$1,0))</f>
        <v>27.945</v>
      </c>
      <c r="P788" s="5">
        <f>E788*O788</f>
        <v>27.945</v>
      </c>
    </row>
    <row r="789" spans="1:16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INDEX(customers!$A$1:$I$1001,MATCH(orders!$C789,customers!$A$1:$A$1001,0),MATCH(orders!F$1,customers!$A$1:$I$1,0))</f>
        <v>Beryl Osborn</v>
      </c>
      <c r="G789" s="2" t="str">
        <f>INDEX(customers!$A$1:$I$1001,MATCH(orders!$C789,customers!$A$1:$A$1001,0),MATCH(orders!G$1,customers!$A$1:$I$1,0))</f>
        <v>Yes</v>
      </c>
      <c r="H789" s="2" t="str">
        <f>INDEX(customers!$A$1:$I$1001,MATCH(orders!$C789,customers!$A$1:$A$1001,0),MATCH(orders!H$1,customers!$A$1:$I$1,0))</f>
        <v>Chicago</v>
      </c>
      <c r="I789" s="2" t="str">
        <f>INDEX(customers!$A$1:$I$1001,MATCH(orders!$C789,customers!$A$1:$A$1001,0),MATCH(orders!I$1,customers!$A$1:$I$1,0))</f>
        <v>United States</v>
      </c>
      <c r="J789" t="str">
        <f>INDEX(products!$A$1:$G$49,MATCH(orders!$D789,products!$A$1:$A$49,0),MATCH(orders!J$1,products!$A$1:$G$1,0))</f>
        <v>Exc</v>
      </c>
      <c r="K789" t="str">
        <f t="shared" si="24"/>
        <v>Excelsa</v>
      </c>
      <c r="L789" t="str">
        <f>INDEX(products!$A$1:$G$49,MATCH(orders!$D789,products!$A$1:$A$49,0),MATCH(orders!L$1,products!$A$1:$G$1,0))</f>
        <v>M</v>
      </c>
      <c r="M789" t="str">
        <f t="shared" si="25"/>
        <v>Medium</v>
      </c>
      <c r="N789" s="4">
        <f>INDEX(products!$A$1:$G$49,MATCH(orders!$D789,products!$A$1:$A$49,0),MATCH(orders!N$1,products!$A$1:$G$1,0))</f>
        <v>1</v>
      </c>
      <c r="O789" s="5">
        <f>INDEX(products!$A$1:$G$49,MATCH(orders!$D789,products!$A$1:$A$49,0),MATCH(orders!O$1,products!$A$1:$G$1,0))</f>
        <v>13.75</v>
      </c>
      <c r="P789" s="5">
        <f>E789*O789</f>
        <v>82.5</v>
      </c>
    </row>
    <row r="790" spans="1:16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INDEX(customers!$A$1:$I$1001,MATCH(orders!$C790,customers!$A$1:$A$1001,0),MATCH(orders!F$1,customers!$A$1:$I$1,0))</f>
        <v>Kaela Nottram</v>
      </c>
      <c r="G790" s="2" t="str">
        <f>INDEX(customers!$A$1:$I$1001,MATCH(orders!$C790,customers!$A$1:$A$1001,0),MATCH(orders!G$1,customers!$A$1:$I$1,0))</f>
        <v>Yes</v>
      </c>
      <c r="H790" s="2" t="str">
        <f>INDEX(customers!$A$1:$I$1001,MATCH(orders!$C790,customers!$A$1:$A$1001,0),MATCH(orders!H$1,customers!$A$1:$I$1,0))</f>
        <v>Arklow</v>
      </c>
      <c r="I790" s="2" t="str">
        <f>INDEX(customers!$A$1:$I$1001,MATCH(orders!$C790,customers!$A$1:$A$1001,0),MATCH(orders!I$1,customers!$A$1:$I$1,0))</f>
        <v>Ireland</v>
      </c>
      <c r="J790" t="str">
        <f>INDEX(products!$A$1:$G$49,MATCH(orders!$D790,products!$A$1:$A$49,0),MATCH(orders!J$1,products!$A$1:$G$1,0))</f>
        <v>Rob</v>
      </c>
      <c r="K790" t="str">
        <f t="shared" si="24"/>
        <v>Robusta</v>
      </c>
      <c r="L790" t="str">
        <f>INDEX(products!$A$1:$G$49,MATCH(orders!$D790,products!$A$1:$A$49,0),MATCH(orders!L$1,products!$A$1:$G$1,0))</f>
        <v>M</v>
      </c>
      <c r="M790" t="str">
        <f t="shared" si="25"/>
        <v>Medium</v>
      </c>
      <c r="N790" s="4">
        <f>INDEX(products!$A$1:$G$49,MATCH(orders!$D790,products!$A$1:$A$49,0),MATCH(orders!N$1,products!$A$1:$G$1,0))</f>
        <v>2.5</v>
      </c>
      <c r="O790" s="5">
        <f>INDEX(products!$A$1:$G$49,MATCH(orders!$D790,products!$A$1:$A$49,0),MATCH(orders!O$1,products!$A$1:$G$1,0))</f>
        <v>22.884999999999998</v>
      </c>
      <c r="P790" s="5">
        <f>E790*O790</f>
        <v>45.769999999999996</v>
      </c>
    </row>
    <row r="791" spans="1:16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INDEX(customers!$A$1:$I$1001,MATCH(orders!$C791,customers!$A$1:$A$1001,0),MATCH(orders!F$1,customers!$A$1:$I$1,0))</f>
        <v>Nobe Buney</v>
      </c>
      <c r="G791" s="2" t="str">
        <f>INDEX(customers!$A$1:$I$1001,MATCH(orders!$C791,customers!$A$1:$A$1001,0),MATCH(orders!G$1,customers!$A$1:$I$1,0))</f>
        <v>No</v>
      </c>
      <c r="H791" s="2" t="str">
        <f>INDEX(customers!$A$1:$I$1001,MATCH(orders!$C791,customers!$A$1:$A$1001,0),MATCH(orders!H$1,customers!$A$1:$I$1,0))</f>
        <v>Richmond</v>
      </c>
      <c r="I791" s="2" t="str">
        <f>INDEX(customers!$A$1:$I$1001,MATCH(orders!$C791,customers!$A$1:$A$1001,0),MATCH(orders!I$1,customers!$A$1:$I$1,0))</f>
        <v>United States</v>
      </c>
      <c r="J791" t="str">
        <f>INDEX(products!$A$1:$G$49,MATCH(orders!$D791,products!$A$1:$A$49,0),MATCH(orders!J$1,products!$A$1:$G$1,0))</f>
        <v>Ara</v>
      </c>
      <c r="K791" t="str">
        <f t="shared" si="24"/>
        <v>Arabica</v>
      </c>
      <c r="L791" t="str">
        <f>INDEX(products!$A$1:$G$49,MATCH(orders!$D791,products!$A$1:$A$49,0),MATCH(orders!L$1,products!$A$1:$G$1,0))</f>
        <v>L</v>
      </c>
      <c r="M791" t="str">
        <f t="shared" si="25"/>
        <v>Light</v>
      </c>
      <c r="N791" s="4">
        <f>INDEX(products!$A$1:$G$49,MATCH(orders!$D791,products!$A$1:$A$49,0),MATCH(orders!N$1,products!$A$1:$G$1,0))</f>
        <v>1</v>
      </c>
      <c r="O791" s="5">
        <f>INDEX(products!$A$1:$G$49,MATCH(orders!$D791,products!$A$1:$A$49,0),MATCH(orders!O$1,products!$A$1:$G$1,0))</f>
        <v>12.95</v>
      </c>
      <c r="P791" s="5">
        <f>E791*O791</f>
        <v>77.699999999999989</v>
      </c>
    </row>
    <row r="792" spans="1:16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INDEX(customers!$A$1:$I$1001,MATCH(orders!$C792,customers!$A$1:$A$1001,0),MATCH(orders!F$1,customers!$A$1:$I$1,0))</f>
        <v>Silvan McShea</v>
      </c>
      <c r="G792" s="2" t="str">
        <f>INDEX(customers!$A$1:$I$1001,MATCH(orders!$C792,customers!$A$1:$A$1001,0),MATCH(orders!G$1,customers!$A$1:$I$1,0))</f>
        <v>No</v>
      </c>
      <c r="H792" s="2" t="str">
        <f>INDEX(customers!$A$1:$I$1001,MATCH(orders!$C792,customers!$A$1:$A$1001,0),MATCH(orders!H$1,customers!$A$1:$I$1,0))</f>
        <v>Olympia</v>
      </c>
      <c r="I792" s="2" t="str">
        <f>INDEX(customers!$A$1:$I$1001,MATCH(orders!$C792,customers!$A$1:$A$1001,0),MATCH(orders!I$1,customers!$A$1:$I$1,0))</f>
        <v>United States</v>
      </c>
      <c r="J792" t="str">
        <f>INDEX(products!$A$1:$G$49,MATCH(orders!$D792,products!$A$1:$A$49,0),MATCH(orders!J$1,products!$A$1:$G$1,0))</f>
        <v>Ara</v>
      </c>
      <c r="K792" t="str">
        <f t="shared" si="24"/>
        <v>Arabica</v>
      </c>
      <c r="L792" t="str">
        <f>INDEX(products!$A$1:$G$49,MATCH(orders!$D792,products!$A$1:$A$49,0),MATCH(orders!L$1,products!$A$1:$G$1,0))</f>
        <v>L</v>
      </c>
      <c r="M792" t="str">
        <f t="shared" si="25"/>
        <v>Light</v>
      </c>
      <c r="N792" s="4">
        <f>INDEX(products!$A$1:$G$49,MATCH(orders!$D792,products!$A$1:$A$49,0),MATCH(orders!N$1,products!$A$1:$G$1,0))</f>
        <v>0.5</v>
      </c>
      <c r="O792" s="5">
        <f>INDEX(products!$A$1:$G$49,MATCH(orders!$D792,products!$A$1:$A$49,0),MATCH(orders!O$1,products!$A$1:$G$1,0))</f>
        <v>7.77</v>
      </c>
      <c r="P792" s="5">
        <f>E792*O792</f>
        <v>23.31</v>
      </c>
    </row>
    <row r="793" spans="1:16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INDEX(customers!$A$1:$I$1001,MATCH(orders!$C793,customers!$A$1:$A$1001,0),MATCH(orders!F$1,customers!$A$1:$I$1,0))</f>
        <v>Karylin Huddart</v>
      </c>
      <c r="G793" s="2" t="str">
        <f>INDEX(customers!$A$1:$I$1001,MATCH(orders!$C793,customers!$A$1:$A$1001,0),MATCH(orders!G$1,customers!$A$1:$I$1,0))</f>
        <v>Yes</v>
      </c>
      <c r="H793" s="2" t="str">
        <f>INDEX(customers!$A$1:$I$1001,MATCH(orders!$C793,customers!$A$1:$A$1001,0),MATCH(orders!H$1,customers!$A$1:$I$1,0))</f>
        <v>Arlington</v>
      </c>
      <c r="I793" s="2" t="str">
        <f>INDEX(customers!$A$1:$I$1001,MATCH(orders!$C793,customers!$A$1:$A$1001,0),MATCH(orders!I$1,customers!$A$1:$I$1,0))</f>
        <v>United States</v>
      </c>
      <c r="J793" t="str">
        <f>INDEX(products!$A$1:$G$49,MATCH(orders!$D793,products!$A$1:$A$49,0),MATCH(orders!J$1,products!$A$1:$G$1,0))</f>
        <v>Lib</v>
      </c>
      <c r="K793" t="str">
        <f t="shared" si="24"/>
        <v>Liberica</v>
      </c>
      <c r="L793" t="str">
        <f>INDEX(products!$A$1:$G$49,MATCH(orders!$D793,products!$A$1:$A$49,0),MATCH(orders!L$1,products!$A$1:$G$1,0))</f>
        <v>L</v>
      </c>
      <c r="M793" t="str">
        <f t="shared" si="25"/>
        <v>Light</v>
      </c>
      <c r="N793" s="4">
        <f>INDEX(products!$A$1:$G$49,MATCH(orders!$D793,products!$A$1:$A$49,0),MATCH(orders!N$1,products!$A$1:$G$1,0))</f>
        <v>0.2</v>
      </c>
      <c r="O793" s="5">
        <f>INDEX(products!$A$1:$G$49,MATCH(orders!$D793,products!$A$1:$A$49,0),MATCH(orders!O$1,products!$A$1:$G$1,0))</f>
        <v>4.7549999999999999</v>
      </c>
      <c r="P793" s="5">
        <f>E793*O793</f>
        <v>23.774999999999999</v>
      </c>
    </row>
    <row r="794" spans="1:16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INDEX(customers!$A$1:$I$1001,MATCH(orders!$C794,customers!$A$1:$A$1001,0),MATCH(orders!F$1,customers!$A$1:$I$1,0))</f>
        <v>Jereme Gippes</v>
      </c>
      <c r="G794" s="2" t="str">
        <f>INDEX(customers!$A$1:$I$1001,MATCH(orders!$C794,customers!$A$1:$A$1001,0),MATCH(orders!G$1,customers!$A$1:$I$1,0))</f>
        <v>Yes</v>
      </c>
      <c r="H794" s="2" t="str">
        <f>INDEX(customers!$A$1:$I$1001,MATCH(orders!$C794,customers!$A$1:$A$1001,0),MATCH(orders!H$1,customers!$A$1:$I$1,0))</f>
        <v>Twyford</v>
      </c>
      <c r="I794" s="2" t="str">
        <f>INDEX(customers!$A$1:$I$1001,MATCH(orders!$C794,customers!$A$1:$A$1001,0),MATCH(orders!I$1,customers!$A$1:$I$1,0))</f>
        <v>United Kingdom</v>
      </c>
      <c r="J794" t="str">
        <f>INDEX(products!$A$1:$G$49,MATCH(orders!$D794,products!$A$1:$A$49,0),MATCH(orders!J$1,products!$A$1:$G$1,0))</f>
        <v>Lib</v>
      </c>
      <c r="K794" t="str">
        <f t="shared" si="24"/>
        <v>Liberica</v>
      </c>
      <c r="L794" t="str">
        <f>INDEX(products!$A$1:$G$49,MATCH(orders!$D794,products!$A$1:$A$49,0),MATCH(orders!L$1,products!$A$1:$G$1,0))</f>
        <v>M</v>
      </c>
      <c r="M794" t="str">
        <f t="shared" si="25"/>
        <v>Medium</v>
      </c>
      <c r="N794" s="4">
        <f>INDEX(products!$A$1:$G$49,MATCH(orders!$D794,products!$A$1:$A$49,0),MATCH(orders!N$1,products!$A$1:$G$1,0))</f>
        <v>0.5</v>
      </c>
      <c r="O794" s="5">
        <f>INDEX(products!$A$1:$G$49,MATCH(orders!$D794,products!$A$1:$A$49,0),MATCH(orders!O$1,products!$A$1:$G$1,0))</f>
        <v>8.73</v>
      </c>
      <c r="P794" s="5">
        <f>E794*O794</f>
        <v>52.38</v>
      </c>
    </row>
    <row r="795" spans="1:16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INDEX(customers!$A$1:$I$1001,MATCH(orders!$C795,customers!$A$1:$A$1001,0),MATCH(orders!F$1,customers!$A$1:$I$1,0))</f>
        <v>Lukas Whittlesee</v>
      </c>
      <c r="G795" s="2" t="str">
        <f>INDEX(customers!$A$1:$I$1001,MATCH(orders!$C795,customers!$A$1:$A$1001,0),MATCH(orders!G$1,customers!$A$1:$I$1,0))</f>
        <v>No</v>
      </c>
      <c r="H795" s="2" t="str">
        <f>INDEX(customers!$A$1:$I$1001,MATCH(orders!$C795,customers!$A$1:$A$1001,0),MATCH(orders!H$1,customers!$A$1:$I$1,0))</f>
        <v>Roanoke</v>
      </c>
      <c r="I795" s="2" t="str">
        <f>INDEX(customers!$A$1:$I$1001,MATCH(orders!$C795,customers!$A$1:$A$1001,0),MATCH(orders!I$1,customers!$A$1:$I$1,0))</f>
        <v>United States</v>
      </c>
      <c r="J795" t="str">
        <f>INDEX(products!$A$1:$G$49,MATCH(orders!$D795,products!$A$1:$A$49,0),MATCH(orders!J$1,products!$A$1:$G$1,0))</f>
        <v>Rob</v>
      </c>
      <c r="K795" t="str">
        <f t="shared" si="24"/>
        <v>Robusta</v>
      </c>
      <c r="L795" t="str">
        <f>INDEX(products!$A$1:$G$49,MATCH(orders!$D795,products!$A$1:$A$49,0),MATCH(orders!L$1,products!$A$1:$G$1,0))</f>
        <v>L</v>
      </c>
      <c r="M795" t="str">
        <f t="shared" si="25"/>
        <v>Light</v>
      </c>
      <c r="N795" s="4">
        <f>INDEX(products!$A$1:$G$49,MATCH(orders!$D795,products!$A$1:$A$49,0),MATCH(orders!N$1,products!$A$1:$G$1,0))</f>
        <v>0.2</v>
      </c>
      <c r="O795" s="5">
        <f>INDEX(products!$A$1:$G$49,MATCH(orders!$D795,products!$A$1:$A$49,0),MATCH(orders!O$1,products!$A$1:$G$1,0))</f>
        <v>3.5849999999999995</v>
      </c>
      <c r="P795" s="5">
        <f>E795*O795</f>
        <v>17.924999999999997</v>
      </c>
    </row>
    <row r="796" spans="1:16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INDEX(customers!$A$1:$I$1001,MATCH(orders!$C796,customers!$A$1:$A$1001,0),MATCH(orders!F$1,customers!$A$1:$I$1,0))</f>
        <v>Gregorius Trengrove</v>
      </c>
      <c r="G796" s="2" t="str">
        <f>INDEX(customers!$A$1:$I$1001,MATCH(orders!$C796,customers!$A$1:$A$1001,0),MATCH(orders!G$1,customers!$A$1:$I$1,0))</f>
        <v>No</v>
      </c>
      <c r="H796" s="2" t="str">
        <f>INDEX(customers!$A$1:$I$1001,MATCH(orders!$C796,customers!$A$1:$A$1001,0),MATCH(orders!H$1,customers!$A$1:$I$1,0))</f>
        <v>New Hyde Park</v>
      </c>
      <c r="I796" s="2" t="str">
        <f>INDEX(customers!$A$1:$I$1001,MATCH(orders!$C796,customers!$A$1:$A$1001,0),MATCH(orders!I$1,customers!$A$1:$I$1,0))</f>
        <v>United States</v>
      </c>
      <c r="J796" t="str">
        <f>INDEX(products!$A$1:$G$49,MATCH(orders!$D796,products!$A$1:$A$49,0),MATCH(orders!J$1,products!$A$1:$G$1,0))</f>
        <v>Ara</v>
      </c>
      <c r="K796" t="str">
        <f t="shared" si="24"/>
        <v>Arabica</v>
      </c>
      <c r="L796" t="str">
        <f>INDEX(products!$A$1:$G$49,MATCH(orders!$D796,products!$A$1:$A$49,0),MATCH(orders!L$1,products!$A$1:$G$1,0))</f>
        <v>L</v>
      </c>
      <c r="M796" t="str">
        <f t="shared" si="25"/>
        <v>Light</v>
      </c>
      <c r="N796" s="4">
        <f>INDEX(products!$A$1:$G$49,MATCH(orders!$D796,products!$A$1:$A$49,0),MATCH(orders!N$1,products!$A$1:$G$1,0))</f>
        <v>2.5</v>
      </c>
      <c r="O796" s="5">
        <f>INDEX(products!$A$1:$G$49,MATCH(orders!$D796,products!$A$1:$A$49,0),MATCH(orders!O$1,products!$A$1:$G$1,0))</f>
        <v>29.784999999999997</v>
      </c>
      <c r="P796" s="5">
        <f>E796*O796</f>
        <v>148.92499999999998</v>
      </c>
    </row>
    <row r="797" spans="1:16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INDEX(customers!$A$1:$I$1001,MATCH(orders!$C797,customers!$A$1:$A$1001,0),MATCH(orders!F$1,customers!$A$1:$I$1,0))</f>
        <v>Wright Caldero</v>
      </c>
      <c r="G797" s="2" t="str">
        <f>INDEX(customers!$A$1:$I$1001,MATCH(orders!$C797,customers!$A$1:$A$1001,0),MATCH(orders!G$1,customers!$A$1:$I$1,0))</f>
        <v>No</v>
      </c>
      <c r="H797" s="2" t="str">
        <f>INDEX(customers!$A$1:$I$1001,MATCH(orders!$C797,customers!$A$1:$A$1001,0),MATCH(orders!H$1,customers!$A$1:$I$1,0))</f>
        <v>Anaheim</v>
      </c>
      <c r="I797" s="2" t="str">
        <f>INDEX(customers!$A$1:$I$1001,MATCH(orders!$C797,customers!$A$1:$A$1001,0),MATCH(orders!I$1,customers!$A$1:$I$1,0))</f>
        <v>United States</v>
      </c>
      <c r="J797" t="str">
        <f>INDEX(products!$A$1:$G$49,MATCH(orders!$D797,products!$A$1:$A$49,0),MATCH(orders!J$1,products!$A$1:$G$1,0))</f>
        <v>Rob</v>
      </c>
      <c r="K797" t="str">
        <f t="shared" si="24"/>
        <v>Robusta</v>
      </c>
      <c r="L797" t="str">
        <f>INDEX(products!$A$1:$G$49,MATCH(orders!$D797,products!$A$1:$A$49,0),MATCH(orders!L$1,products!$A$1:$G$1,0))</f>
        <v>L</v>
      </c>
      <c r="M797" t="str">
        <f t="shared" si="25"/>
        <v>Light</v>
      </c>
      <c r="N797" s="4">
        <f>INDEX(products!$A$1:$G$49,MATCH(orders!$D797,products!$A$1:$A$49,0),MATCH(orders!N$1,products!$A$1:$G$1,0))</f>
        <v>0.5</v>
      </c>
      <c r="O797" s="5">
        <f>INDEX(products!$A$1:$G$49,MATCH(orders!$D797,products!$A$1:$A$49,0),MATCH(orders!O$1,products!$A$1:$G$1,0))</f>
        <v>7.169999999999999</v>
      </c>
      <c r="P797" s="5">
        <f>E797*O797</f>
        <v>28.679999999999996</v>
      </c>
    </row>
    <row r="798" spans="1:16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INDEX(customers!$A$1:$I$1001,MATCH(orders!$C798,customers!$A$1:$A$1001,0),MATCH(orders!F$1,customers!$A$1:$I$1,0))</f>
        <v>Merell Zanazzi</v>
      </c>
      <c r="G798" s="2" t="str">
        <f>INDEX(customers!$A$1:$I$1001,MATCH(orders!$C798,customers!$A$1:$A$1001,0),MATCH(orders!G$1,customers!$A$1:$I$1,0))</f>
        <v>No</v>
      </c>
      <c r="H798" s="2" t="str">
        <f>INDEX(customers!$A$1:$I$1001,MATCH(orders!$C798,customers!$A$1:$A$1001,0),MATCH(orders!H$1,customers!$A$1:$I$1,0))</f>
        <v>Lexington</v>
      </c>
      <c r="I798" s="2" t="str">
        <f>INDEX(customers!$A$1:$I$1001,MATCH(orders!$C798,customers!$A$1:$A$1001,0),MATCH(orders!I$1,customers!$A$1:$I$1,0))</f>
        <v>United States</v>
      </c>
      <c r="J798" t="str">
        <f>INDEX(products!$A$1:$G$49,MATCH(orders!$D798,products!$A$1:$A$49,0),MATCH(orders!J$1,products!$A$1:$G$1,0))</f>
        <v>Lib</v>
      </c>
      <c r="K798" t="str">
        <f t="shared" si="24"/>
        <v>Liberica</v>
      </c>
      <c r="L798" t="str">
        <f>INDEX(products!$A$1:$G$49,MATCH(orders!$D798,products!$A$1:$A$49,0),MATCH(orders!L$1,products!$A$1:$G$1,0))</f>
        <v>L</v>
      </c>
      <c r="M798" t="str">
        <f t="shared" si="25"/>
        <v>Light</v>
      </c>
      <c r="N798" s="4">
        <f>INDEX(products!$A$1:$G$49,MATCH(orders!$D798,products!$A$1:$A$49,0),MATCH(orders!N$1,products!$A$1:$G$1,0))</f>
        <v>0.5</v>
      </c>
      <c r="O798" s="5">
        <f>INDEX(products!$A$1:$G$49,MATCH(orders!$D798,products!$A$1:$A$49,0),MATCH(orders!O$1,products!$A$1:$G$1,0))</f>
        <v>9.51</v>
      </c>
      <c r="P798" s="5">
        <f>E798*O798</f>
        <v>9.51</v>
      </c>
    </row>
    <row r="799" spans="1:16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INDEX(customers!$A$1:$I$1001,MATCH(orders!$C799,customers!$A$1:$A$1001,0),MATCH(orders!F$1,customers!$A$1:$I$1,0))</f>
        <v>Jed Kennicott</v>
      </c>
      <c r="G799" s="2" t="str">
        <f>INDEX(customers!$A$1:$I$1001,MATCH(orders!$C799,customers!$A$1:$A$1001,0),MATCH(orders!G$1,customers!$A$1:$I$1,0))</f>
        <v>No</v>
      </c>
      <c r="H799" s="2" t="str">
        <f>INDEX(customers!$A$1:$I$1001,MATCH(orders!$C799,customers!$A$1:$A$1001,0),MATCH(orders!H$1,customers!$A$1:$I$1,0))</f>
        <v>Tampa</v>
      </c>
      <c r="I799" s="2" t="str">
        <f>INDEX(customers!$A$1:$I$1001,MATCH(orders!$C799,customers!$A$1:$A$1001,0),MATCH(orders!I$1,customers!$A$1:$I$1,0))</f>
        <v>United States</v>
      </c>
      <c r="J799" t="str">
        <f>INDEX(products!$A$1:$G$49,MATCH(orders!$D799,products!$A$1:$A$49,0),MATCH(orders!J$1,products!$A$1:$G$1,0))</f>
        <v>Ara</v>
      </c>
      <c r="K799" t="str">
        <f t="shared" si="24"/>
        <v>Arabica</v>
      </c>
      <c r="L799" t="str">
        <f>INDEX(products!$A$1:$G$49,MATCH(orders!$D799,products!$A$1:$A$49,0),MATCH(orders!L$1,products!$A$1:$G$1,0))</f>
        <v>L</v>
      </c>
      <c r="M799" t="str">
        <f t="shared" si="25"/>
        <v>Light</v>
      </c>
      <c r="N799" s="4">
        <f>INDEX(products!$A$1:$G$49,MATCH(orders!$D799,products!$A$1:$A$49,0),MATCH(orders!N$1,products!$A$1:$G$1,0))</f>
        <v>0.5</v>
      </c>
      <c r="O799" s="5">
        <f>INDEX(products!$A$1:$G$49,MATCH(orders!$D799,products!$A$1:$A$49,0),MATCH(orders!O$1,products!$A$1:$G$1,0))</f>
        <v>7.77</v>
      </c>
      <c r="P799" s="5">
        <f>E799*O799</f>
        <v>31.08</v>
      </c>
    </row>
    <row r="800" spans="1:16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INDEX(customers!$A$1:$I$1001,MATCH(orders!$C800,customers!$A$1:$A$1001,0),MATCH(orders!F$1,customers!$A$1:$I$1,0))</f>
        <v>Guenevere Ruggen</v>
      </c>
      <c r="G800" s="2" t="str">
        <f>INDEX(customers!$A$1:$I$1001,MATCH(orders!$C800,customers!$A$1:$A$1001,0),MATCH(orders!G$1,customers!$A$1:$I$1,0))</f>
        <v>Yes</v>
      </c>
      <c r="H800" s="2" t="str">
        <f>INDEX(customers!$A$1:$I$1001,MATCH(orders!$C800,customers!$A$1:$A$1001,0),MATCH(orders!H$1,customers!$A$1:$I$1,0))</f>
        <v>San Jose</v>
      </c>
      <c r="I800" s="2" t="str">
        <f>INDEX(customers!$A$1:$I$1001,MATCH(orders!$C800,customers!$A$1:$A$1001,0),MATCH(orders!I$1,customers!$A$1:$I$1,0))</f>
        <v>United States</v>
      </c>
      <c r="J800" t="str">
        <f>INDEX(products!$A$1:$G$49,MATCH(orders!$D800,products!$A$1:$A$49,0),MATCH(orders!J$1,products!$A$1:$G$1,0))</f>
        <v>Rob</v>
      </c>
      <c r="K800" t="str">
        <f t="shared" si="24"/>
        <v>Robusta</v>
      </c>
      <c r="L800" t="str">
        <f>INDEX(products!$A$1:$G$49,MATCH(orders!$D800,products!$A$1:$A$49,0),MATCH(orders!L$1,products!$A$1:$G$1,0))</f>
        <v>D</v>
      </c>
      <c r="M800" t="str">
        <f t="shared" si="25"/>
        <v>Dark</v>
      </c>
      <c r="N800" s="4">
        <f>INDEX(products!$A$1:$G$49,MATCH(orders!$D800,products!$A$1:$A$49,0),MATCH(orders!N$1,products!$A$1:$G$1,0))</f>
        <v>0.2</v>
      </c>
      <c r="O800" s="5">
        <f>INDEX(products!$A$1:$G$49,MATCH(orders!$D800,products!$A$1:$A$49,0),MATCH(orders!O$1,products!$A$1:$G$1,0))</f>
        <v>2.6849999999999996</v>
      </c>
      <c r="P800" s="5">
        <f>E800*O800</f>
        <v>8.0549999999999997</v>
      </c>
    </row>
    <row r="801" spans="1:16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INDEX(customers!$A$1:$I$1001,MATCH(orders!$C801,customers!$A$1:$A$1001,0),MATCH(orders!F$1,customers!$A$1:$I$1,0))</f>
        <v>Gonzales Cicculi</v>
      </c>
      <c r="G801" s="2" t="str">
        <f>INDEX(customers!$A$1:$I$1001,MATCH(orders!$C801,customers!$A$1:$A$1001,0),MATCH(orders!G$1,customers!$A$1:$I$1,0))</f>
        <v>Yes</v>
      </c>
      <c r="H801" s="2" t="str">
        <f>INDEX(customers!$A$1:$I$1001,MATCH(orders!$C801,customers!$A$1:$A$1001,0),MATCH(orders!H$1,customers!$A$1:$I$1,0))</f>
        <v>Washington</v>
      </c>
      <c r="I801" s="2" t="str">
        <f>INDEX(customers!$A$1:$I$1001,MATCH(orders!$C801,customers!$A$1:$A$1001,0),MATCH(orders!I$1,customers!$A$1:$I$1,0))</f>
        <v>United States</v>
      </c>
      <c r="J801" t="str">
        <f>INDEX(products!$A$1:$G$49,MATCH(orders!$D801,products!$A$1:$A$49,0),MATCH(orders!J$1,products!$A$1:$G$1,0))</f>
        <v>Exc</v>
      </c>
      <c r="K801" t="str">
        <f t="shared" si="24"/>
        <v>Excelsa</v>
      </c>
      <c r="L801" t="str">
        <f>INDEX(products!$A$1:$G$49,MATCH(orders!$D801,products!$A$1:$A$49,0),MATCH(orders!L$1,products!$A$1:$G$1,0))</f>
        <v>D</v>
      </c>
      <c r="M801" t="str">
        <f t="shared" si="25"/>
        <v>Dark</v>
      </c>
      <c r="N801" s="4">
        <f>INDEX(products!$A$1:$G$49,MATCH(orders!$D801,products!$A$1:$A$49,0),MATCH(orders!N$1,products!$A$1:$G$1,0))</f>
        <v>1</v>
      </c>
      <c r="O801" s="5">
        <f>INDEX(products!$A$1:$G$49,MATCH(orders!$D801,products!$A$1:$A$49,0),MATCH(orders!O$1,products!$A$1:$G$1,0))</f>
        <v>12.15</v>
      </c>
      <c r="P801" s="5">
        <f>E801*O801</f>
        <v>36.450000000000003</v>
      </c>
    </row>
    <row r="802" spans="1:16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INDEX(customers!$A$1:$I$1001,MATCH(orders!$C802,customers!$A$1:$A$1001,0),MATCH(orders!F$1,customers!$A$1:$I$1,0))</f>
        <v>Man Fright</v>
      </c>
      <c r="G802" s="2" t="str">
        <f>INDEX(customers!$A$1:$I$1001,MATCH(orders!$C802,customers!$A$1:$A$1001,0),MATCH(orders!G$1,customers!$A$1:$I$1,0))</f>
        <v>No</v>
      </c>
      <c r="H802" s="2" t="str">
        <f>INDEX(customers!$A$1:$I$1001,MATCH(orders!$C802,customers!$A$1:$A$1001,0),MATCH(orders!H$1,customers!$A$1:$I$1,0))</f>
        <v>Daingean</v>
      </c>
      <c r="I802" s="2" t="str">
        <f>INDEX(customers!$A$1:$I$1001,MATCH(orders!$C802,customers!$A$1:$A$1001,0),MATCH(orders!I$1,customers!$A$1:$I$1,0))</f>
        <v>Ireland</v>
      </c>
      <c r="J802" t="str">
        <f>INDEX(products!$A$1:$G$49,MATCH(orders!$D802,products!$A$1:$A$49,0),MATCH(orders!J$1,products!$A$1:$G$1,0))</f>
        <v>Rob</v>
      </c>
      <c r="K802" t="str">
        <f t="shared" si="24"/>
        <v>Robusta</v>
      </c>
      <c r="L802" t="str">
        <f>INDEX(products!$A$1:$G$49,MATCH(orders!$D802,products!$A$1:$A$49,0),MATCH(orders!L$1,products!$A$1:$G$1,0))</f>
        <v>D</v>
      </c>
      <c r="M802" t="str">
        <f t="shared" si="25"/>
        <v>Dark</v>
      </c>
      <c r="N802" s="4">
        <f>INDEX(products!$A$1:$G$49,MATCH(orders!$D802,products!$A$1:$A$49,0),MATCH(orders!N$1,products!$A$1:$G$1,0))</f>
        <v>0.2</v>
      </c>
      <c r="O802" s="5">
        <f>INDEX(products!$A$1:$G$49,MATCH(orders!$D802,products!$A$1:$A$49,0),MATCH(orders!O$1,products!$A$1:$G$1,0))</f>
        <v>2.6849999999999996</v>
      </c>
      <c r="P802" s="5">
        <f>E802*O802</f>
        <v>16.11</v>
      </c>
    </row>
    <row r="803" spans="1:16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INDEX(customers!$A$1:$I$1001,MATCH(orders!$C803,customers!$A$1:$A$1001,0),MATCH(orders!F$1,customers!$A$1:$I$1,0))</f>
        <v>Boyce Tarte</v>
      </c>
      <c r="G803" s="2" t="str">
        <f>INDEX(customers!$A$1:$I$1001,MATCH(orders!$C803,customers!$A$1:$A$1001,0),MATCH(orders!G$1,customers!$A$1:$I$1,0))</f>
        <v>Yes</v>
      </c>
      <c r="H803" s="2" t="str">
        <f>INDEX(customers!$A$1:$I$1001,MATCH(orders!$C803,customers!$A$1:$A$1001,0),MATCH(orders!H$1,customers!$A$1:$I$1,0))</f>
        <v>Olympia</v>
      </c>
      <c r="I803" s="2" t="str">
        <f>INDEX(customers!$A$1:$I$1001,MATCH(orders!$C803,customers!$A$1:$A$1001,0),MATCH(orders!I$1,customers!$A$1:$I$1,0))</f>
        <v>United States</v>
      </c>
      <c r="J803" t="str">
        <f>INDEX(products!$A$1:$G$49,MATCH(orders!$D803,products!$A$1:$A$49,0),MATCH(orders!J$1,products!$A$1:$G$1,0))</f>
        <v>Rob</v>
      </c>
      <c r="K803" t="str">
        <f t="shared" si="24"/>
        <v>Robusta</v>
      </c>
      <c r="L803" t="str">
        <f>INDEX(products!$A$1:$G$49,MATCH(orders!$D803,products!$A$1:$A$49,0),MATCH(orders!L$1,products!$A$1:$G$1,0))</f>
        <v>D</v>
      </c>
      <c r="M803" t="str">
        <f t="shared" si="25"/>
        <v>Dark</v>
      </c>
      <c r="N803" s="4">
        <f>INDEX(products!$A$1:$G$49,MATCH(orders!$D803,products!$A$1:$A$49,0),MATCH(orders!N$1,products!$A$1:$G$1,0))</f>
        <v>2.5</v>
      </c>
      <c r="O803" s="5">
        <f>INDEX(products!$A$1:$G$49,MATCH(orders!$D803,products!$A$1:$A$49,0),MATCH(orders!O$1,products!$A$1:$G$1,0))</f>
        <v>20.584999999999997</v>
      </c>
      <c r="P803" s="5">
        <f>E803*O803</f>
        <v>41.169999999999995</v>
      </c>
    </row>
    <row r="804" spans="1:16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INDEX(customers!$A$1:$I$1001,MATCH(orders!$C804,customers!$A$1:$A$1001,0),MATCH(orders!F$1,customers!$A$1:$I$1,0))</f>
        <v>Caddric Krzysztofiak</v>
      </c>
      <c r="G804" s="2" t="str">
        <f>INDEX(customers!$A$1:$I$1001,MATCH(orders!$C804,customers!$A$1:$A$1001,0),MATCH(orders!G$1,customers!$A$1:$I$1,0))</f>
        <v>No</v>
      </c>
      <c r="H804" s="2" t="str">
        <f>INDEX(customers!$A$1:$I$1001,MATCH(orders!$C804,customers!$A$1:$A$1001,0),MATCH(orders!H$1,customers!$A$1:$I$1,0))</f>
        <v>Mesquite</v>
      </c>
      <c r="I804" s="2" t="str">
        <f>INDEX(customers!$A$1:$I$1001,MATCH(orders!$C804,customers!$A$1:$A$1001,0),MATCH(orders!I$1,customers!$A$1:$I$1,0))</f>
        <v>United States</v>
      </c>
      <c r="J804" t="str">
        <f>INDEX(products!$A$1:$G$49,MATCH(orders!$D804,products!$A$1:$A$49,0),MATCH(orders!J$1,products!$A$1:$G$1,0))</f>
        <v>Rob</v>
      </c>
      <c r="K804" t="str">
        <f t="shared" si="24"/>
        <v>Robusta</v>
      </c>
      <c r="L804" t="str">
        <f>INDEX(products!$A$1:$G$49,MATCH(orders!$D804,products!$A$1:$A$49,0),MATCH(orders!L$1,products!$A$1:$G$1,0))</f>
        <v>D</v>
      </c>
      <c r="M804" t="str">
        <f t="shared" si="25"/>
        <v>Dark</v>
      </c>
      <c r="N804" s="4">
        <f>INDEX(products!$A$1:$G$49,MATCH(orders!$D804,products!$A$1:$A$49,0),MATCH(orders!N$1,products!$A$1:$G$1,0))</f>
        <v>0.2</v>
      </c>
      <c r="O804" s="5">
        <f>INDEX(products!$A$1:$G$49,MATCH(orders!$D804,products!$A$1:$A$49,0),MATCH(orders!O$1,products!$A$1:$G$1,0))</f>
        <v>2.6849999999999996</v>
      </c>
      <c r="P804" s="5">
        <f>E804*O804</f>
        <v>10.739999999999998</v>
      </c>
    </row>
    <row r="805" spans="1:16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INDEX(customers!$A$1:$I$1001,MATCH(orders!$C805,customers!$A$1:$A$1001,0),MATCH(orders!F$1,customers!$A$1:$I$1,0))</f>
        <v>Darn Penquet</v>
      </c>
      <c r="G805" s="2" t="str">
        <f>INDEX(customers!$A$1:$I$1001,MATCH(orders!$C805,customers!$A$1:$A$1001,0),MATCH(orders!G$1,customers!$A$1:$I$1,0))</f>
        <v>No</v>
      </c>
      <c r="H805" s="2" t="str">
        <f>INDEX(customers!$A$1:$I$1001,MATCH(orders!$C805,customers!$A$1:$A$1001,0),MATCH(orders!H$1,customers!$A$1:$I$1,0))</f>
        <v>Sacramento</v>
      </c>
      <c r="I805" s="2" t="str">
        <f>INDEX(customers!$A$1:$I$1001,MATCH(orders!$C805,customers!$A$1:$A$1001,0),MATCH(orders!I$1,customers!$A$1:$I$1,0))</f>
        <v>United States</v>
      </c>
      <c r="J805" t="str">
        <f>INDEX(products!$A$1:$G$49,MATCH(orders!$D805,products!$A$1:$A$49,0),MATCH(orders!J$1,products!$A$1:$G$1,0))</f>
        <v>Exc</v>
      </c>
      <c r="K805" t="str">
        <f t="shared" si="24"/>
        <v>Excelsa</v>
      </c>
      <c r="L805" t="str">
        <f>INDEX(products!$A$1:$G$49,MATCH(orders!$D805,products!$A$1:$A$49,0),MATCH(orders!L$1,products!$A$1:$G$1,0))</f>
        <v>M</v>
      </c>
      <c r="M805" t="str">
        <f t="shared" si="25"/>
        <v>Medium</v>
      </c>
      <c r="N805" s="4">
        <f>INDEX(products!$A$1:$G$49,MATCH(orders!$D805,products!$A$1:$A$49,0),MATCH(orders!N$1,products!$A$1:$G$1,0))</f>
        <v>2.5</v>
      </c>
      <c r="O805" s="5">
        <f>INDEX(products!$A$1:$G$49,MATCH(orders!$D805,products!$A$1:$A$49,0),MATCH(orders!O$1,products!$A$1:$G$1,0))</f>
        <v>31.624999999999996</v>
      </c>
      <c r="P805" s="5">
        <f>E805*O805</f>
        <v>126.49999999999999</v>
      </c>
    </row>
    <row r="806" spans="1:16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INDEX(customers!$A$1:$I$1001,MATCH(orders!$C806,customers!$A$1:$A$1001,0),MATCH(orders!F$1,customers!$A$1:$I$1,0))</f>
        <v>Jammie Cloke</v>
      </c>
      <c r="G806" s="2" t="str">
        <f>INDEX(customers!$A$1:$I$1001,MATCH(orders!$C806,customers!$A$1:$A$1001,0),MATCH(orders!G$1,customers!$A$1:$I$1,0))</f>
        <v>No</v>
      </c>
      <c r="H806" s="2" t="str">
        <f>INDEX(customers!$A$1:$I$1001,MATCH(orders!$C806,customers!$A$1:$A$1001,0),MATCH(orders!H$1,customers!$A$1:$I$1,0))</f>
        <v>Newton</v>
      </c>
      <c r="I806" s="2" t="str">
        <f>INDEX(customers!$A$1:$I$1001,MATCH(orders!$C806,customers!$A$1:$A$1001,0),MATCH(orders!I$1,customers!$A$1:$I$1,0))</f>
        <v>United Kingdom</v>
      </c>
      <c r="J806" t="str">
        <f>INDEX(products!$A$1:$G$49,MATCH(orders!$D806,products!$A$1:$A$49,0),MATCH(orders!J$1,products!$A$1:$G$1,0))</f>
        <v>Rob</v>
      </c>
      <c r="K806" t="str">
        <f t="shared" si="24"/>
        <v>Robusta</v>
      </c>
      <c r="L806" t="str">
        <f>INDEX(products!$A$1:$G$49,MATCH(orders!$D806,products!$A$1:$A$49,0),MATCH(orders!L$1,products!$A$1:$G$1,0))</f>
        <v>L</v>
      </c>
      <c r="M806" t="str">
        <f t="shared" si="25"/>
        <v>Light</v>
      </c>
      <c r="N806" s="4">
        <f>INDEX(products!$A$1:$G$49,MATCH(orders!$D806,products!$A$1:$A$49,0),MATCH(orders!N$1,products!$A$1:$G$1,0))</f>
        <v>1</v>
      </c>
      <c r="O806" s="5">
        <f>INDEX(products!$A$1:$G$49,MATCH(orders!$D806,products!$A$1:$A$49,0),MATCH(orders!O$1,products!$A$1:$G$1,0))</f>
        <v>11.95</v>
      </c>
      <c r="P806" s="5">
        <f>E806*O806</f>
        <v>23.9</v>
      </c>
    </row>
    <row r="807" spans="1:16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INDEX(customers!$A$1:$I$1001,MATCH(orders!$C807,customers!$A$1:$A$1001,0),MATCH(orders!F$1,customers!$A$1:$I$1,0))</f>
        <v>Chester Clowton</v>
      </c>
      <c r="G807" s="2" t="str">
        <f>INDEX(customers!$A$1:$I$1001,MATCH(orders!$C807,customers!$A$1:$A$1001,0),MATCH(orders!G$1,customers!$A$1:$I$1,0))</f>
        <v>No</v>
      </c>
      <c r="H807" s="2" t="str">
        <f>INDEX(customers!$A$1:$I$1001,MATCH(orders!$C807,customers!$A$1:$A$1001,0),MATCH(orders!H$1,customers!$A$1:$I$1,0))</f>
        <v>Monticello</v>
      </c>
      <c r="I807" s="2" t="str">
        <f>INDEX(customers!$A$1:$I$1001,MATCH(orders!$C807,customers!$A$1:$A$1001,0),MATCH(orders!I$1,customers!$A$1:$I$1,0))</f>
        <v>United States</v>
      </c>
      <c r="J807" t="str">
        <f>INDEX(products!$A$1:$G$49,MATCH(orders!$D807,products!$A$1:$A$49,0),MATCH(orders!J$1,products!$A$1:$G$1,0))</f>
        <v>Rob</v>
      </c>
      <c r="K807" t="str">
        <f t="shared" si="24"/>
        <v>Robusta</v>
      </c>
      <c r="L807" t="str">
        <f>INDEX(products!$A$1:$G$49,MATCH(orders!$D807,products!$A$1:$A$49,0),MATCH(orders!L$1,products!$A$1:$G$1,0))</f>
        <v>M</v>
      </c>
      <c r="M807" t="str">
        <f t="shared" si="25"/>
        <v>Medium</v>
      </c>
      <c r="N807" s="4">
        <f>INDEX(products!$A$1:$G$49,MATCH(orders!$D807,products!$A$1:$A$49,0),MATCH(orders!N$1,products!$A$1:$G$1,0))</f>
        <v>0.5</v>
      </c>
      <c r="O807" s="5">
        <f>INDEX(products!$A$1:$G$49,MATCH(orders!$D807,products!$A$1:$A$49,0),MATCH(orders!O$1,products!$A$1:$G$1,0))</f>
        <v>5.97</v>
      </c>
      <c r="P807" s="5">
        <f>E807*O807</f>
        <v>5.97</v>
      </c>
    </row>
    <row r="808" spans="1:16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INDEX(customers!$A$1:$I$1001,MATCH(orders!$C808,customers!$A$1:$A$1001,0),MATCH(orders!F$1,customers!$A$1:$I$1,0))</f>
        <v>Kathleen Diable</v>
      </c>
      <c r="G808" s="2" t="str">
        <f>INDEX(customers!$A$1:$I$1001,MATCH(orders!$C808,customers!$A$1:$A$1001,0),MATCH(orders!G$1,customers!$A$1:$I$1,0))</f>
        <v>Yes</v>
      </c>
      <c r="H808" s="2" t="str">
        <f>INDEX(customers!$A$1:$I$1001,MATCH(orders!$C808,customers!$A$1:$A$1001,0),MATCH(orders!H$1,customers!$A$1:$I$1,0))</f>
        <v>Kinloch</v>
      </c>
      <c r="I808" s="2" t="str">
        <f>INDEX(customers!$A$1:$I$1001,MATCH(orders!$C808,customers!$A$1:$A$1001,0),MATCH(orders!I$1,customers!$A$1:$I$1,0))</f>
        <v>United Kingdom</v>
      </c>
      <c r="J808" t="str">
        <f>INDEX(products!$A$1:$G$49,MATCH(orders!$D808,products!$A$1:$A$49,0),MATCH(orders!J$1,products!$A$1:$G$1,0))</f>
        <v>Lib</v>
      </c>
      <c r="K808" t="str">
        <f t="shared" si="24"/>
        <v>Liberica</v>
      </c>
      <c r="L808" t="str">
        <f>INDEX(products!$A$1:$G$49,MATCH(orders!$D808,products!$A$1:$A$49,0),MATCH(orders!L$1,products!$A$1:$G$1,0))</f>
        <v>D</v>
      </c>
      <c r="M808" t="str">
        <f t="shared" si="25"/>
        <v>Dark</v>
      </c>
      <c r="N808" s="4">
        <f>INDEX(products!$A$1:$G$49,MATCH(orders!$D808,products!$A$1:$A$49,0),MATCH(orders!N$1,products!$A$1:$G$1,0))</f>
        <v>0.2</v>
      </c>
      <c r="O808" s="5">
        <f>INDEX(products!$A$1:$G$49,MATCH(orders!$D808,products!$A$1:$A$49,0),MATCH(orders!O$1,products!$A$1:$G$1,0))</f>
        <v>3.8849999999999998</v>
      </c>
      <c r="P808" s="5">
        <f>E808*O808</f>
        <v>7.77</v>
      </c>
    </row>
    <row r="809" spans="1:16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INDEX(customers!$A$1:$I$1001,MATCH(orders!$C809,customers!$A$1:$A$1001,0),MATCH(orders!F$1,customers!$A$1:$I$1,0))</f>
        <v>Koren Ferretti</v>
      </c>
      <c r="G809" s="2" t="str">
        <f>INDEX(customers!$A$1:$I$1001,MATCH(orders!$C809,customers!$A$1:$A$1001,0),MATCH(orders!G$1,customers!$A$1:$I$1,0))</f>
        <v>No</v>
      </c>
      <c r="H809" s="2" t="str">
        <f>INDEX(customers!$A$1:$I$1001,MATCH(orders!$C809,customers!$A$1:$A$1001,0),MATCH(orders!H$1,customers!$A$1:$I$1,0))</f>
        <v>Balrothery</v>
      </c>
      <c r="I809" s="2" t="str">
        <f>INDEX(customers!$A$1:$I$1001,MATCH(orders!$C809,customers!$A$1:$A$1001,0),MATCH(orders!I$1,customers!$A$1:$I$1,0))</f>
        <v>Ireland</v>
      </c>
      <c r="J809" t="str">
        <f>INDEX(products!$A$1:$G$49,MATCH(orders!$D809,products!$A$1:$A$49,0),MATCH(orders!J$1,products!$A$1:$G$1,0))</f>
        <v>Lib</v>
      </c>
      <c r="K809" t="str">
        <f t="shared" si="24"/>
        <v>Liberica</v>
      </c>
      <c r="L809" t="str">
        <f>INDEX(products!$A$1:$G$49,MATCH(orders!$D809,products!$A$1:$A$49,0),MATCH(orders!L$1,products!$A$1:$G$1,0))</f>
        <v>D</v>
      </c>
      <c r="M809" t="str">
        <f t="shared" si="25"/>
        <v>Dark</v>
      </c>
      <c r="N809" s="4">
        <f>INDEX(products!$A$1:$G$49,MATCH(orders!$D809,products!$A$1:$A$49,0),MATCH(orders!N$1,products!$A$1:$G$1,0))</f>
        <v>0.5</v>
      </c>
      <c r="O809" s="5">
        <f>INDEX(products!$A$1:$G$49,MATCH(orders!$D809,products!$A$1:$A$49,0),MATCH(orders!O$1,products!$A$1:$G$1,0))</f>
        <v>7.77</v>
      </c>
      <c r="P809" s="5">
        <f>E809*O809</f>
        <v>23.31</v>
      </c>
    </row>
    <row r="810" spans="1:16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INDEX(customers!$A$1:$I$1001,MATCH(orders!$C810,customers!$A$1:$A$1001,0),MATCH(orders!F$1,customers!$A$1:$I$1,0))</f>
        <v>Allis Wilmore</v>
      </c>
      <c r="G810" s="2" t="str">
        <f>INDEX(customers!$A$1:$I$1001,MATCH(orders!$C810,customers!$A$1:$A$1001,0),MATCH(orders!G$1,customers!$A$1:$I$1,0))</f>
        <v>No</v>
      </c>
      <c r="H810" s="2" t="str">
        <f>INDEX(customers!$A$1:$I$1001,MATCH(orders!$C810,customers!$A$1:$A$1001,0),MATCH(orders!H$1,customers!$A$1:$I$1,0))</f>
        <v>Houston</v>
      </c>
      <c r="I810" s="2" t="str">
        <f>INDEX(customers!$A$1:$I$1001,MATCH(orders!$C810,customers!$A$1:$A$1001,0),MATCH(orders!I$1,customers!$A$1:$I$1,0))</f>
        <v>United States</v>
      </c>
      <c r="J810" t="str">
        <f>INDEX(products!$A$1:$G$49,MATCH(orders!$D810,products!$A$1:$A$49,0),MATCH(orders!J$1,products!$A$1:$G$1,0))</f>
        <v>Rob</v>
      </c>
      <c r="K810" t="str">
        <f t="shared" si="24"/>
        <v>Robusta</v>
      </c>
      <c r="L810" t="str">
        <f>INDEX(products!$A$1:$G$49,MATCH(orders!$D810,products!$A$1:$A$49,0),MATCH(orders!L$1,products!$A$1:$G$1,0))</f>
        <v>L</v>
      </c>
      <c r="M810" t="str">
        <f t="shared" si="25"/>
        <v>Light</v>
      </c>
      <c r="N810" s="4">
        <f>INDEX(products!$A$1:$G$49,MATCH(orders!$D810,products!$A$1:$A$49,0),MATCH(orders!N$1,products!$A$1:$G$1,0))</f>
        <v>2.5</v>
      </c>
      <c r="O810" s="5">
        <f>INDEX(products!$A$1:$G$49,MATCH(orders!$D810,products!$A$1:$A$49,0),MATCH(orders!O$1,products!$A$1:$G$1,0))</f>
        <v>27.484999999999996</v>
      </c>
      <c r="P810" s="5">
        <f>E810*O810</f>
        <v>137.42499999999998</v>
      </c>
    </row>
    <row r="811" spans="1:16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INDEX(customers!$A$1:$I$1001,MATCH(orders!$C811,customers!$A$1:$A$1001,0),MATCH(orders!F$1,customers!$A$1:$I$1,0))</f>
        <v>Chaddie Bennie</v>
      </c>
      <c r="G811" s="2" t="str">
        <f>INDEX(customers!$A$1:$I$1001,MATCH(orders!$C811,customers!$A$1:$A$1001,0),MATCH(orders!G$1,customers!$A$1:$I$1,0))</f>
        <v>Yes</v>
      </c>
      <c r="H811" s="2" t="str">
        <f>INDEX(customers!$A$1:$I$1001,MATCH(orders!$C811,customers!$A$1:$A$1001,0),MATCH(orders!H$1,customers!$A$1:$I$1,0))</f>
        <v>El Paso</v>
      </c>
      <c r="I811" s="2" t="str">
        <f>INDEX(customers!$A$1:$I$1001,MATCH(orders!$C811,customers!$A$1:$A$1001,0),MATCH(orders!I$1,customers!$A$1:$I$1,0))</f>
        <v>United States</v>
      </c>
      <c r="J811" t="str">
        <f>INDEX(products!$A$1:$G$49,MATCH(orders!$D811,products!$A$1:$A$49,0),MATCH(orders!J$1,products!$A$1:$G$1,0))</f>
        <v>Rob</v>
      </c>
      <c r="K811" t="str">
        <f t="shared" si="24"/>
        <v>Robusta</v>
      </c>
      <c r="L811" t="str">
        <f>INDEX(products!$A$1:$G$49,MATCH(orders!$D811,products!$A$1:$A$49,0),MATCH(orders!L$1,products!$A$1:$G$1,0))</f>
        <v>D</v>
      </c>
      <c r="M811" t="str">
        <f t="shared" si="25"/>
        <v>Dark</v>
      </c>
      <c r="N811" s="4">
        <f>INDEX(products!$A$1:$G$49,MATCH(orders!$D811,products!$A$1:$A$49,0),MATCH(orders!N$1,products!$A$1:$G$1,0))</f>
        <v>0.2</v>
      </c>
      <c r="O811" s="5">
        <f>INDEX(products!$A$1:$G$49,MATCH(orders!$D811,products!$A$1:$A$49,0),MATCH(orders!O$1,products!$A$1:$G$1,0))</f>
        <v>2.6849999999999996</v>
      </c>
      <c r="P811" s="5">
        <f>E811*O811</f>
        <v>8.0549999999999997</v>
      </c>
    </row>
    <row r="812" spans="1:16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INDEX(customers!$A$1:$I$1001,MATCH(orders!$C812,customers!$A$1:$A$1001,0),MATCH(orders!F$1,customers!$A$1:$I$1,0))</f>
        <v>Alberta Balsdone</v>
      </c>
      <c r="G812" s="2" t="str">
        <f>INDEX(customers!$A$1:$I$1001,MATCH(orders!$C812,customers!$A$1:$A$1001,0),MATCH(orders!G$1,customers!$A$1:$I$1,0))</f>
        <v>No</v>
      </c>
      <c r="H812" s="2" t="str">
        <f>INDEX(customers!$A$1:$I$1001,MATCH(orders!$C812,customers!$A$1:$A$1001,0),MATCH(orders!H$1,customers!$A$1:$I$1,0))</f>
        <v>Largo</v>
      </c>
      <c r="I812" s="2" t="str">
        <f>INDEX(customers!$A$1:$I$1001,MATCH(orders!$C812,customers!$A$1:$A$1001,0),MATCH(orders!I$1,customers!$A$1:$I$1,0))</f>
        <v>United States</v>
      </c>
      <c r="J812" t="str">
        <f>INDEX(products!$A$1:$G$49,MATCH(orders!$D812,products!$A$1:$A$49,0),MATCH(orders!J$1,products!$A$1:$G$1,0))</f>
        <v>Lib</v>
      </c>
      <c r="K812" t="str">
        <f t="shared" si="24"/>
        <v>Liberica</v>
      </c>
      <c r="L812" t="str">
        <f>INDEX(products!$A$1:$G$49,MATCH(orders!$D812,products!$A$1:$A$49,0),MATCH(orders!L$1,products!$A$1:$G$1,0))</f>
        <v>L</v>
      </c>
      <c r="M812" t="str">
        <f t="shared" si="25"/>
        <v>Light</v>
      </c>
      <c r="N812" s="4">
        <f>INDEX(products!$A$1:$G$49,MATCH(orders!$D812,products!$A$1:$A$49,0),MATCH(orders!N$1,products!$A$1:$G$1,0))</f>
        <v>0.5</v>
      </c>
      <c r="O812" s="5">
        <f>INDEX(products!$A$1:$G$49,MATCH(orders!$D812,products!$A$1:$A$49,0),MATCH(orders!O$1,products!$A$1:$G$1,0))</f>
        <v>9.51</v>
      </c>
      <c r="P812" s="5">
        <f>E812*O812</f>
        <v>28.53</v>
      </c>
    </row>
    <row r="813" spans="1:16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INDEX(customers!$A$1:$I$1001,MATCH(orders!$C813,customers!$A$1:$A$1001,0),MATCH(orders!F$1,customers!$A$1:$I$1,0))</f>
        <v>Brice Romera</v>
      </c>
      <c r="G813" s="2" t="str">
        <f>INDEX(customers!$A$1:$I$1001,MATCH(orders!$C813,customers!$A$1:$A$1001,0),MATCH(orders!G$1,customers!$A$1:$I$1,0))</f>
        <v>Yes</v>
      </c>
      <c r="H813" s="2" t="str">
        <f>INDEX(customers!$A$1:$I$1001,MATCH(orders!$C813,customers!$A$1:$A$1001,0),MATCH(orders!H$1,customers!$A$1:$I$1,0))</f>
        <v>Foxrock</v>
      </c>
      <c r="I813" s="2" t="str">
        <f>INDEX(customers!$A$1:$I$1001,MATCH(orders!$C813,customers!$A$1:$A$1001,0),MATCH(orders!I$1,customers!$A$1:$I$1,0))</f>
        <v>Ireland</v>
      </c>
      <c r="J813" t="str">
        <f>INDEX(products!$A$1:$G$49,MATCH(orders!$D813,products!$A$1:$A$49,0),MATCH(orders!J$1,products!$A$1:$G$1,0))</f>
        <v>Ara</v>
      </c>
      <c r="K813" t="str">
        <f t="shared" si="24"/>
        <v>Arabica</v>
      </c>
      <c r="L813" t="str">
        <f>INDEX(products!$A$1:$G$49,MATCH(orders!$D813,products!$A$1:$A$49,0),MATCH(orders!L$1,products!$A$1:$G$1,0))</f>
        <v>M</v>
      </c>
      <c r="M813" t="str">
        <f t="shared" si="25"/>
        <v>Medium</v>
      </c>
      <c r="N813" s="4">
        <f>INDEX(products!$A$1:$G$49,MATCH(orders!$D813,products!$A$1:$A$49,0),MATCH(orders!N$1,products!$A$1:$G$1,0))</f>
        <v>1</v>
      </c>
      <c r="O813" s="5">
        <f>INDEX(products!$A$1:$G$49,MATCH(orders!$D813,products!$A$1:$A$49,0),MATCH(orders!O$1,products!$A$1:$G$1,0))</f>
        <v>11.25</v>
      </c>
      <c r="P813" s="5">
        <f>E813*O813</f>
        <v>67.5</v>
      </c>
    </row>
    <row r="814" spans="1:16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INDEX(customers!$A$1:$I$1001,MATCH(orders!$C814,customers!$A$1:$A$1001,0),MATCH(orders!F$1,customers!$A$1:$I$1,0))</f>
        <v>Brice Romera</v>
      </c>
      <c r="G814" s="2" t="str">
        <f>INDEX(customers!$A$1:$I$1001,MATCH(orders!$C814,customers!$A$1:$A$1001,0),MATCH(orders!G$1,customers!$A$1:$I$1,0))</f>
        <v>Yes</v>
      </c>
      <c r="H814" s="2" t="str">
        <f>INDEX(customers!$A$1:$I$1001,MATCH(orders!$C814,customers!$A$1:$A$1001,0),MATCH(orders!H$1,customers!$A$1:$I$1,0))</f>
        <v>Foxrock</v>
      </c>
      <c r="I814" s="2" t="str">
        <f>INDEX(customers!$A$1:$I$1001,MATCH(orders!$C814,customers!$A$1:$A$1001,0),MATCH(orders!I$1,customers!$A$1:$I$1,0))</f>
        <v>Ireland</v>
      </c>
      <c r="J814" t="str">
        <f>INDEX(products!$A$1:$G$49,MATCH(orders!$D814,products!$A$1:$A$49,0),MATCH(orders!J$1,products!$A$1:$G$1,0))</f>
        <v>Lib</v>
      </c>
      <c r="K814" t="str">
        <f t="shared" si="24"/>
        <v>Liberica</v>
      </c>
      <c r="L814" t="str">
        <f>INDEX(products!$A$1:$G$49,MATCH(orders!$D814,products!$A$1:$A$49,0),MATCH(orders!L$1,products!$A$1:$G$1,0))</f>
        <v>D</v>
      </c>
      <c r="M814" t="str">
        <f t="shared" si="25"/>
        <v>Dark</v>
      </c>
      <c r="N814" s="4">
        <f>INDEX(products!$A$1:$G$49,MATCH(orders!$D814,products!$A$1:$A$49,0),MATCH(orders!N$1,products!$A$1:$G$1,0))</f>
        <v>2.5</v>
      </c>
      <c r="O814" s="5">
        <f>INDEX(products!$A$1:$G$49,MATCH(orders!$D814,products!$A$1:$A$49,0),MATCH(orders!O$1,products!$A$1:$G$1,0))</f>
        <v>29.784999999999997</v>
      </c>
      <c r="P814" s="5">
        <f>E814*O814</f>
        <v>178.70999999999998</v>
      </c>
    </row>
    <row r="815" spans="1:16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INDEX(customers!$A$1:$I$1001,MATCH(orders!$C815,customers!$A$1:$A$1001,0),MATCH(orders!F$1,customers!$A$1:$I$1,0))</f>
        <v>Conchita Bryde</v>
      </c>
      <c r="G815" s="2" t="str">
        <f>INDEX(customers!$A$1:$I$1001,MATCH(orders!$C815,customers!$A$1:$A$1001,0),MATCH(orders!G$1,customers!$A$1:$I$1,0))</f>
        <v>Yes</v>
      </c>
      <c r="H815" s="2" t="str">
        <f>INDEX(customers!$A$1:$I$1001,MATCH(orders!$C815,customers!$A$1:$A$1001,0),MATCH(orders!H$1,customers!$A$1:$I$1,0))</f>
        <v>Oklahoma City</v>
      </c>
      <c r="I815" s="2" t="str">
        <f>INDEX(customers!$A$1:$I$1001,MATCH(orders!$C815,customers!$A$1:$A$1001,0),MATCH(orders!I$1,customers!$A$1:$I$1,0))</f>
        <v>United States</v>
      </c>
      <c r="J815" t="str">
        <f>INDEX(products!$A$1:$G$49,MATCH(orders!$D815,products!$A$1:$A$49,0),MATCH(orders!J$1,products!$A$1:$G$1,0))</f>
        <v>Exc</v>
      </c>
      <c r="K815" t="str">
        <f t="shared" si="24"/>
        <v>Excelsa</v>
      </c>
      <c r="L815" t="str">
        <f>INDEX(products!$A$1:$G$49,MATCH(orders!$D815,products!$A$1:$A$49,0),MATCH(orders!L$1,products!$A$1:$G$1,0))</f>
        <v>M</v>
      </c>
      <c r="M815" t="str">
        <f t="shared" si="25"/>
        <v>Medium</v>
      </c>
      <c r="N815" s="4">
        <f>INDEX(products!$A$1:$G$49,MATCH(orders!$D815,products!$A$1:$A$49,0),MATCH(orders!N$1,products!$A$1:$G$1,0))</f>
        <v>2.5</v>
      </c>
      <c r="O815" s="5">
        <f>INDEX(products!$A$1:$G$49,MATCH(orders!$D815,products!$A$1:$A$49,0),MATCH(orders!O$1,products!$A$1:$G$1,0))</f>
        <v>31.624999999999996</v>
      </c>
      <c r="P815" s="5">
        <f>E815*O815</f>
        <v>31.624999999999996</v>
      </c>
    </row>
    <row r="816" spans="1:16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INDEX(customers!$A$1:$I$1001,MATCH(orders!$C816,customers!$A$1:$A$1001,0),MATCH(orders!F$1,customers!$A$1:$I$1,0))</f>
        <v>Silvanus Enefer</v>
      </c>
      <c r="G816" s="2" t="str">
        <f>INDEX(customers!$A$1:$I$1001,MATCH(orders!$C816,customers!$A$1:$A$1001,0),MATCH(orders!G$1,customers!$A$1:$I$1,0))</f>
        <v>No</v>
      </c>
      <c r="H816" s="2" t="str">
        <f>INDEX(customers!$A$1:$I$1001,MATCH(orders!$C816,customers!$A$1:$A$1001,0),MATCH(orders!H$1,customers!$A$1:$I$1,0))</f>
        <v>Washington</v>
      </c>
      <c r="I816" s="2" t="str">
        <f>INDEX(customers!$A$1:$I$1001,MATCH(orders!$C816,customers!$A$1:$A$1001,0),MATCH(orders!I$1,customers!$A$1:$I$1,0))</f>
        <v>United States</v>
      </c>
      <c r="J816" t="str">
        <f>INDEX(products!$A$1:$G$49,MATCH(orders!$D816,products!$A$1:$A$49,0),MATCH(orders!J$1,products!$A$1:$G$1,0))</f>
        <v>Exc</v>
      </c>
      <c r="K816" t="str">
        <f t="shared" si="24"/>
        <v>Excelsa</v>
      </c>
      <c r="L816" t="str">
        <f>INDEX(products!$A$1:$G$49,MATCH(orders!$D816,products!$A$1:$A$49,0),MATCH(orders!L$1,products!$A$1:$G$1,0))</f>
        <v>L</v>
      </c>
      <c r="M816" t="str">
        <f t="shared" si="25"/>
        <v>Light</v>
      </c>
      <c r="N816" s="4">
        <f>INDEX(products!$A$1:$G$49,MATCH(orders!$D816,products!$A$1:$A$49,0),MATCH(orders!N$1,products!$A$1:$G$1,0))</f>
        <v>0.2</v>
      </c>
      <c r="O816" s="5">
        <f>INDEX(products!$A$1:$G$49,MATCH(orders!$D816,products!$A$1:$A$49,0),MATCH(orders!O$1,products!$A$1:$G$1,0))</f>
        <v>4.4550000000000001</v>
      </c>
      <c r="P816" s="5">
        <f>E816*O816</f>
        <v>8.91</v>
      </c>
    </row>
    <row r="817" spans="1:16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INDEX(customers!$A$1:$I$1001,MATCH(orders!$C817,customers!$A$1:$A$1001,0),MATCH(orders!F$1,customers!$A$1:$I$1,0))</f>
        <v>Lenci Haggerstone</v>
      </c>
      <c r="G817" s="2" t="str">
        <f>INDEX(customers!$A$1:$I$1001,MATCH(orders!$C817,customers!$A$1:$A$1001,0),MATCH(orders!G$1,customers!$A$1:$I$1,0))</f>
        <v>No</v>
      </c>
      <c r="H817" s="2" t="str">
        <f>INDEX(customers!$A$1:$I$1001,MATCH(orders!$C817,customers!$A$1:$A$1001,0),MATCH(orders!H$1,customers!$A$1:$I$1,0))</f>
        <v>Atlanta</v>
      </c>
      <c r="I817" s="2" t="str">
        <f>INDEX(customers!$A$1:$I$1001,MATCH(orders!$C817,customers!$A$1:$A$1001,0),MATCH(orders!I$1,customers!$A$1:$I$1,0))</f>
        <v>United States</v>
      </c>
      <c r="J817" t="str">
        <f>INDEX(products!$A$1:$G$49,MATCH(orders!$D817,products!$A$1:$A$49,0),MATCH(orders!J$1,products!$A$1:$G$1,0))</f>
        <v>Rob</v>
      </c>
      <c r="K817" t="str">
        <f t="shared" si="24"/>
        <v>Robusta</v>
      </c>
      <c r="L817" t="str">
        <f>INDEX(products!$A$1:$G$49,MATCH(orders!$D817,products!$A$1:$A$49,0),MATCH(orders!L$1,products!$A$1:$G$1,0))</f>
        <v>M</v>
      </c>
      <c r="M817" t="str">
        <f t="shared" si="25"/>
        <v>Medium</v>
      </c>
      <c r="N817" s="4">
        <f>INDEX(products!$A$1:$G$49,MATCH(orders!$D817,products!$A$1:$A$49,0),MATCH(orders!N$1,products!$A$1:$G$1,0))</f>
        <v>0.5</v>
      </c>
      <c r="O817" s="5">
        <f>INDEX(products!$A$1:$G$49,MATCH(orders!$D817,products!$A$1:$A$49,0),MATCH(orders!O$1,products!$A$1:$G$1,0))</f>
        <v>5.97</v>
      </c>
      <c r="P817" s="5">
        <f>E817*O817</f>
        <v>35.82</v>
      </c>
    </row>
    <row r="818" spans="1:16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INDEX(customers!$A$1:$I$1001,MATCH(orders!$C818,customers!$A$1:$A$1001,0),MATCH(orders!F$1,customers!$A$1:$I$1,0))</f>
        <v>Marvin Gundry</v>
      </c>
      <c r="G818" s="2" t="str">
        <f>INDEX(customers!$A$1:$I$1001,MATCH(orders!$C818,customers!$A$1:$A$1001,0),MATCH(orders!G$1,customers!$A$1:$I$1,0))</f>
        <v>No</v>
      </c>
      <c r="H818" s="2" t="str">
        <f>INDEX(customers!$A$1:$I$1001,MATCH(orders!$C818,customers!$A$1:$A$1001,0),MATCH(orders!H$1,customers!$A$1:$I$1,0))</f>
        <v>Castlebridge</v>
      </c>
      <c r="I818" s="2" t="str">
        <f>INDEX(customers!$A$1:$I$1001,MATCH(orders!$C818,customers!$A$1:$A$1001,0),MATCH(orders!I$1,customers!$A$1:$I$1,0))</f>
        <v>Ireland</v>
      </c>
      <c r="J818" t="str">
        <f>INDEX(products!$A$1:$G$49,MATCH(orders!$D818,products!$A$1:$A$49,0),MATCH(orders!J$1,products!$A$1:$G$1,0))</f>
        <v>Lib</v>
      </c>
      <c r="K818" t="str">
        <f t="shared" si="24"/>
        <v>Liberica</v>
      </c>
      <c r="L818" t="str">
        <f>INDEX(products!$A$1:$G$49,MATCH(orders!$D818,products!$A$1:$A$49,0),MATCH(orders!L$1,products!$A$1:$G$1,0))</f>
        <v>L</v>
      </c>
      <c r="M818" t="str">
        <f t="shared" si="25"/>
        <v>Light</v>
      </c>
      <c r="N818" s="4">
        <f>INDEX(products!$A$1:$G$49,MATCH(orders!$D818,products!$A$1:$A$49,0),MATCH(orders!N$1,products!$A$1:$G$1,0))</f>
        <v>0.5</v>
      </c>
      <c r="O818" s="5">
        <f>INDEX(products!$A$1:$G$49,MATCH(orders!$D818,products!$A$1:$A$49,0),MATCH(orders!O$1,products!$A$1:$G$1,0))</f>
        <v>9.51</v>
      </c>
      <c r="P818" s="5">
        <f>E818*O818</f>
        <v>38.04</v>
      </c>
    </row>
    <row r="819" spans="1:16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INDEX(customers!$A$1:$I$1001,MATCH(orders!$C819,customers!$A$1:$A$1001,0),MATCH(orders!F$1,customers!$A$1:$I$1,0))</f>
        <v>Bayard Wellan</v>
      </c>
      <c r="G819" s="2" t="str">
        <f>INDEX(customers!$A$1:$I$1001,MATCH(orders!$C819,customers!$A$1:$A$1001,0),MATCH(orders!G$1,customers!$A$1:$I$1,0))</f>
        <v>No</v>
      </c>
      <c r="H819" s="2" t="str">
        <f>INDEX(customers!$A$1:$I$1001,MATCH(orders!$C819,customers!$A$1:$A$1001,0),MATCH(orders!H$1,customers!$A$1:$I$1,0))</f>
        <v>Buffalo</v>
      </c>
      <c r="I819" s="2" t="str">
        <f>INDEX(customers!$A$1:$I$1001,MATCH(orders!$C819,customers!$A$1:$A$1001,0),MATCH(orders!I$1,customers!$A$1:$I$1,0))</f>
        <v>United States</v>
      </c>
      <c r="J819" t="str">
        <f>INDEX(products!$A$1:$G$49,MATCH(orders!$D819,products!$A$1:$A$49,0),MATCH(orders!J$1,products!$A$1:$G$1,0))</f>
        <v>Lib</v>
      </c>
      <c r="K819" t="str">
        <f t="shared" si="24"/>
        <v>Liberica</v>
      </c>
      <c r="L819" t="str">
        <f>INDEX(products!$A$1:$G$49,MATCH(orders!$D819,products!$A$1:$A$49,0),MATCH(orders!L$1,products!$A$1:$G$1,0))</f>
        <v>D</v>
      </c>
      <c r="M819" t="str">
        <f t="shared" si="25"/>
        <v>Dark</v>
      </c>
      <c r="N819" s="4">
        <f>INDEX(products!$A$1:$G$49,MATCH(orders!$D819,products!$A$1:$A$49,0),MATCH(orders!N$1,products!$A$1:$G$1,0))</f>
        <v>0.5</v>
      </c>
      <c r="O819" s="5">
        <f>INDEX(products!$A$1:$G$49,MATCH(orders!$D819,products!$A$1:$A$49,0),MATCH(orders!O$1,products!$A$1:$G$1,0))</f>
        <v>7.77</v>
      </c>
      <c r="P819" s="5">
        <f>E819*O819</f>
        <v>15.54</v>
      </c>
    </row>
    <row r="820" spans="1:16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INDEX(customers!$A$1:$I$1001,MATCH(orders!$C820,customers!$A$1:$A$1001,0),MATCH(orders!F$1,customers!$A$1:$I$1,0))</f>
        <v>Allis Wilmore</v>
      </c>
      <c r="G820" s="2" t="str">
        <f>INDEX(customers!$A$1:$I$1001,MATCH(orders!$C820,customers!$A$1:$A$1001,0),MATCH(orders!G$1,customers!$A$1:$I$1,0))</f>
        <v>No</v>
      </c>
      <c r="H820" s="2" t="str">
        <f>INDEX(customers!$A$1:$I$1001,MATCH(orders!$C820,customers!$A$1:$A$1001,0),MATCH(orders!H$1,customers!$A$1:$I$1,0))</f>
        <v>Houston</v>
      </c>
      <c r="I820" s="2" t="str">
        <f>INDEX(customers!$A$1:$I$1001,MATCH(orders!$C820,customers!$A$1:$A$1001,0),MATCH(orders!I$1,customers!$A$1:$I$1,0))</f>
        <v>United States</v>
      </c>
      <c r="J820" t="str">
        <f>INDEX(products!$A$1:$G$49,MATCH(orders!$D820,products!$A$1:$A$49,0),MATCH(orders!J$1,products!$A$1:$G$1,0))</f>
        <v>Lib</v>
      </c>
      <c r="K820" t="str">
        <f t="shared" si="24"/>
        <v>Liberica</v>
      </c>
      <c r="L820" t="str">
        <f>INDEX(products!$A$1:$G$49,MATCH(orders!$D820,products!$A$1:$A$49,0),MATCH(orders!L$1,products!$A$1:$G$1,0))</f>
        <v>L</v>
      </c>
      <c r="M820" t="str">
        <f t="shared" si="25"/>
        <v>Light</v>
      </c>
      <c r="N820" s="4">
        <f>INDEX(products!$A$1:$G$49,MATCH(orders!$D820,products!$A$1:$A$49,0),MATCH(orders!N$1,products!$A$1:$G$1,0))</f>
        <v>1</v>
      </c>
      <c r="O820" s="5">
        <f>INDEX(products!$A$1:$G$49,MATCH(orders!$D820,products!$A$1:$A$49,0),MATCH(orders!O$1,products!$A$1:$G$1,0))</f>
        <v>15.85</v>
      </c>
      <c r="P820" s="5">
        <f>E820*O820</f>
        <v>79.25</v>
      </c>
    </row>
    <row r="821" spans="1:16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INDEX(customers!$A$1:$I$1001,MATCH(orders!$C821,customers!$A$1:$A$1001,0),MATCH(orders!F$1,customers!$A$1:$I$1,0))</f>
        <v>Caddric Atcheson</v>
      </c>
      <c r="G821" s="2" t="str">
        <f>INDEX(customers!$A$1:$I$1001,MATCH(orders!$C821,customers!$A$1:$A$1001,0),MATCH(orders!G$1,customers!$A$1:$I$1,0))</f>
        <v>Yes</v>
      </c>
      <c r="H821" s="2" t="str">
        <f>INDEX(customers!$A$1:$I$1001,MATCH(orders!$C821,customers!$A$1:$A$1001,0),MATCH(orders!H$1,customers!$A$1:$I$1,0))</f>
        <v>Washington</v>
      </c>
      <c r="I821" s="2" t="str">
        <f>INDEX(customers!$A$1:$I$1001,MATCH(orders!$C821,customers!$A$1:$A$1001,0),MATCH(orders!I$1,customers!$A$1:$I$1,0))</f>
        <v>United States</v>
      </c>
      <c r="J821" t="str">
        <f>INDEX(products!$A$1:$G$49,MATCH(orders!$D821,products!$A$1:$A$49,0),MATCH(orders!J$1,products!$A$1:$G$1,0))</f>
        <v>Lib</v>
      </c>
      <c r="K821" t="str">
        <f t="shared" si="24"/>
        <v>Liberica</v>
      </c>
      <c r="L821" t="str">
        <f>INDEX(products!$A$1:$G$49,MATCH(orders!$D821,products!$A$1:$A$49,0),MATCH(orders!L$1,products!$A$1:$G$1,0))</f>
        <v>L</v>
      </c>
      <c r="M821" t="str">
        <f t="shared" si="25"/>
        <v>Light</v>
      </c>
      <c r="N821" s="4">
        <f>INDEX(products!$A$1:$G$49,MATCH(orders!$D821,products!$A$1:$A$49,0),MATCH(orders!N$1,products!$A$1:$G$1,0))</f>
        <v>0.2</v>
      </c>
      <c r="O821" s="5">
        <f>INDEX(products!$A$1:$G$49,MATCH(orders!$D821,products!$A$1:$A$49,0),MATCH(orders!O$1,products!$A$1:$G$1,0))</f>
        <v>4.7549999999999999</v>
      </c>
      <c r="P821" s="5">
        <f>E821*O821</f>
        <v>4.7549999999999999</v>
      </c>
    </row>
    <row r="822" spans="1:16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INDEX(customers!$A$1:$I$1001,MATCH(orders!$C822,customers!$A$1:$A$1001,0),MATCH(orders!F$1,customers!$A$1:$I$1,0))</f>
        <v>Eustace Stenton</v>
      </c>
      <c r="G822" s="2" t="str">
        <f>INDEX(customers!$A$1:$I$1001,MATCH(orders!$C822,customers!$A$1:$A$1001,0),MATCH(orders!G$1,customers!$A$1:$I$1,0))</f>
        <v>Yes</v>
      </c>
      <c r="H822" s="2" t="str">
        <f>INDEX(customers!$A$1:$I$1001,MATCH(orders!$C822,customers!$A$1:$A$1001,0),MATCH(orders!H$1,customers!$A$1:$I$1,0))</f>
        <v>Austin</v>
      </c>
      <c r="I822" s="2" t="str">
        <f>INDEX(customers!$A$1:$I$1001,MATCH(orders!$C822,customers!$A$1:$A$1001,0),MATCH(orders!I$1,customers!$A$1:$I$1,0))</f>
        <v>United States</v>
      </c>
      <c r="J822" t="str">
        <f>INDEX(products!$A$1:$G$49,MATCH(orders!$D822,products!$A$1:$A$49,0),MATCH(orders!J$1,products!$A$1:$G$1,0))</f>
        <v>Exc</v>
      </c>
      <c r="K822" t="str">
        <f t="shared" si="24"/>
        <v>Excelsa</v>
      </c>
      <c r="L822" t="str">
        <f>INDEX(products!$A$1:$G$49,MATCH(orders!$D822,products!$A$1:$A$49,0),MATCH(orders!L$1,products!$A$1:$G$1,0))</f>
        <v>M</v>
      </c>
      <c r="M822" t="str">
        <f t="shared" si="25"/>
        <v>Medium</v>
      </c>
      <c r="N822" s="4">
        <f>INDEX(products!$A$1:$G$49,MATCH(orders!$D822,products!$A$1:$A$49,0),MATCH(orders!N$1,products!$A$1:$G$1,0))</f>
        <v>1</v>
      </c>
      <c r="O822" s="5">
        <f>INDEX(products!$A$1:$G$49,MATCH(orders!$D822,products!$A$1:$A$49,0),MATCH(orders!O$1,products!$A$1:$G$1,0))</f>
        <v>13.75</v>
      </c>
      <c r="P822" s="5">
        <f>E822*O822</f>
        <v>55</v>
      </c>
    </row>
    <row r="823" spans="1:16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INDEX(customers!$A$1:$I$1001,MATCH(orders!$C823,customers!$A$1:$A$1001,0),MATCH(orders!F$1,customers!$A$1:$I$1,0))</f>
        <v>Ericka Tripp</v>
      </c>
      <c r="G823" s="2" t="str">
        <f>INDEX(customers!$A$1:$I$1001,MATCH(orders!$C823,customers!$A$1:$A$1001,0),MATCH(orders!G$1,customers!$A$1:$I$1,0))</f>
        <v>No</v>
      </c>
      <c r="H823" s="2" t="str">
        <f>INDEX(customers!$A$1:$I$1001,MATCH(orders!$C823,customers!$A$1:$A$1001,0),MATCH(orders!H$1,customers!$A$1:$I$1,0))</f>
        <v>Mesa</v>
      </c>
      <c r="I823" s="2" t="str">
        <f>INDEX(customers!$A$1:$I$1001,MATCH(orders!$C823,customers!$A$1:$A$1001,0),MATCH(orders!I$1,customers!$A$1:$I$1,0))</f>
        <v>United States</v>
      </c>
      <c r="J823" t="str">
        <f>INDEX(products!$A$1:$G$49,MATCH(orders!$D823,products!$A$1:$A$49,0),MATCH(orders!J$1,products!$A$1:$G$1,0))</f>
        <v>Rob</v>
      </c>
      <c r="K823" t="str">
        <f t="shared" si="24"/>
        <v>Robusta</v>
      </c>
      <c r="L823" t="str">
        <f>INDEX(products!$A$1:$G$49,MATCH(orders!$D823,products!$A$1:$A$49,0),MATCH(orders!L$1,products!$A$1:$G$1,0))</f>
        <v>D</v>
      </c>
      <c r="M823" t="str">
        <f t="shared" si="25"/>
        <v>Dark</v>
      </c>
      <c r="N823" s="4">
        <f>INDEX(products!$A$1:$G$49,MATCH(orders!$D823,products!$A$1:$A$49,0),MATCH(orders!N$1,products!$A$1:$G$1,0))</f>
        <v>0.5</v>
      </c>
      <c r="O823" s="5">
        <f>INDEX(products!$A$1:$G$49,MATCH(orders!$D823,products!$A$1:$A$49,0),MATCH(orders!O$1,products!$A$1:$G$1,0))</f>
        <v>5.3699999999999992</v>
      </c>
      <c r="P823" s="5">
        <f>E823*O823</f>
        <v>26.849999999999994</v>
      </c>
    </row>
    <row r="824" spans="1:16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INDEX(customers!$A$1:$I$1001,MATCH(orders!$C824,customers!$A$1:$A$1001,0),MATCH(orders!F$1,customers!$A$1:$I$1,0))</f>
        <v>Lyndsey MacManus</v>
      </c>
      <c r="G824" s="2" t="str">
        <f>INDEX(customers!$A$1:$I$1001,MATCH(orders!$C824,customers!$A$1:$A$1001,0),MATCH(orders!G$1,customers!$A$1:$I$1,0))</f>
        <v>No</v>
      </c>
      <c r="H824" s="2" t="str">
        <f>INDEX(customers!$A$1:$I$1001,MATCH(orders!$C824,customers!$A$1:$A$1001,0),MATCH(orders!H$1,customers!$A$1:$I$1,0))</f>
        <v>Savannah</v>
      </c>
      <c r="I824" s="2" t="str">
        <f>INDEX(customers!$A$1:$I$1001,MATCH(orders!$C824,customers!$A$1:$A$1001,0),MATCH(orders!I$1,customers!$A$1:$I$1,0))</f>
        <v>United States</v>
      </c>
      <c r="J824" t="str">
        <f>INDEX(products!$A$1:$G$49,MATCH(orders!$D824,products!$A$1:$A$49,0),MATCH(orders!J$1,products!$A$1:$G$1,0))</f>
        <v>Exc</v>
      </c>
      <c r="K824" t="str">
        <f t="shared" si="24"/>
        <v>Excelsa</v>
      </c>
      <c r="L824" t="str">
        <f>INDEX(products!$A$1:$G$49,MATCH(orders!$D824,products!$A$1:$A$49,0),MATCH(orders!L$1,products!$A$1:$G$1,0))</f>
        <v>L</v>
      </c>
      <c r="M824" t="str">
        <f t="shared" si="25"/>
        <v>Light</v>
      </c>
      <c r="N824" s="4">
        <f>INDEX(products!$A$1:$G$49,MATCH(orders!$D824,products!$A$1:$A$49,0),MATCH(orders!N$1,products!$A$1:$G$1,0))</f>
        <v>2.5</v>
      </c>
      <c r="O824" s="5">
        <f>INDEX(products!$A$1:$G$49,MATCH(orders!$D824,products!$A$1:$A$49,0),MATCH(orders!O$1,products!$A$1:$G$1,0))</f>
        <v>34.154999999999994</v>
      </c>
      <c r="P824" s="5">
        <f>E824*O824</f>
        <v>136.61999999999998</v>
      </c>
    </row>
    <row r="825" spans="1:16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INDEX(customers!$A$1:$I$1001,MATCH(orders!$C825,customers!$A$1:$A$1001,0),MATCH(orders!F$1,customers!$A$1:$I$1,0))</f>
        <v>Tess Benediktovich</v>
      </c>
      <c r="G825" s="2" t="str">
        <f>INDEX(customers!$A$1:$I$1001,MATCH(orders!$C825,customers!$A$1:$A$1001,0),MATCH(orders!G$1,customers!$A$1:$I$1,0))</f>
        <v>Yes</v>
      </c>
      <c r="H825" s="2" t="str">
        <f>INDEX(customers!$A$1:$I$1001,MATCH(orders!$C825,customers!$A$1:$A$1001,0),MATCH(orders!H$1,customers!$A$1:$I$1,0))</f>
        <v>Albuquerque</v>
      </c>
      <c r="I825" s="2" t="str">
        <f>INDEX(customers!$A$1:$I$1001,MATCH(orders!$C825,customers!$A$1:$A$1001,0),MATCH(orders!I$1,customers!$A$1:$I$1,0))</f>
        <v>United States</v>
      </c>
      <c r="J825" t="str">
        <f>INDEX(products!$A$1:$G$49,MATCH(orders!$D825,products!$A$1:$A$49,0),MATCH(orders!J$1,products!$A$1:$G$1,0))</f>
        <v>Lib</v>
      </c>
      <c r="K825" t="str">
        <f t="shared" si="24"/>
        <v>Liberica</v>
      </c>
      <c r="L825" t="str">
        <f>INDEX(products!$A$1:$G$49,MATCH(orders!$D825,products!$A$1:$A$49,0),MATCH(orders!L$1,products!$A$1:$G$1,0))</f>
        <v>L</v>
      </c>
      <c r="M825" t="str">
        <f t="shared" si="25"/>
        <v>Light</v>
      </c>
      <c r="N825" s="4">
        <f>INDEX(products!$A$1:$G$49,MATCH(orders!$D825,products!$A$1:$A$49,0),MATCH(orders!N$1,products!$A$1:$G$1,0))</f>
        <v>1</v>
      </c>
      <c r="O825" s="5">
        <f>INDEX(products!$A$1:$G$49,MATCH(orders!$D825,products!$A$1:$A$49,0),MATCH(orders!O$1,products!$A$1:$G$1,0))</f>
        <v>15.85</v>
      </c>
      <c r="P825" s="5">
        <f>E825*O825</f>
        <v>47.55</v>
      </c>
    </row>
    <row r="826" spans="1:16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INDEX(customers!$A$1:$I$1001,MATCH(orders!$C826,customers!$A$1:$A$1001,0),MATCH(orders!F$1,customers!$A$1:$I$1,0))</f>
        <v>Correy Bourner</v>
      </c>
      <c r="G826" s="2" t="str">
        <f>INDEX(customers!$A$1:$I$1001,MATCH(orders!$C826,customers!$A$1:$A$1001,0),MATCH(orders!G$1,customers!$A$1:$I$1,0))</f>
        <v>Yes</v>
      </c>
      <c r="H826" s="2" t="str">
        <f>INDEX(customers!$A$1:$I$1001,MATCH(orders!$C826,customers!$A$1:$A$1001,0),MATCH(orders!H$1,customers!$A$1:$I$1,0))</f>
        <v>Charlotte</v>
      </c>
      <c r="I826" s="2" t="str">
        <f>INDEX(customers!$A$1:$I$1001,MATCH(orders!$C826,customers!$A$1:$A$1001,0),MATCH(orders!I$1,customers!$A$1:$I$1,0))</f>
        <v>United States</v>
      </c>
      <c r="J826" t="str">
        <f>INDEX(products!$A$1:$G$49,MATCH(orders!$D826,products!$A$1:$A$49,0),MATCH(orders!J$1,products!$A$1:$G$1,0))</f>
        <v>Ara</v>
      </c>
      <c r="K826" t="str">
        <f t="shared" si="24"/>
        <v>Arabica</v>
      </c>
      <c r="L826" t="str">
        <f>INDEX(products!$A$1:$G$49,MATCH(orders!$D826,products!$A$1:$A$49,0),MATCH(orders!L$1,products!$A$1:$G$1,0))</f>
        <v>M</v>
      </c>
      <c r="M826" t="str">
        <f t="shared" si="25"/>
        <v>Medium</v>
      </c>
      <c r="N826" s="4">
        <f>INDEX(products!$A$1:$G$49,MATCH(orders!$D826,products!$A$1:$A$49,0),MATCH(orders!N$1,products!$A$1:$G$1,0))</f>
        <v>0.2</v>
      </c>
      <c r="O826" s="5">
        <f>INDEX(products!$A$1:$G$49,MATCH(orders!$D826,products!$A$1:$A$49,0),MATCH(orders!O$1,products!$A$1:$G$1,0))</f>
        <v>3.375</v>
      </c>
      <c r="P826" s="5">
        <f>E826*O826</f>
        <v>16.875</v>
      </c>
    </row>
    <row r="827" spans="1:16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INDEX(customers!$A$1:$I$1001,MATCH(orders!$C827,customers!$A$1:$A$1001,0),MATCH(orders!F$1,customers!$A$1:$I$1,0))</f>
        <v>Odelia Skerme</v>
      </c>
      <c r="G827" s="2" t="str">
        <f>INDEX(customers!$A$1:$I$1001,MATCH(orders!$C827,customers!$A$1:$A$1001,0),MATCH(orders!G$1,customers!$A$1:$I$1,0))</f>
        <v>Yes</v>
      </c>
      <c r="H827" s="2" t="str">
        <f>INDEX(customers!$A$1:$I$1001,MATCH(orders!$C827,customers!$A$1:$A$1001,0),MATCH(orders!H$1,customers!$A$1:$I$1,0))</f>
        <v>Oklahoma City</v>
      </c>
      <c r="I827" s="2" t="str">
        <f>INDEX(customers!$A$1:$I$1001,MATCH(orders!$C827,customers!$A$1:$A$1001,0),MATCH(orders!I$1,customers!$A$1:$I$1,0))</f>
        <v>United States</v>
      </c>
      <c r="J827" t="str">
        <f>INDEX(products!$A$1:$G$49,MATCH(orders!$D827,products!$A$1:$A$49,0),MATCH(orders!J$1,products!$A$1:$G$1,0))</f>
        <v>Ara</v>
      </c>
      <c r="K827" t="str">
        <f t="shared" si="24"/>
        <v>Arabica</v>
      </c>
      <c r="L827" t="str">
        <f>INDEX(products!$A$1:$G$49,MATCH(orders!$D827,products!$A$1:$A$49,0),MATCH(orders!L$1,products!$A$1:$G$1,0))</f>
        <v>D</v>
      </c>
      <c r="M827" t="str">
        <f t="shared" si="25"/>
        <v>Dark</v>
      </c>
      <c r="N827" s="4">
        <f>INDEX(products!$A$1:$G$49,MATCH(orders!$D827,products!$A$1:$A$49,0),MATCH(orders!N$1,products!$A$1:$G$1,0))</f>
        <v>1</v>
      </c>
      <c r="O827" s="5">
        <f>INDEX(products!$A$1:$G$49,MATCH(orders!$D827,products!$A$1:$A$49,0),MATCH(orders!O$1,products!$A$1:$G$1,0))</f>
        <v>9.9499999999999993</v>
      </c>
      <c r="P827" s="5">
        <f>E827*O827</f>
        <v>29.849999999999998</v>
      </c>
    </row>
    <row r="828" spans="1:16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INDEX(customers!$A$1:$I$1001,MATCH(orders!$C828,customers!$A$1:$A$1001,0),MATCH(orders!F$1,customers!$A$1:$I$1,0))</f>
        <v>Kandy Heddan</v>
      </c>
      <c r="G828" s="2" t="str">
        <f>INDEX(customers!$A$1:$I$1001,MATCH(orders!$C828,customers!$A$1:$A$1001,0),MATCH(orders!G$1,customers!$A$1:$I$1,0))</f>
        <v>Yes</v>
      </c>
      <c r="H828" s="2" t="str">
        <f>INDEX(customers!$A$1:$I$1001,MATCH(orders!$C828,customers!$A$1:$A$1001,0),MATCH(orders!H$1,customers!$A$1:$I$1,0))</f>
        <v>Pensacola</v>
      </c>
      <c r="I828" s="2" t="str">
        <f>INDEX(customers!$A$1:$I$1001,MATCH(orders!$C828,customers!$A$1:$A$1001,0),MATCH(orders!I$1,customers!$A$1:$I$1,0))</f>
        <v>United States</v>
      </c>
      <c r="J828" t="str">
        <f>INDEX(products!$A$1:$G$49,MATCH(orders!$D828,products!$A$1:$A$49,0),MATCH(orders!J$1,products!$A$1:$G$1,0))</f>
        <v>Exc</v>
      </c>
      <c r="K828" t="str">
        <f t="shared" si="24"/>
        <v>Excelsa</v>
      </c>
      <c r="L828" t="str">
        <f>INDEX(products!$A$1:$G$49,MATCH(orders!$D828,products!$A$1:$A$49,0),MATCH(orders!L$1,products!$A$1:$G$1,0))</f>
        <v>M</v>
      </c>
      <c r="M828" t="str">
        <f t="shared" si="25"/>
        <v>Medium</v>
      </c>
      <c r="N828" s="4">
        <f>INDEX(products!$A$1:$G$49,MATCH(orders!$D828,products!$A$1:$A$49,0),MATCH(orders!N$1,products!$A$1:$G$1,0))</f>
        <v>0.5</v>
      </c>
      <c r="O828" s="5">
        <f>INDEX(products!$A$1:$G$49,MATCH(orders!$D828,products!$A$1:$A$49,0),MATCH(orders!O$1,products!$A$1:$G$1,0))</f>
        <v>8.25</v>
      </c>
      <c r="P828" s="5">
        <f>E828*O828</f>
        <v>41.25</v>
      </c>
    </row>
    <row r="829" spans="1:16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INDEX(customers!$A$1:$I$1001,MATCH(orders!$C829,customers!$A$1:$A$1001,0),MATCH(orders!F$1,customers!$A$1:$I$1,0))</f>
        <v>Ibby Charters</v>
      </c>
      <c r="G829" s="2" t="str">
        <f>INDEX(customers!$A$1:$I$1001,MATCH(orders!$C829,customers!$A$1:$A$1001,0),MATCH(orders!G$1,customers!$A$1:$I$1,0))</f>
        <v>No</v>
      </c>
      <c r="H829" s="2" t="str">
        <f>INDEX(customers!$A$1:$I$1001,MATCH(orders!$C829,customers!$A$1:$A$1001,0),MATCH(orders!H$1,customers!$A$1:$I$1,0))</f>
        <v>Washington</v>
      </c>
      <c r="I829" s="2" t="str">
        <f>INDEX(customers!$A$1:$I$1001,MATCH(orders!$C829,customers!$A$1:$A$1001,0),MATCH(orders!I$1,customers!$A$1:$I$1,0))</f>
        <v>United States</v>
      </c>
      <c r="J829" t="str">
        <f>INDEX(products!$A$1:$G$49,MATCH(orders!$D829,products!$A$1:$A$49,0),MATCH(orders!J$1,products!$A$1:$G$1,0))</f>
        <v>Exc</v>
      </c>
      <c r="K829" t="str">
        <f t="shared" si="24"/>
        <v>Excelsa</v>
      </c>
      <c r="L829" t="str">
        <f>INDEX(products!$A$1:$G$49,MATCH(orders!$D829,products!$A$1:$A$49,0),MATCH(orders!L$1,products!$A$1:$G$1,0))</f>
        <v>M</v>
      </c>
      <c r="M829" t="str">
        <f t="shared" si="25"/>
        <v>Medium</v>
      </c>
      <c r="N829" s="4">
        <f>INDEX(products!$A$1:$G$49,MATCH(orders!$D829,products!$A$1:$A$49,0),MATCH(orders!N$1,products!$A$1:$G$1,0))</f>
        <v>0.2</v>
      </c>
      <c r="O829" s="5">
        <f>INDEX(products!$A$1:$G$49,MATCH(orders!$D829,products!$A$1:$A$49,0),MATCH(orders!O$1,products!$A$1:$G$1,0))</f>
        <v>4.125</v>
      </c>
      <c r="P829" s="5">
        <f>E829*O829</f>
        <v>20.625</v>
      </c>
    </row>
    <row r="830" spans="1:16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INDEX(customers!$A$1:$I$1001,MATCH(orders!$C830,customers!$A$1:$A$1001,0),MATCH(orders!F$1,customers!$A$1:$I$1,0))</f>
        <v>Adora Roubert</v>
      </c>
      <c r="G830" s="2" t="str">
        <f>INDEX(customers!$A$1:$I$1001,MATCH(orders!$C830,customers!$A$1:$A$1001,0),MATCH(orders!G$1,customers!$A$1:$I$1,0))</f>
        <v>Yes</v>
      </c>
      <c r="H830" s="2" t="str">
        <f>INDEX(customers!$A$1:$I$1001,MATCH(orders!$C830,customers!$A$1:$A$1001,0),MATCH(orders!H$1,customers!$A$1:$I$1,0))</f>
        <v>Port Saint Lucie</v>
      </c>
      <c r="I830" s="2" t="str">
        <f>INDEX(customers!$A$1:$I$1001,MATCH(orders!$C830,customers!$A$1:$A$1001,0),MATCH(orders!I$1,customers!$A$1:$I$1,0))</f>
        <v>United States</v>
      </c>
      <c r="J830" t="str">
        <f>INDEX(products!$A$1:$G$49,MATCH(orders!$D830,products!$A$1:$A$49,0),MATCH(orders!J$1,products!$A$1:$G$1,0))</f>
        <v>Ara</v>
      </c>
      <c r="K830" t="str">
        <f t="shared" si="24"/>
        <v>Arabica</v>
      </c>
      <c r="L830" t="str">
        <f>INDEX(products!$A$1:$G$49,MATCH(orders!$D830,products!$A$1:$A$49,0),MATCH(orders!L$1,products!$A$1:$G$1,0))</f>
        <v>D</v>
      </c>
      <c r="M830" t="str">
        <f t="shared" si="25"/>
        <v>Dark</v>
      </c>
      <c r="N830" s="4">
        <f>INDEX(products!$A$1:$G$49,MATCH(orders!$D830,products!$A$1:$A$49,0),MATCH(orders!N$1,products!$A$1:$G$1,0))</f>
        <v>2.5</v>
      </c>
      <c r="O830" s="5">
        <f>INDEX(products!$A$1:$G$49,MATCH(orders!$D830,products!$A$1:$A$49,0),MATCH(orders!O$1,products!$A$1:$G$1,0))</f>
        <v>22.884999999999998</v>
      </c>
      <c r="P830" s="5">
        <f>E830*O830</f>
        <v>137.31</v>
      </c>
    </row>
    <row r="831" spans="1:16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INDEX(customers!$A$1:$I$1001,MATCH(orders!$C831,customers!$A$1:$A$1001,0),MATCH(orders!F$1,customers!$A$1:$I$1,0))</f>
        <v>Hillel Mairs</v>
      </c>
      <c r="G831" s="2" t="str">
        <f>INDEX(customers!$A$1:$I$1001,MATCH(orders!$C831,customers!$A$1:$A$1001,0),MATCH(orders!G$1,customers!$A$1:$I$1,0))</f>
        <v>No</v>
      </c>
      <c r="H831" s="2" t="str">
        <f>INDEX(customers!$A$1:$I$1001,MATCH(orders!$C831,customers!$A$1:$A$1001,0),MATCH(orders!H$1,customers!$A$1:$I$1,0))</f>
        <v>Huntington</v>
      </c>
      <c r="I831" s="2" t="str">
        <f>INDEX(customers!$A$1:$I$1001,MATCH(orders!$C831,customers!$A$1:$A$1001,0),MATCH(orders!I$1,customers!$A$1:$I$1,0))</f>
        <v>United States</v>
      </c>
      <c r="J831" t="str">
        <f>INDEX(products!$A$1:$G$49,MATCH(orders!$D831,products!$A$1:$A$49,0),MATCH(orders!J$1,products!$A$1:$G$1,0))</f>
        <v>Ara</v>
      </c>
      <c r="K831" t="str">
        <f t="shared" si="24"/>
        <v>Arabica</v>
      </c>
      <c r="L831" t="str">
        <f>INDEX(products!$A$1:$G$49,MATCH(orders!$D831,products!$A$1:$A$49,0),MATCH(orders!L$1,products!$A$1:$G$1,0))</f>
        <v>D</v>
      </c>
      <c r="M831" t="str">
        <f t="shared" si="25"/>
        <v>Dark</v>
      </c>
      <c r="N831" s="4">
        <f>INDEX(products!$A$1:$G$49,MATCH(orders!$D831,products!$A$1:$A$49,0),MATCH(orders!N$1,products!$A$1:$G$1,0))</f>
        <v>0.2</v>
      </c>
      <c r="O831" s="5">
        <f>INDEX(products!$A$1:$G$49,MATCH(orders!$D831,products!$A$1:$A$49,0),MATCH(orders!O$1,products!$A$1:$G$1,0))</f>
        <v>2.9849999999999999</v>
      </c>
      <c r="P831" s="5">
        <f>E831*O831</f>
        <v>2.9849999999999999</v>
      </c>
    </row>
    <row r="832" spans="1:16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INDEX(customers!$A$1:$I$1001,MATCH(orders!$C832,customers!$A$1:$A$1001,0),MATCH(orders!F$1,customers!$A$1:$I$1,0))</f>
        <v>Helaina Rainforth</v>
      </c>
      <c r="G832" s="2" t="str">
        <f>INDEX(customers!$A$1:$I$1001,MATCH(orders!$C832,customers!$A$1:$A$1001,0),MATCH(orders!G$1,customers!$A$1:$I$1,0))</f>
        <v>No</v>
      </c>
      <c r="H832" s="2" t="str">
        <f>INDEX(customers!$A$1:$I$1001,MATCH(orders!$C832,customers!$A$1:$A$1001,0),MATCH(orders!H$1,customers!$A$1:$I$1,0))</f>
        <v>Philadelphia</v>
      </c>
      <c r="I832" s="2" t="str">
        <f>INDEX(customers!$A$1:$I$1001,MATCH(orders!$C832,customers!$A$1:$A$1001,0),MATCH(orders!I$1,customers!$A$1:$I$1,0))</f>
        <v>United States</v>
      </c>
      <c r="J832" t="str">
        <f>INDEX(products!$A$1:$G$49,MATCH(orders!$D832,products!$A$1:$A$49,0),MATCH(orders!J$1,products!$A$1:$G$1,0))</f>
        <v>Exc</v>
      </c>
      <c r="K832" t="str">
        <f t="shared" si="24"/>
        <v>Excelsa</v>
      </c>
      <c r="L832" t="str">
        <f>INDEX(products!$A$1:$G$49,MATCH(orders!$D832,products!$A$1:$A$49,0),MATCH(orders!L$1,products!$A$1:$G$1,0))</f>
        <v>M</v>
      </c>
      <c r="M832" t="str">
        <f t="shared" si="25"/>
        <v>Medium</v>
      </c>
      <c r="N832" s="4">
        <f>INDEX(products!$A$1:$G$49,MATCH(orders!$D832,products!$A$1:$A$49,0),MATCH(orders!N$1,products!$A$1:$G$1,0))</f>
        <v>1</v>
      </c>
      <c r="O832" s="5">
        <f>INDEX(products!$A$1:$G$49,MATCH(orders!$D832,products!$A$1:$A$49,0),MATCH(orders!O$1,products!$A$1:$G$1,0))</f>
        <v>13.75</v>
      </c>
      <c r="P832" s="5">
        <f>E832*O832</f>
        <v>27.5</v>
      </c>
    </row>
    <row r="833" spans="1:16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INDEX(customers!$A$1:$I$1001,MATCH(orders!$C833,customers!$A$1:$A$1001,0),MATCH(orders!F$1,customers!$A$1:$I$1,0))</f>
        <v>Helaina Rainforth</v>
      </c>
      <c r="G833" s="2" t="str">
        <f>INDEX(customers!$A$1:$I$1001,MATCH(orders!$C833,customers!$A$1:$A$1001,0),MATCH(orders!G$1,customers!$A$1:$I$1,0))</f>
        <v>No</v>
      </c>
      <c r="H833" s="2" t="str">
        <f>INDEX(customers!$A$1:$I$1001,MATCH(orders!$C833,customers!$A$1:$A$1001,0),MATCH(orders!H$1,customers!$A$1:$I$1,0))</f>
        <v>Philadelphia</v>
      </c>
      <c r="I833" s="2" t="str">
        <f>INDEX(customers!$A$1:$I$1001,MATCH(orders!$C833,customers!$A$1:$A$1001,0),MATCH(orders!I$1,customers!$A$1:$I$1,0))</f>
        <v>United States</v>
      </c>
      <c r="J833" t="str">
        <f>INDEX(products!$A$1:$G$49,MATCH(orders!$D833,products!$A$1:$A$49,0),MATCH(orders!J$1,products!$A$1:$G$1,0))</f>
        <v>Ara</v>
      </c>
      <c r="K833" t="str">
        <f t="shared" si="24"/>
        <v>Arabica</v>
      </c>
      <c r="L833" t="str">
        <f>INDEX(products!$A$1:$G$49,MATCH(orders!$D833,products!$A$1:$A$49,0),MATCH(orders!L$1,products!$A$1:$G$1,0))</f>
        <v>D</v>
      </c>
      <c r="M833" t="str">
        <f t="shared" si="25"/>
        <v>Dark</v>
      </c>
      <c r="N833" s="4">
        <f>INDEX(products!$A$1:$G$49,MATCH(orders!$D833,products!$A$1:$A$49,0),MATCH(orders!N$1,products!$A$1:$G$1,0))</f>
        <v>0.2</v>
      </c>
      <c r="O833" s="5">
        <f>INDEX(products!$A$1:$G$49,MATCH(orders!$D833,products!$A$1:$A$49,0),MATCH(orders!O$1,products!$A$1:$G$1,0))</f>
        <v>2.9849999999999999</v>
      </c>
      <c r="P833" s="5">
        <f>E833*O833</f>
        <v>5.97</v>
      </c>
    </row>
    <row r="834" spans="1:16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INDEX(customers!$A$1:$I$1001,MATCH(orders!$C834,customers!$A$1:$A$1001,0),MATCH(orders!F$1,customers!$A$1:$I$1,0))</f>
        <v>Isac Jesper</v>
      </c>
      <c r="G834" s="2" t="str">
        <f>INDEX(customers!$A$1:$I$1001,MATCH(orders!$C834,customers!$A$1:$A$1001,0),MATCH(orders!G$1,customers!$A$1:$I$1,0))</f>
        <v>No</v>
      </c>
      <c r="H834" s="2" t="str">
        <f>INDEX(customers!$A$1:$I$1001,MATCH(orders!$C834,customers!$A$1:$A$1001,0),MATCH(orders!H$1,customers!$A$1:$I$1,0))</f>
        <v>Naples</v>
      </c>
      <c r="I834" s="2" t="str">
        <f>INDEX(customers!$A$1:$I$1001,MATCH(orders!$C834,customers!$A$1:$A$1001,0),MATCH(orders!I$1,customers!$A$1:$I$1,0))</f>
        <v>United States</v>
      </c>
      <c r="J834" t="str">
        <f>INDEX(products!$A$1:$G$49,MATCH(orders!$D834,products!$A$1:$A$49,0),MATCH(orders!J$1,products!$A$1:$G$1,0))</f>
        <v>Rob</v>
      </c>
      <c r="K834" t="str">
        <f t="shared" si="24"/>
        <v>Robusta</v>
      </c>
      <c r="L834" t="str">
        <f>INDEX(products!$A$1:$G$49,MATCH(orders!$D834,products!$A$1:$A$49,0),MATCH(orders!L$1,products!$A$1:$G$1,0))</f>
        <v>M</v>
      </c>
      <c r="M834" t="str">
        <f t="shared" si="25"/>
        <v>Medium</v>
      </c>
      <c r="N834" s="4">
        <f>INDEX(products!$A$1:$G$49,MATCH(orders!$D834,products!$A$1:$A$49,0),MATCH(orders!N$1,products!$A$1:$G$1,0))</f>
        <v>1</v>
      </c>
      <c r="O834" s="5">
        <f>INDEX(products!$A$1:$G$49,MATCH(orders!$D834,products!$A$1:$A$49,0),MATCH(orders!O$1,products!$A$1:$G$1,0))</f>
        <v>9.9499999999999993</v>
      </c>
      <c r="P834" s="5">
        <f>E834*O834</f>
        <v>59.699999999999996</v>
      </c>
    </row>
    <row r="835" spans="1:16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INDEX(customers!$A$1:$I$1001,MATCH(orders!$C835,customers!$A$1:$A$1001,0),MATCH(orders!F$1,customers!$A$1:$I$1,0))</f>
        <v>Lenette Dwerryhouse</v>
      </c>
      <c r="G835" s="2" t="str">
        <f>INDEX(customers!$A$1:$I$1001,MATCH(orders!$C835,customers!$A$1:$A$1001,0),MATCH(orders!G$1,customers!$A$1:$I$1,0))</f>
        <v>Yes</v>
      </c>
      <c r="H835" s="2" t="str">
        <f>INDEX(customers!$A$1:$I$1001,MATCH(orders!$C835,customers!$A$1:$A$1001,0),MATCH(orders!H$1,customers!$A$1:$I$1,0))</f>
        <v>Fort Worth</v>
      </c>
      <c r="I835" s="2" t="str">
        <f>INDEX(customers!$A$1:$I$1001,MATCH(orders!$C835,customers!$A$1:$A$1001,0),MATCH(orders!I$1,customers!$A$1:$I$1,0))</f>
        <v>United States</v>
      </c>
      <c r="J835" t="str">
        <f>INDEX(products!$A$1:$G$49,MATCH(orders!$D835,products!$A$1:$A$49,0),MATCH(orders!J$1,products!$A$1:$G$1,0))</f>
        <v>Rob</v>
      </c>
      <c r="K835" t="str">
        <f t="shared" ref="K835:K898" si="26">IF(J835="Rob","Robusta",IF(J835="Exc","Excelsa",IF(J835="Ara","Arabica",IF(J835="Lib","Liberica"," "))))</f>
        <v>Robusta</v>
      </c>
      <c r="L835" t="str">
        <f>INDEX(products!$A$1:$G$49,MATCH(orders!$D835,products!$A$1:$A$49,0),MATCH(orders!L$1,products!$A$1:$G$1,0))</f>
        <v>D</v>
      </c>
      <c r="M835" t="str">
        <f t="shared" ref="M835:M898" si="27">IF(L835="M","Medium",IF(L835="L","Light",IF(L835="D","Dark"," ")))</f>
        <v>Dark</v>
      </c>
      <c r="N835" s="4">
        <f>INDEX(products!$A$1:$G$49,MATCH(orders!$D835,products!$A$1:$A$49,0),MATCH(orders!N$1,products!$A$1:$G$1,0))</f>
        <v>2.5</v>
      </c>
      <c r="O835" s="5">
        <f>INDEX(products!$A$1:$G$49,MATCH(orders!$D835,products!$A$1:$A$49,0),MATCH(orders!O$1,products!$A$1:$G$1,0))</f>
        <v>20.584999999999997</v>
      </c>
      <c r="P835" s="5">
        <f>E835*O835</f>
        <v>82.339999999999989</v>
      </c>
    </row>
    <row r="836" spans="1:16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INDEX(customers!$A$1:$I$1001,MATCH(orders!$C836,customers!$A$1:$A$1001,0),MATCH(orders!F$1,customers!$A$1:$I$1,0))</f>
        <v>Nadeen Broomer</v>
      </c>
      <c r="G836" s="2" t="str">
        <f>INDEX(customers!$A$1:$I$1001,MATCH(orders!$C836,customers!$A$1:$A$1001,0),MATCH(orders!G$1,customers!$A$1:$I$1,0))</f>
        <v>No</v>
      </c>
      <c r="H836" s="2" t="str">
        <f>INDEX(customers!$A$1:$I$1001,MATCH(orders!$C836,customers!$A$1:$A$1001,0),MATCH(orders!H$1,customers!$A$1:$I$1,0))</f>
        <v>Omaha</v>
      </c>
      <c r="I836" s="2" t="str">
        <f>INDEX(customers!$A$1:$I$1001,MATCH(orders!$C836,customers!$A$1:$A$1001,0),MATCH(orders!I$1,customers!$A$1:$I$1,0))</f>
        <v>United States</v>
      </c>
      <c r="J836" t="str">
        <f>INDEX(products!$A$1:$G$49,MATCH(orders!$D836,products!$A$1:$A$49,0),MATCH(orders!J$1,products!$A$1:$G$1,0))</f>
        <v>Ara</v>
      </c>
      <c r="K836" t="str">
        <f t="shared" si="26"/>
        <v>Arabica</v>
      </c>
      <c r="L836" t="str">
        <f>INDEX(products!$A$1:$G$49,MATCH(orders!$D836,products!$A$1:$A$49,0),MATCH(orders!L$1,products!$A$1:$G$1,0))</f>
        <v>D</v>
      </c>
      <c r="M836" t="str">
        <f t="shared" si="27"/>
        <v>Dark</v>
      </c>
      <c r="N836" s="4">
        <f>INDEX(products!$A$1:$G$49,MATCH(orders!$D836,products!$A$1:$A$49,0),MATCH(orders!N$1,products!$A$1:$G$1,0))</f>
        <v>2.5</v>
      </c>
      <c r="O836" s="5">
        <f>INDEX(products!$A$1:$G$49,MATCH(orders!$D836,products!$A$1:$A$49,0),MATCH(orders!O$1,products!$A$1:$G$1,0))</f>
        <v>22.884999999999998</v>
      </c>
      <c r="P836" s="5">
        <f>E836*O836</f>
        <v>22.884999999999998</v>
      </c>
    </row>
    <row r="837" spans="1:16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INDEX(customers!$A$1:$I$1001,MATCH(orders!$C837,customers!$A$1:$A$1001,0),MATCH(orders!F$1,customers!$A$1:$I$1,0))</f>
        <v>Konstantine Thoumasson</v>
      </c>
      <c r="G837" s="2" t="str">
        <f>INDEX(customers!$A$1:$I$1001,MATCH(orders!$C837,customers!$A$1:$A$1001,0),MATCH(orders!G$1,customers!$A$1:$I$1,0))</f>
        <v>Yes</v>
      </c>
      <c r="H837" s="2" t="str">
        <f>INDEX(customers!$A$1:$I$1001,MATCH(orders!$C837,customers!$A$1:$A$1001,0),MATCH(orders!H$1,customers!$A$1:$I$1,0))</f>
        <v>Tucson</v>
      </c>
      <c r="I837" s="2" t="str">
        <f>INDEX(customers!$A$1:$I$1001,MATCH(orders!$C837,customers!$A$1:$A$1001,0),MATCH(orders!I$1,customers!$A$1:$I$1,0))</f>
        <v>United States</v>
      </c>
      <c r="J837" t="str">
        <f>INDEX(products!$A$1:$G$49,MATCH(orders!$D837,products!$A$1:$A$49,0),MATCH(orders!J$1,products!$A$1:$G$1,0))</f>
        <v>Exc</v>
      </c>
      <c r="K837" t="str">
        <f t="shared" si="26"/>
        <v>Excelsa</v>
      </c>
      <c r="L837" t="str">
        <f>INDEX(products!$A$1:$G$49,MATCH(orders!$D837,products!$A$1:$A$49,0),MATCH(orders!L$1,products!$A$1:$G$1,0))</f>
        <v>L</v>
      </c>
      <c r="M837" t="str">
        <f t="shared" si="27"/>
        <v>Light</v>
      </c>
      <c r="N837" s="4">
        <f>INDEX(products!$A$1:$G$49,MATCH(orders!$D837,products!$A$1:$A$49,0),MATCH(orders!N$1,products!$A$1:$G$1,0))</f>
        <v>0.5</v>
      </c>
      <c r="O837" s="5">
        <f>INDEX(products!$A$1:$G$49,MATCH(orders!$D837,products!$A$1:$A$49,0),MATCH(orders!O$1,products!$A$1:$G$1,0))</f>
        <v>8.91</v>
      </c>
      <c r="P837" s="5">
        <f>E837*O837</f>
        <v>8.91</v>
      </c>
    </row>
    <row r="838" spans="1:16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INDEX(customers!$A$1:$I$1001,MATCH(orders!$C838,customers!$A$1:$A$1001,0),MATCH(orders!F$1,customers!$A$1:$I$1,0))</f>
        <v>Frans Habbergham</v>
      </c>
      <c r="G838" s="2" t="str">
        <f>INDEX(customers!$A$1:$I$1001,MATCH(orders!$C838,customers!$A$1:$A$1001,0),MATCH(orders!G$1,customers!$A$1:$I$1,0))</f>
        <v>No</v>
      </c>
      <c r="H838" s="2" t="str">
        <f>INDEX(customers!$A$1:$I$1001,MATCH(orders!$C838,customers!$A$1:$A$1001,0),MATCH(orders!H$1,customers!$A$1:$I$1,0))</f>
        <v>Sparks</v>
      </c>
      <c r="I838" s="2" t="str">
        <f>INDEX(customers!$A$1:$I$1001,MATCH(orders!$C838,customers!$A$1:$A$1001,0),MATCH(orders!I$1,customers!$A$1:$I$1,0))</f>
        <v>United States</v>
      </c>
      <c r="J838" t="str">
        <f>INDEX(products!$A$1:$G$49,MATCH(orders!$D838,products!$A$1:$A$49,0),MATCH(orders!J$1,products!$A$1:$G$1,0))</f>
        <v>Ara</v>
      </c>
      <c r="K838" t="str">
        <f t="shared" si="26"/>
        <v>Arabica</v>
      </c>
      <c r="L838" t="str">
        <f>INDEX(products!$A$1:$G$49,MATCH(orders!$D838,products!$A$1:$A$49,0),MATCH(orders!L$1,products!$A$1:$G$1,0))</f>
        <v>D</v>
      </c>
      <c r="M838" t="str">
        <f t="shared" si="27"/>
        <v>Dark</v>
      </c>
      <c r="N838" s="4">
        <f>INDEX(products!$A$1:$G$49,MATCH(orders!$D838,products!$A$1:$A$49,0),MATCH(orders!N$1,products!$A$1:$G$1,0))</f>
        <v>0.2</v>
      </c>
      <c r="O838" s="5">
        <f>INDEX(products!$A$1:$G$49,MATCH(orders!$D838,products!$A$1:$A$49,0),MATCH(orders!O$1,products!$A$1:$G$1,0))</f>
        <v>2.9849999999999999</v>
      </c>
      <c r="P838" s="5">
        <f>E838*O838</f>
        <v>11.94</v>
      </c>
    </row>
    <row r="839" spans="1:16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INDEX(customers!$A$1:$I$1001,MATCH(orders!$C839,customers!$A$1:$A$1001,0),MATCH(orders!F$1,customers!$A$1:$I$1,0))</f>
        <v>Allis Wilmore</v>
      </c>
      <c r="G839" s="2" t="str">
        <f>INDEX(customers!$A$1:$I$1001,MATCH(orders!$C839,customers!$A$1:$A$1001,0),MATCH(orders!G$1,customers!$A$1:$I$1,0))</f>
        <v>No</v>
      </c>
      <c r="H839" s="2" t="str">
        <f>INDEX(customers!$A$1:$I$1001,MATCH(orders!$C839,customers!$A$1:$A$1001,0),MATCH(orders!H$1,customers!$A$1:$I$1,0))</f>
        <v>Houston</v>
      </c>
      <c r="I839" s="2" t="str">
        <f>INDEX(customers!$A$1:$I$1001,MATCH(orders!$C839,customers!$A$1:$A$1001,0),MATCH(orders!I$1,customers!$A$1:$I$1,0))</f>
        <v>United States</v>
      </c>
      <c r="J839" t="str">
        <f>INDEX(products!$A$1:$G$49,MATCH(orders!$D839,products!$A$1:$A$49,0),MATCH(orders!J$1,products!$A$1:$G$1,0))</f>
        <v>Lib</v>
      </c>
      <c r="K839" t="str">
        <f t="shared" si="26"/>
        <v>Liberica</v>
      </c>
      <c r="L839" t="str">
        <f>INDEX(products!$A$1:$G$49,MATCH(orders!$D839,products!$A$1:$A$49,0),MATCH(orders!L$1,products!$A$1:$G$1,0))</f>
        <v>M</v>
      </c>
      <c r="M839" t="str">
        <f t="shared" si="27"/>
        <v>Medium</v>
      </c>
      <c r="N839" s="4">
        <f>INDEX(products!$A$1:$G$49,MATCH(orders!$D839,products!$A$1:$A$49,0),MATCH(orders!N$1,products!$A$1:$G$1,0))</f>
        <v>2.5</v>
      </c>
      <c r="O839" s="5">
        <f>INDEX(products!$A$1:$G$49,MATCH(orders!$D839,products!$A$1:$A$49,0),MATCH(orders!O$1,products!$A$1:$G$1,0))</f>
        <v>33.464999999999996</v>
      </c>
      <c r="P839" s="5">
        <f>E839*O839</f>
        <v>100.39499999999998</v>
      </c>
    </row>
    <row r="840" spans="1:16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INDEX(customers!$A$1:$I$1001,MATCH(orders!$C840,customers!$A$1:$A$1001,0),MATCH(orders!F$1,customers!$A$1:$I$1,0))</f>
        <v>Romain Avrashin</v>
      </c>
      <c r="G840" s="2" t="str">
        <f>INDEX(customers!$A$1:$I$1001,MATCH(orders!$C840,customers!$A$1:$A$1001,0),MATCH(orders!G$1,customers!$A$1:$I$1,0))</f>
        <v>No</v>
      </c>
      <c r="H840" s="2" t="str">
        <f>INDEX(customers!$A$1:$I$1001,MATCH(orders!$C840,customers!$A$1:$A$1001,0),MATCH(orders!H$1,customers!$A$1:$I$1,0))</f>
        <v>Washington</v>
      </c>
      <c r="I840" s="2" t="str">
        <f>INDEX(customers!$A$1:$I$1001,MATCH(orders!$C840,customers!$A$1:$A$1001,0),MATCH(orders!I$1,customers!$A$1:$I$1,0))</f>
        <v>United States</v>
      </c>
      <c r="J840" t="str">
        <f>INDEX(products!$A$1:$G$49,MATCH(orders!$D840,products!$A$1:$A$49,0),MATCH(orders!J$1,products!$A$1:$G$1,0))</f>
        <v>Ara</v>
      </c>
      <c r="K840" t="str">
        <f t="shared" si="26"/>
        <v>Arabica</v>
      </c>
      <c r="L840" t="str">
        <f>INDEX(products!$A$1:$G$49,MATCH(orders!$D840,products!$A$1:$A$49,0),MATCH(orders!L$1,products!$A$1:$G$1,0))</f>
        <v>D</v>
      </c>
      <c r="M840" t="str">
        <f t="shared" si="27"/>
        <v>Dark</v>
      </c>
      <c r="N840" s="4">
        <f>INDEX(products!$A$1:$G$49,MATCH(orders!$D840,products!$A$1:$A$49,0),MATCH(orders!N$1,products!$A$1:$G$1,0))</f>
        <v>2.5</v>
      </c>
      <c r="O840" s="5">
        <f>INDEX(products!$A$1:$G$49,MATCH(orders!$D840,products!$A$1:$A$49,0),MATCH(orders!O$1,products!$A$1:$G$1,0))</f>
        <v>22.884999999999998</v>
      </c>
      <c r="P840" s="5">
        <f>E840*O840</f>
        <v>114.42499999999998</v>
      </c>
    </row>
    <row r="841" spans="1:16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INDEX(customers!$A$1:$I$1001,MATCH(orders!$C841,customers!$A$1:$A$1001,0),MATCH(orders!F$1,customers!$A$1:$I$1,0))</f>
        <v>Miran Doidge</v>
      </c>
      <c r="G841" s="2" t="str">
        <f>INDEX(customers!$A$1:$I$1001,MATCH(orders!$C841,customers!$A$1:$A$1001,0),MATCH(orders!G$1,customers!$A$1:$I$1,0))</f>
        <v>No</v>
      </c>
      <c r="H841" s="2" t="str">
        <f>INDEX(customers!$A$1:$I$1001,MATCH(orders!$C841,customers!$A$1:$A$1001,0),MATCH(orders!H$1,customers!$A$1:$I$1,0))</f>
        <v>Salinas</v>
      </c>
      <c r="I841" s="2" t="str">
        <f>INDEX(customers!$A$1:$I$1001,MATCH(orders!$C841,customers!$A$1:$A$1001,0),MATCH(orders!I$1,customers!$A$1:$I$1,0))</f>
        <v>United States</v>
      </c>
      <c r="J841" t="str">
        <f>INDEX(products!$A$1:$G$49,MATCH(orders!$D841,products!$A$1:$A$49,0),MATCH(orders!J$1,products!$A$1:$G$1,0))</f>
        <v>Exc</v>
      </c>
      <c r="K841" t="str">
        <f t="shared" si="26"/>
        <v>Excelsa</v>
      </c>
      <c r="L841" t="str">
        <f>INDEX(products!$A$1:$G$49,MATCH(orders!$D841,products!$A$1:$A$49,0),MATCH(orders!L$1,products!$A$1:$G$1,0))</f>
        <v>M</v>
      </c>
      <c r="M841" t="str">
        <f t="shared" si="27"/>
        <v>Medium</v>
      </c>
      <c r="N841" s="4">
        <f>INDEX(products!$A$1:$G$49,MATCH(orders!$D841,products!$A$1:$A$49,0),MATCH(orders!N$1,products!$A$1:$G$1,0))</f>
        <v>0.5</v>
      </c>
      <c r="O841" s="5">
        <f>INDEX(products!$A$1:$G$49,MATCH(orders!$D841,products!$A$1:$A$49,0),MATCH(orders!O$1,products!$A$1:$G$1,0))</f>
        <v>8.25</v>
      </c>
      <c r="P841" s="5">
        <f>E841*O841</f>
        <v>41.25</v>
      </c>
    </row>
    <row r="842" spans="1:16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INDEX(customers!$A$1:$I$1001,MATCH(orders!$C842,customers!$A$1:$A$1001,0),MATCH(orders!F$1,customers!$A$1:$I$1,0))</f>
        <v>Janeva Edinboro</v>
      </c>
      <c r="G842" s="2" t="str">
        <f>INDEX(customers!$A$1:$I$1001,MATCH(orders!$C842,customers!$A$1:$A$1001,0),MATCH(orders!G$1,customers!$A$1:$I$1,0))</f>
        <v>Yes</v>
      </c>
      <c r="H842" s="2" t="str">
        <f>INDEX(customers!$A$1:$I$1001,MATCH(orders!$C842,customers!$A$1:$A$1001,0),MATCH(orders!H$1,customers!$A$1:$I$1,0))</f>
        <v>Fort Lauderdale</v>
      </c>
      <c r="I842" s="2" t="str">
        <f>INDEX(customers!$A$1:$I$1001,MATCH(orders!$C842,customers!$A$1:$A$1001,0),MATCH(orders!I$1,customers!$A$1:$I$1,0))</f>
        <v>United States</v>
      </c>
      <c r="J842" t="str">
        <f>INDEX(products!$A$1:$G$49,MATCH(orders!$D842,products!$A$1:$A$49,0),MATCH(orders!J$1,products!$A$1:$G$1,0))</f>
        <v>Rob</v>
      </c>
      <c r="K842" t="str">
        <f t="shared" si="26"/>
        <v>Robusta</v>
      </c>
      <c r="L842" t="str">
        <f>INDEX(products!$A$1:$G$49,MATCH(orders!$D842,products!$A$1:$A$49,0),MATCH(orders!L$1,products!$A$1:$G$1,0))</f>
        <v>L</v>
      </c>
      <c r="M842" t="str">
        <f t="shared" si="27"/>
        <v>Light</v>
      </c>
      <c r="N842" s="4">
        <f>INDEX(products!$A$1:$G$49,MATCH(orders!$D842,products!$A$1:$A$49,0),MATCH(orders!N$1,products!$A$1:$G$1,0))</f>
        <v>0.5</v>
      </c>
      <c r="O842" s="5">
        <f>INDEX(products!$A$1:$G$49,MATCH(orders!$D842,products!$A$1:$A$49,0),MATCH(orders!O$1,products!$A$1:$G$1,0))</f>
        <v>7.169999999999999</v>
      </c>
      <c r="P842" s="5">
        <f>E842*O842</f>
        <v>28.679999999999996</v>
      </c>
    </row>
    <row r="843" spans="1:16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INDEX(customers!$A$1:$I$1001,MATCH(orders!$C843,customers!$A$1:$A$1001,0),MATCH(orders!F$1,customers!$A$1:$I$1,0))</f>
        <v>Trumaine Tewelson</v>
      </c>
      <c r="G843" s="2" t="str">
        <f>INDEX(customers!$A$1:$I$1001,MATCH(orders!$C843,customers!$A$1:$A$1001,0),MATCH(orders!G$1,customers!$A$1:$I$1,0))</f>
        <v>No</v>
      </c>
      <c r="H843" s="2" t="str">
        <f>INDEX(customers!$A$1:$I$1001,MATCH(orders!$C843,customers!$A$1:$A$1001,0),MATCH(orders!H$1,customers!$A$1:$I$1,0))</f>
        <v>El Paso</v>
      </c>
      <c r="I843" s="2" t="str">
        <f>INDEX(customers!$A$1:$I$1001,MATCH(orders!$C843,customers!$A$1:$A$1001,0),MATCH(orders!I$1,customers!$A$1:$I$1,0))</f>
        <v>United States</v>
      </c>
      <c r="J843" t="str">
        <f>INDEX(products!$A$1:$G$49,MATCH(orders!$D843,products!$A$1:$A$49,0),MATCH(orders!J$1,products!$A$1:$G$1,0))</f>
        <v>Lib</v>
      </c>
      <c r="K843" t="str">
        <f t="shared" si="26"/>
        <v>Liberica</v>
      </c>
      <c r="L843" t="str">
        <f>INDEX(products!$A$1:$G$49,MATCH(orders!$D843,products!$A$1:$A$49,0),MATCH(orders!L$1,products!$A$1:$G$1,0))</f>
        <v>M</v>
      </c>
      <c r="M843" t="str">
        <f t="shared" si="27"/>
        <v>Medium</v>
      </c>
      <c r="N843" s="4">
        <f>INDEX(products!$A$1:$G$49,MATCH(orders!$D843,products!$A$1:$A$49,0),MATCH(orders!N$1,products!$A$1:$G$1,0))</f>
        <v>0.2</v>
      </c>
      <c r="O843" s="5">
        <f>INDEX(products!$A$1:$G$49,MATCH(orders!$D843,products!$A$1:$A$49,0),MATCH(orders!O$1,products!$A$1:$G$1,0))</f>
        <v>4.3650000000000002</v>
      </c>
      <c r="P843" s="5">
        <f>E843*O843</f>
        <v>4.3650000000000002</v>
      </c>
    </row>
    <row r="844" spans="1:16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INDEX(customers!$A$1:$I$1001,MATCH(orders!$C844,customers!$A$1:$A$1001,0),MATCH(orders!F$1,customers!$A$1:$I$1,0))</f>
        <v>Odelia Skerme</v>
      </c>
      <c r="G844" s="2" t="str">
        <f>INDEX(customers!$A$1:$I$1001,MATCH(orders!$C844,customers!$A$1:$A$1001,0),MATCH(orders!G$1,customers!$A$1:$I$1,0))</f>
        <v>Yes</v>
      </c>
      <c r="H844" s="2" t="str">
        <f>INDEX(customers!$A$1:$I$1001,MATCH(orders!$C844,customers!$A$1:$A$1001,0),MATCH(orders!H$1,customers!$A$1:$I$1,0))</f>
        <v>Oklahoma City</v>
      </c>
      <c r="I844" s="2" t="str">
        <f>INDEX(customers!$A$1:$I$1001,MATCH(orders!$C844,customers!$A$1:$A$1001,0),MATCH(orders!I$1,customers!$A$1:$I$1,0))</f>
        <v>United States</v>
      </c>
      <c r="J844" t="str">
        <f>INDEX(products!$A$1:$G$49,MATCH(orders!$D844,products!$A$1:$A$49,0),MATCH(orders!J$1,products!$A$1:$G$1,0))</f>
        <v>Exc</v>
      </c>
      <c r="K844" t="str">
        <f t="shared" si="26"/>
        <v>Excelsa</v>
      </c>
      <c r="L844" t="str">
        <f>INDEX(products!$A$1:$G$49,MATCH(orders!$D844,products!$A$1:$A$49,0),MATCH(orders!L$1,products!$A$1:$G$1,0))</f>
        <v>M</v>
      </c>
      <c r="M844" t="str">
        <f t="shared" si="27"/>
        <v>Medium</v>
      </c>
      <c r="N844" s="4">
        <f>INDEX(products!$A$1:$G$49,MATCH(orders!$D844,products!$A$1:$A$49,0),MATCH(orders!N$1,products!$A$1:$G$1,0))</f>
        <v>0.2</v>
      </c>
      <c r="O844" s="5">
        <f>INDEX(products!$A$1:$G$49,MATCH(orders!$D844,products!$A$1:$A$49,0),MATCH(orders!O$1,products!$A$1:$G$1,0))</f>
        <v>4.125</v>
      </c>
      <c r="P844" s="5">
        <f>E844*O844</f>
        <v>8.25</v>
      </c>
    </row>
    <row r="845" spans="1:16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INDEX(customers!$A$1:$I$1001,MATCH(orders!$C845,customers!$A$1:$A$1001,0),MATCH(orders!F$1,customers!$A$1:$I$1,0))</f>
        <v>De Drewitt</v>
      </c>
      <c r="G845" s="2" t="str">
        <f>INDEX(customers!$A$1:$I$1001,MATCH(orders!$C845,customers!$A$1:$A$1001,0),MATCH(orders!G$1,customers!$A$1:$I$1,0))</f>
        <v>Yes</v>
      </c>
      <c r="H845" s="2" t="str">
        <f>INDEX(customers!$A$1:$I$1001,MATCH(orders!$C845,customers!$A$1:$A$1001,0),MATCH(orders!H$1,customers!$A$1:$I$1,0))</f>
        <v>Alexandria</v>
      </c>
      <c r="I845" s="2" t="str">
        <f>INDEX(customers!$A$1:$I$1001,MATCH(orders!$C845,customers!$A$1:$A$1001,0),MATCH(orders!I$1,customers!$A$1:$I$1,0))</f>
        <v>United States</v>
      </c>
      <c r="J845" t="str">
        <f>INDEX(products!$A$1:$G$49,MATCH(orders!$D845,products!$A$1:$A$49,0),MATCH(orders!J$1,products!$A$1:$G$1,0))</f>
        <v>Exc</v>
      </c>
      <c r="K845" t="str">
        <f t="shared" si="26"/>
        <v>Excelsa</v>
      </c>
      <c r="L845" t="str">
        <f>INDEX(products!$A$1:$G$49,MATCH(orders!$D845,products!$A$1:$A$49,0),MATCH(orders!L$1,products!$A$1:$G$1,0))</f>
        <v>M</v>
      </c>
      <c r="M845" t="str">
        <f t="shared" si="27"/>
        <v>Medium</v>
      </c>
      <c r="N845" s="4">
        <f>INDEX(products!$A$1:$G$49,MATCH(orders!$D845,products!$A$1:$A$49,0),MATCH(orders!N$1,products!$A$1:$G$1,0))</f>
        <v>0.2</v>
      </c>
      <c r="O845" s="5">
        <f>INDEX(products!$A$1:$G$49,MATCH(orders!$D845,products!$A$1:$A$49,0),MATCH(orders!O$1,products!$A$1:$G$1,0))</f>
        <v>4.125</v>
      </c>
      <c r="P845" s="5">
        <f>E845*O845</f>
        <v>8.25</v>
      </c>
    </row>
    <row r="846" spans="1:16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INDEX(customers!$A$1:$I$1001,MATCH(orders!$C846,customers!$A$1:$A$1001,0),MATCH(orders!F$1,customers!$A$1:$I$1,0))</f>
        <v>Adelheid Gladhill</v>
      </c>
      <c r="G846" s="2" t="str">
        <f>INDEX(customers!$A$1:$I$1001,MATCH(orders!$C846,customers!$A$1:$A$1001,0),MATCH(orders!G$1,customers!$A$1:$I$1,0))</f>
        <v>Yes</v>
      </c>
      <c r="H846" s="2" t="str">
        <f>INDEX(customers!$A$1:$I$1001,MATCH(orders!$C846,customers!$A$1:$A$1001,0),MATCH(orders!H$1,customers!$A$1:$I$1,0))</f>
        <v>Baltimore</v>
      </c>
      <c r="I846" s="2" t="str">
        <f>INDEX(customers!$A$1:$I$1001,MATCH(orders!$C846,customers!$A$1:$A$1001,0),MATCH(orders!I$1,customers!$A$1:$I$1,0))</f>
        <v>United States</v>
      </c>
      <c r="J846" t="str">
        <f>INDEX(products!$A$1:$G$49,MATCH(orders!$D846,products!$A$1:$A$49,0),MATCH(orders!J$1,products!$A$1:$G$1,0))</f>
        <v>Ara</v>
      </c>
      <c r="K846" t="str">
        <f t="shared" si="26"/>
        <v>Arabica</v>
      </c>
      <c r="L846" t="str">
        <f>INDEX(products!$A$1:$G$49,MATCH(orders!$D846,products!$A$1:$A$49,0),MATCH(orders!L$1,products!$A$1:$G$1,0))</f>
        <v>D</v>
      </c>
      <c r="M846" t="str">
        <f t="shared" si="27"/>
        <v>Dark</v>
      </c>
      <c r="N846" s="4">
        <f>INDEX(products!$A$1:$G$49,MATCH(orders!$D846,products!$A$1:$A$49,0),MATCH(orders!N$1,products!$A$1:$G$1,0))</f>
        <v>0.5</v>
      </c>
      <c r="O846" s="5">
        <f>INDEX(products!$A$1:$G$49,MATCH(orders!$D846,products!$A$1:$A$49,0),MATCH(orders!O$1,products!$A$1:$G$1,0))</f>
        <v>5.97</v>
      </c>
      <c r="P846" s="5">
        <f>E846*O846</f>
        <v>35.82</v>
      </c>
    </row>
    <row r="847" spans="1:16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INDEX(customers!$A$1:$I$1001,MATCH(orders!$C847,customers!$A$1:$A$1001,0),MATCH(orders!F$1,customers!$A$1:$I$1,0))</f>
        <v>Murielle Lorinez</v>
      </c>
      <c r="G847" s="2" t="str">
        <f>INDEX(customers!$A$1:$I$1001,MATCH(orders!$C847,customers!$A$1:$A$1001,0),MATCH(orders!G$1,customers!$A$1:$I$1,0))</f>
        <v>No</v>
      </c>
      <c r="H847" s="2" t="str">
        <f>INDEX(customers!$A$1:$I$1001,MATCH(orders!$C847,customers!$A$1:$A$1001,0),MATCH(orders!H$1,customers!$A$1:$I$1,0))</f>
        <v>Evansville</v>
      </c>
      <c r="I847" s="2" t="str">
        <f>INDEX(customers!$A$1:$I$1001,MATCH(orders!$C847,customers!$A$1:$A$1001,0),MATCH(orders!I$1,customers!$A$1:$I$1,0))</f>
        <v>United States</v>
      </c>
      <c r="J847" t="str">
        <f>INDEX(products!$A$1:$G$49,MATCH(orders!$D847,products!$A$1:$A$49,0),MATCH(orders!J$1,products!$A$1:$G$1,0))</f>
        <v>Exc</v>
      </c>
      <c r="K847" t="str">
        <f t="shared" si="26"/>
        <v>Excelsa</v>
      </c>
      <c r="L847" t="str">
        <f>INDEX(products!$A$1:$G$49,MATCH(orders!$D847,products!$A$1:$A$49,0),MATCH(orders!L$1,products!$A$1:$G$1,0))</f>
        <v>D</v>
      </c>
      <c r="M847" t="str">
        <f t="shared" si="27"/>
        <v>Dark</v>
      </c>
      <c r="N847" s="4">
        <f>INDEX(products!$A$1:$G$49,MATCH(orders!$D847,products!$A$1:$A$49,0),MATCH(orders!N$1,products!$A$1:$G$1,0))</f>
        <v>2.5</v>
      </c>
      <c r="O847" s="5">
        <f>INDEX(products!$A$1:$G$49,MATCH(orders!$D847,products!$A$1:$A$49,0),MATCH(orders!O$1,products!$A$1:$G$1,0))</f>
        <v>27.945</v>
      </c>
      <c r="P847" s="5">
        <f>E847*O847</f>
        <v>167.67000000000002</v>
      </c>
    </row>
    <row r="848" spans="1:16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INDEX(customers!$A$1:$I$1001,MATCH(orders!$C848,customers!$A$1:$A$1001,0),MATCH(orders!F$1,customers!$A$1:$I$1,0))</f>
        <v>Edin Mathe</v>
      </c>
      <c r="G848" s="2" t="str">
        <f>INDEX(customers!$A$1:$I$1001,MATCH(orders!$C848,customers!$A$1:$A$1001,0),MATCH(orders!G$1,customers!$A$1:$I$1,0))</f>
        <v>Yes</v>
      </c>
      <c r="H848" s="2" t="str">
        <f>INDEX(customers!$A$1:$I$1001,MATCH(orders!$C848,customers!$A$1:$A$1001,0),MATCH(orders!H$1,customers!$A$1:$I$1,0))</f>
        <v>Lawrenceville</v>
      </c>
      <c r="I848" s="2" t="str">
        <f>INDEX(customers!$A$1:$I$1001,MATCH(orders!$C848,customers!$A$1:$A$1001,0),MATCH(orders!I$1,customers!$A$1:$I$1,0))</f>
        <v>United States</v>
      </c>
      <c r="J848" t="str">
        <f>INDEX(products!$A$1:$G$49,MATCH(orders!$D848,products!$A$1:$A$49,0),MATCH(orders!J$1,products!$A$1:$G$1,0))</f>
        <v>Ara</v>
      </c>
      <c r="K848" t="str">
        <f t="shared" si="26"/>
        <v>Arabica</v>
      </c>
      <c r="L848" t="str">
        <f>INDEX(products!$A$1:$G$49,MATCH(orders!$D848,products!$A$1:$A$49,0),MATCH(orders!L$1,products!$A$1:$G$1,0))</f>
        <v>M</v>
      </c>
      <c r="M848" t="str">
        <f t="shared" si="27"/>
        <v>Medium</v>
      </c>
      <c r="N848" s="4">
        <f>INDEX(products!$A$1:$G$49,MATCH(orders!$D848,products!$A$1:$A$49,0),MATCH(orders!N$1,products!$A$1:$G$1,0))</f>
        <v>2.5</v>
      </c>
      <c r="O848" s="5">
        <f>INDEX(products!$A$1:$G$49,MATCH(orders!$D848,products!$A$1:$A$49,0),MATCH(orders!O$1,products!$A$1:$G$1,0))</f>
        <v>25.874999999999996</v>
      </c>
      <c r="P848" s="5">
        <f>E848*O848</f>
        <v>51.749999999999993</v>
      </c>
    </row>
    <row r="849" spans="1:16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INDEX(customers!$A$1:$I$1001,MATCH(orders!$C849,customers!$A$1:$A$1001,0),MATCH(orders!F$1,customers!$A$1:$I$1,0))</f>
        <v>Mordy Van Der Vlies</v>
      </c>
      <c r="G849" s="2" t="str">
        <f>INDEX(customers!$A$1:$I$1001,MATCH(orders!$C849,customers!$A$1:$A$1001,0),MATCH(orders!G$1,customers!$A$1:$I$1,0))</f>
        <v>Yes</v>
      </c>
      <c r="H849" s="2" t="str">
        <f>INDEX(customers!$A$1:$I$1001,MATCH(orders!$C849,customers!$A$1:$A$1001,0),MATCH(orders!H$1,customers!$A$1:$I$1,0))</f>
        <v>Mobile</v>
      </c>
      <c r="I849" s="2" t="str">
        <f>INDEX(customers!$A$1:$I$1001,MATCH(orders!$C849,customers!$A$1:$A$1001,0),MATCH(orders!I$1,customers!$A$1:$I$1,0))</f>
        <v>United States</v>
      </c>
      <c r="J849" t="str">
        <f>INDEX(products!$A$1:$G$49,MATCH(orders!$D849,products!$A$1:$A$49,0),MATCH(orders!J$1,products!$A$1:$G$1,0))</f>
        <v>Ara</v>
      </c>
      <c r="K849" t="str">
        <f t="shared" si="26"/>
        <v>Arabica</v>
      </c>
      <c r="L849" t="str">
        <f>INDEX(products!$A$1:$G$49,MATCH(orders!$D849,products!$A$1:$A$49,0),MATCH(orders!L$1,products!$A$1:$G$1,0))</f>
        <v>D</v>
      </c>
      <c r="M849" t="str">
        <f t="shared" si="27"/>
        <v>Dark</v>
      </c>
      <c r="N849" s="4">
        <f>INDEX(products!$A$1:$G$49,MATCH(orders!$D849,products!$A$1:$A$49,0),MATCH(orders!N$1,products!$A$1:$G$1,0))</f>
        <v>0.2</v>
      </c>
      <c r="O849" s="5">
        <f>INDEX(products!$A$1:$G$49,MATCH(orders!$D849,products!$A$1:$A$49,0),MATCH(orders!O$1,products!$A$1:$G$1,0))</f>
        <v>2.9849999999999999</v>
      </c>
      <c r="P849" s="5">
        <f>E849*O849</f>
        <v>8.9550000000000001</v>
      </c>
    </row>
    <row r="850" spans="1:16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INDEX(customers!$A$1:$I$1001,MATCH(orders!$C850,customers!$A$1:$A$1001,0),MATCH(orders!F$1,customers!$A$1:$I$1,0))</f>
        <v>Spencer Wastell</v>
      </c>
      <c r="G850" s="2" t="str">
        <f>INDEX(customers!$A$1:$I$1001,MATCH(orders!$C850,customers!$A$1:$A$1001,0),MATCH(orders!G$1,customers!$A$1:$I$1,0))</f>
        <v>No</v>
      </c>
      <c r="H850" s="2" t="str">
        <f>INDEX(customers!$A$1:$I$1001,MATCH(orders!$C850,customers!$A$1:$A$1001,0),MATCH(orders!H$1,customers!$A$1:$I$1,0))</f>
        <v>Midland</v>
      </c>
      <c r="I850" s="2" t="str">
        <f>INDEX(customers!$A$1:$I$1001,MATCH(orders!$C850,customers!$A$1:$A$1001,0),MATCH(orders!I$1,customers!$A$1:$I$1,0))</f>
        <v>United States</v>
      </c>
      <c r="J850" t="str">
        <f>INDEX(products!$A$1:$G$49,MATCH(orders!$D850,products!$A$1:$A$49,0),MATCH(orders!J$1,products!$A$1:$G$1,0))</f>
        <v>Exc</v>
      </c>
      <c r="K850" t="str">
        <f t="shared" si="26"/>
        <v>Excelsa</v>
      </c>
      <c r="L850" t="str">
        <f>INDEX(products!$A$1:$G$49,MATCH(orders!$D850,products!$A$1:$A$49,0),MATCH(orders!L$1,products!$A$1:$G$1,0))</f>
        <v>L</v>
      </c>
      <c r="M850" t="str">
        <f t="shared" si="27"/>
        <v>Light</v>
      </c>
      <c r="N850" s="4">
        <f>INDEX(products!$A$1:$G$49,MATCH(orders!$D850,products!$A$1:$A$49,0),MATCH(orders!N$1,products!$A$1:$G$1,0))</f>
        <v>0.5</v>
      </c>
      <c r="O850" s="5">
        <f>INDEX(products!$A$1:$G$49,MATCH(orders!$D850,products!$A$1:$A$49,0),MATCH(orders!O$1,products!$A$1:$G$1,0))</f>
        <v>8.91</v>
      </c>
      <c r="P850" s="5">
        <f>E850*O850</f>
        <v>53.46</v>
      </c>
    </row>
    <row r="851" spans="1:16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INDEX(customers!$A$1:$I$1001,MATCH(orders!$C851,customers!$A$1:$A$1001,0),MATCH(orders!F$1,customers!$A$1:$I$1,0))</f>
        <v>Jemimah Ethelston</v>
      </c>
      <c r="G851" s="2" t="str">
        <f>INDEX(customers!$A$1:$I$1001,MATCH(orders!$C851,customers!$A$1:$A$1001,0),MATCH(orders!G$1,customers!$A$1:$I$1,0))</f>
        <v>Yes</v>
      </c>
      <c r="H851" s="2" t="str">
        <f>INDEX(customers!$A$1:$I$1001,MATCH(orders!$C851,customers!$A$1:$A$1001,0),MATCH(orders!H$1,customers!$A$1:$I$1,0))</f>
        <v>Hollywood</v>
      </c>
      <c r="I851" s="2" t="str">
        <f>INDEX(customers!$A$1:$I$1001,MATCH(orders!$C851,customers!$A$1:$A$1001,0),MATCH(orders!I$1,customers!$A$1:$I$1,0))</f>
        <v>United States</v>
      </c>
      <c r="J851" t="str">
        <f>INDEX(products!$A$1:$G$49,MATCH(orders!$D851,products!$A$1:$A$49,0),MATCH(orders!J$1,products!$A$1:$G$1,0))</f>
        <v>Ara</v>
      </c>
      <c r="K851" t="str">
        <f t="shared" si="26"/>
        <v>Arabica</v>
      </c>
      <c r="L851" t="str">
        <f>INDEX(products!$A$1:$G$49,MATCH(orders!$D851,products!$A$1:$A$49,0),MATCH(orders!L$1,products!$A$1:$G$1,0))</f>
        <v>L</v>
      </c>
      <c r="M851" t="str">
        <f t="shared" si="27"/>
        <v>Light</v>
      </c>
      <c r="N851" s="4">
        <f>INDEX(products!$A$1:$G$49,MATCH(orders!$D851,products!$A$1:$A$49,0),MATCH(orders!N$1,products!$A$1:$G$1,0))</f>
        <v>0.2</v>
      </c>
      <c r="O851" s="5">
        <f>INDEX(products!$A$1:$G$49,MATCH(orders!$D851,products!$A$1:$A$49,0),MATCH(orders!O$1,products!$A$1:$G$1,0))</f>
        <v>3.8849999999999998</v>
      </c>
      <c r="P851" s="5">
        <f>E851*O851</f>
        <v>23.31</v>
      </c>
    </row>
    <row r="852" spans="1:16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INDEX(customers!$A$1:$I$1001,MATCH(orders!$C852,customers!$A$1:$A$1001,0),MATCH(orders!F$1,customers!$A$1:$I$1,0))</f>
        <v>Jemimah Ethelston</v>
      </c>
      <c r="G852" s="2" t="str">
        <f>INDEX(customers!$A$1:$I$1001,MATCH(orders!$C852,customers!$A$1:$A$1001,0),MATCH(orders!G$1,customers!$A$1:$I$1,0))</f>
        <v>Yes</v>
      </c>
      <c r="H852" s="2" t="str">
        <f>INDEX(customers!$A$1:$I$1001,MATCH(orders!$C852,customers!$A$1:$A$1001,0),MATCH(orders!H$1,customers!$A$1:$I$1,0))</f>
        <v>Hollywood</v>
      </c>
      <c r="I852" s="2" t="str">
        <f>INDEX(customers!$A$1:$I$1001,MATCH(orders!$C852,customers!$A$1:$A$1001,0),MATCH(orders!I$1,customers!$A$1:$I$1,0))</f>
        <v>United States</v>
      </c>
      <c r="J852" t="str">
        <f>INDEX(products!$A$1:$G$49,MATCH(orders!$D852,products!$A$1:$A$49,0),MATCH(orders!J$1,products!$A$1:$G$1,0))</f>
        <v>Ara</v>
      </c>
      <c r="K852" t="str">
        <f t="shared" si="26"/>
        <v>Arabica</v>
      </c>
      <c r="L852" t="str">
        <f>INDEX(products!$A$1:$G$49,MATCH(orders!$D852,products!$A$1:$A$49,0),MATCH(orders!L$1,products!$A$1:$G$1,0))</f>
        <v>M</v>
      </c>
      <c r="M852" t="str">
        <f t="shared" si="27"/>
        <v>Medium</v>
      </c>
      <c r="N852" s="4">
        <f>INDEX(products!$A$1:$G$49,MATCH(orders!$D852,products!$A$1:$A$49,0),MATCH(orders!N$1,products!$A$1:$G$1,0))</f>
        <v>0.2</v>
      </c>
      <c r="O852" s="5">
        <f>INDEX(products!$A$1:$G$49,MATCH(orders!$D852,products!$A$1:$A$49,0),MATCH(orders!O$1,products!$A$1:$G$1,0))</f>
        <v>3.375</v>
      </c>
      <c r="P852" s="5">
        <f>E852*O852</f>
        <v>6.75</v>
      </c>
    </row>
    <row r="853" spans="1:16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INDEX(customers!$A$1:$I$1001,MATCH(orders!$C853,customers!$A$1:$A$1001,0),MATCH(orders!F$1,customers!$A$1:$I$1,0))</f>
        <v>Perice Eberz</v>
      </c>
      <c r="G853" s="2" t="str">
        <f>INDEX(customers!$A$1:$I$1001,MATCH(orders!$C853,customers!$A$1:$A$1001,0),MATCH(orders!G$1,customers!$A$1:$I$1,0))</f>
        <v>Yes</v>
      </c>
      <c r="H853" s="2" t="str">
        <f>INDEX(customers!$A$1:$I$1001,MATCH(orders!$C853,customers!$A$1:$A$1001,0),MATCH(orders!H$1,customers!$A$1:$I$1,0))</f>
        <v>Chico</v>
      </c>
      <c r="I853" s="2" t="str">
        <f>INDEX(customers!$A$1:$I$1001,MATCH(orders!$C853,customers!$A$1:$A$1001,0),MATCH(orders!I$1,customers!$A$1:$I$1,0))</f>
        <v>United States</v>
      </c>
      <c r="J853" t="str">
        <f>INDEX(products!$A$1:$G$49,MATCH(orders!$D853,products!$A$1:$A$49,0),MATCH(orders!J$1,products!$A$1:$G$1,0))</f>
        <v>Lib</v>
      </c>
      <c r="K853" t="str">
        <f t="shared" si="26"/>
        <v>Liberica</v>
      </c>
      <c r="L853" t="str">
        <f>INDEX(products!$A$1:$G$49,MATCH(orders!$D853,products!$A$1:$A$49,0),MATCH(orders!L$1,products!$A$1:$G$1,0))</f>
        <v>D</v>
      </c>
      <c r="M853" t="str">
        <f t="shared" si="27"/>
        <v>Dark</v>
      </c>
      <c r="N853" s="4">
        <f>INDEX(products!$A$1:$G$49,MATCH(orders!$D853,products!$A$1:$A$49,0),MATCH(orders!N$1,products!$A$1:$G$1,0))</f>
        <v>0.5</v>
      </c>
      <c r="O853" s="5">
        <f>INDEX(products!$A$1:$G$49,MATCH(orders!$D853,products!$A$1:$A$49,0),MATCH(orders!O$1,products!$A$1:$G$1,0))</f>
        <v>7.77</v>
      </c>
      <c r="P853" s="5">
        <f>E853*O853</f>
        <v>7.77</v>
      </c>
    </row>
    <row r="854" spans="1:16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INDEX(customers!$A$1:$I$1001,MATCH(orders!$C854,customers!$A$1:$A$1001,0),MATCH(orders!F$1,customers!$A$1:$I$1,0))</f>
        <v>Bear Gaish</v>
      </c>
      <c r="G854" s="2" t="str">
        <f>INDEX(customers!$A$1:$I$1001,MATCH(orders!$C854,customers!$A$1:$A$1001,0),MATCH(orders!G$1,customers!$A$1:$I$1,0))</f>
        <v>Yes</v>
      </c>
      <c r="H854" s="2" t="str">
        <f>INDEX(customers!$A$1:$I$1001,MATCH(orders!$C854,customers!$A$1:$A$1001,0),MATCH(orders!H$1,customers!$A$1:$I$1,0))</f>
        <v>Austin</v>
      </c>
      <c r="I854" s="2" t="str">
        <f>INDEX(customers!$A$1:$I$1001,MATCH(orders!$C854,customers!$A$1:$A$1001,0),MATCH(orders!I$1,customers!$A$1:$I$1,0))</f>
        <v>United States</v>
      </c>
      <c r="J854" t="str">
        <f>INDEX(products!$A$1:$G$49,MATCH(orders!$D854,products!$A$1:$A$49,0),MATCH(orders!J$1,products!$A$1:$G$1,0))</f>
        <v>Lib</v>
      </c>
      <c r="K854" t="str">
        <f t="shared" si="26"/>
        <v>Liberica</v>
      </c>
      <c r="L854" t="str">
        <f>INDEX(products!$A$1:$G$49,MATCH(orders!$D854,products!$A$1:$A$49,0),MATCH(orders!L$1,products!$A$1:$G$1,0))</f>
        <v>D</v>
      </c>
      <c r="M854" t="str">
        <f t="shared" si="27"/>
        <v>Dark</v>
      </c>
      <c r="N854" s="4">
        <f>INDEX(products!$A$1:$G$49,MATCH(orders!$D854,products!$A$1:$A$49,0),MATCH(orders!N$1,products!$A$1:$G$1,0))</f>
        <v>2.5</v>
      </c>
      <c r="O854" s="5">
        <f>INDEX(products!$A$1:$G$49,MATCH(orders!$D854,products!$A$1:$A$49,0),MATCH(orders!O$1,products!$A$1:$G$1,0))</f>
        <v>29.784999999999997</v>
      </c>
      <c r="P854" s="5">
        <f>E854*O854</f>
        <v>119.13999999999999</v>
      </c>
    </row>
    <row r="855" spans="1:16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INDEX(customers!$A$1:$I$1001,MATCH(orders!$C855,customers!$A$1:$A$1001,0),MATCH(orders!F$1,customers!$A$1:$I$1,0))</f>
        <v>Lynnea Danton</v>
      </c>
      <c r="G855" s="2" t="str">
        <f>INDEX(customers!$A$1:$I$1001,MATCH(orders!$C855,customers!$A$1:$A$1001,0),MATCH(orders!G$1,customers!$A$1:$I$1,0))</f>
        <v>No</v>
      </c>
      <c r="H855" s="2" t="str">
        <f>INDEX(customers!$A$1:$I$1001,MATCH(orders!$C855,customers!$A$1:$A$1001,0),MATCH(orders!H$1,customers!$A$1:$I$1,0))</f>
        <v>El Paso</v>
      </c>
      <c r="I855" s="2" t="str">
        <f>INDEX(customers!$A$1:$I$1001,MATCH(orders!$C855,customers!$A$1:$A$1001,0),MATCH(orders!I$1,customers!$A$1:$I$1,0))</f>
        <v>United States</v>
      </c>
      <c r="J855" t="str">
        <f>INDEX(products!$A$1:$G$49,MATCH(orders!$D855,products!$A$1:$A$49,0),MATCH(orders!J$1,products!$A$1:$G$1,0))</f>
        <v>Ara</v>
      </c>
      <c r="K855" t="str">
        <f t="shared" si="26"/>
        <v>Arabica</v>
      </c>
      <c r="L855" t="str">
        <f>INDEX(products!$A$1:$G$49,MATCH(orders!$D855,products!$A$1:$A$49,0),MATCH(orders!L$1,products!$A$1:$G$1,0))</f>
        <v>D</v>
      </c>
      <c r="M855" t="str">
        <f t="shared" si="27"/>
        <v>Dark</v>
      </c>
      <c r="N855" s="4">
        <f>INDEX(products!$A$1:$G$49,MATCH(orders!$D855,products!$A$1:$A$49,0),MATCH(orders!N$1,products!$A$1:$G$1,0))</f>
        <v>1</v>
      </c>
      <c r="O855" s="5">
        <f>INDEX(products!$A$1:$G$49,MATCH(orders!$D855,products!$A$1:$A$49,0),MATCH(orders!O$1,products!$A$1:$G$1,0))</f>
        <v>9.9499999999999993</v>
      </c>
      <c r="P855" s="5">
        <f>E855*O855</f>
        <v>19.899999999999999</v>
      </c>
    </row>
    <row r="856" spans="1:16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INDEX(customers!$A$1:$I$1001,MATCH(orders!$C856,customers!$A$1:$A$1001,0),MATCH(orders!F$1,customers!$A$1:$I$1,0))</f>
        <v>Skipton Morrall</v>
      </c>
      <c r="G856" s="2" t="str">
        <f>INDEX(customers!$A$1:$I$1001,MATCH(orders!$C856,customers!$A$1:$A$1001,0),MATCH(orders!G$1,customers!$A$1:$I$1,0))</f>
        <v>Yes</v>
      </c>
      <c r="H856" s="2" t="str">
        <f>INDEX(customers!$A$1:$I$1001,MATCH(orders!$C856,customers!$A$1:$A$1001,0),MATCH(orders!H$1,customers!$A$1:$I$1,0))</f>
        <v>Charleston</v>
      </c>
      <c r="I856" s="2" t="str">
        <f>INDEX(customers!$A$1:$I$1001,MATCH(orders!$C856,customers!$A$1:$A$1001,0),MATCH(orders!I$1,customers!$A$1:$I$1,0))</f>
        <v>United States</v>
      </c>
      <c r="J856" t="str">
        <f>INDEX(products!$A$1:$G$49,MATCH(orders!$D856,products!$A$1:$A$49,0),MATCH(orders!J$1,products!$A$1:$G$1,0))</f>
        <v>Rob</v>
      </c>
      <c r="K856" t="str">
        <f t="shared" si="26"/>
        <v>Robusta</v>
      </c>
      <c r="L856" t="str">
        <f>INDEX(products!$A$1:$G$49,MATCH(orders!$D856,products!$A$1:$A$49,0),MATCH(orders!L$1,products!$A$1:$G$1,0))</f>
        <v>L</v>
      </c>
      <c r="M856" t="str">
        <f t="shared" si="27"/>
        <v>Light</v>
      </c>
      <c r="N856" s="4">
        <f>INDEX(products!$A$1:$G$49,MATCH(orders!$D856,products!$A$1:$A$49,0),MATCH(orders!N$1,products!$A$1:$G$1,0))</f>
        <v>0.5</v>
      </c>
      <c r="O856" s="5">
        <f>INDEX(products!$A$1:$G$49,MATCH(orders!$D856,products!$A$1:$A$49,0),MATCH(orders!O$1,products!$A$1:$G$1,0))</f>
        <v>7.169999999999999</v>
      </c>
      <c r="P856" s="5">
        <f>E856*O856</f>
        <v>35.849999999999994</v>
      </c>
    </row>
    <row r="857" spans="1:16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INDEX(customers!$A$1:$I$1001,MATCH(orders!$C857,customers!$A$1:$A$1001,0),MATCH(orders!F$1,customers!$A$1:$I$1,0))</f>
        <v>Devan Crownshaw</v>
      </c>
      <c r="G857" s="2" t="str">
        <f>INDEX(customers!$A$1:$I$1001,MATCH(orders!$C857,customers!$A$1:$A$1001,0),MATCH(orders!G$1,customers!$A$1:$I$1,0))</f>
        <v>No</v>
      </c>
      <c r="H857" s="2" t="str">
        <f>INDEX(customers!$A$1:$I$1001,MATCH(orders!$C857,customers!$A$1:$A$1001,0),MATCH(orders!H$1,customers!$A$1:$I$1,0))</f>
        <v>Allentown</v>
      </c>
      <c r="I857" s="2" t="str">
        <f>INDEX(customers!$A$1:$I$1001,MATCH(orders!$C857,customers!$A$1:$A$1001,0),MATCH(orders!I$1,customers!$A$1:$I$1,0))</f>
        <v>United States</v>
      </c>
      <c r="J857" t="str">
        <f>INDEX(products!$A$1:$G$49,MATCH(orders!$D857,products!$A$1:$A$49,0),MATCH(orders!J$1,products!$A$1:$G$1,0))</f>
        <v>Lib</v>
      </c>
      <c r="K857" t="str">
        <f t="shared" si="26"/>
        <v>Liberica</v>
      </c>
      <c r="L857" t="str">
        <f>INDEX(products!$A$1:$G$49,MATCH(orders!$D857,products!$A$1:$A$49,0),MATCH(orders!L$1,products!$A$1:$G$1,0))</f>
        <v>D</v>
      </c>
      <c r="M857" t="str">
        <f t="shared" si="27"/>
        <v>Dark</v>
      </c>
      <c r="N857" s="4">
        <f>INDEX(products!$A$1:$G$49,MATCH(orders!$D857,products!$A$1:$A$49,0),MATCH(orders!N$1,products!$A$1:$G$1,0))</f>
        <v>2.5</v>
      </c>
      <c r="O857" s="5">
        <f>INDEX(products!$A$1:$G$49,MATCH(orders!$D857,products!$A$1:$A$49,0),MATCH(orders!O$1,products!$A$1:$G$1,0))</f>
        <v>29.784999999999997</v>
      </c>
      <c r="P857" s="5">
        <f>E857*O857</f>
        <v>89.35499999999999</v>
      </c>
    </row>
    <row r="858" spans="1:16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INDEX(customers!$A$1:$I$1001,MATCH(orders!$C858,customers!$A$1:$A$1001,0),MATCH(orders!F$1,customers!$A$1:$I$1,0))</f>
        <v>Odelia Skerme</v>
      </c>
      <c r="G858" s="2" t="str">
        <f>INDEX(customers!$A$1:$I$1001,MATCH(orders!$C858,customers!$A$1:$A$1001,0),MATCH(orders!G$1,customers!$A$1:$I$1,0))</f>
        <v>Yes</v>
      </c>
      <c r="H858" s="2" t="str">
        <f>INDEX(customers!$A$1:$I$1001,MATCH(orders!$C858,customers!$A$1:$A$1001,0),MATCH(orders!H$1,customers!$A$1:$I$1,0))</f>
        <v>Oklahoma City</v>
      </c>
      <c r="I858" s="2" t="str">
        <f>INDEX(customers!$A$1:$I$1001,MATCH(orders!$C858,customers!$A$1:$A$1001,0),MATCH(orders!I$1,customers!$A$1:$I$1,0))</f>
        <v>United States</v>
      </c>
      <c r="J858" t="str">
        <f>INDEX(products!$A$1:$G$49,MATCH(orders!$D858,products!$A$1:$A$49,0),MATCH(orders!J$1,products!$A$1:$G$1,0))</f>
        <v>Lib</v>
      </c>
      <c r="K858" t="str">
        <f t="shared" si="26"/>
        <v>Liberica</v>
      </c>
      <c r="L858" t="str">
        <f>INDEX(products!$A$1:$G$49,MATCH(orders!$D858,products!$A$1:$A$49,0),MATCH(orders!L$1,products!$A$1:$G$1,0))</f>
        <v>M</v>
      </c>
      <c r="M858" t="str">
        <f t="shared" si="27"/>
        <v>Medium</v>
      </c>
      <c r="N858" s="4">
        <f>INDEX(products!$A$1:$G$49,MATCH(orders!$D858,products!$A$1:$A$49,0),MATCH(orders!N$1,products!$A$1:$G$1,0))</f>
        <v>0.2</v>
      </c>
      <c r="O858" s="5">
        <f>INDEX(products!$A$1:$G$49,MATCH(orders!$D858,products!$A$1:$A$49,0),MATCH(orders!O$1,products!$A$1:$G$1,0))</f>
        <v>4.3650000000000002</v>
      </c>
      <c r="P858" s="5">
        <f>E858*O858</f>
        <v>8.73</v>
      </c>
    </row>
    <row r="859" spans="1:16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INDEX(customers!$A$1:$I$1001,MATCH(orders!$C859,customers!$A$1:$A$1001,0),MATCH(orders!F$1,customers!$A$1:$I$1,0))</f>
        <v>Joceline Reddoch</v>
      </c>
      <c r="G859" s="2" t="str">
        <f>INDEX(customers!$A$1:$I$1001,MATCH(orders!$C859,customers!$A$1:$A$1001,0),MATCH(orders!G$1,customers!$A$1:$I$1,0))</f>
        <v>No</v>
      </c>
      <c r="H859" s="2" t="str">
        <f>INDEX(customers!$A$1:$I$1001,MATCH(orders!$C859,customers!$A$1:$A$1001,0),MATCH(orders!H$1,customers!$A$1:$I$1,0))</f>
        <v>Largo</v>
      </c>
      <c r="I859" s="2" t="str">
        <f>INDEX(customers!$A$1:$I$1001,MATCH(orders!$C859,customers!$A$1:$A$1001,0),MATCH(orders!I$1,customers!$A$1:$I$1,0))</f>
        <v>United States</v>
      </c>
      <c r="J859" t="str">
        <f>INDEX(products!$A$1:$G$49,MATCH(orders!$D859,products!$A$1:$A$49,0),MATCH(orders!J$1,products!$A$1:$G$1,0))</f>
        <v>Rob</v>
      </c>
      <c r="K859" t="str">
        <f t="shared" si="26"/>
        <v>Robusta</v>
      </c>
      <c r="L859" t="str">
        <f>INDEX(products!$A$1:$G$49,MATCH(orders!$D859,products!$A$1:$A$49,0),MATCH(orders!L$1,products!$A$1:$G$1,0))</f>
        <v>L</v>
      </c>
      <c r="M859" t="str">
        <f t="shared" si="27"/>
        <v>Light</v>
      </c>
      <c r="N859" s="4">
        <f>INDEX(products!$A$1:$G$49,MATCH(orders!$D859,products!$A$1:$A$49,0),MATCH(orders!N$1,products!$A$1:$G$1,0))</f>
        <v>2.5</v>
      </c>
      <c r="O859" s="5">
        <f>INDEX(products!$A$1:$G$49,MATCH(orders!$D859,products!$A$1:$A$49,0),MATCH(orders!O$1,products!$A$1:$G$1,0))</f>
        <v>27.484999999999996</v>
      </c>
      <c r="P859" s="5">
        <f>E859*O859</f>
        <v>137.42499999999998</v>
      </c>
    </row>
    <row r="860" spans="1:16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INDEX(customers!$A$1:$I$1001,MATCH(orders!$C860,customers!$A$1:$A$1001,0),MATCH(orders!F$1,customers!$A$1:$I$1,0))</f>
        <v>Shelley Titley</v>
      </c>
      <c r="G860" s="2" t="str">
        <f>INDEX(customers!$A$1:$I$1001,MATCH(orders!$C860,customers!$A$1:$A$1001,0),MATCH(orders!G$1,customers!$A$1:$I$1,0))</f>
        <v>No</v>
      </c>
      <c r="H860" s="2" t="str">
        <f>INDEX(customers!$A$1:$I$1001,MATCH(orders!$C860,customers!$A$1:$A$1001,0),MATCH(orders!H$1,customers!$A$1:$I$1,0))</f>
        <v>Fargo</v>
      </c>
      <c r="I860" s="2" t="str">
        <f>INDEX(customers!$A$1:$I$1001,MATCH(orders!$C860,customers!$A$1:$A$1001,0),MATCH(orders!I$1,customers!$A$1:$I$1,0))</f>
        <v>United States</v>
      </c>
      <c r="J860" t="str">
        <f>INDEX(products!$A$1:$G$49,MATCH(orders!$D860,products!$A$1:$A$49,0),MATCH(orders!J$1,products!$A$1:$G$1,0))</f>
        <v>Lib</v>
      </c>
      <c r="K860" t="str">
        <f t="shared" si="26"/>
        <v>Liberica</v>
      </c>
      <c r="L860" t="str">
        <f>INDEX(products!$A$1:$G$49,MATCH(orders!$D860,products!$A$1:$A$49,0),MATCH(orders!L$1,products!$A$1:$G$1,0))</f>
        <v>M</v>
      </c>
      <c r="M860" t="str">
        <f t="shared" si="27"/>
        <v>Medium</v>
      </c>
      <c r="N860" s="4">
        <f>INDEX(products!$A$1:$G$49,MATCH(orders!$D860,products!$A$1:$A$49,0),MATCH(orders!N$1,products!$A$1:$G$1,0))</f>
        <v>0.5</v>
      </c>
      <c r="O860" s="5">
        <f>INDEX(products!$A$1:$G$49,MATCH(orders!$D860,products!$A$1:$A$49,0),MATCH(orders!O$1,products!$A$1:$G$1,0))</f>
        <v>8.73</v>
      </c>
      <c r="P860" s="5">
        <f>E860*O860</f>
        <v>34.92</v>
      </c>
    </row>
    <row r="861" spans="1:16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INDEX(customers!$A$1:$I$1001,MATCH(orders!$C861,customers!$A$1:$A$1001,0),MATCH(orders!F$1,customers!$A$1:$I$1,0))</f>
        <v>Redd Simao</v>
      </c>
      <c r="G861" s="2" t="str">
        <f>INDEX(customers!$A$1:$I$1001,MATCH(orders!$C861,customers!$A$1:$A$1001,0),MATCH(orders!G$1,customers!$A$1:$I$1,0))</f>
        <v>No</v>
      </c>
      <c r="H861" s="2" t="str">
        <f>INDEX(customers!$A$1:$I$1001,MATCH(orders!$C861,customers!$A$1:$A$1001,0),MATCH(orders!H$1,customers!$A$1:$I$1,0))</f>
        <v>Fort Smith</v>
      </c>
      <c r="I861" s="2" t="str">
        <f>INDEX(customers!$A$1:$I$1001,MATCH(orders!$C861,customers!$A$1:$A$1001,0),MATCH(orders!I$1,customers!$A$1:$I$1,0))</f>
        <v>United States</v>
      </c>
      <c r="J861" t="str">
        <f>INDEX(products!$A$1:$G$49,MATCH(orders!$D861,products!$A$1:$A$49,0),MATCH(orders!J$1,products!$A$1:$G$1,0))</f>
        <v>Ara</v>
      </c>
      <c r="K861" t="str">
        <f t="shared" si="26"/>
        <v>Arabica</v>
      </c>
      <c r="L861" t="str">
        <f>INDEX(products!$A$1:$G$49,MATCH(orders!$D861,products!$A$1:$A$49,0),MATCH(orders!L$1,products!$A$1:$G$1,0))</f>
        <v>L</v>
      </c>
      <c r="M861" t="str">
        <f t="shared" si="27"/>
        <v>Light</v>
      </c>
      <c r="N861" s="4">
        <f>INDEX(products!$A$1:$G$49,MATCH(orders!$D861,products!$A$1:$A$49,0),MATCH(orders!N$1,products!$A$1:$G$1,0))</f>
        <v>2.5</v>
      </c>
      <c r="O861" s="5">
        <f>INDEX(products!$A$1:$G$49,MATCH(orders!$D861,products!$A$1:$A$49,0),MATCH(orders!O$1,products!$A$1:$G$1,0))</f>
        <v>29.784999999999997</v>
      </c>
      <c r="P861" s="5">
        <f>E861*O861</f>
        <v>178.70999999999998</v>
      </c>
    </row>
    <row r="862" spans="1:16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INDEX(customers!$A$1:$I$1001,MATCH(orders!$C862,customers!$A$1:$A$1001,0),MATCH(orders!F$1,customers!$A$1:$I$1,0))</f>
        <v>Cece Inker</v>
      </c>
      <c r="G862" s="2" t="str">
        <f>INDEX(customers!$A$1:$I$1001,MATCH(orders!$C862,customers!$A$1:$A$1001,0),MATCH(orders!G$1,customers!$A$1:$I$1,0))</f>
        <v>No</v>
      </c>
      <c r="H862" s="2" t="str">
        <f>INDEX(customers!$A$1:$I$1001,MATCH(orders!$C862,customers!$A$1:$A$1001,0),MATCH(orders!H$1,customers!$A$1:$I$1,0))</f>
        <v>Lakeland</v>
      </c>
      <c r="I862" s="2" t="str">
        <f>INDEX(customers!$A$1:$I$1001,MATCH(orders!$C862,customers!$A$1:$A$1001,0),MATCH(orders!I$1,customers!$A$1:$I$1,0))</f>
        <v>United States</v>
      </c>
      <c r="J862" t="str">
        <f>INDEX(products!$A$1:$G$49,MATCH(orders!$D862,products!$A$1:$A$49,0),MATCH(orders!J$1,products!$A$1:$G$1,0))</f>
        <v>Ara</v>
      </c>
      <c r="K862" t="str">
        <f t="shared" si="26"/>
        <v>Arabica</v>
      </c>
      <c r="L862" t="str">
        <f>INDEX(products!$A$1:$G$49,MATCH(orders!$D862,products!$A$1:$A$49,0),MATCH(orders!L$1,products!$A$1:$G$1,0))</f>
        <v>M</v>
      </c>
      <c r="M862" t="str">
        <f t="shared" si="27"/>
        <v>Medium</v>
      </c>
      <c r="N862" s="4">
        <f>INDEX(products!$A$1:$G$49,MATCH(orders!$D862,products!$A$1:$A$49,0),MATCH(orders!N$1,products!$A$1:$G$1,0))</f>
        <v>2.5</v>
      </c>
      <c r="O862" s="5">
        <f>INDEX(products!$A$1:$G$49,MATCH(orders!$D862,products!$A$1:$A$49,0),MATCH(orders!O$1,products!$A$1:$G$1,0))</f>
        <v>25.874999999999996</v>
      </c>
      <c r="P862" s="5">
        <f>E862*O862</f>
        <v>25.874999999999996</v>
      </c>
    </row>
    <row r="863" spans="1:16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INDEX(customers!$A$1:$I$1001,MATCH(orders!$C863,customers!$A$1:$A$1001,0),MATCH(orders!F$1,customers!$A$1:$I$1,0))</f>
        <v>Noel Chisholm</v>
      </c>
      <c r="G863" s="2" t="str">
        <f>INDEX(customers!$A$1:$I$1001,MATCH(orders!$C863,customers!$A$1:$A$1001,0),MATCH(orders!G$1,customers!$A$1:$I$1,0))</f>
        <v>Yes</v>
      </c>
      <c r="H863" s="2" t="str">
        <f>INDEX(customers!$A$1:$I$1001,MATCH(orders!$C863,customers!$A$1:$A$1001,0),MATCH(orders!H$1,customers!$A$1:$I$1,0))</f>
        <v>Knoxville</v>
      </c>
      <c r="I863" s="2" t="str">
        <f>INDEX(customers!$A$1:$I$1001,MATCH(orders!$C863,customers!$A$1:$A$1001,0),MATCH(orders!I$1,customers!$A$1:$I$1,0))</f>
        <v>United States</v>
      </c>
      <c r="J863" t="str">
        <f>INDEX(products!$A$1:$G$49,MATCH(orders!$D863,products!$A$1:$A$49,0),MATCH(orders!J$1,products!$A$1:$G$1,0))</f>
        <v>Lib</v>
      </c>
      <c r="K863" t="str">
        <f t="shared" si="26"/>
        <v>Liberica</v>
      </c>
      <c r="L863" t="str">
        <f>INDEX(products!$A$1:$G$49,MATCH(orders!$D863,products!$A$1:$A$49,0),MATCH(orders!L$1,products!$A$1:$G$1,0))</f>
        <v>D</v>
      </c>
      <c r="M863" t="str">
        <f t="shared" si="27"/>
        <v>Dark</v>
      </c>
      <c r="N863" s="4">
        <f>INDEX(products!$A$1:$G$49,MATCH(orders!$D863,products!$A$1:$A$49,0),MATCH(orders!N$1,products!$A$1:$G$1,0))</f>
        <v>1</v>
      </c>
      <c r="O863" s="5">
        <f>INDEX(products!$A$1:$G$49,MATCH(orders!$D863,products!$A$1:$A$49,0),MATCH(orders!O$1,products!$A$1:$G$1,0))</f>
        <v>12.95</v>
      </c>
      <c r="P863" s="5">
        <f>E863*O863</f>
        <v>77.699999999999989</v>
      </c>
    </row>
    <row r="864" spans="1:16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INDEX(customers!$A$1:$I$1001,MATCH(orders!$C864,customers!$A$1:$A$1001,0),MATCH(orders!F$1,customers!$A$1:$I$1,0))</f>
        <v>Grazia Oats</v>
      </c>
      <c r="G864" s="2" t="str">
        <f>INDEX(customers!$A$1:$I$1001,MATCH(orders!$C864,customers!$A$1:$A$1001,0),MATCH(orders!G$1,customers!$A$1:$I$1,0))</f>
        <v>Yes</v>
      </c>
      <c r="H864" s="2" t="str">
        <f>INDEX(customers!$A$1:$I$1001,MATCH(orders!$C864,customers!$A$1:$A$1001,0),MATCH(orders!H$1,customers!$A$1:$I$1,0))</f>
        <v>Los Angeles</v>
      </c>
      <c r="I864" s="2" t="str">
        <f>INDEX(customers!$A$1:$I$1001,MATCH(orders!$C864,customers!$A$1:$A$1001,0),MATCH(orders!I$1,customers!$A$1:$I$1,0))</f>
        <v>United States</v>
      </c>
      <c r="J864" t="str">
        <f>INDEX(products!$A$1:$G$49,MATCH(orders!$D864,products!$A$1:$A$49,0),MATCH(orders!J$1,products!$A$1:$G$1,0))</f>
        <v>Rob</v>
      </c>
      <c r="K864" t="str">
        <f t="shared" si="26"/>
        <v>Robusta</v>
      </c>
      <c r="L864" t="str">
        <f>INDEX(products!$A$1:$G$49,MATCH(orders!$D864,products!$A$1:$A$49,0),MATCH(orders!L$1,products!$A$1:$G$1,0))</f>
        <v>M</v>
      </c>
      <c r="M864" t="str">
        <f t="shared" si="27"/>
        <v>Medium</v>
      </c>
      <c r="N864" s="4">
        <f>INDEX(products!$A$1:$G$49,MATCH(orders!$D864,products!$A$1:$A$49,0),MATCH(orders!N$1,products!$A$1:$G$1,0))</f>
        <v>1</v>
      </c>
      <c r="O864" s="5">
        <f>INDEX(products!$A$1:$G$49,MATCH(orders!$D864,products!$A$1:$A$49,0),MATCH(orders!O$1,products!$A$1:$G$1,0))</f>
        <v>9.9499999999999993</v>
      </c>
      <c r="P864" s="5">
        <f>E864*O864</f>
        <v>9.9499999999999993</v>
      </c>
    </row>
    <row r="865" spans="1:16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INDEX(customers!$A$1:$I$1001,MATCH(orders!$C865,customers!$A$1:$A$1001,0),MATCH(orders!F$1,customers!$A$1:$I$1,0))</f>
        <v>Meade Birkin</v>
      </c>
      <c r="G865" s="2" t="str">
        <f>INDEX(customers!$A$1:$I$1001,MATCH(orders!$C865,customers!$A$1:$A$1001,0),MATCH(orders!G$1,customers!$A$1:$I$1,0))</f>
        <v>Yes</v>
      </c>
      <c r="H865" s="2" t="str">
        <f>INDEX(customers!$A$1:$I$1001,MATCH(orders!$C865,customers!$A$1:$A$1001,0),MATCH(orders!H$1,customers!$A$1:$I$1,0))</f>
        <v>Miami</v>
      </c>
      <c r="I865" s="2" t="str">
        <f>INDEX(customers!$A$1:$I$1001,MATCH(orders!$C865,customers!$A$1:$A$1001,0),MATCH(orders!I$1,customers!$A$1:$I$1,0))</f>
        <v>United States</v>
      </c>
      <c r="J865" t="str">
        <f>INDEX(products!$A$1:$G$49,MATCH(orders!$D865,products!$A$1:$A$49,0),MATCH(orders!J$1,products!$A$1:$G$1,0))</f>
        <v>Lib</v>
      </c>
      <c r="K865" t="str">
        <f t="shared" si="26"/>
        <v>Liberica</v>
      </c>
      <c r="L865" t="str">
        <f>INDEX(products!$A$1:$G$49,MATCH(orders!$D865,products!$A$1:$A$49,0),MATCH(orders!L$1,products!$A$1:$G$1,0))</f>
        <v>M</v>
      </c>
      <c r="M865" t="str">
        <f t="shared" si="27"/>
        <v>Medium</v>
      </c>
      <c r="N865" s="4">
        <f>INDEX(products!$A$1:$G$49,MATCH(orders!$D865,products!$A$1:$A$49,0),MATCH(orders!N$1,products!$A$1:$G$1,0))</f>
        <v>1</v>
      </c>
      <c r="O865" s="5">
        <f>INDEX(products!$A$1:$G$49,MATCH(orders!$D865,products!$A$1:$A$49,0),MATCH(orders!O$1,products!$A$1:$G$1,0))</f>
        <v>14.55</v>
      </c>
      <c r="P865" s="5">
        <f>E865*O865</f>
        <v>29.1</v>
      </c>
    </row>
    <row r="866" spans="1:16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INDEX(customers!$A$1:$I$1001,MATCH(orders!$C866,customers!$A$1:$A$1001,0),MATCH(orders!F$1,customers!$A$1:$I$1,0))</f>
        <v>Ronda Pyson</v>
      </c>
      <c r="G866" s="2" t="str">
        <f>INDEX(customers!$A$1:$I$1001,MATCH(orders!$C866,customers!$A$1:$A$1001,0),MATCH(orders!G$1,customers!$A$1:$I$1,0))</f>
        <v>No</v>
      </c>
      <c r="H866" s="2" t="str">
        <f>INDEX(customers!$A$1:$I$1001,MATCH(orders!$C866,customers!$A$1:$A$1001,0),MATCH(orders!H$1,customers!$A$1:$I$1,0))</f>
        <v>Clones</v>
      </c>
      <c r="I866" s="2" t="str">
        <f>INDEX(customers!$A$1:$I$1001,MATCH(orders!$C866,customers!$A$1:$A$1001,0),MATCH(orders!I$1,customers!$A$1:$I$1,0))</f>
        <v>Ireland</v>
      </c>
      <c r="J866" t="str">
        <f>INDEX(products!$A$1:$G$49,MATCH(orders!$D866,products!$A$1:$A$49,0),MATCH(orders!J$1,products!$A$1:$G$1,0))</f>
        <v>Rob</v>
      </c>
      <c r="K866" t="str">
        <f t="shared" si="26"/>
        <v>Robusta</v>
      </c>
      <c r="L866" t="str">
        <f>INDEX(products!$A$1:$G$49,MATCH(orders!$D866,products!$A$1:$A$49,0),MATCH(orders!L$1,products!$A$1:$G$1,0))</f>
        <v>L</v>
      </c>
      <c r="M866" t="str">
        <f t="shared" si="27"/>
        <v>Light</v>
      </c>
      <c r="N866" s="4">
        <f>INDEX(products!$A$1:$G$49,MATCH(orders!$D866,products!$A$1:$A$49,0),MATCH(orders!N$1,products!$A$1:$G$1,0))</f>
        <v>0.2</v>
      </c>
      <c r="O866" s="5">
        <f>INDEX(products!$A$1:$G$49,MATCH(orders!$D866,products!$A$1:$A$49,0),MATCH(orders!O$1,products!$A$1:$G$1,0))</f>
        <v>3.5849999999999995</v>
      </c>
      <c r="P866" s="5">
        <f>E866*O866</f>
        <v>21.509999999999998</v>
      </c>
    </row>
    <row r="867" spans="1:16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INDEX(customers!$A$1:$I$1001,MATCH(orders!$C867,customers!$A$1:$A$1001,0),MATCH(orders!F$1,customers!$A$1:$I$1,0))</f>
        <v>Modesty MacConnechie</v>
      </c>
      <c r="G867" s="2" t="str">
        <f>INDEX(customers!$A$1:$I$1001,MATCH(orders!$C867,customers!$A$1:$A$1001,0),MATCH(orders!G$1,customers!$A$1:$I$1,0))</f>
        <v>Yes</v>
      </c>
      <c r="H867" s="2" t="str">
        <f>INDEX(customers!$A$1:$I$1001,MATCH(orders!$C867,customers!$A$1:$A$1001,0),MATCH(orders!H$1,customers!$A$1:$I$1,0))</f>
        <v>Charleston</v>
      </c>
      <c r="I867" s="2" t="str">
        <f>INDEX(customers!$A$1:$I$1001,MATCH(orders!$C867,customers!$A$1:$A$1001,0),MATCH(orders!I$1,customers!$A$1:$I$1,0))</f>
        <v>United States</v>
      </c>
      <c r="J867" t="str">
        <f>INDEX(products!$A$1:$G$49,MATCH(orders!$D867,products!$A$1:$A$49,0),MATCH(orders!J$1,products!$A$1:$G$1,0))</f>
        <v>Ara</v>
      </c>
      <c r="K867" t="str">
        <f t="shared" si="26"/>
        <v>Arabica</v>
      </c>
      <c r="L867" t="str">
        <f>INDEX(products!$A$1:$G$49,MATCH(orders!$D867,products!$A$1:$A$49,0),MATCH(orders!L$1,products!$A$1:$G$1,0))</f>
        <v>M</v>
      </c>
      <c r="M867" t="str">
        <f t="shared" si="27"/>
        <v>Medium</v>
      </c>
      <c r="N867" s="4">
        <f>INDEX(products!$A$1:$G$49,MATCH(orders!$D867,products!$A$1:$A$49,0),MATCH(orders!N$1,products!$A$1:$G$1,0))</f>
        <v>0.5</v>
      </c>
      <c r="O867" s="5">
        <f>INDEX(products!$A$1:$G$49,MATCH(orders!$D867,products!$A$1:$A$49,0),MATCH(orders!O$1,products!$A$1:$G$1,0))</f>
        <v>6.75</v>
      </c>
      <c r="P867" s="5">
        <f>E867*O867</f>
        <v>6.75</v>
      </c>
    </row>
    <row r="868" spans="1:16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INDEX(customers!$A$1:$I$1001,MATCH(orders!$C868,customers!$A$1:$A$1001,0),MATCH(orders!F$1,customers!$A$1:$I$1,0))</f>
        <v>Rafaela Treacher</v>
      </c>
      <c r="G868" s="2" t="str">
        <f>INDEX(customers!$A$1:$I$1001,MATCH(orders!$C868,customers!$A$1:$A$1001,0),MATCH(orders!G$1,customers!$A$1:$I$1,0))</f>
        <v>No</v>
      </c>
      <c r="H868" s="2" t="str">
        <f>INDEX(customers!$A$1:$I$1001,MATCH(orders!$C868,customers!$A$1:$A$1001,0),MATCH(orders!H$1,customers!$A$1:$I$1,0))</f>
        <v>Greystones</v>
      </c>
      <c r="I868" s="2" t="str">
        <f>INDEX(customers!$A$1:$I$1001,MATCH(orders!$C868,customers!$A$1:$A$1001,0),MATCH(orders!I$1,customers!$A$1:$I$1,0))</f>
        <v>Ireland</v>
      </c>
      <c r="J868" t="str">
        <f>INDEX(products!$A$1:$G$49,MATCH(orders!$D868,products!$A$1:$A$49,0),MATCH(orders!J$1,products!$A$1:$G$1,0))</f>
        <v>Ara</v>
      </c>
      <c r="K868" t="str">
        <f t="shared" si="26"/>
        <v>Arabica</v>
      </c>
      <c r="L868" t="str">
        <f>INDEX(products!$A$1:$G$49,MATCH(orders!$D868,products!$A$1:$A$49,0),MATCH(orders!L$1,products!$A$1:$G$1,0))</f>
        <v>D</v>
      </c>
      <c r="M868" t="str">
        <f t="shared" si="27"/>
        <v>Dark</v>
      </c>
      <c r="N868" s="4">
        <f>INDEX(products!$A$1:$G$49,MATCH(orders!$D868,products!$A$1:$A$49,0),MATCH(orders!N$1,products!$A$1:$G$1,0))</f>
        <v>0.5</v>
      </c>
      <c r="O868" s="5">
        <f>INDEX(products!$A$1:$G$49,MATCH(orders!$D868,products!$A$1:$A$49,0),MATCH(orders!O$1,products!$A$1:$G$1,0))</f>
        <v>5.97</v>
      </c>
      <c r="P868" s="5">
        <f>E868*O868</f>
        <v>17.91</v>
      </c>
    </row>
    <row r="869" spans="1:16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INDEX(customers!$A$1:$I$1001,MATCH(orders!$C869,customers!$A$1:$A$1001,0),MATCH(orders!F$1,customers!$A$1:$I$1,0))</f>
        <v>Bee Fattorini</v>
      </c>
      <c r="G869" s="2" t="str">
        <f>INDEX(customers!$A$1:$I$1001,MATCH(orders!$C869,customers!$A$1:$A$1001,0),MATCH(orders!G$1,customers!$A$1:$I$1,0))</f>
        <v>Yes</v>
      </c>
      <c r="H869" s="2" t="str">
        <f>INDEX(customers!$A$1:$I$1001,MATCH(orders!$C869,customers!$A$1:$A$1001,0),MATCH(orders!H$1,customers!$A$1:$I$1,0))</f>
        <v>Monaghan</v>
      </c>
      <c r="I869" s="2" t="str">
        <f>INDEX(customers!$A$1:$I$1001,MATCH(orders!$C869,customers!$A$1:$A$1001,0),MATCH(orders!I$1,customers!$A$1:$I$1,0))</f>
        <v>Ireland</v>
      </c>
      <c r="J869" t="str">
        <f>INDEX(products!$A$1:$G$49,MATCH(orders!$D869,products!$A$1:$A$49,0),MATCH(orders!J$1,products!$A$1:$G$1,0))</f>
        <v>Ara</v>
      </c>
      <c r="K869" t="str">
        <f t="shared" si="26"/>
        <v>Arabica</v>
      </c>
      <c r="L869" t="str">
        <f>INDEX(products!$A$1:$G$49,MATCH(orders!$D869,products!$A$1:$A$49,0),MATCH(orders!L$1,products!$A$1:$G$1,0))</f>
        <v>L</v>
      </c>
      <c r="M869" t="str">
        <f t="shared" si="27"/>
        <v>Light</v>
      </c>
      <c r="N869" s="4">
        <f>INDEX(products!$A$1:$G$49,MATCH(orders!$D869,products!$A$1:$A$49,0),MATCH(orders!N$1,products!$A$1:$G$1,0))</f>
        <v>2.5</v>
      </c>
      <c r="O869" s="5">
        <f>INDEX(products!$A$1:$G$49,MATCH(orders!$D869,products!$A$1:$A$49,0),MATCH(orders!O$1,products!$A$1:$G$1,0))</f>
        <v>29.784999999999997</v>
      </c>
      <c r="P869" s="5">
        <f>E869*O869</f>
        <v>29.784999999999997</v>
      </c>
    </row>
    <row r="870" spans="1:16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INDEX(customers!$A$1:$I$1001,MATCH(orders!$C870,customers!$A$1:$A$1001,0),MATCH(orders!F$1,customers!$A$1:$I$1,0))</f>
        <v>Margie Palleske</v>
      </c>
      <c r="G870" s="2" t="str">
        <f>INDEX(customers!$A$1:$I$1001,MATCH(orders!$C870,customers!$A$1:$A$1001,0),MATCH(orders!G$1,customers!$A$1:$I$1,0))</f>
        <v>Yes</v>
      </c>
      <c r="H870" s="2" t="str">
        <f>INDEX(customers!$A$1:$I$1001,MATCH(orders!$C870,customers!$A$1:$A$1001,0),MATCH(orders!H$1,customers!$A$1:$I$1,0))</f>
        <v>Pompano Beach</v>
      </c>
      <c r="I870" s="2" t="str">
        <f>INDEX(customers!$A$1:$I$1001,MATCH(orders!$C870,customers!$A$1:$A$1001,0),MATCH(orders!I$1,customers!$A$1:$I$1,0))</f>
        <v>United States</v>
      </c>
      <c r="J870" t="str">
        <f>INDEX(products!$A$1:$G$49,MATCH(orders!$D870,products!$A$1:$A$49,0),MATCH(orders!J$1,products!$A$1:$G$1,0))</f>
        <v>Exc</v>
      </c>
      <c r="K870" t="str">
        <f t="shared" si="26"/>
        <v>Excelsa</v>
      </c>
      <c r="L870" t="str">
        <f>INDEX(products!$A$1:$G$49,MATCH(orders!$D870,products!$A$1:$A$49,0),MATCH(orders!L$1,products!$A$1:$G$1,0))</f>
        <v>M</v>
      </c>
      <c r="M870" t="str">
        <f t="shared" si="27"/>
        <v>Medium</v>
      </c>
      <c r="N870" s="4">
        <f>INDEX(products!$A$1:$G$49,MATCH(orders!$D870,products!$A$1:$A$49,0),MATCH(orders!N$1,products!$A$1:$G$1,0))</f>
        <v>0.5</v>
      </c>
      <c r="O870" s="5">
        <f>INDEX(products!$A$1:$G$49,MATCH(orders!$D870,products!$A$1:$A$49,0),MATCH(orders!O$1,products!$A$1:$G$1,0))</f>
        <v>8.25</v>
      </c>
      <c r="P870" s="5">
        <f>E870*O870</f>
        <v>41.25</v>
      </c>
    </row>
    <row r="871" spans="1:16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INDEX(customers!$A$1:$I$1001,MATCH(orders!$C871,customers!$A$1:$A$1001,0),MATCH(orders!F$1,customers!$A$1:$I$1,0))</f>
        <v>Alexina Randals</v>
      </c>
      <c r="G871" s="2" t="str">
        <f>INDEX(customers!$A$1:$I$1001,MATCH(orders!$C871,customers!$A$1:$A$1001,0),MATCH(orders!G$1,customers!$A$1:$I$1,0))</f>
        <v>Yes</v>
      </c>
      <c r="H871" s="2" t="str">
        <f>INDEX(customers!$A$1:$I$1001,MATCH(orders!$C871,customers!$A$1:$A$1001,0),MATCH(orders!H$1,customers!$A$1:$I$1,0))</f>
        <v>Sacramento</v>
      </c>
      <c r="I871" s="2" t="str">
        <f>INDEX(customers!$A$1:$I$1001,MATCH(orders!$C871,customers!$A$1:$A$1001,0),MATCH(orders!I$1,customers!$A$1:$I$1,0))</f>
        <v>United States</v>
      </c>
      <c r="J871" t="str">
        <f>INDEX(products!$A$1:$G$49,MATCH(orders!$D871,products!$A$1:$A$49,0),MATCH(orders!J$1,products!$A$1:$G$1,0))</f>
        <v>Rob</v>
      </c>
      <c r="K871" t="str">
        <f t="shared" si="26"/>
        <v>Robusta</v>
      </c>
      <c r="L871" t="str">
        <f>INDEX(products!$A$1:$G$49,MATCH(orders!$D871,products!$A$1:$A$49,0),MATCH(orders!L$1,products!$A$1:$G$1,0))</f>
        <v>M</v>
      </c>
      <c r="M871" t="str">
        <f t="shared" si="27"/>
        <v>Medium</v>
      </c>
      <c r="N871" s="4">
        <f>INDEX(products!$A$1:$G$49,MATCH(orders!$D871,products!$A$1:$A$49,0),MATCH(orders!N$1,products!$A$1:$G$1,0))</f>
        <v>0.5</v>
      </c>
      <c r="O871" s="5">
        <f>INDEX(products!$A$1:$G$49,MATCH(orders!$D871,products!$A$1:$A$49,0),MATCH(orders!O$1,products!$A$1:$G$1,0))</f>
        <v>5.97</v>
      </c>
      <c r="P871" s="5">
        <f>E871*O871</f>
        <v>17.91</v>
      </c>
    </row>
    <row r="872" spans="1:16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INDEX(customers!$A$1:$I$1001,MATCH(orders!$C872,customers!$A$1:$A$1001,0),MATCH(orders!F$1,customers!$A$1:$I$1,0))</f>
        <v>Filip Antcliffe</v>
      </c>
      <c r="G872" s="2" t="str">
        <f>INDEX(customers!$A$1:$I$1001,MATCH(orders!$C872,customers!$A$1:$A$1001,0),MATCH(orders!G$1,customers!$A$1:$I$1,0))</f>
        <v>Yes</v>
      </c>
      <c r="H872" s="2" t="str">
        <f>INDEX(customers!$A$1:$I$1001,MATCH(orders!$C872,customers!$A$1:$A$1001,0),MATCH(orders!H$1,customers!$A$1:$I$1,0))</f>
        <v>Clonskeagh</v>
      </c>
      <c r="I872" s="2" t="str">
        <f>INDEX(customers!$A$1:$I$1001,MATCH(orders!$C872,customers!$A$1:$A$1001,0),MATCH(orders!I$1,customers!$A$1:$I$1,0))</f>
        <v>Ireland</v>
      </c>
      <c r="J872" t="str">
        <f>INDEX(products!$A$1:$G$49,MATCH(orders!$D872,products!$A$1:$A$49,0),MATCH(orders!J$1,products!$A$1:$G$1,0))</f>
        <v>Exc</v>
      </c>
      <c r="K872" t="str">
        <f t="shared" si="26"/>
        <v>Excelsa</v>
      </c>
      <c r="L872" t="str">
        <f>INDEX(products!$A$1:$G$49,MATCH(orders!$D872,products!$A$1:$A$49,0),MATCH(orders!L$1,products!$A$1:$G$1,0))</f>
        <v>D</v>
      </c>
      <c r="M872" t="str">
        <f t="shared" si="27"/>
        <v>Dark</v>
      </c>
      <c r="N872" s="4">
        <f>INDEX(products!$A$1:$G$49,MATCH(orders!$D872,products!$A$1:$A$49,0),MATCH(orders!N$1,products!$A$1:$G$1,0))</f>
        <v>0.5</v>
      </c>
      <c r="O872" s="5">
        <f>INDEX(products!$A$1:$G$49,MATCH(orders!$D872,products!$A$1:$A$49,0),MATCH(orders!O$1,products!$A$1:$G$1,0))</f>
        <v>7.29</v>
      </c>
      <c r="P872" s="5">
        <f>E872*O872</f>
        <v>7.29</v>
      </c>
    </row>
    <row r="873" spans="1:16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INDEX(customers!$A$1:$I$1001,MATCH(orders!$C873,customers!$A$1:$A$1001,0),MATCH(orders!F$1,customers!$A$1:$I$1,0))</f>
        <v>Peyter Matignon</v>
      </c>
      <c r="G873" s="2" t="str">
        <f>INDEX(customers!$A$1:$I$1001,MATCH(orders!$C873,customers!$A$1:$A$1001,0),MATCH(orders!G$1,customers!$A$1:$I$1,0))</f>
        <v>Yes</v>
      </c>
      <c r="H873" s="2" t="str">
        <f>INDEX(customers!$A$1:$I$1001,MATCH(orders!$C873,customers!$A$1:$A$1001,0),MATCH(orders!H$1,customers!$A$1:$I$1,0))</f>
        <v>Kirkton</v>
      </c>
      <c r="I873" s="2" t="str">
        <f>INDEX(customers!$A$1:$I$1001,MATCH(orders!$C873,customers!$A$1:$A$1001,0),MATCH(orders!I$1,customers!$A$1:$I$1,0))</f>
        <v>United Kingdom</v>
      </c>
      <c r="J873" t="str">
        <f>INDEX(products!$A$1:$G$49,MATCH(orders!$D873,products!$A$1:$A$49,0),MATCH(orders!J$1,products!$A$1:$G$1,0))</f>
        <v>Exc</v>
      </c>
      <c r="K873" t="str">
        <f t="shared" si="26"/>
        <v>Excelsa</v>
      </c>
      <c r="L873" t="str">
        <f>INDEX(products!$A$1:$G$49,MATCH(orders!$D873,products!$A$1:$A$49,0),MATCH(orders!L$1,products!$A$1:$G$1,0))</f>
        <v>L</v>
      </c>
      <c r="M873" t="str">
        <f t="shared" si="27"/>
        <v>Light</v>
      </c>
      <c r="N873" s="4">
        <f>INDEX(products!$A$1:$G$49,MATCH(orders!$D873,products!$A$1:$A$49,0),MATCH(orders!N$1,products!$A$1:$G$1,0))</f>
        <v>1</v>
      </c>
      <c r="O873" s="5">
        <f>INDEX(products!$A$1:$G$49,MATCH(orders!$D873,products!$A$1:$A$49,0),MATCH(orders!O$1,products!$A$1:$G$1,0))</f>
        <v>14.85</v>
      </c>
      <c r="P873" s="5">
        <f>E873*O873</f>
        <v>29.7</v>
      </c>
    </row>
    <row r="874" spans="1:16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INDEX(customers!$A$1:$I$1001,MATCH(orders!$C874,customers!$A$1:$A$1001,0),MATCH(orders!F$1,customers!$A$1:$I$1,0))</f>
        <v>Claudie Weond</v>
      </c>
      <c r="G874" s="2" t="str">
        <f>INDEX(customers!$A$1:$I$1001,MATCH(orders!$C874,customers!$A$1:$A$1001,0),MATCH(orders!G$1,customers!$A$1:$I$1,0))</f>
        <v>No</v>
      </c>
      <c r="H874" s="2" t="str">
        <f>INDEX(customers!$A$1:$I$1001,MATCH(orders!$C874,customers!$A$1:$A$1001,0),MATCH(orders!H$1,customers!$A$1:$I$1,0))</f>
        <v>Asheville</v>
      </c>
      <c r="I874" s="2" t="str">
        <f>INDEX(customers!$A$1:$I$1001,MATCH(orders!$C874,customers!$A$1:$A$1001,0),MATCH(orders!I$1,customers!$A$1:$I$1,0))</f>
        <v>United States</v>
      </c>
      <c r="J874" t="str">
        <f>INDEX(products!$A$1:$G$49,MATCH(orders!$D874,products!$A$1:$A$49,0),MATCH(orders!J$1,products!$A$1:$G$1,0))</f>
        <v>Ara</v>
      </c>
      <c r="K874" t="str">
        <f t="shared" si="26"/>
        <v>Arabica</v>
      </c>
      <c r="L874" t="str">
        <f>INDEX(products!$A$1:$G$49,MATCH(orders!$D874,products!$A$1:$A$49,0),MATCH(orders!L$1,products!$A$1:$G$1,0))</f>
        <v>M</v>
      </c>
      <c r="M874" t="str">
        <f t="shared" si="27"/>
        <v>Medium</v>
      </c>
      <c r="N874" s="4">
        <f>INDEX(products!$A$1:$G$49,MATCH(orders!$D874,products!$A$1:$A$49,0),MATCH(orders!N$1,products!$A$1:$G$1,0))</f>
        <v>1</v>
      </c>
      <c r="O874" s="5">
        <f>INDEX(products!$A$1:$G$49,MATCH(orders!$D874,products!$A$1:$A$49,0),MATCH(orders!O$1,products!$A$1:$G$1,0))</f>
        <v>11.25</v>
      </c>
      <c r="P874" s="5">
        <f>E874*O874</f>
        <v>22.5</v>
      </c>
    </row>
    <row r="875" spans="1:16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INDEX(customers!$A$1:$I$1001,MATCH(orders!$C875,customers!$A$1:$A$1001,0),MATCH(orders!F$1,customers!$A$1:$I$1,0))</f>
        <v>Modesty MacConnechie</v>
      </c>
      <c r="G875" s="2" t="str">
        <f>INDEX(customers!$A$1:$I$1001,MATCH(orders!$C875,customers!$A$1:$A$1001,0),MATCH(orders!G$1,customers!$A$1:$I$1,0))</f>
        <v>Yes</v>
      </c>
      <c r="H875" s="2" t="str">
        <f>INDEX(customers!$A$1:$I$1001,MATCH(orders!$C875,customers!$A$1:$A$1001,0),MATCH(orders!H$1,customers!$A$1:$I$1,0))</f>
        <v>Charleston</v>
      </c>
      <c r="I875" s="2" t="str">
        <f>INDEX(customers!$A$1:$I$1001,MATCH(orders!$C875,customers!$A$1:$A$1001,0),MATCH(orders!I$1,customers!$A$1:$I$1,0))</f>
        <v>United States</v>
      </c>
      <c r="J875" t="str">
        <f>INDEX(products!$A$1:$G$49,MATCH(orders!$D875,products!$A$1:$A$49,0),MATCH(orders!J$1,products!$A$1:$G$1,0))</f>
        <v>Rob</v>
      </c>
      <c r="K875" t="str">
        <f t="shared" si="26"/>
        <v>Robusta</v>
      </c>
      <c r="L875" t="str">
        <f>INDEX(products!$A$1:$G$49,MATCH(orders!$D875,products!$A$1:$A$49,0),MATCH(orders!L$1,products!$A$1:$G$1,0))</f>
        <v>M</v>
      </c>
      <c r="M875" t="str">
        <f t="shared" si="27"/>
        <v>Medium</v>
      </c>
      <c r="N875" s="4">
        <f>INDEX(products!$A$1:$G$49,MATCH(orders!$D875,products!$A$1:$A$49,0),MATCH(orders!N$1,products!$A$1:$G$1,0))</f>
        <v>0.2</v>
      </c>
      <c r="O875" s="5">
        <f>INDEX(products!$A$1:$G$49,MATCH(orders!$D875,products!$A$1:$A$49,0),MATCH(orders!O$1,products!$A$1:$G$1,0))</f>
        <v>2.9849999999999999</v>
      </c>
      <c r="P875" s="5">
        <f>E875*O875</f>
        <v>11.94</v>
      </c>
    </row>
    <row r="876" spans="1:16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INDEX(customers!$A$1:$I$1001,MATCH(orders!$C876,customers!$A$1:$A$1001,0),MATCH(orders!F$1,customers!$A$1:$I$1,0))</f>
        <v>Jaquenette Skentelbery</v>
      </c>
      <c r="G876" s="2" t="str">
        <f>INDEX(customers!$A$1:$I$1001,MATCH(orders!$C876,customers!$A$1:$A$1001,0),MATCH(orders!G$1,customers!$A$1:$I$1,0))</f>
        <v>No</v>
      </c>
      <c r="H876" s="2" t="str">
        <f>INDEX(customers!$A$1:$I$1001,MATCH(orders!$C876,customers!$A$1:$A$1001,0),MATCH(orders!H$1,customers!$A$1:$I$1,0))</f>
        <v>Houston</v>
      </c>
      <c r="I876" s="2" t="str">
        <f>INDEX(customers!$A$1:$I$1001,MATCH(orders!$C876,customers!$A$1:$A$1001,0),MATCH(orders!I$1,customers!$A$1:$I$1,0))</f>
        <v>United States</v>
      </c>
      <c r="J876" t="str">
        <f>INDEX(products!$A$1:$G$49,MATCH(orders!$D876,products!$A$1:$A$49,0),MATCH(orders!J$1,products!$A$1:$G$1,0))</f>
        <v>Ara</v>
      </c>
      <c r="K876" t="str">
        <f t="shared" si="26"/>
        <v>Arabica</v>
      </c>
      <c r="L876" t="str">
        <f>INDEX(products!$A$1:$G$49,MATCH(orders!$D876,products!$A$1:$A$49,0),MATCH(orders!L$1,products!$A$1:$G$1,0))</f>
        <v>L</v>
      </c>
      <c r="M876" t="str">
        <f t="shared" si="27"/>
        <v>Light</v>
      </c>
      <c r="N876" s="4">
        <f>INDEX(products!$A$1:$G$49,MATCH(orders!$D876,products!$A$1:$A$49,0),MATCH(orders!N$1,products!$A$1:$G$1,0))</f>
        <v>1</v>
      </c>
      <c r="O876" s="5">
        <f>INDEX(products!$A$1:$G$49,MATCH(orders!$D876,products!$A$1:$A$49,0),MATCH(orders!O$1,products!$A$1:$G$1,0))</f>
        <v>12.95</v>
      </c>
      <c r="P876" s="5">
        <f>E876*O876</f>
        <v>25.9</v>
      </c>
    </row>
    <row r="877" spans="1:16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INDEX(customers!$A$1:$I$1001,MATCH(orders!$C877,customers!$A$1:$A$1001,0),MATCH(orders!F$1,customers!$A$1:$I$1,0))</f>
        <v>Orazio Comber</v>
      </c>
      <c r="G877" s="2" t="str">
        <f>INDEX(customers!$A$1:$I$1001,MATCH(orders!$C877,customers!$A$1:$A$1001,0),MATCH(orders!G$1,customers!$A$1:$I$1,0))</f>
        <v>No</v>
      </c>
      <c r="H877" s="2" t="str">
        <f>INDEX(customers!$A$1:$I$1001,MATCH(orders!$C877,customers!$A$1:$A$1001,0),MATCH(orders!H$1,customers!$A$1:$I$1,0))</f>
        <v>Confey</v>
      </c>
      <c r="I877" s="2" t="str">
        <f>INDEX(customers!$A$1:$I$1001,MATCH(orders!$C877,customers!$A$1:$A$1001,0),MATCH(orders!I$1,customers!$A$1:$I$1,0))</f>
        <v>Ireland</v>
      </c>
      <c r="J877" t="str">
        <f>INDEX(products!$A$1:$G$49,MATCH(orders!$D877,products!$A$1:$A$49,0),MATCH(orders!J$1,products!$A$1:$G$1,0))</f>
        <v>Lib</v>
      </c>
      <c r="K877" t="str">
        <f t="shared" si="26"/>
        <v>Liberica</v>
      </c>
      <c r="L877" t="str">
        <f>INDEX(products!$A$1:$G$49,MATCH(orders!$D877,products!$A$1:$A$49,0),MATCH(orders!L$1,products!$A$1:$G$1,0))</f>
        <v>M</v>
      </c>
      <c r="M877" t="str">
        <f t="shared" si="27"/>
        <v>Medium</v>
      </c>
      <c r="N877" s="4">
        <f>INDEX(products!$A$1:$G$49,MATCH(orders!$D877,products!$A$1:$A$49,0),MATCH(orders!N$1,products!$A$1:$G$1,0))</f>
        <v>0.5</v>
      </c>
      <c r="O877" s="5">
        <f>INDEX(products!$A$1:$G$49,MATCH(orders!$D877,products!$A$1:$A$49,0),MATCH(orders!O$1,products!$A$1:$G$1,0))</f>
        <v>8.73</v>
      </c>
      <c r="P877" s="5">
        <f>E877*O877</f>
        <v>43.650000000000006</v>
      </c>
    </row>
    <row r="878" spans="1:16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INDEX(customers!$A$1:$I$1001,MATCH(orders!$C878,customers!$A$1:$A$1001,0),MATCH(orders!F$1,customers!$A$1:$I$1,0))</f>
        <v>Orazio Comber</v>
      </c>
      <c r="G878" s="2" t="str">
        <f>INDEX(customers!$A$1:$I$1001,MATCH(orders!$C878,customers!$A$1:$A$1001,0),MATCH(orders!G$1,customers!$A$1:$I$1,0))</f>
        <v>No</v>
      </c>
      <c r="H878" s="2" t="str">
        <f>INDEX(customers!$A$1:$I$1001,MATCH(orders!$C878,customers!$A$1:$A$1001,0),MATCH(orders!H$1,customers!$A$1:$I$1,0))</f>
        <v>Confey</v>
      </c>
      <c r="I878" s="2" t="str">
        <f>INDEX(customers!$A$1:$I$1001,MATCH(orders!$C878,customers!$A$1:$A$1001,0),MATCH(orders!I$1,customers!$A$1:$I$1,0))</f>
        <v>Ireland</v>
      </c>
      <c r="J878" t="str">
        <f>INDEX(products!$A$1:$G$49,MATCH(orders!$D878,products!$A$1:$A$49,0),MATCH(orders!J$1,products!$A$1:$G$1,0))</f>
        <v>Ara</v>
      </c>
      <c r="K878" t="str">
        <f t="shared" si="26"/>
        <v>Arabica</v>
      </c>
      <c r="L878" t="str">
        <f>INDEX(products!$A$1:$G$49,MATCH(orders!$D878,products!$A$1:$A$49,0),MATCH(orders!L$1,products!$A$1:$G$1,0))</f>
        <v>L</v>
      </c>
      <c r="M878" t="str">
        <f t="shared" si="27"/>
        <v>Light</v>
      </c>
      <c r="N878" s="4">
        <f>INDEX(products!$A$1:$G$49,MATCH(orders!$D878,products!$A$1:$A$49,0),MATCH(orders!N$1,products!$A$1:$G$1,0))</f>
        <v>0.5</v>
      </c>
      <c r="O878" s="5">
        <f>INDEX(products!$A$1:$G$49,MATCH(orders!$D878,products!$A$1:$A$49,0),MATCH(orders!O$1,products!$A$1:$G$1,0))</f>
        <v>7.77</v>
      </c>
      <c r="P878" s="5">
        <f>E878*O878</f>
        <v>46.62</v>
      </c>
    </row>
    <row r="879" spans="1:16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INDEX(customers!$A$1:$I$1001,MATCH(orders!$C879,customers!$A$1:$A$1001,0),MATCH(orders!F$1,customers!$A$1:$I$1,0))</f>
        <v>Zachary Tramel</v>
      </c>
      <c r="G879" s="2" t="str">
        <f>INDEX(customers!$A$1:$I$1001,MATCH(orders!$C879,customers!$A$1:$A$1001,0),MATCH(orders!G$1,customers!$A$1:$I$1,0))</f>
        <v>No</v>
      </c>
      <c r="H879" s="2" t="str">
        <f>INDEX(customers!$A$1:$I$1001,MATCH(orders!$C879,customers!$A$1:$A$1001,0),MATCH(orders!H$1,customers!$A$1:$I$1,0))</f>
        <v>Newark</v>
      </c>
      <c r="I879" s="2" t="str">
        <f>INDEX(customers!$A$1:$I$1001,MATCH(orders!$C879,customers!$A$1:$A$1001,0),MATCH(orders!I$1,customers!$A$1:$I$1,0))</f>
        <v>United States</v>
      </c>
      <c r="J879" t="str">
        <f>INDEX(products!$A$1:$G$49,MATCH(orders!$D879,products!$A$1:$A$49,0),MATCH(orders!J$1,products!$A$1:$G$1,0))</f>
        <v>Lib</v>
      </c>
      <c r="K879" t="str">
        <f t="shared" si="26"/>
        <v>Liberica</v>
      </c>
      <c r="L879" t="str">
        <f>INDEX(products!$A$1:$G$49,MATCH(orders!$D879,products!$A$1:$A$49,0),MATCH(orders!L$1,products!$A$1:$G$1,0))</f>
        <v>L</v>
      </c>
      <c r="M879" t="str">
        <f t="shared" si="27"/>
        <v>Light</v>
      </c>
      <c r="N879" s="4">
        <f>INDEX(products!$A$1:$G$49,MATCH(orders!$D879,products!$A$1:$A$49,0),MATCH(orders!N$1,products!$A$1:$G$1,0))</f>
        <v>0.5</v>
      </c>
      <c r="O879" s="5">
        <f>INDEX(products!$A$1:$G$49,MATCH(orders!$D879,products!$A$1:$A$49,0),MATCH(orders!O$1,products!$A$1:$G$1,0))</f>
        <v>9.51</v>
      </c>
      <c r="P879" s="5">
        <f>E879*O879</f>
        <v>28.53</v>
      </c>
    </row>
    <row r="880" spans="1:16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INDEX(customers!$A$1:$I$1001,MATCH(orders!$C880,customers!$A$1:$A$1001,0),MATCH(orders!F$1,customers!$A$1:$I$1,0))</f>
        <v>Izaak Primak</v>
      </c>
      <c r="G880" s="2" t="str">
        <f>INDEX(customers!$A$1:$I$1001,MATCH(orders!$C880,customers!$A$1:$A$1001,0),MATCH(orders!G$1,customers!$A$1:$I$1,0))</f>
        <v>Yes</v>
      </c>
      <c r="H880" s="2" t="str">
        <f>INDEX(customers!$A$1:$I$1001,MATCH(orders!$C880,customers!$A$1:$A$1001,0),MATCH(orders!H$1,customers!$A$1:$I$1,0))</f>
        <v>Seattle</v>
      </c>
      <c r="I880" s="2" t="str">
        <f>INDEX(customers!$A$1:$I$1001,MATCH(orders!$C880,customers!$A$1:$A$1001,0),MATCH(orders!I$1,customers!$A$1:$I$1,0))</f>
        <v>United States</v>
      </c>
      <c r="J880" t="str">
        <f>INDEX(products!$A$1:$G$49,MATCH(orders!$D880,products!$A$1:$A$49,0),MATCH(orders!J$1,products!$A$1:$G$1,0))</f>
        <v>Rob</v>
      </c>
      <c r="K880" t="str">
        <f t="shared" si="26"/>
        <v>Robusta</v>
      </c>
      <c r="L880" t="str">
        <f>INDEX(products!$A$1:$G$49,MATCH(orders!$D880,products!$A$1:$A$49,0),MATCH(orders!L$1,products!$A$1:$G$1,0))</f>
        <v>L</v>
      </c>
      <c r="M880" t="str">
        <f t="shared" si="27"/>
        <v>Light</v>
      </c>
      <c r="N880" s="4">
        <f>INDEX(products!$A$1:$G$49,MATCH(orders!$D880,products!$A$1:$A$49,0),MATCH(orders!N$1,products!$A$1:$G$1,0))</f>
        <v>2.5</v>
      </c>
      <c r="O880" s="5">
        <f>INDEX(products!$A$1:$G$49,MATCH(orders!$D880,products!$A$1:$A$49,0),MATCH(orders!O$1,products!$A$1:$G$1,0))</f>
        <v>27.484999999999996</v>
      </c>
      <c r="P880" s="5">
        <f>E880*O880</f>
        <v>27.484999999999996</v>
      </c>
    </row>
    <row r="881" spans="1:16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INDEX(customers!$A$1:$I$1001,MATCH(orders!$C881,customers!$A$1:$A$1001,0),MATCH(orders!F$1,customers!$A$1:$I$1,0))</f>
        <v>Brittani Thoresbie</v>
      </c>
      <c r="G881" s="2" t="str">
        <f>INDEX(customers!$A$1:$I$1001,MATCH(orders!$C881,customers!$A$1:$A$1001,0),MATCH(orders!G$1,customers!$A$1:$I$1,0))</f>
        <v>No</v>
      </c>
      <c r="H881" s="2" t="str">
        <f>INDEX(customers!$A$1:$I$1001,MATCH(orders!$C881,customers!$A$1:$A$1001,0),MATCH(orders!H$1,customers!$A$1:$I$1,0))</f>
        <v>Englewood</v>
      </c>
      <c r="I881" s="2" t="str">
        <f>INDEX(customers!$A$1:$I$1001,MATCH(orders!$C881,customers!$A$1:$A$1001,0),MATCH(orders!I$1,customers!$A$1:$I$1,0))</f>
        <v>United States</v>
      </c>
      <c r="J881" t="str">
        <f>INDEX(products!$A$1:$G$49,MATCH(orders!$D881,products!$A$1:$A$49,0),MATCH(orders!J$1,products!$A$1:$G$1,0))</f>
        <v>Exc</v>
      </c>
      <c r="K881" t="str">
        <f t="shared" si="26"/>
        <v>Excelsa</v>
      </c>
      <c r="L881" t="str">
        <f>INDEX(products!$A$1:$G$49,MATCH(orders!$D881,products!$A$1:$A$49,0),MATCH(orders!L$1,products!$A$1:$G$1,0))</f>
        <v>D</v>
      </c>
      <c r="M881" t="str">
        <f t="shared" si="27"/>
        <v>Dark</v>
      </c>
      <c r="N881" s="4">
        <f>INDEX(products!$A$1:$G$49,MATCH(orders!$D881,products!$A$1:$A$49,0),MATCH(orders!N$1,products!$A$1:$G$1,0))</f>
        <v>0.2</v>
      </c>
      <c r="O881" s="5">
        <f>INDEX(products!$A$1:$G$49,MATCH(orders!$D881,products!$A$1:$A$49,0),MATCH(orders!O$1,products!$A$1:$G$1,0))</f>
        <v>3.645</v>
      </c>
      <c r="P881" s="5">
        <f>E881*O881</f>
        <v>10.935</v>
      </c>
    </row>
    <row r="882" spans="1:16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INDEX(customers!$A$1:$I$1001,MATCH(orders!$C882,customers!$A$1:$A$1001,0),MATCH(orders!F$1,customers!$A$1:$I$1,0))</f>
        <v>Constanta Hatfull</v>
      </c>
      <c r="G882" s="2" t="str">
        <f>INDEX(customers!$A$1:$I$1001,MATCH(orders!$C882,customers!$A$1:$A$1001,0),MATCH(orders!G$1,customers!$A$1:$I$1,0))</f>
        <v>No</v>
      </c>
      <c r="H882" s="2" t="str">
        <f>INDEX(customers!$A$1:$I$1001,MATCH(orders!$C882,customers!$A$1:$A$1001,0),MATCH(orders!H$1,customers!$A$1:$I$1,0))</f>
        <v>Rockford</v>
      </c>
      <c r="I882" s="2" t="str">
        <f>INDEX(customers!$A$1:$I$1001,MATCH(orders!$C882,customers!$A$1:$A$1001,0),MATCH(orders!I$1,customers!$A$1:$I$1,0))</f>
        <v>United States</v>
      </c>
      <c r="J882" t="str">
        <f>INDEX(products!$A$1:$G$49,MATCH(orders!$D882,products!$A$1:$A$49,0),MATCH(orders!J$1,products!$A$1:$G$1,0))</f>
        <v>Rob</v>
      </c>
      <c r="K882" t="str">
        <f t="shared" si="26"/>
        <v>Robusta</v>
      </c>
      <c r="L882" t="str">
        <f>INDEX(products!$A$1:$G$49,MATCH(orders!$D882,products!$A$1:$A$49,0),MATCH(orders!L$1,products!$A$1:$G$1,0))</f>
        <v>L</v>
      </c>
      <c r="M882" t="str">
        <f t="shared" si="27"/>
        <v>Light</v>
      </c>
      <c r="N882" s="4">
        <f>INDEX(products!$A$1:$G$49,MATCH(orders!$D882,products!$A$1:$A$49,0),MATCH(orders!N$1,products!$A$1:$G$1,0))</f>
        <v>0.2</v>
      </c>
      <c r="O882" s="5">
        <f>INDEX(products!$A$1:$G$49,MATCH(orders!$D882,products!$A$1:$A$49,0),MATCH(orders!O$1,products!$A$1:$G$1,0))</f>
        <v>3.5849999999999995</v>
      </c>
      <c r="P882" s="5">
        <f>E882*O882</f>
        <v>7.169999999999999</v>
      </c>
    </row>
    <row r="883" spans="1:16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INDEX(customers!$A$1:$I$1001,MATCH(orders!$C883,customers!$A$1:$A$1001,0),MATCH(orders!F$1,customers!$A$1:$I$1,0))</f>
        <v>Bobbe Castagneto</v>
      </c>
      <c r="G883" s="2" t="str">
        <f>INDEX(customers!$A$1:$I$1001,MATCH(orders!$C883,customers!$A$1:$A$1001,0),MATCH(orders!G$1,customers!$A$1:$I$1,0))</f>
        <v>Yes</v>
      </c>
      <c r="H883" s="2" t="str">
        <f>INDEX(customers!$A$1:$I$1001,MATCH(orders!$C883,customers!$A$1:$A$1001,0),MATCH(orders!H$1,customers!$A$1:$I$1,0))</f>
        <v>Billings</v>
      </c>
      <c r="I883" s="2" t="str">
        <f>INDEX(customers!$A$1:$I$1001,MATCH(orders!$C883,customers!$A$1:$A$1001,0),MATCH(orders!I$1,customers!$A$1:$I$1,0))</f>
        <v>United States</v>
      </c>
      <c r="J883" t="str">
        <f>INDEX(products!$A$1:$G$49,MATCH(orders!$D883,products!$A$1:$A$49,0),MATCH(orders!J$1,products!$A$1:$G$1,0))</f>
        <v>Ara</v>
      </c>
      <c r="K883" t="str">
        <f t="shared" si="26"/>
        <v>Arabica</v>
      </c>
      <c r="L883" t="str">
        <f>INDEX(products!$A$1:$G$49,MATCH(orders!$D883,products!$A$1:$A$49,0),MATCH(orders!L$1,products!$A$1:$G$1,0))</f>
        <v>L</v>
      </c>
      <c r="M883" t="str">
        <f t="shared" si="27"/>
        <v>Light</v>
      </c>
      <c r="N883" s="4">
        <f>INDEX(products!$A$1:$G$49,MATCH(orders!$D883,products!$A$1:$A$49,0),MATCH(orders!N$1,products!$A$1:$G$1,0))</f>
        <v>0.2</v>
      </c>
      <c r="O883" s="5">
        <f>INDEX(products!$A$1:$G$49,MATCH(orders!$D883,products!$A$1:$A$49,0),MATCH(orders!O$1,products!$A$1:$G$1,0))</f>
        <v>3.8849999999999998</v>
      </c>
      <c r="P883" s="5">
        <f>E883*O883</f>
        <v>23.31</v>
      </c>
    </row>
    <row r="884" spans="1:16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INDEX(customers!$A$1:$I$1001,MATCH(orders!$C884,customers!$A$1:$A$1001,0),MATCH(orders!F$1,customers!$A$1:$I$1,0))</f>
        <v>Kippie Marrison</v>
      </c>
      <c r="G884" s="2" t="str">
        <f>INDEX(customers!$A$1:$I$1001,MATCH(orders!$C884,customers!$A$1:$A$1001,0),MATCH(orders!G$1,customers!$A$1:$I$1,0))</f>
        <v>Yes</v>
      </c>
      <c r="H884" s="2" t="str">
        <f>INDEX(customers!$A$1:$I$1001,MATCH(orders!$C884,customers!$A$1:$A$1001,0),MATCH(orders!H$1,customers!$A$1:$I$1,0))</f>
        <v>Denver</v>
      </c>
      <c r="I884" s="2" t="str">
        <f>INDEX(customers!$A$1:$I$1001,MATCH(orders!$C884,customers!$A$1:$A$1001,0),MATCH(orders!I$1,customers!$A$1:$I$1,0))</f>
        <v>United States</v>
      </c>
      <c r="J884" t="str">
        <f>INDEX(products!$A$1:$G$49,MATCH(orders!$D884,products!$A$1:$A$49,0),MATCH(orders!J$1,products!$A$1:$G$1,0))</f>
        <v>Ara</v>
      </c>
      <c r="K884" t="str">
        <f t="shared" si="26"/>
        <v>Arabica</v>
      </c>
      <c r="L884" t="str">
        <f>INDEX(products!$A$1:$G$49,MATCH(orders!$D884,products!$A$1:$A$49,0),MATCH(orders!L$1,products!$A$1:$G$1,0))</f>
        <v>D</v>
      </c>
      <c r="M884" t="str">
        <f t="shared" si="27"/>
        <v>Dark</v>
      </c>
      <c r="N884" s="4">
        <f>INDEX(products!$A$1:$G$49,MATCH(orders!$D884,products!$A$1:$A$49,0),MATCH(orders!N$1,products!$A$1:$G$1,0))</f>
        <v>2.5</v>
      </c>
      <c r="O884" s="5">
        <f>INDEX(products!$A$1:$G$49,MATCH(orders!$D884,products!$A$1:$A$49,0),MATCH(orders!O$1,products!$A$1:$G$1,0))</f>
        <v>22.884999999999998</v>
      </c>
      <c r="P884" s="5">
        <f>E884*O884</f>
        <v>114.42499999999998</v>
      </c>
    </row>
    <row r="885" spans="1:16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INDEX(customers!$A$1:$I$1001,MATCH(orders!$C885,customers!$A$1:$A$1001,0),MATCH(orders!F$1,customers!$A$1:$I$1,0))</f>
        <v>Lindon Agnolo</v>
      </c>
      <c r="G885" s="2" t="str">
        <f>INDEX(customers!$A$1:$I$1001,MATCH(orders!$C885,customers!$A$1:$A$1001,0),MATCH(orders!G$1,customers!$A$1:$I$1,0))</f>
        <v>Yes</v>
      </c>
      <c r="H885" s="2" t="str">
        <f>INDEX(customers!$A$1:$I$1001,MATCH(orders!$C885,customers!$A$1:$A$1001,0),MATCH(orders!H$1,customers!$A$1:$I$1,0))</f>
        <v>Tulsa</v>
      </c>
      <c r="I885" s="2" t="str">
        <f>INDEX(customers!$A$1:$I$1001,MATCH(orders!$C885,customers!$A$1:$A$1001,0),MATCH(orders!I$1,customers!$A$1:$I$1,0))</f>
        <v>United States</v>
      </c>
      <c r="J885" t="str">
        <f>INDEX(products!$A$1:$G$49,MATCH(orders!$D885,products!$A$1:$A$49,0),MATCH(orders!J$1,products!$A$1:$G$1,0))</f>
        <v>Ara</v>
      </c>
      <c r="K885" t="str">
        <f t="shared" si="26"/>
        <v>Arabica</v>
      </c>
      <c r="L885" t="str">
        <f>INDEX(products!$A$1:$G$49,MATCH(orders!$D885,products!$A$1:$A$49,0),MATCH(orders!L$1,products!$A$1:$G$1,0))</f>
        <v>M</v>
      </c>
      <c r="M885" t="str">
        <f t="shared" si="27"/>
        <v>Medium</v>
      </c>
      <c r="N885" s="4">
        <f>INDEX(products!$A$1:$G$49,MATCH(orders!$D885,products!$A$1:$A$49,0),MATCH(orders!N$1,products!$A$1:$G$1,0))</f>
        <v>2.5</v>
      </c>
      <c r="O885" s="5">
        <f>INDEX(products!$A$1:$G$49,MATCH(orders!$D885,products!$A$1:$A$49,0),MATCH(orders!O$1,products!$A$1:$G$1,0))</f>
        <v>25.874999999999996</v>
      </c>
      <c r="P885" s="5">
        <f>E885*O885</f>
        <v>77.624999999999986</v>
      </c>
    </row>
    <row r="886" spans="1:16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INDEX(customers!$A$1:$I$1001,MATCH(orders!$C886,customers!$A$1:$A$1001,0),MATCH(orders!F$1,customers!$A$1:$I$1,0))</f>
        <v>Delainey Kiddy</v>
      </c>
      <c r="G886" s="2" t="str">
        <f>INDEX(customers!$A$1:$I$1001,MATCH(orders!$C886,customers!$A$1:$A$1001,0),MATCH(orders!G$1,customers!$A$1:$I$1,0))</f>
        <v>Yes</v>
      </c>
      <c r="H886" s="2" t="str">
        <f>INDEX(customers!$A$1:$I$1001,MATCH(orders!$C886,customers!$A$1:$A$1001,0),MATCH(orders!H$1,customers!$A$1:$I$1,0))</f>
        <v>Fresno</v>
      </c>
      <c r="I886" s="2" t="str">
        <f>INDEX(customers!$A$1:$I$1001,MATCH(orders!$C886,customers!$A$1:$A$1001,0),MATCH(orders!I$1,customers!$A$1:$I$1,0))</f>
        <v>United States</v>
      </c>
      <c r="J886" t="str">
        <f>INDEX(products!$A$1:$G$49,MATCH(orders!$D886,products!$A$1:$A$49,0),MATCH(orders!J$1,products!$A$1:$G$1,0))</f>
        <v>Rob</v>
      </c>
      <c r="K886" t="str">
        <f t="shared" si="26"/>
        <v>Robusta</v>
      </c>
      <c r="L886" t="str">
        <f>INDEX(products!$A$1:$G$49,MATCH(orders!$D886,products!$A$1:$A$49,0),MATCH(orders!L$1,products!$A$1:$G$1,0))</f>
        <v>D</v>
      </c>
      <c r="M886" t="str">
        <f t="shared" si="27"/>
        <v>Dark</v>
      </c>
      <c r="N886" s="4">
        <f>INDEX(products!$A$1:$G$49,MATCH(orders!$D886,products!$A$1:$A$49,0),MATCH(orders!N$1,products!$A$1:$G$1,0))</f>
        <v>0.5</v>
      </c>
      <c r="O886" s="5">
        <f>INDEX(products!$A$1:$G$49,MATCH(orders!$D886,products!$A$1:$A$49,0),MATCH(orders!O$1,products!$A$1:$G$1,0))</f>
        <v>5.3699999999999992</v>
      </c>
      <c r="P886" s="5">
        <f>E886*O886</f>
        <v>5.3699999999999992</v>
      </c>
    </row>
    <row r="887" spans="1:16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INDEX(customers!$A$1:$I$1001,MATCH(orders!$C887,customers!$A$1:$A$1001,0),MATCH(orders!F$1,customers!$A$1:$I$1,0))</f>
        <v>Helli Petroulis</v>
      </c>
      <c r="G887" s="2" t="str">
        <f>INDEX(customers!$A$1:$I$1001,MATCH(orders!$C887,customers!$A$1:$A$1001,0),MATCH(orders!G$1,customers!$A$1:$I$1,0))</f>
        <v>No</v>
      </c>
      <c r="H887" s="2" t="str">
        <f>INDEX(customers!$A$1:$I$1001,MATCH(orders!$C887,customers!$A$1:$A$1001,0),MATCH(orders!H$1,customers!$A$1:$I$1,0))</f>
        <v>Mullagh</v>
      </c>
      <c r="I887" s="2" t="str">
        <f>INDEX(customers!$A$1:$I$1001,MATCH(orders!$C887,customers!$A$1:$A$1001,0),MATCH(orders!I$1,customers!$A$1:$I$1,0))</f>
        <v>Ireland</v>
      </c>
      <c r="J887" t="str">
        <f>INDEX(products!$A$1:$G$49,MATCH(orders!$D887,products!$A$1:$A$49,0),MATCH(orders!J$1,products!$A$1:$G$1,0))</f>
        <v>Rob</v>
      </c>
      <c r="K887" t="str">
        <f t="shared" si="26"/>
        <v>Robusta</v>
      </c>
      <c r="L887" t="str">
        <f>INDEX(products!$A$1:$G$49,MATCH(orders!$D887,products!$A$1:$A$49,0),MATCH(orders!L$1,products!$A$1:$G$1,0))</f>
        <v>D</v>
      </c>
      <c r="M887" t="str">
        <f t="shared" si="27"/>
        <v>Dark</v>
      </c>
      <c r="N887" s="4">
        <f>INDEX(products!$A$1:$G$49,MATCH(orders!$D887,products!$A$1:$A$49,0),MATCH(orders!N$1,products!$A$1:$G$1,0))</f>
        <v>2.5</v>
      </c>
      <c r="O887" s="5">
        <f>INDEX(products!$A$1:$G$49,MATCH(orders!$D887,products!$A$1:$A$49,0),MATCH(orders!O$1,products!$A$1:$G$1,0))</f>
        <v>20.584999999999997</v>
      </c>
      <c r="P887" s="5">
        <f>E887*O887</f>
        <v>123.50999999999999</v>
      </c>
    </row>
    <row r="888" spans="1:16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INDEX(customers!$A$1:$I$1001,MATCH(orders!$C888,customers!$A$1:$A$1001,0),MATCH(orders!F$1,customers!$A$1:$I$1,0))</f>
        <v>Marty Scholl</v>
      </c>
      <c r="G888" s="2" t="str">
        <f>INDEX(customers!$A$1:$I$1001,MATCH(orders!$C888,customers!$A$1:$A$1001,0),MATCH(orders!G$1,customers!$A$1:$I$1,0))</f>
        <v>No</v>
      </c>
      <c r="H888" s="2" t="str">
        <f>INDEX(customers!$A$1:$I$1001,MATCH(orders!$C888,customers!$A$1:$A$1001,0),MATCH(orders!H$1,customers!$A$1:$I$1,0))</f>
        <v>San Francisco</v>
      </c>
      <c r="I888" s="2" t="str">
        <f>INDEX(customers!$A$1:$I$1001,MATCH(orders!$C888,customers!$A$1:$A$1001,0),MATCH(orders!I$1,customers!$A$1:$I$1,0))</f>
        <v>United States</v>
      </c>
      <c r="J888" t="str">
        <f>INDEX(products!$A$1:$G$49,MATCH(orders!$D888,products!$A$1:$A$49,0),MATCH(orders!J$1,products!$A$1:$G$1,0))</f>
        <v>Lib</v>
      </c>
      <c r="K888" t="str">
        <f t="shared" si="26"/>
        <v>Liberica</v>
      </c>
      <c r="L888" t="str">
        <f>INDEX(products!$A$1:$G$49,MATCH(orders!$D888,products!$A$1:$A$49,0),MATCH(orders!L$1,products!$A$1:$G$1,0))</f>
        <v>M</v>
      </c>
      <c r="M888" t="str">
        <f t="shared" si="27"/>
        <v>Medium</v>
      </c>
      <c r="N888" s="4">
        <f>INDEX(products!$A$1:$G$49,MATCH(orders!$D888,products!$A$1:$A$49,0),MATCH(orders!N$1,products!$A$1:$G$1,0))</f>
        <v>0.5</v>
      </c>
      <c r="O888" s="5">
        <f>INDEX(products!$A$1:$G$49,MATCH(orders!$D888,products!$A$1:$A$49,0),MATCH(orders!O$1,products!$A$1:$G$1,0))</f>
        <v>8.73</v>
      </c>
      <c r="P888" s="5">
        <f>E888*O888</f>
        <v>17.46</v>
      </c>
    </row>
    <row r="889" spans="1:16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INDEX(customers!$A$1:$I$1001,MATCH(orders!$C889,customers!$A$1:$A$1001,0),MATCH(orders!F$1,customers!$A$1:$I$1,0))</f>
        <v>Kienan Ferson</v>
      </c>
      <c r="G889" s="2" t="str">
        <f>INDEX(customers!$A$1:$I$1001,MATCH(orders!$C889,customers!$A$1:$A$1001,0),MATCH(orders!G$1,customers!$A$1:$I$1,0))</f>
        <v>No</v>
      </c>
      <c r="H889" s="2" t="str">
        <f>INDEX(customers!$A$1:$I$1001,MATCH(orders!$C889,customers!$A$1:$A$1001,0),MATCH(orders!H$1,customers!$A$1:$I$1,0))</f>
        <v>Mobile</v>
      </c>
      <c r="I889" s="2" t="str">
        <f>INDEX(customers!$A$1:$I$1001,MATCH(orders!$C889,customers!$A$1:$A$1001,0),MATCH(orders!I$1,customers!$A$1:$I$1,0))</f>
        <v>United States</v>
      </c>
      <c r="J889" t="str">
        <f>INDEX(products!$A$1:$G$49,MATCH(orders!$D889,products!$A$1:$A$49,0),MATCH(orders!J$1,products!$A$1:$G$1,0))</f>
        <v>Exc</v>
      </c>
      <c r="K889" t="str">
        <f t="shared" si="26"/>
        <v>Excelsa</v>
      </c>
      <c r="L889" t="str">
        <f>INDEX(products!$A$1:$G$49,MATCH(orders!$D889,products!$A$1:$A$49,0),MATCH(orders!L$1,products!$A$1:$G$1,0))</f>
        <v>L</v>
      </c>
      <c r="M889" t="str">
        <f t="shared" si="27"/>
        <v>Light</v>
      </c>
      <c r="N889" s="4">
        <f>INDEX(products!$A$1:$G$49,MATCH(orders!$D889,products!$A$1:$A$49,0),MATCH(orders!N$1,products!$A$1:$G$1,0))</f>
        <v>0.2</v>
      </c>
      <c r="O889" s="5">
        <f>INDEX(products!$A$1:$G$49,MATCH(orders!$D889,products!$A$1:$A$49,0),MATCH(orders!O$1,products!$A$1:$G$1,0))</f>
        <v>4.4550000000000001</v>
      </c>
      <c r="P889" s="5">
        <f>E889*O889</f>
        <v>13.365</v>
      </c>
    </row>
    <row r="890" spans="1:16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INDEX(customers!$A$1:$I$1001,MATCH(orders!$C890,customers!$A$1:$A$1001,0),MATCH(orders!F$1,customers!$A$1:$I$1,0))</f>
        <v>Blake Kelloway</v>
      </c>
      <c r="G890" s="2" t="str">
        <f>INDEX(customers!$A$1:$I$1001,MATCH(orders!$C890,customers!$A$1:$A$1001,0),MATCH(orders!G$1,customers!$A$1:$I$1,0))</f>
        <v>Yes</v>
      </c>
      <c r="H890" s="2" t="str">
        <f>INDEX(customers!$A$1:$I$1001,MATCH(orders!$C890,customers!$A$1:$A$1001,0),MATCH(orders!H$1,customers!$A$1:$I$1,0))</f>
        <v>San Francisco</v>
      </c>
      <c r="I890" s="2" t="str">
        <f>INDEX(customers!$A$1:$I$1001,MATCH(orders!$C890,customers!$A$1:$A$1001,0),MATCH(orders!I$1,customers!$A$1:$I$1,0))</f>
        <v>United States</v>
      </c>
      <c r="J890" t="str">
        <f>INDEX(products!$A$1:$G$49,MATCH(orders!$D890,products!$A$1:$A$49,0),MATCH(orders!J$1,products!$A$1:$G$1,0))</f>
        <v>Ara</v>
      </c>
      <c r="K890" t="str">
        <f t="shared" si="26"/>
        <v>Arabica</v>
      </c>
      <c r="L890" t="str">
        <f>INDEX(products!$A$1:$G$49,MATCH(orders!$D890,products!$A$1:$A$49,0),MATCH(orders!L$1,products!$A$1:$G$1,0))</f>
        <v>L</v>
      </c>
      <c r="M890" t="str">
        <f t="shared" si="27"/>
        <v>Light</v>
      </c>
      <c r="N890" s="4">
        <f>INDEX(products!$A$1:$G$49,MATCH(orders!$D890,products!$A$1:$A$49,0),MATCH(orders!N$1,products!$A$1:$G$1,0))</f>
        <v>0.2</v>
      </c>
      <c r="O890" s="5">
        <f>INDEX(products!$A$1:$G$49,MATCH(orders!$D890,products!$A$1:$A$49,0),MATCH(orders!O$1,products!$A$1:$G$1,0))</f>
        <v>3.8849999999999998</v>
      </c>
      <c r="P890" s="5">
        <f>E890*O890</f>
        <v>7.77</v>
      </c>
    </row>
    <row r="891" spans="1:16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INDEX(customers!$A$1:$I$1001,MATCH(orders!$C891,customers!$A$1:$A$1001,0),MATCH(orders!F$1,customers!$A$1:$I$1,0))</f>
        <v>Scarlett Oliffe</v>
      </c>
      <c r="G891" s="2" t="str">
        <f>INDEX(customers!$A$1:$I$1001,MATCH(orders!$C891,customers!$A$1:$A$1001,0),MATCH(orders!G$1,customers!$A$1:$I$1,0))</f>
        <v>Yes</v>
      </c>
      <c r="H891" s="2" t="str">
        <f>INDEX(customers!$A$1:$I$1001,MATCH(orders!$C891,customers!$A$1:$A$1001,0),MATCH(orders!H$1,customers!$A$1:$I$1,0))</f>
        <v>Jamaica</v>
      </c>
      <c r="I891" s="2" t="str">
        <f>INDEX(customers!$A$1:$I$1001,MATCH(orders!$C891,customers!$A$1:$A$1001,0),MATCH(orders!I$1,customers!$A$1:$I$1,0))</f>
        <v>United States</v>
      </c>
      <c r="J891" t="str">
        <f>INDEX(products!$A$1:$G$49,MATCH(orders!$D891,products!$A$1:$A$49,0),MATCH(orders!J$1,products!$A$1:$G$1,0))</f>
        <v>Rob</v>
      </c>
      <c r="K891" t="str">
        <f t="shared" si="26"/>
        <v>Robusta</v>
      </c>
      <c r="L891" t="str">
        <f>INDEX(products!$A$1:$G$49,MATCH(orders!$D891,products!$A$1:$A$49,0),MATCH(orders!L$1,products!$A$1:$G$1,0))</f>
        <v>D</v>
      </c>
      <c r="M891" t="str">
        <f t="shared" si="27"/>
        <v>Dark</v>
      </c>
      <c r="N891" s="4">
        <f>INDEX(products!$A$1:$G$49,MATCH(orders!$D891,products!$A$1:$A$49,0),MATCH(orders!N$1,products!$A$1:$G$1,0))</f>
        <v>0.2</v>
      </c>
      <c r="O891" s="5">
        <f>INDEX(products!$A$1:$G$49,MATCH(orders!$D891,products!$A$1:$A$49,0),MATCH(orders!O$1,products!$A$1:$G$1,0))</f>
        <v>2.6849999999999996</v>
      </c>
      <c r="P891" s="5">
        <f>E891*O891</f>
        <v>2.6849999999999996</v>
      </c>
    </row>
    <row r="892" spans="1:16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INDEX(customers!$A$1:$I$1001,MATCH(orders!$C892,customers!$A$1:$A$1001,0),MATCH(orders!F$1,customers!$A$1:$I$1,0))</f>
        <v>Kippie Marrison</v>
      </c>
      <c r="G892" s="2" t="str">
        <f>INDEX(customers!$A$1:$I$1001,MATCH(orders!$C892,customers!$A$1:$A$1001,0),MATCH(orders!G$1,customers!$A$1:$I$1,0))</f>
        <v>Yes</v>
      </c>
      <c r="H892" s="2" t="str">
        <f>INDEX(customers!$A$1:$I$1001,MATCH(orders!$C892,customers!$A$1:$A$1001,0),MATCH(orders!H$1,customers!$A$1:$I$1,0))</f>
        <v>Denver</v>
      </c>
      <c r="I892" s="2" t="str">
        <f>INDEX(customers!$A$1:$I$1001,MATCH(orders!$C892,customers!$A$1:$A$1001,0),MATCH(orders!I$1,customers!$A$1:$I$1,0))</f>
        <v>United States</v>
      </c>
      <c r="J892" t="str">
        <f>INDEX(products!$A$1:$G$49,MATCH(orders!$D892,products!$A$1:$A$49,0),MATCH(orders!J$1,products!$A$1:$G$1,0))</f>
        <v>Rob</v>
      </c>
      <c r="K892" t="str">
        <f t="shared" si="26"/>
        <v>Robusta</v>
      </c>
      <c r="L892" t="str">
        <f>INDEX(products!$A$1:$G$49,MATCH(orders!$D892,products!$A$1:$A$49,0),MATCH(orders!L$1,products!$A$1:$G$1,0))</f>
        <v>D</v>
      </c>
      <c r="M892" t="str">
        <f t="shared" si="27"/>
        <v>Dark</v>
      </c>
      <c r="N892" s="4">
        <f>INDEX(products!$A$1:$G$49,MATCH(orders!$D892,products!$A$1:$A$49,0),MATCH(orders!N$1,products!$A$1:$G$1,0))</f>
        <v>2.5</v>
      </c>
      <c r="O892" s="5">
        <f>INDEX(products!$A$1:$G$49,MATCH(orders!$D892,products!$A$1:$A$49,0),MATCH(orders!O$1,products!$A$1:$G$1,0))</f>
        <v>20.584999999999997</v>
      </c>
      <c r="P892" s="5">
        <f>E892*O892</f>
        <v>20.584999999999997</v>
      </c>
    </row>
    <row r="893" spans="1:16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INDEX(customers!$A$1:$I$1001,MATCH(orders!$C893,customers!$A$1:$A$1001,0),MATCH(orders!F$1,customers!$A$1:$I$1,0))</f>
        <v>Celestia Dolohunty</v>
      </c>
      <c r="G893" s="2" t="str">
        <f>INDEX(customers!$A$1:$I$1001,MATCH(orders!$C893,customers!$A$1:$A$1001,0),MATCH(orders!G$1,customers!$A$1:$I$1,0))</f>
        <v>Yes</v>
      </c>
      <c r="H893" s="2" t="str">
        <f>INDEX(customers!$A$1:$I$1001,MATCH(orders!$C893,customers!$A$1:$A$1001,0),MATCH(orders!H$1,customers!$A$1:$I$1,0))</f>
        <v>San Diego</v>
      </c>
      <c r="I893" s="2" t="str">
        <f>INDEX(customers!$A$1:$I$1001,MATCH(orders!$C893,customers!$A$1:$A$1001,0),MATCH(orders!I$1,customers!$A$1:$I$1,0))</f>
        <v>United States</v>
      </c>
      <c r="J893" t="str">
        <f>INDEX(products!$A$1:$G$49,MATCH(orders!$D893,products!$A$1:$A$49,0),MATCH(orders!J$1,products!$A$1:$G$1,0))</f>
        <v>Ara</v>
      </c>
      <c r="K893" t="str">
        <f t="shared" si="26"/>
        <v>Arabica</v>
      </c>
      <c r="L893" t="str">
        <f>INDEX(products!$A$1:$G$49,MATCH(orders!$D893,products!$A$1:$A$49,0),MATCH(orders!L$1,products!$A$1:$G$1,0))</f>
        <v>D</v>
      </c>
      <c r="M893" t="str">
        <f t="shared" si="27"/>
        <v>Dark</v>
      </c>
      <c r="N893" s="4">
        <f>INDEX(products!$A$1:$G$49,MATCH(orders!$D893,products!$A$1:$A$49,0),MATCH(orders!N$1,products!$A$1:$G$1,0))</f>
        <v>2.5</v>
      </c>
      <c r="O893" s="5">
        <f>INDEX(products!$A$1:$G$49,MATCH(orders!$D893,products!$A$1:$A$49,0),MATCH(orders!O$1,products!$A$1:$G$1,0))</f>
        <v>22.884999999999998</v>
      </c>
      <c r="P893" s="5">
        <f>E893*O893</f>
        <v>114.42499999999998</v>
      </c>
    </row>
    <row r="894" spans="1:16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INDEX(customers!$A$1:$I$1001,MATCH(orders!$C894,customers!$A$1:$A$1001,0),MATCH(orders!F$1,customers!$A$1:$I$1,0))</f>
        <v>Patsy Vasilenko</v>
      </c>
      <c r="G894" s="2" t="str">
        <f>INDEX(customers!$A$1:$I$1001,MATCH(orders!$C894,customers!$A$1:$A$1001,0),MATCH(orders!G$1,customers!$A$1:$I$1,0))</f>
        <v>No</v>
      </c>
      <c r="H894" s="2" t="str">
        <f>INDEX(customers!$A$1:$I$1001,MATCH(orders!$C894,customers!$A$1:$A$1001,0),MATCH(orders!H$1,customers!$A$1:$I$1,0))</f>
        <v>Preston</v>
      </c>
      <c r="I894" s="2" t="str">
        <f>INDEX(customers!$A$1:$I$1001,MATCH(orders!$C894,customers!$A$1:$A$1001,0),MATCH(orders!I$1,customers!$A$1:$I$1,0))</f>
        <v>United Kingdom</v>
      </c>
      <c r="J894" t="str">
        <f>INDEX(products!$A$1:$G$49,MATCH(orders!$D894,products!$A$1:$A$49,0),MATCH(orders!J$1,products!$A$1:$G$1,0))</f>
        <v>Exc</v>
      </c>
      <c r="K894" t="str">
        <f t="shared" si="26"/>
        <v>Excelsa</v>
      </c>
      <c r="L894" t="str">
        <f>INDEX(products!$A$1:$G$49,MATCH(orders!$D894,products!$A$1:$A$49,0),MATCH(orders!L$1,products!$A$1:$G$1,0))</f>
        <v>M</v>
      </c>
      <c r="M894" t="str">
        <f t="shared" si="27"/>
        <v>Medium</v>
      </c>
      <c r="N894" s="4">
        <f>INDEX(products!$A$1:$G$49,MATCH(orders!$D894,products!$A$1:$A$49,0),MATCH(orders!N$1,products!$A$1:$G$1,0))</f>
        <v>0.2</v>
      </c>
      <c r="O894" s="5">
        <f>INDEX(products!$A$1:$G$49,MATCH(orders!$D894,products!$A$1:$A$49,0),MATCH(orders!O$1,products!$A$1:$G$1,0))</f>
        <v>4.125</v>
      </c>
      <c r="P894" s="5">
        <f>E894*O894</f>
        <v>20.625</v>
      </c>
    </row>
    <row r="895" spans="1:16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INDEX(customers!$A$1:$I$1001,MATCH(orders!$C895,customers!$A$1:$A$1001,0),MATCH(orders!F$1,customers!$A$1:$I$1,0))</f>
        <v>Raphaela Schankelborg</v>
      </c>
      <c r="G895" s="2" t="str">
        <f>INDEX(customers!$A$1:$I$1001,MATCH(orders!$C895,customers!$A$1:$A$1001,0),MATCH(orders!G$1,customers!$A$1:$I$1,0))</f>
        <v>Yes</v>
      </c>
      <c r="H895" s="2" t="str">
        <f>INDEX(customers!$A$1:$I$1001,MATCH(orders!$C895,customers!$A$1:$A$1001,0),MATCH(orders!H$1,customers!$A$1:$I$1,0))</f>
        <v>Pittsburgh</v>
      </c>
      <c r="I895" s="2" t="str">
        <f>INDEX(customers!$A$1:$I$1001,MATCH(orders!$C895,customers!$A$1:$A$1001,0),MATCH(orders!I$1,customers!$A$1:$I$1,0))</f>
        <v>United States</v>
      </c>
      <c r="J895" t="str">
        <f>INDEX(products!$A$1:$G$49,MATCH(orders!$D895,products!$A$1:$A$49,0),MATCH(orders!J$1,products!$A$1:$G$1,0))</f>
        <v>Lib</v>
      </c>
      <c r="K895" t="str">
        <f t="shared" si="26"/>
        <v>Liberica</v>
      </c>
      <c r="L895" t="str">
        <f>INDEX(products!$A$1:$G$49,MATCH(orders!$D895,products!$A$1:$A$49,0),MATCH(orders!L$1,products!$A$1:$G$1,0))</f>
        <v>L</v>
      </c>
      <c r="M895" t="str">
        <f t="shared" si="27"/>
        <v>Light</v>
      </c>
      <c r="N895" s="4">
        <f>INDEX(products!$A$1:$G$49,MATCH(orders!$D895,products!$A$1:$A$49,0),MATCH(orders!N$1,products!$A$1:$G$1,0))</f>
        <v>0.5</v>
      </c>
      <c r="O895" s="5">
        <f>INDEX(products!$A$1:$G$49,MATCH(orders!$D895,products!$A$1:$A$49,0),MATCH(orders!O$1,products!$A$1:$G$1,0))</f>
        <v>9.51</v>
      </c>
      <c r="P895" s="5">
        <f>E895*O895</f>
        <v>57.06</v>
      </c>
    </row>
    <row r="896" spans="1:16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INDEX(customers!$A$1:$I$1001,MATCH(orders!$C896,customers!$A$1:$A$1001,0),MATCH(orders!F$1,customers!$A$1:$I$1,0))</f>
        <v>Sharity Wickens</v>
      </c>
      <c r="G896" s="2" t="str">
        <f>INDEX(customers!$A$1:$I$1001,MATCH(orders!$C896,customers!$A$1:$A$1001,0),MATCH(orders!G$1,customers!$A$1:$I$1,0))</f>
        <v>Yes</v>
      </c>
      <c r="H896" s="2" t="str">
        <f>INDEX(customers!$A$1:$I$1001,MATCH(orders!$C896,customers!$A$1:$A$1001,0),MATCH(orders!H$1,customers!$A$1:$I$1,0))</f>
        <v>Cavan</v>
      </c>
      <c r="I896" s="2" t="str">
        <f>INDEX(customers!$A$1:$I$1001,MATCH(orders!$C896,customers!$A$1:$A$1001,0),MATCH(orders!I$1,customers!$A$1:$I$1,0))</f>
        <v>Ireland</v>
      </c>
      <c r="J896" t="str">
        <f>INDEX(products!$A$1:$G$49,MATCH(orders!$D896,products!$A$1:$A$49,0),MATCH(orders!J$1,products!$A$1:$G$1,0))</f>
        <v>Rob</v>
      </c>
      <c r="K896" t="str">
        <f t="shared" si="26"/>
        <v>Robusta</v>
      </c>
      <c r="L896" t="str">
        <f>INDEX(products!$A$1:$G$49,MATCH(orders!$D896,products!$A$1:$A$49,0),MATCH(orders!L$1,products!$A$1:$G$1,0))</f>
        <v>D</v>
      </c>
      <c r="M896" t="str">
        <f t="shared" si="27"/>
        <v>Dark</v>
      </c>
      <c r="N896" s="4">
        <f>INDEX(products!$A$1:$G$49,MATCH(orders!$D896,products!$A$1:$A$49,0),MATCH(orders!N$1,products!$A$1:$G$1,0))</f>
        <v>2.5</v>
      </c>
      <c r="O896" s="5">
        <f>INDEX(products!$A$1:$G$49,MATCH(orders!$D896,products!$A$1:$A$49,0),MATCH(orders!O$1,products!$A$1:$G$1,0))</f>
        <v>20.584999999999997</v>
      </c>
      <c r="P896" s="5">
        <f>E896*O896</f>
        <v>82.339999999999989</v>
      </c>
    </row>
    <row r="897" spans="1:16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INDEX(customers!$A$1:$I$1001,MATCH(orders!$C897,customers!$A$1:$A$1001,0),MATCH(orders!F$1,customers!$A$1:$I$1,0))</f>
        <v>Derick Snow</v>
      </c>
      <c r="G897" s="2" t="str">
        <f>INDEX(customers!$A$1:$I$1001,MATCH(orders!$C897,customers!$A$1:$A$1001,0),MATCH(orders!G$1,customers!$A$1:$I$1,0))</f>
        <v>No</v>
      </c>
      <c r="H897" s="2" t="str">
        <f>INDEX(customers!$A$1:$I$1001,MATCH(orders!$C897,customers!$A$1:$A$1001,0),MATCH(orders!H$1,customers!$A$1:$I$1,0))</f>
        <v>New York City</v>
      </c>
      <c r="I897" s="2" t="str">
        <f>INDEX(customers!$A$1:$I$1001,MATCH(orders!$C897,customers!$A$1:$A$1001,0),MATCH(orders!I$1,customers!$A$1:$I$1,0))</f>
        <v>United States</v>
      </c>
      <c r="J897" t="str">
        <f>INDEX(products!$A$1:$G$49,MATCH(orders!$D897,products!$A$1:$A$49,0),MATCH(orders!J$1,products!$A$1:$G$1,0))</f>
        <v>Exc</v>
      </c>
      <c r="K897" t="str">
        <f t="shared" si="26"/>
        <v>Excelsa</v>
      </c>
      <c r="L897" t="str">
        <f>INDEX(products!$A$1:$G$49,MATCH(orders!$D897,products!$A$1:$A$49,0),MATCH(orders!L$1,products!$A$1:$G$1,0))</f>
        <v>M</v>
      </c>
      <c r="M897" t="str">
        <f t="shared" si="27"/>
        <v>Medium</v>
      </c>
      <c r="N897" s="4">
        <f>INDEX(products!$A$1:$G$49,MATCH(orders!$D897,products!$A$1:$A$49,0),MATCH(orders!N$1,products!$A$1:$G$1,0))</f>
        <v>2.5</v>
      </c>
      <c r="O897" s="5">
        <f>INDEX(products!$A$1:$G$49,MATCH(orders!$D897,products!$A$1:$A$49,0),MATCH(orders!O$1,products!$A$1:$G$1,0))</f>
        <v>31.624999999999996</v>
      </c>
      <c r="P897" s="5">
        <f>E897*O897</f>
        <v>158.12499999999997</v>
      </c>
    </row>
    <row r="898" spans="1:16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INDEX(customers!$A$1:$I$1001,MATCH(orders!$C898,customers!$A$1:$A$1001,0),MATCH(orders!F$1,customers!$A$1:$I$1,0))</f>
        <v>Baxy Cargen</v>
      </c>
      <c r="G898" s="2" t="str">
        <f>INDEX(customers!$A$1:$I$1001,MATCH(orders!$C898,customers!$A$1:$A$1001,0),MATCH(orders!G$1,customers!$A$1:$I$1,0))</f>
        <v>Yes</v>
      </c>
      <c r="H898" s="2" t="str">
        <f>INDEX(customers!$A$1:$I$1001,MATCH(orders!$C898,customers!$A$1:$A$1001,0),MATCH(orders!H$1,customers!$A$1:$I$1,0))</f>
        <v>Seattle</v>
      </c>
      <c r="I898" s="2" t="str">
        <f>INDEX(customers!$A$1:$I$1001,MATCH(orders!$C898,customers!$A$1:$A$1001,0),MATCH(orders!I$1,customers!$A$1:$I$1,0))</f>
        <v>United States</v>
      </c>
      <c r="J898" t="str">
        <f>INDEX(products!$A$1:$G$49,MATCH(orders!$D898,products!$A$1:$A$49,0),MATCH(orders!J$1,products!$A$1:$G$1,0))</f>
        <v>Rob</v>
      </c>
      <c r="K898" t="str">
        <f t="shared" si="26"/>
        <v>Robusta</v>
      </c>
      <c r="L898" t="str">
        <f>INDEX(products!$A$1:$G$49,MATCH(orders!$D898,products!$A$1:$A$49,0),MATCH(orders!L$1,products!$A$1:$G$1,0))</f>
        <v>D</v>
      </c>
      <c r="M898" t="str">
        <f t="shared" si="27"/>
        <v>Dark</v>
      </c>
      <c r="N898" s="4">
        <f>INDEX(products!$A$1:$G$49,MATCH(orders!$D898,products!$A$1:$A$49,0),MATCH(orders!N$1,products!$A$1:$G$1,0))</f>
        <v>0.5</v>
      </c>
      <c r="O898" s="5">
        <f>INDEX(products!$A$1:$G$49,MATCH(orders!$D898,products!$A$1:$A$49,0),MATCH(orders!O$1,products!$A$1:$G$1,0))</f>
        <v>5.3699999999999992</v>
      </c>
      <c r="P898" s="5">
        <f>E898*O898</f>
        <v>32.22</v>
      </c>
    </row>
    <row r="899" spans="1:16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INDEX(customers!$A$1:$I$1001,MATCH(orders!$C899,customers!$A$1:$A$1001,0),MATCH(orders!F$1,customers!$A$1:$I$1,0))</f>
        <v>Ryann Stickler</v>
      </c>
      <c r="G899" s="2" t="str">
        <f>INDEX(customers!$A$1:$I$1001,MATCH(orders!$C899,customers!$A$1:$A$1001,0),MATCH(orders!G$1,customers!$A$1:$I$1,0))</f>
        <v>No</v>
      </c>
      <c r="H899" s="2" t="str">
        <f>INDEX(customers!$A$1:$I$1001,MATCH(orders!$C899,customers!$A$1:$A$1001,0),MATCH(orders!H$1,customers!$A$1:$I$1,0))</f>
        <v>Birmingham</v>
      </c>
      <c r="I899" s="2" t="str">
        <f>INDEX(customers!$A$1:$I$1001,MATCH(orders!$C899,customers!$A$1:$A$1001,0),MATCH(orders!I$1,customers!$A$1:$I$1,0))</f>
        <v>United Kingdom</v>
      </c>
      <c r="J899" t="str">
        <f>INDEX(products!$A$1:$G$49,MATCH(orders!$D899,products!$A$1:$A$49,0),MATCH(orders!J$1,products!$A$1:$G$1,0))</f>
        <v>Exc</v>
      </c>
      <c r="K899" t="str">
        <f t="shared" ref="K899:K962" si="28">IF(J899="Rob","Robusta",IF(J899="Exc","Excelsa",IF(J899="Ara","Arabica",IF(J899="Lib","Liberica"," "))))</f>
        <v>Excelsa</v>
      </c>
      <c r="L899" t="str">
        <f>INDEX(products!$A$1:$G$49,MATCH(orders!$D899,products!$A$1:$A$49,0),MATCH(orders!L$1,products!$A$1:$G$1,0))</f>
        <v>D</v>
      </c>
      <c r="M899" t="str">
        <f t="shared" ref="M899:M962" si="29">IF(L899="M","Medium",IF(L899="L","Light",IF(L899="D","Dark"," ")))</f>
        <v>Dark</v>
      </c>
      <c r="N899" s="4">
        <f>INDEX(products!$A$1:$G$49,MATCH(orders!$D899,products!$A$1:$A$49,0),MATCH(orders!N$1,products!$A$1:$G$1,0))</f>
        <v>1</v>
      </c>
      <c r="O899" s="5">
        <f>INDEX(products!$A$1:$G$49,MATCH(orders!$D899,products!$A$1:$A$49,0),MATCH(orders!O$1,products!$A$1:$G$1,0))</f>
        <v>12.15</v>
      </c>
      <c r="P899" s="5">
        <f>E899*O899</f>
        <v>24.3</v>
      </c>
    </row>
    <row r="900" spans="1:16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INDEX(customers!$A$1:$I$1001,MATCH(orders!$C900,customers!$A$1:$A$1001,0),MATCH(orders!F$1,customers!$A$1:$I$1,0))</f>
        <v>Daryn Cassius</v>
      </c>
      <c r="G900" s="2" t="str">
        <f>INDEX(customers!$A$1:$I$1001,MATCH(orders!$C900,customers!$A$1:$A$1001,0),MATCH(orders!G$1,customers!$A$1:$I$1,0))</f>
        <v>No</v>
      </c>
      <c r="H900" s="2" t="str">
        <f>INDEX(customers!$A$1:$I$1001,MATCH(orders!$C900,customers!$A$1:$A$1001,0),MATCH(orders!H$1,customers!$A$1:$I$1,0))</f>
        <v>Battle Creek</v>
      </c>
      <c r="I900" s="2" t="str">
        <f>INDEX(customers!$A$1:$I$1001,MATCH(orders!$C900,customers!$A$1:$A$1001,0),MATCH(orders!I$1,customers!$A$1:$I$1,0))</f>
        <v>United States</v>
      </c>
      <c r="J900" t="str">
        <f>INDEX(products!$A$1:$G$49,MATCH(orders!$D900,products!$A$1:$A$49,0),MATCH(orders!J$1,products!$A$1:$G$1,0))</f>
        <v>Rob</v>
      </c>
      <c r="K900" t="str">
        <f t="shared" si="28"/>
        <v>Robusta</v>
      </c>
      <c r="L900" t="str">
        <f>INDEX(products!$A$1:$G$49,MATCH(orders!$D900,products!$A$1:$A$49,0),MATCH(orders!L$1,products!$A$1:$G$1,0))</f>
        <v>L</v>
      </c>
      <c r="M900" t="str">
        <f t="shared" si="29"/>
        <v>Light</v>
      </c>
      <c r="N900" s="4">
        <f>INDEX(products!$A$1:$G$49,MATCH(orders!$D900,products!$A$1:$A$49,0),MATCH(orders!N$1,products!$A$1:$G$1,0))</f>
        <v>0.5</v>
      </c>
      <c r="O900" s="5">
        <f>INDEX(products!$A$1:$G$49,MATCH(orders!$D900,products!$A$1:$A$49,0),MATCH(orders!O$1,products!$A$1:$G$1,0))</f>
        <v>7.169999999999999</v>
      </c>
      <c r="P900" s="5">
        <f>E900*O900</f>
        <v>35.849999999999994</v>
      </c>
    </row>
    <row r="901" spans="1:16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INDEX(customers!$A$1:$I$1001,MATCH(orders!$C901,customers!$A$1:$A$1001,0),MATCH(orders!F$1,customers!$A$1:$I$1,0))</f>
        <v>Derick Snow</v>
      </c>
      <c r="G901" s="2" t="str">
        <f>INDEX(customers!$A$1:$I$1001,MATCH(orders!$C901,customers!$A$1:$A$1001,0),MATCH(orders!G$1,customers!$A$1:$I$1,0))</f>
        <v>No</v>
      </c>
      <c r="H901" s="2" t="str">
        <f>INDEX(customers!$A$1:$I$1001,MATCH(orders!$C901,customers!$A$1:$A$1001,0),MATCH(orders!H$1,customers!$A$1:$I$1,0))</f>
        <v>New York City</v>
      </c>
      <c r="I901" s="2" t="str">
        <f>INDEX(customers!$A$1:$I$1001,MATCH(orders!$C901,customers!$A$1:$A$1001,0),MATCH(orders!I$1,customers!$A$1:$I$1,0))</f>
        <v>United States</v>
      </c>
      <c r="J901" t="str">
        <f>INDEX(products!$A$1:$G$49,MATCH(orders!$D901,products!$A$1:$A$49,0),MATCH(orders!J$1,products!$A$1:$G$1,0))</f>
        <v>Lib</v>
      </c>
      <c r="K901" t="str">
        <f t="shared" si="28"/>
        <v>Liberica</v>
      </c>
      <c r="L901" t="str">
        <f>INDEX(products!$A$1:$G$49,MATCH(orders!$D901,products!$A$1:$A$49,0),MATCH(orders!L$1,products!$A$1:$G$1,0))</f>
        <v>M</v>
      </c>
      <c r="M901" t="str">
        <f t="shared" si="29"/>
        <v>Medium</v>
      </c>
      <c r="N901" s="4">
        <f>INDEX(products!$A$1:$G$49,MATCH(orders!$D901,products!$A$1:$A$49,0),MATCH(orders!N$1,products!$A$1:$G$1,0))</f>
        <v>1</v>
      </c>
      <c r="O901" s="5">
        <f>INDEX(products!$A$1:$G$49,MATCH(orders!$D901,products!$A$1:$A$49,0),MATCH(orders!O$1,products!$A$1:$G$1,0))</f>
        <v>14.55</v>
      </c>
      <c r="P901" s="5">
        <f>E901*O901</f>
        <v>72.75</v>
      </c>
    </row>
    <row r="902" spans="1:16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INDEX(customers!$A$1:$I$1001,MATCH(orders!$C902,customers!$A$1:$A$1001,0),MATCH(orders!F$1,customers!$A$1:$I$1,0))</f>
        <v>Skelly Dolohunty</v>
      </c>
      <c r="G902" s="2" t="str">
        <f>INDEX(customers!$A$1:$I$1001,MATCH(orders!$C902,customers!$A$1:$A$1001,0),MATCH(orders!G$1,customers!$A$1:$I$1,0))</f>
        <v>No</v>
      </c>
      <c r="H902" s="2" t="str">
        <f>INDEX(customers!$A$1:$I$1001,MATCH(orders!$C902,customers!$A$1:$A$1001,0),MATCH(orders!H$1,customers!$A$1:$I$1,0))</f>
        <v>Ballymun</v>
      </c>
      <c r="I902" s="2" t="str">
        <f>INDEX(customers!$A$1:$I$1001,MATCH(orders!$C902,customers!$A$1:$A$1001,0),MATCH(orders!I$1,customers!$A$1:$I$1,0))</f>
        <v>Ireland</v>
      </c>
      <c r="J902" t="str">
        <f>INDEX(products!$A$1:$G$49,MATCH(orders!$D902,products!$A$1:$A$49,0),MATCH(orders!J$1,products!$A$1:$G$1,0))</f>
        <v>Lib</v>
      </c>
      <c r="K902" t="str">
        <f t="shared" si="28"/>
        <v>Liberica</v>
      </c>
      <c r="L902" t="str">
        <f>INDEX(products!$A$1:$G$49,MATCH(orders!$D902,products!$A$1:$A$49,0),MATCH(orders!L$1,products!$A$1:$G$1,0))</f>
        <v>L</v>
      </c>
      <c r="M902" t="str">
        <f t="shared" si="29"/>
        <v>Light</v>
      </c>
      <c r="N902" s="4">
        <f>INDEX(products!$A$1:$G$49,MATCH(orders!$D902,products!$A$1:$A$49,0),MATCH(orders!N$1,products!$A$1:$G$1,0))</f>
        <v>1</v>
      </c>
      <c r="O902" s="5">
        <f>INDEX(products!$A$1:$G$49,MATCH(orders!$D902,products!$A$1:$A$49,0),MATCH(orders!O$1,products!$A$1:$G$1,0))</f>
        <v>15.85</v>
      </c>
      <c r="P902" s="5">
        <f>E902*O902</f>
        <v>47.55</v>
      </c>
    </row>
    <row r="903" spans="1:16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INDEX(customers!$A$1:$I$1001,MATCH(orders!$C903,customers!$A$1:$A$1001,0),MATCH(orders!F$1,customers!$A$1:$I$1,0))</f>
        <v>Drake Jevon</v>
      </c>
      <c r="G903" s="2" t="str">
        <f>INDEX(customers!$A$1:$I$1001,MATCH(orders!$C903,customers!$A$1:$A$1001,0),MATCH(orders!G$1,customers!$A$1:$I$1,0))</f>
        <v>Yes</v>
      </c>
      <c r="H903" s="2" t="str">
        <f>INDEX(customers!$A$1:$I$1001,MATCH(orders!$C903,customers!$A$1:$A$1001,0),MATCH(orders!H$1,customers!$A$1:$I$1,0))</f>
        <v>Houston</v>
      </c>
      <c r="I903" s="2" t="str">
        <f>INDEX(customers!$A$1:$I$1001,MATCH(orders!$C903,customers!$A$1:$A$1001,0),MATCH(orders!I$1,customers!$A$1:$I$1,0))</f>
        <v>United States</v>
      </c>
      <c r="J903" t="str">
        <f>INDEX(products!$A$1:$G$49,MATCH(orders!$D903,products!$A$1:$A$49,0),MATCH(orders!J$1,products!$A$1:$G$1,0))</f>
        <v>Rob</v>
      </c>
      <c r="K903" t="str">
        <f t="shared" si="28"/>
        <v>Robusta</v>
      </c>
      <c r="L903" t="str">
        <f>INDEX(products!$A$1:$G$49,MATCH(orders!$D903,products!$A$1:$A$49,0),MATCH(orders!L$1,products!$A$1:$G$1,0))</f>
        <v>L</v>
      </c>
      <c r="M903" t="str">
        <f t="shared" si="29"/>
        <v>Light</v>
      </c>
      <c r="N903" s="4">
        <f>INDEX(products!$A$1:$G$49,MATCH(orders!$D903,products!$A$1:$A$49,0),MATCH(orders!N$1,products!$A$1:$G$1,0))</f>
        <v>0.2</v>
      </c>
      <c r="O903" s="5">
        <f>INDEX(products!$A$1:$G$49,MATCH(orders!$D903,products!$A$1:$A$49,0),MATCH(orders!O$1,products!$A$1:$G$1,0))</f>
        <v>3.5849999999999995</v>
      </c>
      <c r="P903" s="5">
        <f>E903*O903</f>
        <v>3.5849999999999995</v>
      </c>
    </row>
    <row r="904" spans="1:16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INDEX(customers!$A$1:$I$1001,MATCH(orders!$C904,customers!$A$1:$A$1001,0),MATCH(orders!F$1,customers!$A$1:$I$1,0))</f>
        <v>Hall Ranner</v>
      </c>
      <c r="G904" s="2" t="str">
        <f>INDEX(customers!$A$1:$I$1001,MATCH(orders!$C904,customers!$A$1:$A$1001,0),MATCH(orders!G$1,customers!$A$1:$I$1,0))</f>
        <v>No</v>
      </c>
      <c r="H904" s="2" t="str">
        <f>INDEX(customers!$A$1:$I$1001,MATCH(orders!$C904,customers!$A$1:$A$1001,0),MATCH(orders!H$1,customers!$A$1:$I$1,0))</f>
        <v>Cincinnati</v>
      </c>
      <c r="I904" s="2" t="str">
        <f>INDEX(customers!$A$1:$I$1001,MATCH(orders!$C904,customers!$A$1:$A$1001,0),MATCH(orders!I$1,customers!$A$1:$I$1,0))</f>
        <v>United States</v>
      </c>
      <c r="J904" t="str">
        <f>INDEX(products!$A$1:$G$49,MATCH(orders!$D904,products!$A$1:$A$49,0),MATCH(orders!J$1,products!$A$1:$G$1,0))</f>
        <v>Exc</v>
      </c>
      <c r="K904" t="str">
        <f t="shared" si="28"/>
        <v>Excelsa</v>
      </c>
      <c r="L904" t="str">
        <f>INDEX(products!$A$1:$G$49,MATCH(orders!$D904,products!$A$1:$A$49,0),MATCH(orders!L$1,products!$A$1:$G$1,0))</f>
        <v>M</v>
      </c>
      <c r="M904" t="str">
        <f t="shared" si="29"/>
        <v>Medium</v>
      </c>
      <c r="N904" s="4">
        <f>INDEX(products!$A$1:$G$49,MATCH(orders!$D904,products!$A$1:$A$49,0),MATCH(orders!N$1,products!$A$1:$G$1,0))</f>
        <v>2.5</v>
      </c>
      <c r="O904" s="5">
        <f>INDEX(products!$A$1:$G$49,MATCH(orders!$D904,products!$A$1:$A$49,0),MATCH(orders!O$1,products!$A$1:$G$1,0))</f>
        <v>31.624999999999996</v>
      </c>
      <c r="P904" s="5">
        <f>E904*O904</f>
        <v>158.12499999999997</v>
      </c>
    </row>
    <row r="905" spans="1:16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INDEX(customers!$A$1:$I$1001,MATCH(orders!$C905,customers!$A$1:$A$1001,0),MATCH(orders!F$1,customers!$A$1:$I$1,0))</f>
        <v>Berkly Imrie</v>
      </c>
      <c r="G905" s="2" t="str">
        <f>INDEX(customers!$A$1:$I$1001,MATCH(orders!$C905,customers!$A$1:$A$1001,0),MATCH(orders!G$1,customers!$A$1:$I$1,0))</f>
        <v>No</v>
      </c>
      <c r="H905" s="2" t="str">
        <f>INDEX(customers!$A$1:$I$1001,MATCH(orders!$C905,customers!$A$1:$A$1001,0),MATCH(orders!H$1,customers!$A$1:$I$1,0))</f>
        <v>Fresno</v>
      </c>
      <c r="I905" s="2" t="str">
        <f>INDEX(customers!$A$1:$I$1001,MATCH(orders!$C905,customers!$A$1:$A$1001,0),MATCH(orders!I$1,customers!$A$1:$I$1,0))</f>
        <v>United States</v>
      </c>
      <c r="J905" t="str">
        <f>INDEX(products!$A$1:$G$49,MATCH(orders!$D905,products!$A$1:$A$49,0),MATCH(orders!J$1,products!$A$1:$G$1,0))</f>
        <v>Lib</v>
      </c>
      <c r="K905" t="str">
        <f t="shared" si="28"/>
        <v>Liberica</v>
      </c>
      <c r="L905" t="str">
        <f>INDEX(products!$A$1:$G$49,MATCH(orders!$D905,products!$A$1:$A$49,0),MATCH(orders!L$1,products!$A$1:$G$1,0))</f>
        <v>M</v>
      </c>
      <c r="M905" t="str">
        <f t="shared" si="29"/>
        <v>Medium</v>
      </c>
      <c r="N905" s="4">
        <f>INDEX(products!$A$1:$G$49,MATCH(orders!$D905,products!$A$1:$A$49,0),MATCH(orders!N$1,products!$A$1:$G$1,0))</f>
        <v>0.5</v>
      </c>
      <c r="O905" s="5">
        <f>INDEX(products!$A$1:$G$49,MATCH(orders!$D905,products!$A$1:$A$49,0),MATCH(orders!O$1,products!$A$1:$G$1,0))</f>
        <v>8.73</v>
      </c>
      <c r="P905" s="5">
        <f>E905*O905</f>
        <v>17.46</v>
      </c>
    </row>
    <row r="906" spans="1:16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INDEX(customers!$A$1:$I$1001,MATCH(orders!$C906,customers!$A$1:$A$1001,0),MATCH(orders!F$1,customers!$A$1:$I$1,0))</f>
        <v>Dorey Sopper</v>
      </c>
      <c r="G906" s="2" t="str">
        <f>INDEX(customers!$A$1:$I$1001,MATCH(orders!$C906,customers!$A$1:$A$1001,0),MATCH(orders!G$1,customers!$A$1:$I$1,0))</f>
        <v>No</v>
      </c>
      <c r="H906" s="2" t="str">
        <f>INDEX(customers!$A$1:$I$1001,MATCH(orders!$C906,customers!$A$1:$A$1001,0),MATCH(orders!H$1,customers!$A$1:$I$1,0))</f>
        <v>Saint Paul</v>
      </c>
      <c r="I906" s="2" t="str">
        <f>INDEX(customers!$A$1:$I$1001,MATCH(orders!$C906,customers!$A$1:$A$1001,0),MATCH(orders!I$1,customers!$A$1:$I$1,0))</f>
        <v>United States</v>
      </c>
      <c r="J906" t="str">
        <f>INDEX(products!$A$1:$G$49,MATCH(orders!$D906,products!$A$1:$A$49,0),MATCH(orders!J$1,products!$A$1:$G$1,0))</f>
        <v>Ara</v>
      </c>
      <c r="K906" t="str">
        <f t="shared" si="28"/>
        <v>Arabica</v>
      </c>
      <c r="L906" t="str">
        <f>INDEX(products!$A$1:$G$49,MATCH(orders!$D906,products!$A$1:$A$49,0),MATCH(orders!L$1,products!$A$1:$G$1,0))</f>
        <v>L</v>
      </c>
      <c r="M906" t="str">
        <f t="shared" si="29"/>
        <v>Light</v>
      </c>
      <c r="N906" s="4">
        <f>INDEX(products!$A$1:$G$49,MATCH(orders!$D906,products!$A$1:$A$49,0),MATCH(orders!N$1,products!$A$1:$G$1,0))</f>
        <v>2.5</v>
      </c>
      <c r="O906" s="5">
        <f>INDEX(products!$A$1:$G$49,MATCH(orders!$D906,products!$A$1:$A$49,0),MATCH(orders!O$1,products!$A$1:$G$1,0))</f>
        <v>29.784999999999997</v>
      </c>
      <c r="P906" s="5">
        <f>E906*O906</f>
        <v>148.92499999999998</v>
      </c>
    </row>
    <row r="907" spans="1:16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INDEX(customers!$A$1:$I$1001,MATCH(orders!$C907,customers!$A$1:$A$1001,0),MATCH(orders!F$1,customers!$A$1:$I$1,0))</f>
        <v>Darcy Lochran</v>
      </c>
      <c r="G907" s="2" t="str">
        <f>INDEX(customers!$A$1:$I$1001,MATCH(orders!$C907,customers!$A$1:$A$1001,0),MATCH(orders!G$1,customers!$A$1:$I$1,0))</f>
        <v>Yes</v>
      </c>
      <c r="H907" s="2" t="str">
        <f>INDEX(customers!$A$1:$I$1001,MATCH(orders!$C907,customers!$A$1:$A$1001,0),MATCH(orders!H$1,customers!$A$1:$I$1,0))</f>
        <v>El Paso</v>
      </c>
      <c r="I907" s="2" t="str">
        <f>INDEX(customers!$A$1:$I$1001,MATCH(orders!$C907,customers!$A$1:$A$1001,0),MATCH(orders!I$1,customers!$A$1:$I$1,0))</f>
        <v>United States</v>
      </c>
      <c r="J907" t="str">
        <f>INDEX(products!$A$1:$G$49,MATCH(orders!$D907,products!$A$1:$A$49,0),MATCH(orders!J$1,products!$A$1:$G$1,0))</f>
        <v>Ara</v>
      </c>
      <c r="K907" t="str">
        <f t="shared" si="28"/>
        <v>Arabica</v>
      </c>
      <c r="L907" t="str">
        <f>INDEX(products!$A$1:$G$49,MATCH(orders!$D907,products!$A$1:$A$49,0),MATCH(orders!L$1,products!$A$1:$G$1,0))</f>
        <v>M</v>
      </c>
      <c r="M907" t="str">
        <f t="shared" si="29"/>
        <v>Medium</v>
      </c>
      <c r="N907" s="4">
        <f>INDEX(products!$A$1:$G$49,MATCH(orders!$D907,products!$A$1:$A$49,0),MATCH(orders!N$1,products!$A$1:$G$1,0))</f>
        <v>0.5</v>
      </c>
      <c r="O907" s="5">
        <f>INDEX(products!$A$1:$G$49,MATCH(orders!$D907,products!$A$1:$A$49,0),MATCH(orders!O$1,products!$A$1:$G$1,0))</f>
        <v>6.75</v>
      </c>
      <c r="P907" s="5">
        <f>E907*O907</f>
        <v>40.5</v>
      </c>
    </row>
    <row r="908" spans="1:16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INDEX(customers!$A$1:$I$1001,MATCH(orders!$C908,customers!$A$1:$A$1001,0),MATCH(orders!F$1,customers!$A$1:$I$1,0))</f>
        <v>Lauritz Ledgley</v>
      </c>
      <c r="G908" s="2" t="str">
        <f>INDEX(customers!$A$1:$I$1001,MATCH(orders!$C908,customers!$A$1:$A$1001,0),MATCH(orders!G$1,customers!$A$1:$I$1,0))</f>
        <v>Yes</v>
      </c>
      <c r="H908" s="2" t="str">
        <f>INDEX(customers!$A$1:$I$1001,MATCH(orders!$C908,customers!$A$1:$A$1001,0),MATCH(orders!H$1,customers!$A$1:$I$1,0))</f>
        <v>Des Moines</v>
      </c>
      <c r="I908" s="2" t="str">
        <f>INDEX(customers!$A$1:$I$1001,MATCH(orders!$C908,customers!$A$1:$A$1001,0),MATCH(orders!I$1,customers!$A$1:$I$1,0))</f>
        <v>United States</v>
      </c>
      <c r="J908" t="str">
        <f>INDEX(products!$A$1:$G$49,MATCH(orders!$D908,products!$A$1:$A$49,0),MATCH(orders!J$1,products!$A$1:$G$1,0))</f>
        <v>Ara</v>
      </c>
      <c r="K908" t="str">
        <f t="shared" si="28"/>
        <v>Arabica</v>
      </c>
      <c r="L908" t="str">
        <f>INDEX(products!$A$1:$G$49,MATCH(orders!$D908,products!$A$1:$A$49,0),MATCH(orders!L$1,products!$A$1:$G$1,0))</f>
        <v>M</v>
      </c>
      <c r="M908" t="str">
        <f t="shared" si="29"/>
        <v>Medium</v>
      </c>
      <c r="N908" s="4">
        <f>INDEX(products!$A$1:$G$49,MATCH(orders!$D908,products!$A$1:$A$49,0),MATCH(orders!N$1,products!$A$1:$G$1,0))</f>
        <v>0.5</v>
      </c>
      <c r="O908" s="5">
        <f>INDEX(products!$A$1:$G$49,MATCH(orders!$D908,products!$A$1:$A$49,0),MATCH(orders!O$1,products!$A$1:$G$1,0))</f>
        <v>6.75</v>
      </c>
      <c r="P908" s="5">
        <f>E908*O908</f>
        <v>27</v>
      </c>
    </row>
    <row r="909" spans="1:16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INDEX(customers!$A$1:$I$1001,MATCH(orders!$C909,customers!$A$1:$A$1001,0),MATCH(orders!F$1,customers!$A$1:$I$1,0))</f>
        <v>Tawnya Menary</v>
      </c>
      <c r="G909" s="2" t="str">
        <f>INDEX(customers!$A$1:$I$1001,MATCH(orders!$C909,customers!$A$1:$A$1001,0),MATCH(orders!G$1,customers!$A$1:$I$1,0))</f>
        <v>No</v>
      </c>
      <c r="H909" s="2" t="str">
        <f>INDEX(customers!$A$1:$I$1001,MATCH(orders!$C909,customers!$A$1:$A$1001,0),MATCH(orders!H$1,customers!$A$1:$I$1,0))</f>
        <v>Portland</v>
      </c>
      <c r="I909" s="2" t="str">
        <f>INDEX(customers!$A$1:$I$1001,MATCH(orders!$C909,customers!$A$1:$A$1001,0),MATCH(orders!I$1,customers!$A$1:$I$1,0))</f>
        <v>United States</v>
      </c>
      <c r="J909" t="str">
        <f>INDEX(products!$A$1:$G$49,MATCH(orders!$D909,products!$A$1:$A$49,0),MATCH(orders!J$1,products!$A$1:$G$1,0))</f>
        <v>Lib</v>
      </c>
      <c r="K909" t="str">
        <f t="shared" si="28"/>
        <v>Liberica</v>
      </c>
      <c r="L909" t="str">
        <f>INDEX(products!$A$1:$G$49,MATCH(orders!$D909,products!$A$1:$A$49,0),MATCH(orders!L$1,products!$A$1:$G$1,0))</f>
        <v>D</v>
      </c>
      <c r="M909" t="str">
        <f t="shared" si="29"/>
        <v>Dark</v>
      </c>
      <c r="N909" s="4">
        <f>INDEX(products!$A$1:$G$49,MATCH(orders!$D909,products!$A$1:$A$49,0),MATCH(orders!N$1,products!$A$1:$G$1,0))</f>
        <v>1</v>
      </c>
      <c r="O909" s="5">
        <f>INDEX(products!$A$1:$G$49,MATCH(orders!$D909,products!$A$1:$A$49,0),MATCH(orders!O$1,products!$A$1:$G$1,0))</f>
        <v>12.95</v>
      </c>
      <c r="P909" s="5">
        <f>E909*O909</f>
        <v>38.849999999999994</v>
      </c>
    </row>
    <row r="910" spans="1:16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INDEX(customers!$A$1:$I$1001,MATCH(orders!$C910,customers!$A$1:$A$1001,0),MATCH(orders!F$1,customers!$A$1:$I$1,0))</f>
        <v>Gustaf Ciccotti</v>
      </c>
      <c r="G910" s="2" t="str">
        <f>INDEX(customers!$A$1:$I$1001,MATCH(orders!$C910,customers!$A$1:$A$1001,0),MATCH(orders!G$1,customers!$A$1:$I$1,0))</f>
        <v>No</v>
      </c>
      <c r="H910" s="2" t="str">
        <f>INDEX(customers!$A$1:$I$1001,MATCH(orders!$C910,customers!$A$1:$A$1001,0),MATCH(orders!H$1,customers!$A$1:$I$1,0))</f>
        <v>Houston</v>
      </c>
      <c r="I910" s="2" t="str">
        <f>INDEX(customers!$A$1:$I$1001,MATCH(orders!$C910,customers!$A$1:$A$1001,0),MATCH(orders!I$1,customers!$A$1:$I$1,0))</f>
        <v>United States</v>
      </c>
      <c r="J910" t="str">
        <f>INDEX(products!$A$1:$G$49,MATCH(orders!$D910,products!$A$1:$A$49,0),MATCH(orders!J$1,products!$A$1:$G$1,0))</f>
        <v>Rob</v>
      </c>
      <c r="K910" t="str">
        <f t="shared" si="28"/>
        <v>Robusta</v>
      </c>
      <c r="L910" t="str">
        <f>INDEX(products!$A$1:$G$49,MATCH(orders!$D910,products!$A$1:$A$49,0),MATCH(orders!L$1,products!$A$1:$G$1,0))</f>
        <v>L</v>
      </c>
      <c r="M910" t="str">
        <f t="shared" si="29"/>
        <v>Light</v>
      </c>
      <c r="N910" s="4">
        <f>INDEX(products!$A$1:$G$49,MATCH(orders!$D910,products!$A$1:$A$49,0),MATCH(orders!N$1,products!$A$1:$G$1,0))</f>
        <v>1</v>
      </c>
      <c r="O910" s="5">
        <f>INDEX(products!$A$1:$G$49,MATCH(orders!$D910,products!$A$1:$A$49,0),MATCH(orders!O$1,products!$A$1:$G$1,0))</f>
        <v>11.95</v>
      </c>
      <c r="P910" s="5">
        <f>E910*O910</f>
        <v>59.75</v>
      </c>
    </row>
    <row r="911" spans="1:16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INDEX(customers!$A$1:$I$1001,MATCH(orders!$C911,customers!$A$1:$A$1001,0),MATCH(orders!F$1,customers!$A$1:$I$1,0))</f>
        <v>Bobbe Renner</v>
      </c>
      <c r="G911" s="2" t="str">
        <f>INDEX(customers!$A$1:$I$1001,MATCH(orders!$C911,customers!$A$1:$A$1001,0),MATCH(orders!G$1,customers!$A$1:$I$1,0))</f>
        <v>No</v>
      </c>
      <c r="H911" s="2" t="str">
        <f>INDEX(customers!$A$1:$I$1001,MATCH(orders!$C911,customers!$A$1:$A$1001,0),MATCH(orders!H$1,customers!$A$1:$I$1,0))</f>
        <v>Durham</v>
      </c>
      <c r="I911" s="2" t="str">
        <f>INDEX(customers!$A$1:$I$1001,MATCH(orders!$C911,customers!$A$1:$A$1001,0),MATCH(orders!I$1,customers!$A$1:$I$1,0))</f>
        <v>United States</v>
      </c>
      <c r="J911" t="str">
        <f>INDEX(products!$A$1:$G$49,MATCH(orders!$D911,products!$A$1:$A$49,0),MATCH(orders!J$1,products!$A$1:$G$1,0))</f>
        <v>Rob</v>
      </c>
      <c r="K911" t="str">
        <f t="shared" si="28"/>
        <v>Robusta</v>
      </c>
      <c r="L911" t="str">
        <f>INDEX(products!$A$1:$G$49,MATCH(orders!$D911,products!$A$1:$A$49,0),MATCH(orders!L$1,products!$A$1:$G$1,0))</f>
        <v>L</v>
      </c>
      <c r="M911" t="str">
        <f t="shared" si="29"/>
        <v>Light</v>
      </c>
      <c r="N911" s="4">
        <f>INDEX(products!$A$1:$G$49,MATCH(orders!$D911,products!$A$1:$A$49,0),MATCH(orders!N$1,products!$A$1:$G$1,0))</f>
        <v>0.2</v>
      </c>
      <c r="O911" s="5">
        <f>INDEX(products!$A$1:$G$49,MATCH(orders!$D911,products!$A$1:$A$49,0),MATCH(orders!O$1,products!$A$1:$G$1,0))</f>
        <v>3.5849999999999995</v>
      </c>
      <c r="P911" s="5">
        <f>E911*O911</f>
        <v>10.754999999999999</v>
      </c>
    </row>
    <row r="912" spans="1:16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INDEX(customers!$A$1:$I$1001,MATCH(orders!$C912,customers!$A$1:$A$1001,0),MATCH(orders!F$1,customers!$A$1:$I$1,0))</f>
        <v>Wilton Jallin</v>
      </c>
      <c r="G912" s="2" t="str">
        <f>INDEX(customers!$A$1:$I$1001,MATCH(orders!$C912,customers!$A$1:$A$1001,0),MATCH(orders!G$1,customers!$A$1:$I$1,0))</f>
        <v>No</v>
      </c>
      <c r="H912" s="2" t="str">
        <f>INDEX(customers!$A$1:$I$1001,MATCH(orders!$C912,customers!$A$1:$A$1001,0),MATCH(orders!H$1,customers!$A$1:$I$1,0))</f>
        <v>Boston</v>
      </c>
      <c r="I912" s="2" t="str">
        <f>INDEX(customers!$A$1:$I$1001,MATCH(orders!$C912,customers!$A$1:$A$1001,0),MATCH(orders!I$1,customers!$A$1:$I$1,0))</f>
        <v>United States</v>
      </c>
      <c r="J912" t="str">
        <f>INDEX(products!$A$1:$G$49,MATCH(orders!$D912,products!$A$1:$A$49,0),MATCH(orders!J$1,products!$A$1:$G$1,0))</f>
        <v>Ara</v>
      </c>
      <c r="K912" t="str">
        <f t="shared" si="28"/>
        <v>Arabica</v>
      </c>
      <c r="L912" t="str">
        <f>INDEX(products!$A$1:$G$49,MATCH(orders!$D912,products!$A$1:$A$49,0),MATCH(orders!L$1,products!$A$1:$G$1,0))</f>
        <v>D</v>
      </c>
      <c r="M912" t="str">
        <f t="shared" si="29"/>
        <v>Dark</v>
      </c>
      <c r="N912" s="4">
        <f>INDEX(products!$A$1:$G$49,MATCH(orders!$D912,products!$A$1:$A$49,0),MATCH(orders!N$1,products!$A$1:$G$1,0))</f>
        <v>2.5</v>
      </c>
      <c r="O912" s="5">
        <f>INDEX(products!$A$1:$G$49,MATCH(orders!$D912,products!$A$1:$A$49,0),MATCH(orders!O$1,products!$A$1:$G$1,0))</f>
        <v>22.884999999999998</v>
      </c>
      <c r="P912" s="5">
        <f>E912*O912</f>
        <v>91.539999999999992</v>
      </c>
    </row>
    <row r="913" spans="1:16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INDEX(customers!$A$1:$I$1001,MATCH(orders!$C913,customers!$A$1:$A$1001,0),MATCH(orders!F$1,customers!$A$1:$I$1,0))</f>
        <v>Mindy Bogey</v>
      </c>
      <c r="G913" s="2" t="str">
        <f>INDEX(customers!$A$1:$I$1001,MATCH(orders!$C913,customers!$A$1:$A$1001,0),MATCH(orders!G$1,customers!$A$1:$I$1,0))</f>
        <v>Yes</v>
      </c>
      <c r="H913" s="2" t="str">
        <f>INDEX(customers!$A$1:$I$1001,MATCH(orders!$C913,customers!$A$1:$A$1001,0),MATCH(orders!H$1,customers!$A$1:$I$1,0))</f>
        <v>Washington</v>
      </c>
      <c r="I913" s="2" t="str">
        <f>INDEX(customers!$A$1:$I$1001,MATCH(orders!$C913,customers!$A$1:$A$1001,0),MATCH(orders!I$1,customers!$A$1:$I$1,0))</f>
        <v>United States</v>
      </c>
      <c r="J913" t="str">
        <f>INDEX(products!$A$1:$G$49,MATCH(orders!$D913,products!$A$1:$A$49,0),MATCH(orders!J$1,products!$A$1:$G$1,0))</f>
        <v>Ara</v>
      </c>
      <c r="K913" t="str">
        <f t="shared" si="28"/>
        <v>Arabica</v>
      </c>
      <c r="L913" t="str">
        <f>INDEX(products!$A$1:$G$49,MATCH(orders!$D913,products!$A$1:$A$49,0),MATCH(orders!L$1,products!$A$1:$G$1,0))</f>
        <v>M</v>
      </c>
      <c r="M913" t="str">
        <f t="shared" si="29"/>
        <v>Medium</v>
      </c>
      <c r="N913" s="4">
        <f>INDEX(products!$A$1:$G$49,MATCH(orders!$D913,products!$A$1:$A$49,0),MATCH(orders!N$1,products!$A$1:$G$1,0))</f>
        <v>1</v>
      </c>
      <c r="O913" s="5">
        <f>INDEX(products!$A$1:$G$49,MATCH(orders!$D913,products!$A$1:$A$49,0),MATCH(orders!O$1,products!$A$1:$G$1,0))</f>
        <v>11.25</v>
      </c>
      <c r="P913" s="5">
        <f>E913*O913</f>
        <v>45</v>
      </c>
    </row>
    <row r="914" spans="1:16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INDEX(customers!$A$1:$I$1001,MATCH(orders!$C914,customers!$A$1:$A$1001,0),MATCH(orders!F$1,customers!$A$1:$I$1,0))</f>
        <v>Paulie Fonzone</v>
      </c>
      <c r="G914" s="2" t="str">
        <f>INDEX(customers!$A$1:$I$1001,MATCH(orders!$C914,customers!$A$1:$A$1001,0),MATCH(orders!G$1,customers!$A$1:$I$1,0))</f>
        <v>Yes</v>
      </c>
      <c r="H914" s="2" t="str">
        <f>INDEX(customers!$A$1:$I$1001,MATCH(orders!$C914,customers!$A$1:$A$1001,0),MATCH(orders!H$1,customers!$A$1:$I$1,0))</f>
        <v>Albany</v>
      </c>
      <c r="I914" s="2" t="str">
        <f>INDEX(customers!$A$1:$I$1001,MATCH(orders!$C914,customers!$A$1:$A$1001,0),MATCH(orders!I$1,customers!$A$1:$I$1,0))</f>
        <v>United States</v>
      </c>
      <c r="J914" t="str">
        <f>INDEX(products!$A$1:$G$49,MATCH(orders!$D914,products!$A$1:$A$49,0),MATCH(orders!J$1,products!$A$1:$G$1,0))</f>
        <v>Rob</v>
      </c>
      <c r="K914" t="str">
        <f t="shared" si="28"/>
        <v>Robusta</v>
      </c>
      <c r="L914" t="str">
        <f>INDEX(products!$A$1:$G$49,MATCH(orders!$D914,products!$A$1:$A$49,0),MATCH(orders!L$1,products!$A$1:$G$1,0))</f>
        <v>M</v>
      </c>
      <c r="M914" t="str">
        <f t="shared" si="29"/>
        <v>Medium</v>
      </c>
      <c r="N914" s="4">
        <f>INDEX(products!$A$1:$G$49,MATCH(orders!$D914,products!$A$1:$A$49,0),MATCH(orders!N$1,products!$A$1:$G$1,0))</f>
        <v>2.5</v>
      </c>
      <c r="O914" s="5">
        <f>INDEX(products!$A$1:$G$49,MATCH(orders!$D914,products!$A$1:$A$49,0),MATCH(orders!O$1,products!$A$1:$G$1,0))</f>
        <v>22.884999999999998</v>
      </c>
      <c r="P914" s="5">
        <f>E914*O914</f>
        <v>137.31</v>
      </c>
    </row>
    <row r="915" spans="1:16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INDEX(customers!$A$1:$I$1001,MATCH(orders!$C915,customers!$A$1:$A$1001,0),MATCH(orders!F$1,customers!$A$1:$I$1,0))</f>
        <v>Merrile Cobbledick</v>
      </c>
      <c r="G915" s="2" t="str">
        <f>INDEX(customers!$A$1:$I$1001,MATCH(orders!$C915,customers!$A$1:$A$1001,0),MATCH(orders!G$1,customers!$A$1:$I$1,0))</f>
        <v>No</v>
      </c>
      <c r="H915" s="2" t="str">
        <f>INDEX(customers!$A$1:$I$1001,MATCH(orders!$C915,customers!$A$1:$A$1001,0),MATCH(orders!H$1,customers!$A$1:$I$1,0))</f>
        <v>Tucson</v>
      </c>
      <c r="I915" s="2" t="str">
        <f>INDEX(customers!$A$1:$I$1001,MATCH(orders!$C915,customers!$A$1:$A$1001,0),MATCH(orders!I$1,customers!$A$1:$I$1,0))</f>
        <v>United States</v>
      </c>
      <c r="J915" t="str">
        <f>INDEX(products!$A$1:$G$49,MATCH(orders!$D915,products!$A$1:$A$49,0),MATCH(orders!J$1,products!$A$1:$G$1,0))</f>
        <v>Ara</v>
      </c>
      <c r="K915" t="str">
        <f t="shared" si="28"/>
        <v>Arabica</v>
      </c>
      <c r="L915" t="str">
        <f>INDEX(products!$A$1:$G$49,MATCH(orders!$D915,products!$A$1:$A$49,0),MATCH(orders!L$1,products!$A$1:$G$1,0))</f>
        <v>M</v>
      </c>
      <c r="M915" t="str">
        <f t="shared" si="29"/>
        <v>Medium</v>
      </c>
      <c r="N915" s="4">
        <f>INDEX(products!$A$1:$G$49,MATCH(orders!$D915,products!$A$1:$A$49,0),MATCH(orders!N$1,products!$A$1:$G$1,0))</f>
        <v>0.5</v>
      </c>
      <c r="O915" s="5">
        <f>INDEX(products!$A$1:$G$49,MATCH(orders!$D915,products!$A$1:$A$49,0),MATCH(orders!O$1,products!$A$1:$G$1,0))</f>
        <v>6.75</v>
      </c>
      <c r="P915" s="5">
        <f>E915*O915</f>
        <v>6.75</v>
      </c>
    </row>
    <row r="916" spans="1:16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INDEX(customers!$A$1:$I$1001,MATCH(orders!$C916,customers!$A$1:$A$1001,0),MATCH(orders!F$1,customers!$A$1:$I$1,0))</f>
        <v>Antonius Lewry</v>
      </c>
      <c r="G916" s="2" t="str">
        <f>INDEX(customers!$A$1:$I$1001,MATCH(orders!$C916,customers!$A$1:$A$1001,0),MATCH(orders!G$1,customers!$A$1:$I$1,0))</f>
        <v>No</v>
      </c>
      <c r="H916" s="2" t="str">
        <f>INDEX(customers!$A$1:$I$1001,MATCH(orders!$C916,customers!$A$1:$A$1001,0),MATCH(orders!H$1,customers!$A$1:$I$1,0))</f>
        <v>Montgomery</v>
      </c>
      <c r="I916" s="2" t="str">
        <f>INDEX(customers!$A$1:$I$1001,MATCH(orders!$C916,customers!$A$1:$A$1001,0),MATCH(orders!I$1,customers!$A$1:$I$1,0))</f>
        <v>United States</v>
      </c>
      <c r="J916" t="str">
        <f>INDEX(products!$A$1:$G$49,MATCH(orders!$D916,products!$A$1:$A$49,0),MATCH(orders!J$1,products!$A$1:$G$1,0))</f>
        <v>Ara</v>
      </c>
      <c r="K916" t="str">
        <f t="shared" si="28"/>
        <v>Arabica</v>
      </c>
      <c r="L916" t="str">
        <f>INDEX(products!$A$1:$G$49,MATCH(orders!$D916,products!$A$1:$A$49,0),MATCH(orders!L$1,products!$A$1:$G$1,0))</f>
        <v>M</v>
      </c>
      <c r="M916" t="str">
        <f t="shared" si="29"/>
        <v>Medium</v>
      </c>
      <c r="N916" s="4">
        <f>INDEX(products!$A$1:$G$49,MATCH(orders!$D916,products!$A$1:$A$49,0),MATCH(orders!N$1,products!$A$1:$G$1,0))</f>
        <v>1</v>
      </c>
      <c r="O916" s="5">
        <f>INDEX(products!$A$1:$G$49,MATCH(orders!$D916,products!$A$1:$A$49,0),MATCH(orders!O$1,products!$A$1:$G$1,0))</f>
        <v>11.25</v>
      </c>
      <c r="P916" s="5">
        <f>E916*O916</f>
        <v>45</v>
      </c>
    </row>
    <row r="917" spans="1:16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INDEX(customers!$A$1:$I$1001,MATCH(orders!$C917,customers!$A$1:$A$1001,0),MATCH(orders!F$1,customers!$A$1:$I$1,0))</f>
        <v>Isis Hessel</v>
      </c>
      <c r="G917" s="2" t="str">
        <f>INDEX(customers!$A$1:$I$1001,MATCH(orders!$C917,customers!$A$1:$A$1001,0),MATCH(orders!G$1,customers!$A$1:$I$1,0))</f>
        <v>Yes</v>
      </c>
      <c r="H917" s="2" t="str">
        <f>INDEX(customers!$A$1:$I$1001,MATCH(orders!$C917,customers!$A$1:$A$1001,0),MATCH(orders!H$1,customers!$A$1:$I$1,0))</f>
        <v>Fairbanks</v>
      </c>
      <c r="I917" s="2" t="str">
        <f>INDEX(customers!$A$1:$I$1001,MATCH(orders!$C917,customers!$A$1:$A$1001,0),MATCH(orders!I$1,customers!$A$1:$I$1,0))</f>
        <v>United States</v>
      </c>
      <c r="J917" t="str">
        <f>INDEX(products!$A$1:$G$49,MATCH(orders!$D917,products!$A$1:$A$49,0),MATCH(orders!J$1,products!$A$1:$G$1,0))</f>
        <v>Exc</v>
      </c>
      <c r="K917" t="str">
        <f t="shared" si="28"/>
        <v>Excelsa</v>
      </c>
      <c r="L917" t="str">
        <f>INDEX(products!$A$1:$G$49,MATCH(orders!$D917,products!$A$1:$A$49,0),MATCH(orders!L$1,products!$A$1:$G$1,0))</f>
        <v>D</v>
      </c>
      <c r="M917" t="str">
        <f t="shared" si="29"/>
        <v>Dark</v>
      </c>
      <c r="N917" s="4">
        <f>INDEX(products!$A$1:$G$49,MATCH(orders!$D917,products!$A$1:$A$49,0),MATCH(orders!N$1,products!$A$1:$G$1,0))</f>
        <v>2.5</v>
      </c>
      <c r="O917" s="5">
        <f>INDEX(products!$A$1:$G$49,MATCH(orders!$D917,products!$A$1:$A$49,0),MATCH(orders!O$1,products!$A$1:$G$1,0))</f>
        <v>27.945</v>
      </c>
      <c r="P917" s="5">
        <f>E917*O917</f>
        <v>83.835000000000008</v>
      </c>
    </row>
    <row r="918" spans="1:16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INDEX(customers!$A$1:$I$1001,MATCH(orders!$C918,customers!$A$1:$A$1001,0),MATCH(orders!F$1,customers!$A$1:$I$1,0))</f>
        <v>Harland Trematick</v>
      </c>
      <c r="G918" s="2" t="str">
        <f>INDEX(customers!$A$1:$I$1001,MATCH(orders!$C918,customers!$A$1:$A$1001,0),MATCH(orders!G$1,customers!$A$1:$I$1,0))</f>
        <v>Yes</v>
      </c>
      <c r="H918" s="2" t="str">
        <f>INDEX(customers!$A$1:$I$1001,MATCH(orders!$C918,customers!$A$1:$A$1001,0),MATCH(orders!H$1,customers!$A$1:$I$1,0))</f>
        <v>Monasterevin</v>
      </c>
      <c r="I918" s="2" t="str">
        <f>INDEX(customers!$A$1:$I$1001,MATCH(orders!$C918,customers!$A$1:$A$1001,0),MATCH(orders!I$1,customers!$A$1:$I$1,0))</f>
        <v>Ireland</v>
      </c>
      <c r="J918" t="str">
        <f>INDEX(products!$A$1:$G$49,MATCH(orders!$D918,products!$A$1:$A$49,0),MATCH(orders!J$1,products!$A$1:$G$1,0))</f>
        <v>Exc</v>
      </c>
      <c r="K918" t="str">
        <f t="shared" si="28"/>
        <v>Excelsa</v>
      </c>
      <c r="L918" t="str">
        <f>INDEX(products!$A$1:$G$49,MATCH(orders!$D918,products!$A$1:$A$49,0),MATCH(orders!L$1,products!$A$1:$G$1,0))</f>
        <v>D</v>
      </c>
      <c r="M918" t="str">
        <f t="shared" si="29"/>
        <v>Dark</v>
      </c>
      <c r="N918" s="4">
        <f>INDEX(products!$A$1:$G$49,MATCH(orders!$D918,products!$A$1:$A$49,0),MATCH(orders!N$1,products!$A$1:$G$1,0))</f>
        <v>0.2</v>
      </c>
      <c r="O918" s="5">
        <f>INDEX(products!$A$1:$G$49,MATCH(orders!$D918,products!$A$1:$A$49,0),MATCH(orders!O$1,products!$A$1:$G$1,0))</f>
        <v>3.645</v>
      </c>
      <c r="P918" s="5">
        <f>E918*O918</f>
        <v>3.645</v>
      </c>
    </row>
    <row r="919" spans="1:16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INDEX(customers!$A$1:$I$1001,MATCH(orders!$C919,customers!$A$1:$A$1001,0),MATCH(orders!F$1,customers!$A$1:$I$1,0))</f>
        <v>Chloris Sorrell</v>
      </c>
      <c r="G919" s="2" t="str">
        <f>INDEX(customers!$A$1:$I$1001,MATCH(orders!$C919,customers!$A$1:$A$1001,0),MATCH(orders!G$1,customers!$A$1:$I$1,0))</f>
        <v>No</v>
      </c>
      <c r="H919" s="2" t="str">
        <f>INDEX(customers!$A$1:$I$1001,MATCH(orders!$C919,customers!$A$1:$A$1001,0),MATCH(orders!H$1,customers!$A$1:$I$1,0))</f>
        <v>Norton</v>
      </c>
      <c r="I919" s="2" t="str">
        <f>INDEX(customers!$A$1:$I$1001,MATCH(orders!$C919,customers!$A$1:$A$1001,0),MATCH(orders!I$1,customers!$A$1:$I$1,0))</f>
        <v>United Kingdom</v>
      </c>
      <c r="J919" t="str">
        <f>INDEX(products!$A$1:$G$49,MATCH(orders!$D919,products!$A$1:$A$49,0),MATCH(orders!J$1,products!$A$1:$G$1,0))</f>
        <v>Ara</v>
      </c>
      <c r="K919" t="str">
        <f t="shared" si="28"/>
        <v>Arabica</v>
      </c>
      <c r="L919" t="str">
        <f>INDEX(products!$A$1:$G$49,MATCH(orders!$D919,products!$A$1:$A$49,0),MATCH(orders!L$1,products!$A$1:$G$1,0))</f>
        <v>M</v>
      </c>
      <c r="M919" t="str">
        <f t="shared" si="29"/>
        <v>Medium</v>
      </c>
      <c r="N919" s="4">
        <f>INDEX(products!$A$1:$G$49,MATCH(orders!$D919,products!$A$1:$A$49,0),MATCH(orders!N$1,products!$A$1:$G$1,0))</f>
        <v>0.5</v>
      </c>
      <c r="O919" s="5">
        <f>INDEX(products!$A$1:$G$49,MATCH(orders!$D919,products!$A$1:$A$49,0),MATCH(orders!O$1,products!$A$1:$G$1,0))</f>
        <v>6.75</v>
      </c>
      <c r="P919" s="5">
        <f>E919*O919</f>
        <v>6.75</v>
      </c>
    </row>
    <row r="920" spans="1:16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INDEX(customers!$A$1:$I$1001,MATCH(orders!$C920,customers!$A$1:$A$1001,0),MATCH(orders!F$1,customers!$A$1:$I$1,0))</f>
        <v>Chloris Sorrell</v>
      </c>
      <c r="G920" s="2" t="str">
        <f>INDEX(customers!$A$1:$I$1001,MATCH(orders!$C920,customers!$A$1:$A$1001,0),MATCH(orders!G$1,customers!$A$1:$I$1,0))</f>
        <v>No</v>
      </c>
      <c r="H920" s="2" t="str">
        <f>INDEX(customers!$A$1:$I$1001,MATCH(orders!$C920,customers!$A$1:$A$1001,0),MATCH(orders!H$1,customers!$A$1:$I$1,0))</f>
        <v>Norton</v>
      </c>
      <c r="I920" s="2" t="str">
        <f>INDEX(customers!$A$1:$I$1001,MATCH(orders!$C920,customers!$A$1:$A$1001,0),MATCH(orders!I$1,customers!$A$1:$I$1,0))</f>
        <v>United Kingdom</v>
      </c>
      <c r="J920" t="str">
        <f>INDEX(products!$A$1:$G$49,MATCH(orders!$D920,products!$A$1:$A$49,0),MATCH(orders!J$1,products!$A$1:$G$1,0))</f>
        <v>Exc</v>
      </c>
      <c r="K920" t="str">
        <f t="shared" si="28"/>
        <v>Excelsa</v>
      </c>
      <c r="L920" t="str">
        <f>INDEX(products!$A$1:$G$49,MATCH(orders!$D920,products!$A$1:$A$49,0),MATCH(orders!L$1,products!$A$1:$G$1,0))</f>
        <v>D</v>
      </c>
      <c r="M920" t="str">
        <f t="shared" si="29"/>
        <v>Dark</v>
      </c>
      <c r="N920" s="4">
        <f>INDEX(products!$A$1:$G$49,MATCH(orders!$D920,products!$A$1:$A$49,0),MATCH(orders!N$1,products!$A$1:$G$1,0))</f>
        <v>0.5</v>
      </c>
      <c r="O920" s="5">
        <f>INDEX(products!$A$1:$G$49,MATCH(orders!$D920,products!$A$1:$A$49,0),MATCH(orders!O$1,products!$A$1:$G$1,0))</f>
        <v>7.29</v>
      </c>
      <c r="P920" s="5">
        <f>E920*O920</f>
        <v>21.87</v>
      </c>
    </row>
    <row r="921" spans="1:16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INDEX(customers!$A$1:$I$1001,MATCH(orders!$C921,customers!$A$1:$A$1001,0),MATCH(orders!F$1,customers!$A$1:$I$1,0))</f>
        <v>Quintina Heavyside</v>
      </c>
      <c r="G921" s="2" t="str">
        <f>INDEX(customers!$A$1:$I$1001,MATCH(orders!$C921,customers!$A$1:$A$1001,0),MATCH(orders!G$1,customers!$A$1:$I$1,0))</f>
        <v>Yes</v>
      </c>
      <c r="H921" s="2" t="str">
        <f>INDEX(customers!$A$1:$I$1001,MATCH(orders!$C921,customers!$A$1:$A$1001,0),MATCH(orders!H$1,customers!$A$1:$I$1,0))</f>
        <v>Lexington</v>
      </c>
      <c r="I921" s="2" t="str">
        <f>INDEX(customers!$A$1:$I$1001,MATCH(orders!$C921,customers!$A$1:$A$1001,0),MATCH(orders!I$1,customers!$A$1:$I$1,0))</f>
        <v>United States</v>
      </c>
      <c r="J921" t="str">
        <f>INDEX(products!$A$1:$G$49,MATCH(orders!$D921,products!$A$1:$A$49,0),MATCH(orders!J$1,products!$A$1:$G$1,0))</f>
        <v>Rob</v>
      </c>
      <c r="K921" t="str">
        <f t="shared" si="28"/>
        <v>Robusta</v>
      </c>
      <c r="L921" t="str">
        <f>INDEX(products!$A$1:$G$49,MATCH(orders!$D921,products!$A$1:$A$49,0),MATCH(orders!L$1,products!$A$1:$G$1,0))</f>
        <v>D</v>
      </c>
      <c r="M921" t="str">
        <f t="shared" si="29"/>
        <v>Dark</v>
      </c>
      <c r="N921" s="4">
        <f>INDEX(products!$A$1:$G$49,MATCH(orders!$D921,products!$A$1:$A$49,0),MATCH(orders!N$1,products!$A$1:$G$1,0))</f>
        <v>0.2</v>
      </c>
      <c r="O921" s="5">
        <f>INDEX(products!$A$1:$G$49,MATCH(orders!$D921,products!$A$1:$A$49,0),MATCH(orders!O$1,products!$A$1:$G$1,0))</f>
        <v>2.6849999999999996</v>
      </c>
      <c r="P921" s="5">
        <f>E921*O921</f>
        <v>13.424999999999997</v>
      </c>
    </row>
    <row r="922" spans="1:16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INDEX(customers!$A$1:$I$1001,MATCH(orders!$C922,customers!$A$1:$A$1001,0),MATCH(orders!F$1,customers!$A$1:$I$1,0))</f>
        <v>Hadley Reuven</v>
      </c>
      <c r="G922" s="2" t="str">
        <f>INDEX(customers!$A$1:$I$1001,MATCH(orders!$C922,customers!$A$1:$A$1001,0),MATCH(orders!G$1,customers!$A$1:$I$1,0))</f>
        <v>No</v>
      </c>
      <c r="H922" s="2" t="str">
        <f>INDEX(customers!$A$1:$I$1001,MATCH(orders!$C922,customers!$A$1:$A$1001,0),MATCH(orders!H$1,customers!$A$1:$I$1,0))</f>
        <v>Grand Rapids</v>
      </c>
      <c r="I922" s="2" t="str">
        <f>INDEX(customers!$A$1:$I$1001,MATCH(orders!$C922,customers!$A$1:$A$1001,0),MATCH(orders!I$1,customers!$A$1:$I$1,0))</f>
        <v>United States</v>
      </c>
      <c r="J922" t="str">
        <f>INDEX(products!$A$1:$G$49,MATCH(orders!$D922,products!$A$1:$A$49,0),MATCH(orders!J$1,products!$A$1:$G$1,0))</f>
        <v>Rob</v>
      </c>
      <c r="K922" t="str">
        <f t="shared" si="28"/>
        <v>Robusta</v>
      </c>
      <c r="L922" t="str">
        <f>INDEX(products!$A$1:$G$49,MATCH(orders!$D922,products!$A$1:$A$49,0),MATCH(orders!L$1,products!$A$1:$G$1,0))</f>
        <v>D</v>
      </c>
      <c r="M922" t="str">
        <f t="shared" si="29"/>
        <v>Dark</v>
      </c>
      <c r="N922" s="4">
        <f>INDEX(products!$A$1:$G$49,MATCH(orders!$D922,products!$A$1:$A$49,0),MATCH(orders!N$1,products!$A$1:$G$1,0))</f>
        <v>2.5</v>
      </c>
      <c r="O922" s="5">
        <f>INDEX(products!$A$1:$G$49,MATCH(orders!$D922,products!$A$1:$A$49,0),MATCH(orders!O$1,products!$A$1:$G$1,0))</f>
        <v>20.584999999999997</v>
      </c>
      <c r="P922" s="5">
        <f>E922*O922</f>
        <v>123.50999999999999</v>
      </c>
    </row>
    <row r="923" spans="1:16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INDEX(customers!$A$1:$I$1001,MATCH(orders!$C923,customers!$A$1:$A$1001,0),MATCH(orders!F$1,customers!$A$1:$I$1,0))</f>
        <v>Mitch Attwool</v>
      </c>
      <c r="G923" s="2" t="str">
        <f>INDEX(customers!$A$1:$I$1001,MATCH(orders!$C923,customers!$A$1:$A$1001,0),MATCH(orders!G$1,customers!$A$1:$I$1,0))</f>
        <v>No</v>
      </c>
      <c r="H923" s="2" t="str">
        <f>INDEX(customers!$A$1:$I$1001,MATCH(orders!$C923,customers!$A$1:$A$1001,0),MATCH(orders!H$1,customers!$A$1:$I$1,0))</f>
        <v>Des Moines</v>
      </c>
      <c r="I923" s="2" t="str">
        <f>INDEX(customers!$A$1:$I$1001,MATCH(orders!$C923,customers!$A$1:$A$1001,0),MATCH(orders!I$1,customers!$A$1:$I$1,0))</f>
        <v>United States</v>
      </c>
      <c r="J923" t="str">
        <f>INDEX(products!$A$1:$G$49,MATCH(orders!$D923,products!$A$1:$A$49,0),MATCH(orders!J$1,products!$A$1:$G$1,0))</f>
        <v>Lib</v>
      </c>
      <c r="K923" t="str">
        <f t="shared" si="28"/>
        <v>Liberica</v>
      </c>
      <c r="L923" t="str">
        <f>INDEX(products!$A$1:$G$49,MATCH(orders!$D923,products!$A$1:$A$49,0),MATCH(orders!L$1,products!$A$1:$G$1,0))</f>
        <v>D</v>
      </c>
      <c r="M923" t="str">
        <f t="shared" si="29"/>
        <v>Dark</v>
      </c>
      <c r="N923" s="4">
        <f>INDEX(products!$A$1:$G$49,MATCH(orders!$D923,products!$A$1:$A$49,0),MATCH(orders!N$1,products!$A$1:$G$1,0))</f>
        <v>0.2</v>
      </c>
      <c r="O923" s="5">
        <f>INDEX(products!$A$1:$G$49,MATCH(orders!$D923,products!$A$1:$A$49,0),MATCH(orders!O$1,products!$A$1:$G$1,0))</f>
        <v>3.8849999999999998</v>
      </c>
      <c r="P923" s="5">
        <f>E923*O923</f>
        <v>7.77</v>
      </c>
    </row>
    <row r="924" spans="1:16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INDEX(customers!$A$1:$I$1001,MATCH(orders!$C924,customers!$A$1:$A$1001,0),MATCH(orders!F$1,customers!$A$1:$I$1,0))</f>
        <v>Charin Maplethorp</v>
      </c>
      <c r="G924" s="2" t="str">
        <f>INDEX(customers!$A$1:$I$1001,MATCH(orders!$C924,customers!$A$1:$A$1001,0),MATCH(orders!G$1,customers!$A$1:$I$1,0))</f>
        <v>Yes</v>
      </c>
      <c r="H924" s="2" t="str">
        <f>INDEX(customers!$A$1:$I$1001,MATCH(orders!$C924,customers!$A$1:$A$1001,0),MATCH(orders!H$1,customers!$A$1:$I$1,0))</f>
        <v>Wilmington</v>
      </c>
      <c r="I924" s="2" t="str">
        <f>INDEX(customers!$A$1:$I$1001,MATCH(orders!$C924,customers!$A$1:$A$1001,0),MATCH(orders!I$1,customers!$A$1:$I$1,0))</f>
        <v>United States</v>
      </c>
      <c r="J924" t="str">
        <f>INDEX(products!$A$1:$G$49,MATCH(orders!$D924,products!$A$1:$A$49,0),MATCH(orders!J$1,products!$A$1:$G$1,0))</f>
        <v>Ara</v>
      </c>
      <c r="K924" t="str">
        <f t="shared" si="28"/>
        <v>Arabica</v>
      </c>
      <c r="L924" t="str">
        <f>INDEX(products!$A$1:$G$49,MATCH(orders!$D924,products!$A$1:$A$49,0),MATCH(orders!L$1,products!$A$1:$G$1,0))</f>
        <v>M</v>
      </c>
      <c r="M924" t="str">
        <f t="shared" si="29"/>
        <v>Medium</v>
      </c>
      <c r="N924" s="4">
        <f>INDEX(products!$A$1:$G$49,MATCH(orders!$D924,products!$A$1:$A$49,0),MATCH(orders!N$1,products!$A$1:$G$1,0))</f>
        <v>1</v>
      </c>
      <c r="O924" s="5">
        <f>INDEX(products!$A$1:$G$49,MATCH(orders!$D924,products!$A$1:$A$49,0),MATCH(orders!O$1,products!$A$1:$G$1,0))</f>
        <v>11.25</v>
      </c>
      <c r="P924" s="5">
        <f>E924*O924</f>
        <v>67.5</v>
      </c>
    </row>
    <row r="925" spans="1:16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INDEX(customers!$A$1:$I$1001,MATCH(orders!$C925,customers!$A$1:$A$1001,0),MATCH(orders!F$1,customers!$A$1:$I$1,0))</f>
        <v>Goldie Wynes</v>
      </c>
      <c r="G925" s="2" t="str">
        <f>INDEX(customers!$A$1:$I$1001,MATCH(orders!$C925,customers!$A$1:$A$1001,0),MATCH(orders!G$1,customers!$A$1:$I$1,0))</f>
        <v>No</v>
      </c>
      <c r="H925" s="2" t="str">
        <f>INDEX(customers!$A$1:$I$1001,MATCH(orders!$C925,customers!$A$1:$A$1001,0),MATCH(orders!H$1,customers!$A$1:$I$1,0))</f>
        <v>Austin</v>
      </c>
      <c r="I925" s="2" t="str">
        <f>INDEX(customers!$A$1:$I$1001,MATCH(orders!$C925,customers!$A$1:$A$1001,0),MATCH(orders!I$1,customers!$A$1:$I$1,0))</f>
        <v>United States</v>
      </c>
      <c r="J925" t="str">
        <f>INDEX(products!$A$1:$G$49,MATCH(orders!$D925,products!$A$1:$A$49,0),MATCH(orders!J$1,products!$A$1:$G$1,0))</f>
        <v>Exc</v>
      </c>
      <c r="K925" t="str">
        <f t="shared" si="28"/>
        <v>Excelsa</v>
      </c>
      <c r="L925" t="str">
        <f>INDEX(products!$A$1:$G$49,MATCH(orders!$D925,products!$A$1:$A$49,0),MATCH(orders!L$1,products!$A$1:$G$1,0))</f>
        <v>D</v>
      </c>
      <c r="M925" t="str">
        <f t="shared" si="29"/>
        <v>Dark</v>
      </c>
      <c r="N925" s="4">
        <f>INDEX(products!$A$1:$G$49,MATCH(orders!$D925,products!$A$1:$A$49,0),MATCH(orders!N$1,products!$A$1:$G$1,0))</f>
        <v>2.5</v>
      </c>
      <c r="O925" s="5">
        <f>INDEX(products!$A$1:$G$49,MATCH(orders!$D925,products!$A$1:$A$49,0),MATCH(orders!O$1,products!$A$1:$G$1,0))</f>
        <v>27.945</v>
      </c>
      <c r="P925" s="5">
        <f>E925*O925</f>
        <v>27.945</v>
      </c>
    </row>
    <row r="926" spans="1:16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INDEX(customers!$A$1:$I$1001,MATCH(orders!$C926,customers!$A$1:$A$1001,0),MATCH(orders!F$1,customers!$A$1:$I$1,0))</f>
        <v>Celie MacCourt</v>
      </c>
      <c r="G926" s="2" t="str">
        <f>INDEX(customers!$A$1:$I$1001,MATCH(orders!$C926,customers!$A$1:$A$1001,0),MATCH(orders!G$1,customers!$A$1:$I$1,0))</f>
        <v>No</v>
      </c>
      <c r="H926" s="2" t="str">
        <f>INDEX(customers!$A$1:$I$1001,MATCH(orders!$C926,customers!$A$1:$A$1001,0),MATCH(orders!H$1,customers!$A$1:$I$1,0))</f>
        <v>Orlando</v>
      </c>
      <c r="I926" s="2" t="str">
        <f>INDEX(customers!$A$1:$I$1001,MATCH(orders!$C926,customers!$A$1:$A$1001,0),MATCH(orders!I$1,customers!$A$1:$I$1,0))</f>
        <v>United States</v>
      </c>
      <c r="J926" t="str">
        <f>INDEX(products!$A$1:$G$49,MATCH(orders!$D926,products!$A$1:$A$49,0),MATCH(orders!J$1,products!$A$1:$G$1,0))</f>
        <v>Ara</v>
      </c>
      <c r="K926" t="str">
        <f t="shared" si="28"/>
        <v>Arabica</v>
      </c>
      <c r="L926" t="str">
        <f>INDEX(products!$A$1:$G$49,MATCH(orders!$D926,products!$A$1:$A$49,0),MATCH(orders!L$1,products!$A$1:$G$1,0))</f>
        <v>L</v>
      </c>
      <c r="M926" t="str">
        <f t="shared" si="29"/>
        <v>Light</v>
      </c>
      <c r="N926" s="4">
        <f>INDEX(products!$A$1:$G$49,MATCH(orders!$D926,products!$A$1:$A$49,0),MATCH(orders!N$1,products!$A$1:$G$1,0))</f>
        <v>2.5</v>
      </c>
      <c r="O926" s="5">
        <f>INDEX(products!$A$1:$G$49,MATCH(orders!$D926,products!$A$1:$A$49,0),MATCH(orders!O$1,products!$A$1:$G$1,0))</f>
        <v>29.784999999999997</v>
      </c>
      <c r="P926" s="5">
        <f>E926*O926</f>
        <v>89.35499999999999</v>
      </c>
    </row>
    <row r="927" spans="1:16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INDEX(customers!$A$1:$I$1001,MATCH(orders!$C927,customers!$A$1:$A$1001,0),MATCH(orders!F$1,customers!$A$1:$I$1,0))</f>
        <v>Derick Snow</v>
      </c>
      <c r="G927" s="2" t="str">
        <f>INDEX(customers!$A$1:$I$1001,MATCH(orders!$C927,customers!$A$1:$A$1001,0),MATCH(orders!G$1,customers!$A$1:$I$1,0))</f>
        <v>No</v>
      </c>
      <c r="H927" s="2" t="str">
        <f>INDEX(customers!$A$1:$I$1001,MATCH(orders!$C927,customers!$A$1:$A$1001,0),MATCH(orders!H$1,customers!$A$1:$I$1,0))</f>
        <v>New York City</v>
      </c>
      <c r="I927" s="2" t="str">
        <f>INDEX(customers!$A$1:$I$1001,MATCH(orders!$C927,customers!$A$1:$A$1001,0),MATCH(orders!I$1,customers!$A$1:$I$1,0))</f>
        <v>United States</v>
      </c>
      <c r="J927" t="str">
        <f>INDEX(products!$A$1:$G$49,MATCH(orders!$D927,products!$A$1:$A$49,0),MATCH(orders!J$1,products!$A$1:$G$1,0))</f>
        <v>Ara</v>
      </c>
      <c r="K927" t="str">
        <f t="shared" si="28"/>
        <v>Arabica</v>
      </c>
      <c r="L927" t="str">
        <f>INDEX(products!$A$1:$G$49,MATCH(orders!$D927,products!$A$1:$A$49,0),MATCH(orders!L$1,products!$A$1:$G$1,0))</f>
        <v>M</v>
      </c>
      <c r="M927" t="str">
        <f t="shared" si="29"/>
        <v>Medium</v>
      </c>
      <c r="N927" s="4">
        <f>INDEX(products!$A$1:$G$49,MATCH(orders!$D927,products!$A$1:$A$49,0),MATCH(orders!N$1,products!$A$1:$G$1,0))</f>
        <v>0.5</v>
      </c>
      <c r="O927" s="5">
        <f>INDEX(products!$A$1:$G$49,MATCH(orders!$D927,products!$A$1:$A$49,0),MATCH(orders!O$1,products!$A$1:$G$1,0))</f>
        <v>6.75</v>
      </c>
      <c r="P927" s="5">
        <f>E927*O927</f>
        <v>20.25</v>
      </c>
    </row>
    <row r="928" spans="1:16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INDEX(customers!$A$1:$I$1001,MATCH(orders!$C928,customers!$A$1:$A$1001,0),MATCH(orders!F$1,customers!$A$1:$I$1,0))</f>
        <v>Evy Wilsone</v>
      </c>
      <c r="G928" s="2" t="str">
        <f>INDEX(customers!$A$1:$I$1001,MATCH(orders!$C928,customers!$A$1:$A$1001,0),MATCH(orders!G$1,customers!$A$1:$I$1,0))</f>
        <v>Yes</v>
      </c>
      <c r="H928" s="2" t="str">
        <f>INDEX(customers!$A$1:$I$1001,MATCH(orders!$C928,customers!$A$1:$A$1001,0),MATCH(orders!H$1,customers!$A$1:$I$1,0))</f>
        <v>Washington</v>
      </c>
      <c r="I928" s="2" t="str">
        <f>INDEX(customers!$A$1:$I$1001,MATCH(orders!$C928,customers!$A$1:$A$1001,0),MATCH(orders!I$1,customers!$A$1:$I$1,0))</f>
        <v>United States</v>
      </c>
      <c r="J928" t="str">
        <f>INDEX(products!$A$1:$G$49,MATCH(orders!$D928,products!$A$1:$A$49,0),MATCH(orders!J$1,products!$A$1:$G$1,0))</f>
        <v>Ara</v>
      </c>
      <c r="K928" t="str">
        <f t="shared" si="28"/>
        <v>Arabica</v>
      </c>
      <c r="L928" t="str">
        <f>INDEX(products!$A$1:$G$49,MATCH(orders!$D928,products!$A$1:$A$49,0),MATCH(orders!L$1,products!$A$1:$G$1,0))</f>
        <v>M</v>
      </c>
      <c r="M928" t="str">
        <f t="shared" si="29"/>
        <v>Medium</v>
      </c>
      <c r="N928" s="4">
        <f>INDEX(products!$A$1:$G$49,MATCH(orders!$D928,products!$A$1:$A$49,0),MATCH(orders!N$1,products!$A$1:$G$1,0))</f>
        <v>0.5</v>
      </c>
      <c r="O928" s="5">
        <f>INDEX(products!$A$1:$G$49,MATCH(orders!$D928,products!$A$1:$A$49,0),MATCH(orders!O$1,products!$A$1:$G$1,0))</f>
        <v>6.75</v>
      </c>
      <c r="P928" s="5">
        <f>E928*O928</f>
        <v>33.75</v>
      </c>
    </row>
    <row r="929" spans="1:16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INDEX(customers!$A$1:$I$1001,MATCH(orders!$C929,customers!$A$1:$A$1001,0),MATCH(orders!F$1,customers!$A$1:$I$1,0))</f>
        <v>Dolores Duffie</v>
      </c>
      <c r="G929" s="2" t="str">
        <f>INDEX(customers!$A$1:$I$1001,MATCH(orders!$C929,customers!$A$1:$A$1001,0),MATCH(orders!G$1,customers!$A$1:$I$1,0))</f>
        <v>No</v>
      </c>
      <c r="H929" s="2" t="str">
        <f>INDEX(customers!$A$1:$I$1001,MATCH(orders!$C929,customers!$A$1:$A$1001,0),MATCH(orders!H$1,customers!$A$1:$I$1,0))</f>
        <v>Portland</v>
      </c>
      <c r="I929" s="2" t="str">
        <f>INDEX(customers!$A$1:$I$1001,MATCH(orders!$C929,customers!$A$1:$A$1001,0),MATCH(orders!I$1,customers!$A$1:$I$1,0))</f>
        <v>United States</v>
      </c>
      <c r="J929" t="str">
        <f>INDEX(products!$A$1:$G$49,MATCH(orders!$D929,products!$A$1:$A$49,0),MATCH(orders!J$1,products!$A$1:$G$1,0))</f>
        <v>Exc</v>
      </c>
      <c r="K929" t="str">
        <f t="shared" si="28"/>
        <v>Excelsa</v>
      </c>
      <c r="L929" t="str">
        <f>INDEX(products!$A$1:$G$49,MATCH(orders!$D929,products!$A$1:$A$49,0),MATCH(orders!L$1,products!$A$1:$G$1,0))</f>
        <v>D</v>
      </c>
      <c r="M929" t="str">
        <f t="shared" si="29"/>
        <v>Dark</v>
      </c>
      <c r="N929" s="4">
        <f>INDEX(products!$A$1:$G$49,MATCH(orders!$D929,products!$A$1:$A$49,0),MATCH(orders!N$1,products!$A$1:$G$1,0))</f>
        <v>2.5</v>
      </c>
      <c r="O929" s="5">
        <f>INDEX(products!$A$1:$G$49,MATCH(orders!$D929,products!$A$1:$A$49,0),MATCH(orders!O$1,products!$A$1:$G$1,0))</f>
        <v>27.945</v>
      </c>
      <c r="P929" s="5">
        <f>E929*O929</f>
        <v>111.78</v>
      </c>
    </row>
    <row r="930" spans="1:16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INDEX(customers!$A$1:$I$1001,MATCH(orders!$C930,customers!$A$1:$A$1001,0),MATCH(orders!F$1,customers!$A$1:$I$1,0))</f>
        <v>Mathilda Matiasek</v>
      </c>
      <c r="G930" s="2" t="str">
        <f>INDEX(customers!$A$1:$I$1001,MATCH(orders!$C930,customers!$A$1:$A$1001,0),MATCH(orders!G$1,customers!$A$1:$I$1,0))</f>
        <v>Yes</v>
      </c>
      <c r="H930" s="2" t="str">
        <f>INDEX(customers!$A$1:$I$1001,MATCH(orders!$C930,customers!$A$1:$A$1001,0),MATCH(orders!H$1,customers!$A$1:$I$1,0))</f>
        <v>New York City</v>
      </c>
      <c r="I930" s="2" t="str">
        <f>INDEX(customers!$A$1:$I$1001,MATCH(orders!$C930,customers!$A$1:$A$1001,0),MATCH(orders!I$1,customers!$A$1:$I$1,0))</f>
        <v>United States</v>
      </c>
      <c r="J930" t="str">
        <f>INDEX(products!$A$1:$G$49,MATCH(orders!$D930,products!$A$1:$A$49,0),MATCH(orders!J$1,products!$A$1:$G$1,0))</f>
        <v>Exc</v>
      </c>
      <c r="K930" t="str">
        <f t="shared" si="28"/>
        <v>Excelsa</v>
      </c>
      <c r="L930" t="str">
        <f>INDEX(products!$A$1:$G$49,MATCH(orders!$D930,products!$A$1:$A$49,0),MATCH(orders!L$1,products!$A$1:$G$1,0))</f>
        <v>M</v>
      </c>
      <c r="M930" t="str">
        <f t="shared" si="29"/>
        <v>Medium</v>
      </c>
      <c r="N930" s="4">
        <f>INDEX(products!$A$1:$G$49,MATCH(orders!$D930,products!$A$1:$A$49,0),MATCH(orders!N$1,products!$A$1:$G$1,0))</f>
        <v>2.5</v>
      </c>
      <c r="O930" s="5">
        <f>INDEX(products!$A$1:$G$49,MATCH(orders!$D930,products!$A$1:$A$49,0),MATCH(orders!O$1,products!$A$1:$G$1,0))</f>
        <v>31.624999999999996</v>
      </c>
      <c r="P930" s="5">
        <f>E930*O930</f>
        <v>63.249999999999993</v>
      </c>
    </row>
    <row r="931" spans="1:16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INDEX(customers!$A$1:$I$1001,MATCH(orders!$C931,customers!$A$1:$A$1001,0),MATCH(orders!F$1,customers!$A$1:$I$1,0))</f>
        <v>Jarred Camillo</v>
      </c>
      <c r="G931" s="2" t="str">
        <f>INDEX(customers!$A$1:$I$1001,MATCH(orders!$C931,customers!$A$1:$A$1001,0),MATCH(orders!G$1,customers!$A$1:$I$1,0))</f>
        <v>Yes</v>
      </c>
      <c r="H931" s="2" t="str">
        <f>INDEX(customers!$A$1:$I$1001,MATCH(orders!$C931,customers!$A$1:$A$1001,0),MATCH(orders!H$1,customers!$A$1:$I$1,0))</f>
        <v>Washington</v>
      </c>
      <c r="I931" s="2" t="str">
        <f>INDEX(customers!$A$1:$I$1001,MATCH(orders!$C931,customers!$A$1:$A$1001,0),MATCH(orders!I$1,customers!$A$1:$I$1,0))</f>
        <v>United States</v>
      </c>
      <c r="J931" t="str">
        <f>INDEX(products!$A$1:$G$49,MATCH(orders!$D931,products!$A$1:$A$49,0),MATCH(orders!J$1,products!$A$1:$G$1,0))</f>
        <v>Exc</v>
      </c>
      <c r="K931" t="str">
        <f t="shared" si="28"/>
        <v>Excelsa</v>
      </c>
      <c r="L931" t="str">
        <f>INDEX(products!$A$1:$G$49,MATCH(orders!$D931,products!$A$1:$A$49,0),MATCH(orders!L$1,products!$A$1:$G$1,0))</f>
        <v>L</v>
      </c>
      <c r="M931" t="str">
        <f t="shared" si="29"/>
        <v>Light</v>
      </c>
      <c r="N931" s="4">
        <f>INDEX(products!$A$1:$G$49,MATCH(orders!$D931,products!$A$1:$A$49,0),MATCH(orders!N$1,products!$A$1:$G$1,0))</f>
        <v>0.2</v>
      </c>
      <c r="O931" s="5">
        <f>INDEX(products!$A$1:$G$49,MATCH(orders!$D931,products!$A$1:$A$49,0),MATCH(orders!O$1,products!$A$1:$G$1,0))</f>
        <v>4.4550000000000001</v>
      </c>
      <c r="P931" s="5">
        <f>E931*O931</f>
        <v>8.91</v>
      </c>
    </row>
    <row r="932" spans="1:16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INDEX(customers!$A$1:$I$1001,MATCH(orders!$C932,customers!$A$1:$A$1001,0),MATCH(orders!F$1,customers!$A$1:$I$1,0))</f>
        <v>Kameko Philbrick</v>
      </c>
      <c r="G932" s="2" t="str">
        <f>INDEX(customers!$A$1:$I$1001,MATCH(orders!$C932,customers!$A$1:$A$1001,0),MATCH(orders!G$1,customers!$A$1:$I$1,0))</f>
        <v>Yes</v>
      </c>
      <c r="H932" s="2" t="str">
        <f>INDEX(customers!$A$1:$I$1001,MATCH(orders!$C932,customers!$A$1:$A$1001,0),MATCH(orders!H$1,customers!$A$1:$I$1,0))</f>
        <v>Washington</v>
      </c>
      <c r="I932" s="2" t="str">
        <f>INDEX(customers!$A$1:$I$1001,MATCH(orders!$C932,customers!$A$1:$A$1001,0),MATCH(orders!I$1,customers!$A$1:$I$1,0))</f>
        <v>United States</v>
      </c>
      <c r="J932" t="str">
        <f>INDEX(products!$A$1:$G$49,MATCH(orders!$D932,products!$A$1:$A$49,0),MATCH(orders!J$1,products!$A$1:$G$1,0))</f>
        <v>Exc</v>
      </c>
      <c r="K932" t="str">
        <f t="shared" si="28"/>
        <v>Excelsa</v>
      </c>
      <c r="L932" t="str">
        <f>INDEX(products!$A$1:$G$49,MATCH(orders!$D932,products!$A$1:$A$49,0),MATCH(orders!L$1,products!$A$1:$G$1,0))</f>
        <v>D</v>
      </c>
      <c r="M932" t="str">
        <f t="shared" si="29"/>
        <v>Dark</v>
      </c>
      <c r="N932" s="4">
        <f>INDEX(products!$A$1:$G$49,MATCH(orders!$D932,products!$A$1:$A$49,0),MATCH(orders!N$1,products!$A$1:$G$1,0))</f>
        <v>1</v>
      </c>
      <c r="O932" s="5">
        <f>INDEX(products!$A$1:$G$49,MATCH(orders!$D932,products!$A$1:$A$49,0),MATCH(orders!O$1,products!$A$1:$G$1,0))</f>
        <v>12.15</v>
      </c>
      <c r="P932" s="5">
        <f>E932*O932</f>
        <v>12.15</v>
      </c>
    </row>
    <row r="933" spans="1:16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INDEX(customers!$A$1:$I$1001,MATCH(orders!$C933,customers!$A$1:$A$1001,0),MATCH(orders!F$1,customers!$A$1:$I$1,0))</f>
        <v>Mallory Shrimpling</v>
      </c>
      <c r="G933" s="2" t="str">
        <f>INDEX(customers!$A$1:$I$1001,MATCH(orders!$C933,customers!$A$1:$A$1001,0),MATCH(orders!G$1,customers!$A$1:$I$1,0))</f>
        <v>Yes</v>
      </c>
      <c r="H933" s="2" t="str">
        <f>INDEX(customers!$A$1:$I$1001,MATCH(orders!$C933,customers!$A$1:$A$1001,0),MATCH(orders!H$1,customers!$A$1:$I$1,0))</f>
        <v>Allentown</v>
      </c>
      <c r="I933" s="2" t="str">
        <f>INDEX(customers!$A$1:$I$1001,MATCH(orders!$C933,customers!$A$1:$A$1001,0),MATCH(orders!I$1,customers!$A$1:$I$1,0))</f>
        <v>United States</v>
      </c>
      <c r="J933" t="str">
        <f>INDEX(products!$A$1:$G$49,MATCH(orders!$D933,products!$A$1:$A$49,0),MATCH(orders!J$1,products!$A$1:$G$1,0))</f>
        <v>Ara</v>
      </c>
      <c r="K933" t="str">
        <f t="shared" si="28"/>
        <v>Arabica</v>
      </c>
      <c r="L933" t="str">
        <f>INDEX(products!$A$1:$G$49,MATCH(orders!$D933,products!$A$1:$A$49,0),MATCH(orders!L$1,products!$A$1:$G$1,0))</f>
        <v>D</v>
      </c>
      <c r="M933" t="str">
        <f t="shared" si="29"/>
        <v>Dark</v>
      </c>
      <c r="N933" s="4">
        <f>INDEX(products!$A$1:$G$49,MATCH(orders!$D933,products!$A$1:$A$49,0),MATCH(orders!N$1,products!$A$1:$G$1,0))</f>
        <v>0.5</v>
      </c>
      <c r="O933" s="5">
        <f>INDEX(products!$A$1:$G$49,MATCH(orders!$D933,products!$A$1:$A$49,0),MATCH(orders!O$1,products!$A$1:$G$1,0))</f>
        <v>5.97</v>
      </c>
      <c r="P933" s="5">
        <f>E933*O933</f>
        <v>23.88</v>
      </c>
    </row>
    <row r="934" spans="1:16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INDEX(customers!$A$1:$I$1001,MATCH(orders!$C934,customers!$A$1:$A$1001,0),MATCH(orders!F$1,customers!$A$1:$I$1,0))</f>
        <v>Barnett Sillis</v>
      </c>
      <c r="G934" s="2" t="str">
        <f>INDEX(customers!$A$1:$I$1001,MATCH(orders!$C934,customers!$A$1:$A$1001,0),MATCH(orders!G$1,customers!$A$1:$I$1,0))</f>
        <v>No</v>
      </c>
      <c r="H934" s="2" t="str">
        <f>INDEX(customers!$A$1:$I$1001,MATCH(orders!$C934,customers!$A$1:$A$1001,0),MATCH(orders!H$1,customers!$A$1:$I$1,0))</f>
        <v>Miami</v>
      </c>
      <c r="I934" s="2" t="str">
        <f>INDEX(customers!$A$1:$I$1001,MATCH(orders!$C934,customers!$A$1:$A$1001,0),MATCH(orders!I$1,customers!$A$1:$I$1,0))</f>
        <v>United States</v>
      </c>
      <c r="J934" t="str">
        <f>INDEX(products!$A$1:$G$49,MATCH(orders!$D934,products!$A$1:$A$49,0),MATCH(orders!J$1,products!$A$1:$G$1,0))</f>
        <v>Exc</v>
      </c>
      <c r="K934" t="str">
        <f t="shared" si="28"/>
        <v>Excelsa</v>
      </c>
      <c r="L934" t="str">
        <f>INDEX(products!$A$1:$G$49,MATCH(orders!$D934,products!$A$1:$A$49,0),MATCH(orders!L$1,products!$A$1:$G$1,0))</f>
        <v>M</v>
      </c>
      <c r="M934" t="str">
        <f t="shared" si="29"/>
        <v>Medium</v>
      </c>
      <c r="N934" s="4">
        <f>INDEX(products!$A$1:$G$49,MATCH(orders!$D934,products!$A$1:$A$49,0),MATCH(orders!N$1,products!$A$1:$G$1,0))</f>
        <v>1</v>
      </c>
      <c r="O934" s="5">
        <f>INDEX(products!$A$1:$G$49,MATCH(orders!$D934,products!$A$1:$A$49,0),MATCH(orders!O$1,products!$A$1:$G$1,0))</f>
        <v>13.75</v>
      </c>
      <c r="P934" s="5">
        <f>E934*O934</f>
        <v>55</v>
      </c>
    </row>
    <row r="935" spans="1:16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INDEX(customers!$A$1:$I$1001,MATCH(orders!$C935,customers!$A$1:$A$1001,0),MATCH(orders!F$1,customers!$A$1:$I$1,0))</f>
        <v>Brenn Dundredge</v>
      </c>
      <c r="G935" s="2" t="str">
        <f>INDEX(customers!$A$1:$I$1001,MATCH(orders!$C935,customers!$A$1:$A$1001,0),MATCH(orders!G$1,customers!$A$1:$I$1,0))</f>
        <v>Yes</v>
      </c>
      <c r="H935" s="2" t="str">
        <f>INDEX(customers!$A$1:$I$1001,MATCH(orders!$C935,customers!$A$1:$A$1001,0),MATCH(orders!H$1,customers!$A$1:$I$1,0))</f>
        <v>Oklahoma City</v>
      </c>
      <c r="I935" s="2" t="str">
        <f>INDEX(customers!$A$1:$I$1001,MATCH(orders!$C935,customers!$A$1:$A$1001,0),MATCH(orders!I$1,customers!$A$1:$I$1,0))</f>
        <v>United States</v>
      </c>
      <c r="J935" t="str">
        <f>INDEX(products!$A$1:$G$49,MATCH(orders!$D935,products!$A$1:$A$49,0),MATCH(orders!J$1,products!$A$1:$G$1,0))</f>
        <v>Rob</v>
      </c>
      <c r="K935" t="str">
        <f t="shared" si="28"/>
        <v>Robusta</v>
      </c>
      <c r="L935" t="str">
        <f>INDEX(products!$A$1:$G$49,MATCH(orders!$D935,products!$A$1:$A$49,0),MATCH(orders!L$1,products!$A$1:$G$1,0))</f>
        <v>D</v>
      </c>
      <c r="M935" t="str">
        <f t="shared" si="29"/>
        <v>Dark</v>
      </c>
      <c r="N935" s="4">
        <f>INDEX(products!$A$1:$G$49,MATCH(orders!$D935,products!$A$1:$A$49,0),MATCH(orders!N$1,products!$A$1:$G$1,0))</f>
        <v>1</v>
      </c>
      <c r="O935" s="5">
        <f>INDEX(products!$A$1:$G$49,MATCH(orders!$D935,products!$A$1:$A$49,0),MATCH(orders!O$1,products!$A$1:$G$1,0))</f>
        <v>8.9499999999999993</v>
      </c>
      <c r="P935" s="5">
        <f>E935*O935</f>
        <v>26.849999999999998</v>
      </c>
    </row>
    <row r="936" spans="1:16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INDEX(customers!$A$1:$I$1001,MATCH(orders!$C936,customers!$A$1:$A$1001,0),MATCH(orders!F$1,customers!$A$1:$I$1,0))</f>
        <v>Read Cutts</v>
      </c>
      <c r="G936" s="2" t="str">
        <f>INDEX(customers!$A$1:$I$1001,MATCH(orders!$C936,customers!$A$1:$A$1001,0),MATCH(orders!G$1,customers!$A$1:$I$1,0))</f>
        <v>No</v>
      </c>
      <c r="H936" s="2" t="str">
        <f>INDEX(customers!$A$1:$I$1001,MATCH(orders!$C936,customers!$A$1:$A$1001,0),MATCH(orders!H$1,customers!$A$1:$I$1,0))</f>
        <v>Rockford</v>
      </c>
      <c r="I936" s="2" t="str">
        <f>INDEX(customers!$A$1:$I$1001,MATCH(orders!$C936,customers!$A$1:$A$1001,0),MATCH(orders!I$1,customers!$A$1:$I$1,0))</f>
        <v>United States</v>
      </c>
      <c r="J936" t="str">
        <f>INDEX(products!$A$1:$G$49,MATCH(orders!$D936,products!$A$1:$A$49,0),MATCH(orders!J$1,products!$A$1:$G$1,0))</f>
        <v>Rob</v>
      </c>
      <c r="K936" t="str">
        <f t="shared" si="28"/>
        <v>Robusta</v>
      </c>
      <c r="L936" t="str">
        <f>INDEX(products!$A$1:$G$49,MATCH(orders!$D936,products!$A$1:$A$49,0),MATCH(orders!L$1,products!$A$1:$G$1,0))</f>
        <v>M</v>
      </c>
      <c r="M936" t="str">
        <f t="shared" si="29"/>
        <v>Medium</v>
      </c>
      <c r="N936" s="4">
        <f>INDEX(products!$A$1:$G$49,MATCH(orders!$D936,products!$A$1:$A$49,0),MATCH(orders!N$1,products!$A$1:$G$1,0))</f>
        <v>2.5</v>
      </c>
      <c r="O936" s="5">
        <f>INDEX(products!$A$1:$G$49,MATCH(orders!$D936,products!$A$1:$A$49,0),MATCH(orders!O$1,products!$A$1:$G$1,0))</f>
        <v>22.884999999999998</v>
      </c>
      <c r="P936" s="5">
        <f>E936*O936</f>
        <v>114.42499999999998</v>
      </c>
    </row>
    <row r="937" spans="1:16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INDEX(customers!$A$1:$I$1001,MATCH(orders!$C937,customers!$A$1:$A$1001,0),MATCH(orders!F$1,customers!$A$1:$I$1,0))</f>
        <v>Michale Delves</v>
      </c>
      <c r="G937" s="2" t="str">
        <f>INDEX(customers!$A$1:$I$1001,MATCH(orders!$C937,customers!$A$1:$A$1001,0),MATCH(orders!G$1,customers!$A$1:$I$1,0))</f>
        <v>Yes</v>
      </c>
      <c r="H937" s="2" t="str">
        <f>INDEX(customers!$A$1:$I$1001,MATCH(orders!$C937,customers!$A$1:$A$1001,0),MATCH(orders!H$1,customers!$A$1:$I$1,0))</f>
        <v>Montgomery</v>
      </c>
      <c r="I937" s="2" t="str">
        <f>INDEX(customers!$A$1:$I$1001,MATCH(orders!$C937,customers!$A$1:$A$1001,0),MATCH(orders!I$1,customers!$A$1:$I$1,0))</f>
        <v>United States</v>
      </c>
      <c r="J937" t="str">
        <f>INDEX(products!$A$1:$G$49,MATCH(orders!$D937,products!$A$1:$A$49,0),MATCH(orders!J$1,products!$A$1:$G$1,0))</f>
        <v>Ara</v>
      </c>
      <c r="K937" t="str">
        <f t="shared" si="28"/>
        <v>Arabica</v>
      </c>
      <c r="L937" t="str">
        <f>INDEX(products!$A$1:$G$49,MATCH(orders!$D937,products!$A$1:$A$49,0),MATCH(orders!L$1,products!$A$1:$G$1,0))</f>
        <v>M</v>
      </c>
      <c r="M937" t="str">
        <f t="shared" si="29"/>
        <v>Medium</v>
      </c>
      <c r="N937" s="4">
        <f>INDEX(products!$A$1:$G$49,MATCH(orders!$D937,products!$A$1:$A$49,0),MATCH(orders!N$1,products!$A$1:$G$1,0))</f>
        <v>2.5</v>
      </c>
      <c r="O937" s="5">
        <f>INDEX(products!$A$1:$G$49,MATCH(orders!$D937,products!$A$1:$A$49,0),MATCH(orders!O$1,products!$A$1:$G$1,0))</f>
        <v>25.874999999999996</v>
      </c>
      <c r="P937" s="5">
        <f>E937*O937</f>
        <v>155.24999999999997</v>
      </c>
    </row>
    <row r="938" spans="1:16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INDEX(customers!$A$1:$I$1001,MATCH(orders!$C938,customers!$A$1:$A$1001,0),MATCH(orders!F$1,customers!$A$1:$I$1,0))</f>
        <v>Devland Gritton</v>
      </c>
      <c r="G938" s="2" t="str">
        <f>INDEX(customers!$A$1:$I$1001,MATCH(orders!$C938,customers!$A$1:$A$1001,0),MATCH(orders!G$1,customers!$A$1:$I$1,0))</f>
        <v>Yes</v>
      </c>
      <c r="H938" s="2" t="str">
        <f>INDEX(customers!$A$1:$I$1001,MATCH(orders!$C938,customers!$A$1:$A$1001,0),MATCH(orders!H$1,customers!$A$1:$I$1,0))</f>
        <v>Pasadena</v>
      </c>
      <c r="I938" s="2" t="str">
        <f>INDEX(customers!$A$1:$I$1001,MATCH(orders!$C938,customers!$A$1:$A$1001,0),MATCH(orders!I$1,customers!$A$1:$I$1,0))</f>
        <v>United States</v>
      </c>
      <c r="J938" t="str">
        <f>INDEX(products!$A$1:$G$49,MATCH(orders!$D938,products!$A$1:$A$49,0),MATCH(orders!J$1,products!$A$1:$G$1,0))</f>
        <v>Lib</v>
      </c>
      <c r="K938" t="str">
        <f t="shared" si="28"/>
        <v>Liberica</v>
      </c>
      <c r="L938" t="str">
        <f>INDEX(products!$A$1:$G$49,MATCH(orders!$D938,products!$A$1:$A$49,0),MATCH(orders!L$1,products!$A$1:$G$1,0))</f>
        <v>D</v>
      </c>
      <c r="M938" t="str">
        <f t="shared" si="29"/>
        <v>Dark</v>
      </c>
      <c r="N938" s="4">
        <f>INDEX(products!$A$1:$G$49,MATCH(orders!$D938,products!$A$1:$A$49,0),MATCH(orders!N$1,products!$A$1:$G$1,0))</f>
        <v>0.5</v>
      </c>
      <c r="O938" s="5">
        <f>INDEX(products!$A$1:$G$49,MATCH(orders!$D938,products!$A$1:$A$49,0),MATCH(orders!O$1,products!$A$1:$G$1,0))</f>
        <v>7.77</v>
      </c>
      <c r="P938" s="5">
        <f>E938*O938</f>
        <v>23.31</v>
      </c>
    </row>
    <row r="939" spans="1:16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INDEX(customers!$A$1:$I$1001,MATCH(orders!$C939,customers!$A$1:$A$1001,0),MATCH(orders!F$1,customers!$A$1:$I$1,0))</f>
        <v>Devland Gritton</v>
      </c>
      <c r="G939" s="2" t="str">
        <f>INDEX(customers!$A$1:$I$1001,MATCH(orders!$C939,customers!$A$1:$A$1001,0),MATCH(orders!G$1,customers!$A$1:$I$1,0))</f>
        <v>Yes</v>
      </c>
      <c r="H939" s="2" t="str">
        <f>INDEX(customers!$A$1:$I$1001,MATCH(orders!$C939,customers!$A$1:$A$1001,0),MATCH(orders!H$1,customers!$A$1:$I$1,0))</f>
        <v>Pasadena</v>
      </c>
      <c r="I939" s="2" t="str">
        <f>INDEX(customers!$A$1:$I$1001,MATCH(orders!$C939,customers!$A$1:$A$1001,0),MATCH(orders!I$1,customers!$A$1:$I$1,0))</f>
        <v>United States</v>
      </c>
      <c r="J939" t="str">
        <f>INDEX(products!$A$1:$G$49,MATCH(orders!$D939,products!$A$1:$A$49,0),MATCH(orders!J$1,products!$A$1:$G$1,0))</f>
        <v>Rob</v>
      </c>
      <c r="K939" t="str">
        <f t="shared" si="28"/>
        <v>Robusta</v>
      </c>
      <c r="L939" t="str">
        <f>INDEX(products!$A$1:$G$49,MATCH(orders!$D939,products!$A$1:$A$49,0),MATCH(orders!L$1,products!$A$1:$G$1,0))</f>
        <v>M</v>
      </c>
      <c r="M939" t="str">
        <f t="shared" si="29"/>
        <v>Medium</v>
      </c>
      <c r="N939" s="4">
        <f>INDEX(products!$A$1:$G$49,MATCH(orders!$D939,products!$A$1:$A$49,0),MATCH(orders!N$1,products!$A$1:$G$1,0))</f>
        <v>2.5</v>
      </c>
      <c r="O939" s="5">
        <f>INDEX(products!$A$1:$G$49,MATCH(orders!$D939,products!$A$1:$A$49,0),MATCH(orders!O$1,products!$A$1:$G$1,0))</f>
        <v>22.884999999999998</v>
      </c>
      <c r="P939" s="5">
        <f>E939*O939</f>
        <v>91.539999999999992</v>
      </c>
    </row>
    <row r="940" spans="1:16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INDEX(customers!$A$1:$I$1001,MATCH(orders!$C940,customers!$A$1:$A$1001,0),MATCH(orders!F$1,customers!$A$1:$I$1,0))</f>
        <v>Dell Gut</v>
      </c>
      <c r="G940" s="2" t="str">
        <f>INDEX(customers!$A$1:$I$1001,MATCH(orders!$C940,customers!$A$1:$A$1001,0),MATCH(orders!G$1,customers!$A$1:$I$1,0))</f>
        <v>Yes</v>
      </c>
      <c r="H940" s="2" t="str">
        <f>INDEX(customers!$A$1:$I$1001,MATCH(orders!$C940,customers!$A$1:$A$1001,0),MATCH(orders!H$1,customers!$A$1:$I$1,0))</f>
        <v>Houston</v>
      </c>
      <c r="I940" s="2" t="str">
        <f>INDEX(customers!$A$1:$I$1001,MATCH(orders!$C940,customers!$A$1:$A$1001,0),MATCH(orders!I$1,customers!$A$1:$I$1,0))</f>
        <v>United States</v>
      </c>
      <c r="J940" t="str">
        <f>INDEX(products!$A$1:$G$49,MATCH(orders!$D940,products!$A$1:$A$49,0),MATCH(orders!J$1,products!$A$1:$G$1,0))</f>
        <v>Exc</v>
      </c>
      <c r="K940" t="str">
        <f t="shared" si="28"/>
        <v>Excelsa</v>
      </c>
      <c r="L940" t="str">
        <f>INDEX(products!$A$1:$G$49,MATCH(orders!$D940,products!$A$1:$A$49,0),MATCH(orders!L$1,products!$A$1:$G$1,0))</f>
        <v>L</v>
      </c>
      <c r="M940" t="str">
        <f t="shared" si="29"/>
        <v>Light</v>
      </c>
      <c r="N940" s="4">
        <f>INDEX(products!$A$1:$G$49,MATCH(orders!$D940,products!$A$1:$A$49,0),MATCH(orders!N$1,products!$A$1:$G$1,0))</f>
        <v>1</v>
      </c>
      <c r="O940" s="5">
        <f>INDEX(products!$A$1:$G$49,MATCH(orders!$D940,products!$A$1:$A$49,0),MATCH(orders!O$1,products!$A$1:$G$1,0))</f>
        <v>14.85</v>
      </c>
      <c r="P940" s="5">
        <f>E940*O940</f>
        <v>74.25</v>
      </c>
    </row>
    <row r="941" spans="1:16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INDEX(customers!$A$1:$I$1001,MATCH(orders!$C941,customers!$A$1:$A$1001,0),MATCH(orders!F$1,customers!$A$1:$I$1,0))</f>
        <v>Willy Pummery</v>
      </c>
      <c r="G941" s="2" t="str">
        <f>INDEX(customers!$A$1:$I$1001,MATCH(orders!$C941,customers!$A$1:$A$1001,0),MATCH(orders!G$1,customers!$A$1:$I$1,0))</f>
        <v>No</v>
      </c>
      <c r="H941" s="2" t="str">
        <f>INDEX(customers!$A$1:$I$1001,MATCH(orders!$C941,customers!$A$1:$A$1001,0),MATCH(orders!H$1,customers!$A$1:$I$1,0))</f>
        <v>Muskegon</v>
      </c>
      <c r="I941" s="2" t="str">
        <f>INDEX(customers!$A$1:$I$1001,MATCH(orders!$C941,customers!$A$1:$A$1001,0),MATCH(orders!I$1,customers!$A$1:$I$1,0))</f>
        <v>United States</v>
      </c>
      <c r="J941" t="str">
        <f>INDEX(products!$A$1:$G$49,MATCH(orders!$D941,products!$A$1:$A$49,0),MATCH(orders!J$1,products!$A$1:$G$1,0))</f>
        <v>Lib</v>
      </c>
      <c r="K941" t="str">
        <f t="shared" si="28"/>
        <v>Liberica</v>
      </c>
      <c r="L941" t="str">
        <f>INDEX(products!$A$1:$G$49,MATCH(orders!$D941,products!$A$1:$A$49,0),MATCH(orders!L$1,products!$A$1:$G$1,0))</f>
        <v>L</v>
      </c>
      <c r="M941" t="str">
        <f t="shared" si="29"/>
        <v>Light</v>
      </c>
      <c r="N941" s="4">
        <f>INDEX(products!$A$1:$G$49,MATCH(orders!$D941,products!$A$1:$A$49,0),MATCH(orders!N$1,products!$A$1:$G$1,0))</f>
        <v>0.2</v>
      </c>
      <c r="O941" s="5">
        <f>INDEX(products!$A$1:$G$49,MATCH(orders!$D941,products!$A$1:$A$49,0),MATCH(orders!O$1,products!$A$1:$G$1,0))</f>
        <v>4.7549999999999999</v>
      </c>
      <c r="P941" s="5">
        <f>E941*O941</f>
        <v>28.53</v>
      </c>
    </row>
    <row r="942" spans="1:16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INDEX(customers!$A$1:$I$1001,MATCH(orders!$C942,customers!$A$1:$A$1001,0),MATCH(orders!F$1,customers!$A$1:$I$1,0))</f>
        <v>Geoffrey Siuda</v>
      </c>
      <c r="G942" s="2" t="str">
        <f>INDEX(customers!$A$1:$I$1001,MATCH(orders!$C942,customers!$A$1:$A$1001,0),MATCH(orders!G$1,customers!$A$1:$I$1,0))</f>
        <v>Yes</v>
      </c>
      <c r="H942" s="2" t="str">
        <f>INDEX(customers!$A$1:$I$1001,MATCH(orders!$C942,customers!$A$1:$A$1001,0),MATCH(orders!H$1,customers!$A$1:$I$1,0))</f>
        <v>Washington</v>
      </c>
      <c r="I942" s="2" t="str">
        <f>INDEX(customers!$A$1:$I$1001,MATCH(orders!$C942,customers!$A$1:$A$1001,0),MATCH(orders!I$1,customers!$A$1:$I$1,0))</f>
        <v>United States</v>
      </c>
      <c r="J942" t="str">
        <f>INDEX(products!$A$1:$G$49,MATCH(orders!$D942,products!$A$1:$A$49,0),MATCH(orders!J$1,products!$A$1:$G$1,0))</f>
        <v>Rob</v>
      </c>
      <c r="K942" t="str">
        <f t="shared" si="28"/>
        <v>Robusta</v>
      </c>
      <c r="L942" t="str">
        <f>INDEX(products!$A$1:$G$49,MATCH(orders!$D942,products!$A$1:$A$49,0),MATCH(orders!L$1,products!$A$1:$G$1,0))</f>
        <v>L</v>
      </c>
      <c r="M942" t="str">
        <f t="shared" si="29"/>
        <v>Light</v>
      </c>
      <c r="N942" s="4">
        <f>INDEX(products!$A$1:$G$49,MATCH(orders!$D942,products!$A$1:$A$49,0),MATCH(orders!N$1,products!$A$1:$G$1,0))</f>
        <v>0.5</v>
      </c>
      <c r="O942" s="5">
        <f>INDEX(products!$A$1:$G$49,MATCH(orders!$D942,products!$A$1:$A$49,0),MATCH(orders!O$1,products!$A$1:$G$1,0))</f>
        <v>7.169999999999999</v>
      </c>
      <c r="P942" s="5">
        <f>E942*O942</f>
        <v>14.339999999999998</v>
      </c>
    </row>
    <row r="943" spans="1:16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INDEX(customers!$A$1:$I$1001,MATCH(orders!$C943,customers!$A$1:$A$1001,0),MATCH(orders!F$1,customers!$A$1:$I$1,0))</f>
        <v>Henderson Crowne</v>
      </c>
      <c r="G943" s="2" t="str">
        <f>INDEX(customers!$A$1:$I$1001,MATCH(orders!$C943,customers!$A$1:$A$1001,0),MATCH(orders!G$1,customers!$A$1:$I$1,0))</f>
        <v>Yes</v>
      </c>
      <c r="H943" s="2" t="str">
        <f>INDEX(customers!$A$1:$I$1001,MATCH(orders!$C943,customers!$A$1:$A$1001,0),MATCH(orders!H$1,customers!$A$1:$I$1,0))</f>
        <v>Sallins</v>
      </c>
      <c r="I943" s="2" t="str">
        <f>INDEX(customers!$A$1:$I$1001,MATCH(orders!$C943,customers!$A$1:$A$1001,0),MATCH(orders!I$1,customers!$A$1:$I$1,0))</f>
        <v>Ireland</v>
      </c>
      <c r="J943" t="str">
        <f>INDEX(products!$A$1:$G$49,MATCH(orders!$D943,products!$A$1:$A$49,0),MATCH(orders!J$1,products!$A$1:$G$1,0))</f>
        <v>Ara</v>
      </c>
      <c r="K943" t="str">
        <f t="shared" si="28"/>
        <v>Arabica</v>
      </c>
      <c r="L943" t="str">
        <f>INDEX(products!$A$1:$G$49,MATCH(orders!$D943,products!$A$1:$A$49,0),MATCH(orders!L$1,products!$A$1:$G$1,0))</f>
        <v>L</v>
      </c>
      <c r="M943" t="str">
        <f t="shared" si="29"/>
        <v>Light</v>
      </c>
      <c r="N943" s="4">
        <f>INDEX(products!$A$1:$G$49,MATCH(orders!$D943,products!$A$1:$A$49,0),MATCH(orders!N$1,products!$A$1:$G$1,0))</f>
        <v>0.5</v>
      </c>
      <c r="O943" s="5">
        <f>INDEX(products!$A$1:$G$49,MATCH(orders!$D943,products!$A$1:$A$49,0),MATCH(orders!O$1,products!$A$1:$G$1,0))</f>
        <v>7.77</v>
      </c>
      <c r="P943" s="5">
        <f>E943*O943</f>
        <v>15.54</v>
      </c>
    </row>
    <row r="944" spans="1:16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INDEX(customers!$A$1:$I$1001,MATCH(orders!$C944,customers!$A$1:$A$1001,0),MATCH(orders!F$1,customers!$A$1:$I$1,0))</f>
        <v>Vernor Pawsey</v>
      </c>
      <c r="G944" s="2" t="str">
        <f>INDEX(customers!$A$1:$I$1001,MATCH(orders!$C944,customers!$A$1:$A$1001,0),MATCH(orders!G$1,customers!$A$1:$I$1,0))</f>
        <v>No</v>
      </c>
      <c r="H944" s="2" t="str">
        <f>INDEX(customers!$A$1:$I$1001,MATCH(orders!$C944,customers!$A$1:$A$1001,0),MATCH(orders!H$1,customers!$A$1:$I$1,0))</f>
        <v>Macon</v>
      </c>
      <c r="I944" s="2" t="str">
        <f>INDEX(customers!$A$1:$I$1001,MATCH(orders!$C944,customers!$A$1:$A$1001,0),MATCH(orders!I$1,customers!$A$1:$I$1,0))</f>
        <v>United States</v>
      </c>
      <c r="J944" t="str">
        <f>INDEX(products!$A$1:$G$49,MATCH(orders!$D944,products!$A$1:$A$49,0),MATCH(orders!J$1,products!$A$1:$G$1,0))</f>
        <v>Rob</v>
      </c>
      <c r="K944" t="str">
        <f t="shared" si="28"/>
        <v>Robusta</v>
      </c>
      <c r="L944" t="str">
        <f>INDEX(products!$A$1:$G$49,MATCH(orders!$D944,products!$A$1:$A$49,0),MATCH(orders!L$1,products!$A$1:$G$1,0))</f>
        <v>L</v>
      </c>
      <c r="M944" t="str">
        <f t="shared" si="29"/>
        <v>Light</v>
      </c>
      <c r="N944" s="4">
        <f>INDEX(products!$A$1:$G$49,MATCH(orders!$D944,products!$A$1:$A$49,0),MATCH(orders!N$1,products!$A$1:$G$1,0))</f>
        <v>1</v>
      </c>
      <c r="O944" s="5">
        <f>INDEX(products!$A$1:$G$49,MATCH(orders!$D944,products!$A$1:$A$49,0),MATCH(orders!O$1,products!$A$1:$G$1,0))</f>
        <v>11.95</v>
      </c>
      <c r="P944" s="5">
        <f>E944*O944</f>
        <v>35.849999999999994</v>
      </c>
    </row>
    <row r="945" spans="1:16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INDEX(customers!$A$1:$I$1001,MATCH(orders!$C945,customers!$A$1:$A$1001,0),MATCH(orders!F$1,customers!$A$1:$I$1,0))</f>
        <v>Augustin Waterhouse</v>
      </c>
      <c r="G945" s="2" t="str">
        <f>INDEX(customers!$A$1:$I$1001,MATCH(orders!$C945,customers!$A$1:$A$1001,0),MATCH(orders!G$1,customers!$A$1:$I$1,0))</f>
        <v>No</v>
      </c>
      <c r="H945" s="2" t="str">
        <f>INDEX(customers!$A$1:$I$1001,MATCH(orders!$C945,customers!$A$1:$A$1001,0),MATCH(orders!H$1,customers!$A$1:$I$1,0))</f>
        <v>Shreveport</v>
      </c>
      <c r="I945" s="2" t="str">
        <f>INDEX(customers!$A$1:$I$1001,MATCH(orders!$C945,customers!$A$1:$A$1001,0),MATCH(orders!I$1,customers!$A$1:$I$1,0))</f>
        <v>United States</v>
      </c>
      <c r="J945" t="str">
        <f>INDEX(products!$A$1:$G$49,MATCH(orders!$D945,products!$A$1:$A$49,0),MATCH(orders!J$1,products!$A$1:$G$1,0))</f>
        <v>Ara</v>
      </c>
      <c r="K945" t="str">
        <f t="shared" si="28"/>
        <v>Arabica</v>
      </c>
      <c r="L945" t="str">
        <f>INDEX(products!$A$1:$G$49,MATCH(orders!$D945,products!$A$1:$A$49,0),MATCH(orders!L$1,products!$A$1:$G$1,0))</f>
        <v>L</v>
      </c>
      <c r="M945" t="str">
        <f t="shared" si="29"/>
        <v>Light</v>
      </c>
      <c r="N945" s="4">
        <f>INDEX(products!$A$1:$G$49,MATCH(orders!$D945,products!$A$1:$A$49,0),MATCH(orders!N$1,products!$A$1:$G$1,0))</f>
        <v>0.5</v>
      </c>
      <c r="O945" s="5">
        <f>INDEX(products!$A$1:$G$49,MATCH(orders!$D945,products!$A$1:$A$49,0),MATCH(orders!O$1,products!$A$1:$G$1,0))</f>
        <v>7.77</v>
      </c>
      <c r="P945" s="5">
        <f>E945*O945</f>
        <v>46.62</v>
      </c>
    </row>
    <row r="946" spans="1:16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INDEX(customers!$A$1:$I$1001,MATCH(orders!$C946,customers!$A$1:$A$1001,0),MATCH(orders!F$1,customers!$A$1:$I$1,0))</f>
        <v>Fanchon Haughian</v>
      </c>
      <c r="G946" s="2" t="str">
        <f>INDEX(customers!$A$1:$I$1001,MATCH(orders!$C946,customers!$A$1:$A$1001,0),MATCH(orders!G$1,customers!$A$1:$I$1,0))</f>
        <v>No</v>
      </c>
      <c r="H946" s="2" t="str">
        <f>INDEX(customers!$A$1:$I$1001,MATCH(orders!$C946,customers!$A$1:$A$1001,0),MATCH(orders!H$1,customers!$A$1:$I$1,0))</f>
        <v>Tacoma</v>
      </c>
      <c r="I946" s="2" t="str">
        <f>INDEX(customers!$A$1:$I$1001,MATCH(orders!$C946,customers!$A$1:$A$1001,0),MATCH(orders!I$1,customers!$A$1:$I$1,0))</f>
        <v>United States</v>
      </c>
      <c r="J946" t="str">
        <f>INDEX(products!$A$1:$G$49,MATCH(orders!$D946,products!$A$1:$A$49,0),MATCH(orders!J$1,products!$A$1:$G$1,0))</f>
        <v>Rob</v>
      </c>
      <c r="K946" t="str">
        <f t="shared" si="28"/>
        <v>Robusta</v>
      </c>
      <c r="L946" t="str">
        <f>INDEX(products!$A$1:$G$49,MATCH(orders!$D946,products!$A$1:$A$49,0),MATCH(orders!L$1,products!$A$1:$G$1,0))</f>
        <v>L</v>
      </c>
      <c r="M946" t="str">
        <f t="shared" si="29"/>
        <v>Light</v>
      </c>
      <c r="N946" s="4">
        <f>INDEX(products!$A$1:$G$49,MATCH(orders!$D946,products!$A$1:$A$49,0),MATCH(orders!N$1,products!$A$1:$G$1,0))</f>
        <v>0.5</v>
      </c>
      <c r="O946" s="5">
        <f>INDEX(products!$A$1:$G$49,MATCH(orders!$D946,products!$A$1:$A$49,0),MATCH(orders!O$1,products!$A$1:$G$1,0))</f>
        <v>7.169999999999999</v>
      </c>
      <c r="P946" s="5">
        <f>E946*O946</f>
        <v>35.849999999999994</v>
      </c>
    </row>
    <row r="947" spans="1:16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INDEX(customers!$A$1:$I$1001,MATCH(orders!$C947,customers!$A$1:$A$1001,0),MATCH(orders!F$1,customers!$A$1:$I$1,0))</f>
        <v>Jaimie Hatz</v>
      </c>
      <c r="G947" s="2" t="str">
        <f>INDEX(customers!$A$1:$I$1001,MATCH(orders!$C947,customers!$A$1:$A$1001,0),MATCH(orders!G$1,customers!$A$1:$I$1,0))</f>
        <v>No</v>
      </c>
      <c r="H947" s="2" t="str">
        <f>INDEX(customers!$A$1:$I$1001,MATCH(orders!$C947,customers!$A$1:$A$1001,0),MATCH(orders!H$1,customers!$A$1:$I$1,0))</f>
        <v>El Paso</v>
      </c>
      <c r="I947" s="2" t="str">
        <f>INDEX(customers!$A$1:$I$1001,MATCH(orders!$C947,customers!$A$1:$A$1001,0),MATCH(orders!I$1,customers!$A$1:$I$1,0))</f>
        <v>United States</v>
      </c>
      <c r="J947" t="str">
        <f>INDEX(products!$A$1:$G$49,MATCH(orders!$D947,products!$A$1:$A$49,0),MATCH(orders!J$1,products!$A$1:$G$1,0))</f>
        <v>Lib</v>
      </c>
      <c r="K947" t="str">
        <f t="shared" si="28"/>
        <v>Liberica</v>
      </c>
      <c r="L947" t="str">
        <f>INDEX(products!$A$1:$G$49,MATCH(orders!$D947,products!$A$1:$A$49,0),MATCH(orders!L$1,products!$A$1:$G$1,0))</f>
        <v>D</v>
      </c>
      <c r="M947" t="str">
        <f t="shared" si="29"/>
        <v>Dark</v>
      </c>
      <c r="N947" s="4">
        <f>INDEX(products!$A$1:$G$49,MATCH(orders!$D947,products!$A$1:$A$49,0),MATCH(orders!N$1,products!$A$1:$G$1,0))</f>
        <v>2.5</v>
      </c>
      <c r="O947" s="5">
        <f>INDEX(products!$A$1:$G$49,MATCH(orders!$D947,products!$A$1:$A$49,0),MATCH(orders!O$1,products!$A$1:$G$1,0))</f>
        <v>29.784999999999997</v>
      </c>
      <c r="P947" s="5">
        <f>E947*O947</f>
        <v>119.13999999999999</v>
      </c>
    </row>
    <row r="948" spans="1:16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INDEX(customers!$A$1:$I$1001,MATCH(orders!$C948,customers!$A$1:$A$1001,0),MATCH(orders!F$1,customers!$A$1:$I$1,0))</f>
        <v>Edeline Edney</v>
      </c>
      <c r="G948" s="2" t="str">
        <f>INDEX(customers!$A$1:$I$1001,MATCH(orders!$C948,customers!$A$1:$A$1001,0),MATCH(orders!G$1,customers!$A$1:$I$1,0))</f>
        <v>No</v>
      </c>
      <c r="H948" s="2" t="str">
        <f>INDEX(customers!$A$1:$I$1001,MATCH(orders!$C948,customers!$A$1:$A$1001,0),MATCH(orders!H$1,customers!$A$1:$I$1,0))</f>
        <v>Birmingham</v>
      </c>
      <c r="I948" s="2" t="str">
        <f>INDEX(customers!$A$1:$I$1001,MATCH(orders!$C948,customers!$A$1:$A$1001,0),MATCH(orders!I$1,customers!$A$1:$I$1,0))</f>
        <v>United States</v>
      </c>
      <c r="J948" t="str">
        <f>INDEX(products!$A$1:$G$49,MATCH(orders!$D948,products!$A$1:$A$49,0),MATCH(orders!J$1,products!$A$1:$G$1,0))</f>
        <v>Lib</v>
      </c>
      <c r="K948" t="str">
        <f t="shared" si="28"/>
        <v>Liberica</v>
      </c>
      <c r="L948" t="str">
        <f>INDEX(products!$A$1:$G$49,MATCH(orders!$D948,products!$A$1:$A$49,0),MATCH(orders!L$1,products!$A$1:$G$1,0))</f>
        <v>D</v>
      </c>
      <c r="M948" t="str">
        <f t="shared" si="29"/>
        <v>Dark</v>
      </c>
      <c r="N948" s="4">
        <f>INDEX(products!$A$1:$G$49,MATCH(orders!$D948,products!$A$1:$A$49,0),MATCH(orders!N$1,products!$A$1:$G$1,0))</f>
        <v>0.5</v>
      </c>
      <c r="O948" s="5">
        <f>INDEX(products!$A$1:$G$49,MATCH(orders!$D948,products!$A$1:$A$49,0),MATCH(orders!O$1,products!$A$1:$G$1,0))</f>
        <v>7.77</v>
      </c>
      <c r="P948" s="5">
        <f>E948*O948</f>
        <v>23.31</v>
      </c>
    </row>
    <row r="949" spans="1:16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INDEX(customers!$A$1:$I$1001,MATCH(orders!$C949,customers!$A$1:$A$1001,0),MATCH(orders!F$1,customers!$A$1:$I$1,0))</f>
        <v>Rickie Faltin</v>
      </c>
      <c r="G949" s="2" t="str">
        <f>INDEX(customers!$A$1:$I$1001,MATCH(orders!$C949,customers!$A$1:$A$1001,0),MATCH(orders!G$1,customers!$A$1:$I$1,0))</f>
        <v>No</v>
      </c>
      <c r="H949" s="2" t="str">
        <f>INDEX(customers!$A$1:$I$1001,MATCH(orders!$C949,customers!$A$1:$A$1001,0),MATCH(orders!H$1,customers!$A$1:$I$1,0))</f>
        <v>Portumna</v>
      </c>
      <c r="I949" s="2" t="str">
        <f>INDEX(customers!$A$1:$I$1001,MATCH(orders!$C949,customers!$A$1:$A$1001,0),MATCH(orders!I$1,customers!$A$1:$I$1,0))</f>
        <v>Ireland</v>
      </c>
      <c r="J949" t="str">
        <f>INDEX(products!$A$1:$G$49,MATCH(orders!$D949,products!$A$1:$A$49,0),MATCH(orders!J$1,products!$A$1:$G$1,0))</f>
        <v>Ara</v>
      </c>
      <c r="K949" t="str">
        <f t="shared" si="28"/>
        <v>Arabica</v>
      </c>
      <c r="L949" t="str">
        <f>INDEX(products!$A$1:$G$49,MATCH(orders!$D949,products!$A$1:$A$49,0),MATCH(orders!L$1,products!$A$1:$G$1,0))</f>
        <v>M</v>
      </c>
      <c r="M949" t="str">
        <f t="shared" si="29"/>
        <v>Medium</v>
      </c>
      <c r="N949" s="4">
        <f>INDEX(products!$A$1:$G$49,MATCH(orders!$D949,products!$A$1:$A$49,0),MATCH(orders!N$1,products!$A$1:$G$1,0))</f>
        <v>1</v>
      </c>
      <c r="O949" s="5">
        <f>INDEX(products!$A$1:$G$49,MATCH(orders!$D949,products!$A$1:$A$49,0),MATCH(orders!O$1,products!$A$1:$G$1,0))</f>
        <v>11.25</v>
      </c>
      <c r="P949" s="5">
        <f>E949*O949</f>
        <v>11.25</v>
      </c>
    </row>
    <row r="950" spans="1:16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INDEX(customers!$A$1:$I$1001,MATCH(orders!$C950,customers!$A$1:$A$1001,0),MATCH(orders!F$1,customers!$A$1:$I$1,0))</f>
        <v>Gnni Cheeke</v>
      </c>
      <c r="G950" s="2" t="str">
        <f>INDEX(customers!$A$1:$I$1001,MATCH(orders!$C950,customers!$A$1:$A$1001,0),MATCH(orders!G$1,customers!$A$1:$I$1,0))</f>
        <v>Yes</v>
      </c>
      <c r="H950" s="2" t="str">
        <f>INDEX(customers!$A$1:$I$1001,MATCH(orders!$C950,customers!$A$1:$A$1001,0),MATCH(orders!H$1,customers!$A$1:$I$1,0))</f>
        <v>London</v>
      </c>
      <c r="I950" s="2" t="str">
        <f>INDEX(customers!$A$1:$I$1001,MATCH(orders!$C950,customers!$A$1:$A$1001,0),MATCH(orders!I$1,customers!$A$1:$I$1,0))</f>
        <v>United Kingdom</v>
      </c>
      <c r="J950" t="str">
        <f>INDEX(products!$A$1:$G$49,MATCH(orders!$D950,products!$A$1:$A$49,0),MATCH(orders!J$1,products!$A$1:$G$1,0))</f>
        <v>Exc</v>
      </c>
      <c r="K950" t="str">
        <f t="shared" si="28"/>
        <v>Excelsa</v>
      </c>
      <c r="L950" t="str">
        <f>INDEX(products!$A$1:$G$49,MATCH(orders!$D950,products!$A$1:$A$49,0),MATCH(orders!L$1,products!$A$1:$G$1,0))</f>
        <v>D</v>
      </c>
      <c r="M950" t="str">
        <f t="shared" si="29"/>
        <v>Dark</v>
      </c>
      <c r="N950" s="4">
        <f>INDEX(products!$A$1:$G$49,MATCH(orders!$D950,products!$A$1:$A$49,0),MATCH(orders!N$1,products!$A$1:$G$1,0))</f>
        <v>2.5</v>
      </c>
      <c r="O950" s="5">
        <f>INDEX(products!$A$1:$G$49,MATCH(orders!$D950,products!$A$1:$A$49,0),MATCH(orders!O$1,products!$A$1:$G$1,0))</f>
        <v>27.945</v>
      </c>
      <c r="P950" s="5">
        <f>E950*O950</f>
        <v>83.835000000000008</v>
      </c>
    </row>
    <row r="951" spans="1:16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INDEX(customers!$A$1:$I$1001,MATCH(orders!$C951,customers!$A$1:$A$1001,0),MATCH(orders!F$1,customers!$A$1:$I$1,0))</f>
        <v>Gwenni Ratt</v>
      </c>
      <c r="G951" s="2" t="str">
        <f>INDEX(customers!$A$1:$I$1001,MATCH(orders!$C951,customers!$A$1:$A$1001,0),MATCH(orders!G$1,customers!$A$1:$I$1,0))</f>
        <v>No</v>
      </c>
      <c r="H951" s="2" t="str">
        <f>INDEX(customers!$A$1:$I$1001,MATCH(orders!$C951,customers!$A$1:$A$1001,0),MATCH(orders!H$1,customers!$A$1:$I$1,0))</f>
        <v>Castlemartyr</v>
      </c>
      <c r="I951" s="2" t="str">
        <f>INDEX(customers!$A$1:$I$1001,MATCH(orders!$C951,customers!$A$1:$A$1001,0),MATCH(orders!I$1,customers!$A$1:$I$1,0))</f>
        <v>Ireland</v>
      </c>
      <c r="J951" t="str">
        <f>INDEX(products!$A$1:$G$49,MATCH(orders!$D951,products!$A$1:$A$49,0),MATCH(orders!J$1,products!$A$1:$G$1,0))</f>
        <v>Rob</v>
      </c>
      <c r="K951" t="str">
        <f t="shared" si="28"/>
        <v>Robusta</v>
      </c>
      <c r="L951" t="str">
        <f>INDEX(products!$A$1:$G$49,MATCH(orders!$D951,products!$A$1:$A$49,0),MATCH(orders!L$1,products!$A$1:$G$1,0))</f>
        <v>L</v>
      </c>
      <c r="M951" t="str">
        <f t="shared" si="29"/>
        <v>Light</v>
      </c>
      <c r="N951" s="4">
        <f>INDEX(products!$A$1:$G$49,MATCH(orders!$D951,products!$A$1:$A$49,0),MATCH(orders!N$1,products!$A$1:$G$1,0))</f>
        <v>2.5</v>
      </c>
      <c r="O951" s="5">
        <f>INDEX(products!$A$1:$G$49,MATCH(orders!$D951,products!$A$1:$A$49,0),MATCH(orders!O$1,products!$A$1:$G$1,0))</f>
        <v>27.484999999999996</v>
      </c>
      <c r="P951" s="5">
        <f>E951*O951</f>
        <v>109.93999999999998</v>
      </c>
    </row>
    <row r="952" spans="1:16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INDEX(customers!$A$1:$I$1001,MATCH(orders!$C952,customers!$A$1:$A$1001,0),MATCH(orders!F$1,customers!$A$1:$I$1,0))</f>
        <v>Johnath Fairebrother</v>
      </c>
      <c r="G952" s="2" t="str">
        <f>INDEX(customers!$A$1:$I$1001,MATCH(orders!$C952,customers!$A$1:$A$1001,0),MATCH(orders!G$1,customers!$A$1:$I$1,0))</f>
        <v>Yes</v>
      </c>
      <c r="H952" s="2" t="str">
        <f>INDEX(customers!$A$1:$I$1001,MATCH(orders!$C952,customers!$A$1:$A$1001,0),MATCH(orders!H$1,customers!$A$1:$I$1,0))</f>
        <v>Wilmington</v>
      </c>
      <c r="I952" s="2" t="str">
        <f>INDEX(customers!$A$1:$I$1001,MATCH(orders!$C952,customers!$A$1:$A$1001,0),MATCH(orders!I$1,customers!$A$1:$I$1,0))</f>
        <v>United States</v>
      </c>
      <c r="J952" t="str">
        <f>INDEX(products!$A$1:$G$49,MATCH(orders!$D952,products!$A$1:$A$49,0),MATCH(orders!J$1,products!$A$1:$G$1,0))</f>
        <v>Rob</v>
      </c>
      <c r="K952" t="str">
        <f t="shared" si="28"/>
        <v>Robusta</v>
      </c>
      <c r="L952" t="str">
        <f>INDEX(products!$A$1:$G$49,MATCH(orders!$D952,products!$A$1:$A$49,0),MATCH(orders!L$1,products!$A$1:$G$1,0))</f>
        <v>L</v>
      </c>
      <c r="M952" t="str">
        <f t="shared" si="29"/>
        <v>Light</v>
      </c>
      <c r="N952" s="4">
        <f>INDEX(products!$A$1:$G$49,MATCH(orders!$D952,products!$A$1:$A$49,0),MATCH(orders!N$1,products!$A$1:$G$1,0))</f>
        <v>0.2</v>
      </c>
      <c r="O952" s="5">
        <f>INDEX(products!$A$1:$G$49,MATCH(orders!$D952,products!$A$1:$A$49,0),MATCH(orders!O$1,products!$A$1:$G$1,0))</f>
        <v>3.5849999999999995</v>
      </c>
      <c r="P952" s="5">
        <f>E952*O952</f>
        <v>14.339999999999998</v>
      </c>
    </row>
    <row r="953" spans="1:16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INDEX(customers!$A$1:$I$1001,MATCH(orders!$C953,customers!$A$1:$A$1001,0),MATCH(orders!F$1,customers!$A$1:$I$1,0))</f>
        <v>Ingamar Eberlein</v>
      </c>
      <c r="G953" s="2" t="str">
        <f>INDEX(customers!$A$1:$I$1001,MATCH(orders!$C953,customers!$A$1:$A$1001,0),MATCH(orders!G$1,customers!$A$1:$I$1,0))</f>
        <v>No</v>
      </c>
      <c r="H953" s="2" t="str">
        <f>INDEX(customers!$A$1:$I$1001,MATCH(orders!$C953,customers!$A$1:$A$1001,0),MATCH(orders!H$1,customers!$A$1:$I$1,0))</f>
        <v>Harrisburg</v>
      </c>
      <c r="I953" s="2" t="str">
        <f>INDEX(customers!$A$1:$I$1001,MATCH(orders!$C953,customers!$A$1:$A$1001,0),MATCH(orders!I$1,customers!$A$1:$I$1,0))</f>
        <v>United States</v>
      </c>
      <c r="J953" t="str">
        <f>INDEX(products!$A$1:$G$49,MATCH(orders!$D953,products!$A$1:$A$49,0),MATCH(orders!J$1,products!$A$1:$G$1,0))</f>
        <v>Rob</v>
      </c>
      <c r="K953" t="str">
        <f t="shared" si="28"/>
        <v>Robusta</v>
      </c>
      <c r="L953" t="str">
        <f>INDEX(products!$A$1:$G$49,MATCH(orders!$D953,products!$A$1:$A$49,0),MATCH(orders!L$1,products!$A$1:$G$1,0))</f>
        <v>L</v>
      </c>
      <c r="M953" t="str">
        <f t="shared" si="29"/>
        <v>Light</v>
      </c>
      <c r="N953" s="4">
        <f>INDEX(products!$A$1:$G$49,MATCH(orders!$D953,products!$A$1:$A$49,0),MATCH(orders!N$1,products!$A$1:$G$1,0))</f>
        <v>0.2</v>
      </c>
      <c r="O953" s="5">
        <f>INDEX(products!$A$1:$G$49,MATCH(orders!$D953,products!$A$1:$A$49,0),MATCH(orders!O$1,products!$A$1:$G$1,0))</f>
        <v>3.5849999999999995</v>
      </c>
      <c r="P953" s="5">
        <f>E953*O953</f>
        <v>21.509999999999998</v>
      </c>
    </row>
    <row r="954" spans="1:16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INDEX(customers!$A$1:$I$1001,MATCH(orders!$C954,customers!$A$1:$A$1001,0),MATCH(orders!F$1,customers!$A$1:$I$1,0))</f>
        <v>Jilly Dreng</v>
      </c>
      <c r="G954" s="2" t="str">
        <f>INDEX(customers!$A$1:$I$1001,MATCH(orders!$C954,customers!$A$1:$A$1001,0),MATCH(orders!G$1,customers!$A$1:$I$1,0))</f>
        <v>Yes</v>
      </c>
      <c r="H954" s="2" t="str">
        <f>INDEX(customers!$A$1:$I$1001,MATCH(orders!$C954,customers!$A$1:$A$1001,0),MATCH(orders!H$1,customers!$A$1:$I$1,0))</f>
        <v>Sallins</v>
      </c>
      <c r="I954" s="2" t="str">
        <f>INDEX(customers!$A$1:$I$1001,MATCH(orders!$C954,customers!$A$1:$A$1001,0),MATCH(orders!I$1,customers!$A$1:$I$1,0))</f>
        <v>Ireland</v>
      </c>
      <c r="J954" t="str">
        <f>INDEX(products!$A$1:$G$49,MATCH(orders!$D954,products!$A$1:$A$49,0),MATCH(orders!J$1,products!$A$1:$G$1,0))</f>
        <v>Ara</v>
      </c>
      <c r="K954" t="str">
        <f t="shared" si="28"/>
        <v>Arabica</v>
      </c>
      <c r="L954" t="str">
        <f>INDEX(products!$A$1:$G$49,MATCH(orders!$D954,products!$A$1:$A$49,0),MATCH(orders!L$1,products!$A$1:$G$1,0))</f>
        <v>M</v>
      </c>
      <c r="M954" t="str">
        <f t="shared" si="29"/>
        <v>Medium</v>
      </c>
      <c r="N954" s="4">
        <f>INDEX(products!$A$1:$G$49,MATCH(orders!$D954,products!$A$1:$A$49,0),MATCH(orders!N$1,products!$A$1:$G$1,0))</f>
        <v>1</v>
      </c>
      <c r="O954" s="5">
        <f>INDEX(products!$A$1:$G$49,MATCH(orders!$D954,products!$A$1:$A$49,0),MATCH(orders!O$1,products!$A$1:$G$1,0))</f>
        <v>11.25</v>
      </c>
      <c r="P954" s="5">
        <f>E954*O954</f>
        <v>22.5</v>
      </c>
    </row>
    <row r="955" spans="1:16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INDEX(customers!$A$1:$I$1001,MATCH(orders!$C955,customers!$A$1:$A$1001,0),MATCH(orders!F$1,customers!$A$1:$I$1,0))</f>
        <v>Brenn Dundredge</v>
      </c>
      <c r="G955" s="2" t="str">
        <f>INDEX(customers!$A$1:$I$1001,MATCH(orders!$C955,customers!$A$1:$A$1001,0),MATCH(orders!G$1,customers!$A$1:$I$1,0))</f>
        <v>Yes</v>
      </c>
      <c r="H955" s="2" t="str">
        <f>INDEX(customers!$A$1:$I$1001,MATCH(orders!$C955,customers!$A$1:$A$1001,0),MATCH(orders!H$1,customers!$A$1:$I$1,0))</f>
        <v>Oklahoma City</v>
      </c>
      <c r="I955" s="2" t="str">
        <f>INDEX(customers!$A$1:$I$1001,MATCH(orders!$C955,customers!$A$1:$A$1001,0),MATCH(orders!I$1,customers!$A$1:$I$1,0))</f>
        <v>United States</v>
      </c>
      <c r="J955" t="str">
        <f>INDEX(products!$A$1:$G$49,MATCH(orders!$D955,products!$A$1:$A$49,0),MATCH(orders!J$1,products!$A$1:$G$1,0))</f>
        <v>Ara</v>
      </c>
      <c r="K955" t="str">
        <f t="shared" si="28"/>
        <v>Arabica</v>
      </c>
      <c r="L955" t="str">
        <f>INDEX(products!$A$1:$G$49,MATCH(orders!$D955,products!$A$1:$A$49,0),MATCH(orders!L$1,products!$A$1:$G$1,0))</f>
        <v>L</v>
      </c>
      <c r="M955" t="str">
        <f t="shared" si="29"/>
        <v>Light</v>
      </c>
      <c r="N955" s="4">
        <f>INDEX(products!$A$1:$G$49,MATCH(orders!$D955,products!$A$1:$A$49,0),MATCH(orders!N$1,products!$A$1:$G$1,0))</f>
        <v>0.2</v>
      </c>
      <c r="O955" s="5">
        <f>INDEX(products!$A$1:$G$49,MATCH(orders!$D955,products!$A$1:$A$49,0),MATCH(orders!O$1,products!$A$1:$G$1,0))</f>
        <v>3.8849999999999998</v>
      </c>
      <c r="P955" s="5">
        <f>E955*O955</f>
        <v>3.8849999999999998</v>
      </c>
    </row>
    <row r="956" spans="1:16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INDEX(customers!$A$1:$I$1001,MATCH(orders!$C956,customers!$A$1:$A$1001,0),MATCH(orders!F$1,customers!$A$1:$I$1,0))</f>
        <v>Brenn Dundredge</v>
      </c>
      <c r="G956" s="2" t="str">
        <f>INDEX(customers!$A$1:$I$1001,MATCH(orders!$C956,customers!$A$1:$A$1001,0),MATCH(orders!G$1,customers!$A$1:$I$1,0))</f>
        <v>Yes</v>
      </c>
      <c r="H956" s="2" t="str">
        <f>INDEX(customers!$A$1:$I$1001,MATCH(orders!$C956,customers!$A$1:$A$1001,0),MATCH(orders!H$1,customers!$A$1:$I$1,0))</f>
        <v>Oklahoma City</v>
      </c>
      <c r="I956" s="2" t="str">
        <f>INDEX(customers!$A$1:$I$1001,MATCH(orders!$C956,customers!$A$1:$A$1001,0),MATCH(orders!I$1,customers!$A$1:$I$1,0))</f>
        <v>United States</v>
      </c>
      <c r="J956" t="str">
        <f>INDEX(products!$A$1:$G$49,MATCH(orders!$D956,products!$A$1:$A$49,0),MATCH(orders!J$1,products!$A$1:$G$1,0))</f>
        <v>Exc</v>
      </c>
      <c r="K956" t="str">
        <f t="shared" si="28"/>
        <v>Excelsa</v>
      </c>
      <c r="L956" t="str">
        <f>INDEX(products!$A$1:$G$49,MATCH(orders!$D956,products!$A$1:$A$49,0),MATCH(orders!L$1,products!$A$1:$G$1,0))</f>
        <v>D</v>
      </c>
      <c r="M956" t="str">
        <f t="shared" si="29"/>
        <v>Dark</v>
      </c>
      <c r="N956" s="4">
        <f>INDEX(products!$A$1:$G$49,MATCH(orders!$D956,products!$A$1:$A$49,0),MATCH(orders!N$1,products!$A$1:$G$1,0))</f>
        <v>2.5</v>
      </c>
      <c r="O956" s="5">
        <f>INDEX(products!$A$1:$G$49,MATCH(orders!$D956,products!$A$1:$A$49,0),MATCH(orders!O$1,products!$A$1:$G$1,0))</f>
        <v>27.945</v>
      </c>
      <c r="P956" s="5">
        <f>E956*O956</f>
        <v>27.945</v>
      </c>
    </row>
    <row r="957" spans="1:16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INDEX(customers!$A$1:$I$1001,MATCH(orders!$C957,customers!$A$1:$A$1001,0),MATCH(orders!F$1,customers!$A$1:$I$1,0))</f>
        <v>Brenn Dundredge</v>
      </c>
      <c r="G957" s="2" t="str">
        <f>INDEX(customers!$A$1:$I$1001,MATCH(orders!$C957,customers!$A$1:$A$1001,0),MATCH(orders!G$1,customers!$A$1:$I$1,0))</f>
        <v>Yes</v>
      </c>
      <c r="H957" s="2" t="str">
        <f>INDEX(customers!$A$1:$I$1001,MATCH(orders!$C957,customers!$A$1:$A$1001,0),MATCH(orders!H$1,customers!$A$1:$I$1,0))</f>
        <v>Oklahoma City</v>
      </c>
      <c r="I957" s="2" t="str">
        <f>INDEX(customers!$A$1:$I$1001,MATCH(orders!$C957,customers!$A$1:$A$1001,0),MATCH(orders!I$1,customers!$A$1:$I$1,0))</f>
        <v>United States</v>
      </c>
      <c r="J957" t="str">
        <f>INDEX(products!$A$1:$G$49,MATCH(orders!$D957,products!$A$1:$A$49,0),MATCH(orders!J$1,products!$A$1:$G$1,0))</f>
        <v>Exc</v>
      </c>
      <c r="K957" t="str">
        <f t="shared" si="28"/>
        <v>Excelsa</v>
      </c>
      <c r="L957" t="str">
        <f>INDEX(products!$A$1:$G$49,MATCH(orders!$D957,products!$A$1:$A$49,0),MATCH(orders!L$1,products!$A$1:$G$1,0))</f>
        <v>L</v>
      </c>
      <c r="M957" t="str">
        <f t="shared" si="29"/>
        <v>Light</v>
      </c>
      <c r="N957" s="4">
        <f>INDEX(products!$A$1:$G$49,MATCH(orders!$D957,products!$A$1:$A$49,0),MATCH(orders!N$1,products!$A$1:$G$1,0))</f>
        <v>2.5</v>
      </c>
      <c r="O957" s="5">
        <f>INDEX(products!$A$1:$G$49,MATCH(orders!$D957,products!$A$1:$A$49,0),MATCH(orders!O$1,products!$A$1:$G$1,0))</f>
        <v>34.154999999999994</v>
      </c>
      <c r="P957" s="5">
        <f>E957*O957</f>
        <v>170.77499999999998</v>
      </c>
    </row>
    <row r="958" spans="1:16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INDEX(customers!$A$1:$I$1001,MATCH(orders!$C958,customers!$A$1:$A$1001,0),MATCH(orders!F$1,customers!$A$1:$I$1,0))</f>
        <v>Brenn Dundredge</v>
      </c>
      <c r="G958" s="2" t="str">
        <f>INDEX(customers!$A$1:$I$1001,MATCH(orders!$C958,customers!$A$1:$A$1001,0),MATCH(orders!G$1,customers!$A$1:$I$1,0))</f>
        <v>Yes</v>
      </c>
      <c r="H958" s="2" t="str">
        <f>INDEX(customers!$A$1:$I$1001,MATCH(orders!$C958,customers!$A$1:$A$1001,0),MATCH(orders!H$1,customers!$A$1:$I$1,0))</f>
        <v>Oklahoma City</v>
      </c>
      <c r="I958" s="2" t="str">
        <f>INDEX(customers!$A$1:$I$1001,MATCH(orders!$C958,customers!$A$1:$A$1001,0),MATCH(orders!I$1,customers!$A$1:$I$1,0))</f>
        <v>United States</v>
      </c>
      <c r="J958" t="str">
        <f>INDEX(products!$A$1:$G$49,MATCH(orders!$D958,products!$A$1:$A$49,0),MATCH(orders!J$1,products!$A$1:$G$1,0))</f>
        <v>Rob</v>
      </c>
      <c r="K958" t="str">
        <f t="shared" si="28"/>
        <v>Robusta</v>
      </c>
      <c r="L958" t="str">
        <f>INDEX(products!$A$1:$G$49,MATCH(orders!$D958,products!$A$1:$A$49,0),MATCH(orders!L$1,products!$A$1:$G$1,0))</f>
        <v>L</v>
      </c>
      <c r="M958" t="str">
        <f t="shared" si="29"/>
        <v>Light</v>
      </c>
      <c r="N958" s="4">
        <f>INDEX(products!$A$1:$G$49,MATCH(orders!$D958,products!$A$1:$A$49,0),MATCH(orders!N$1,products!$A$1:$G$1,0))</f>
        <v>2.5</v>
      </c>
      <c r="O958" s="5">
        <f>INDEX(products!$A$1:$G$49,MATCH(orders!$D958,products!$A$1:$A$49,0),MATCH(orders!O$1,products!$A$1:$G$1,0))</f>
        <v>27.484999999999996</v>
      </c>
      <c r="P958" s="5">
        <f>E958*O958</f>
        <v>54.969999999999992</v>
      </c>
    </row>
    <row r="959" spans="1:16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INDEX(customers!$A$1:$I$1001,MATCH(orders!$C959,customers!$A$1:$A$1001,0),MATCH(orders!F$1,customers!$A$1:$I$1,0))</f>
        <v>Brenn Dundredge</v>
      </c>
      <c r="G959" s="2" t="str">
        <f>INDEX(customers!$A$1:$I$1001,MATCH(orders!$C959,customers!$A$1:$A$1001,0),MATCH(orders!G$1,customers!$A$1:$I$1,0))</f>
        <v>Yes</v>
      </c>
      <c r="H959" s="2" t="str">
        <f>INDEX(customers!$A$1:$I$1001,MATCH(orders!$C959,customers!$A$1:$A$1001,0),MATCH(orders!H$1,customers!$A$1:$I$1,0))</f>
        <v>Oklahoma City</v>
      </c>
      <c r="I959" s="2" t="str">
        <f>INDEX(customers!$A$1:$I$1001,MATCH(orders!$C959,customers!$A$1:$A$1001,0),MATCH(orders!I$1,customers!$A$1:$I$1,0))</f>
        <v>United States</v>
      </c>
      <c r="J959" t="str">
        <f>INDEX(products!$A$1:$G$49,MATCH(orders!$D959,products!$A$1:$A$49,0),MATCH(orders!J$1,products!$A$1:$G$1,0))</f>
        <v>Exc</v>
      </c>
      <c r="K959" t="str">
        <f t="shared" si="28"/>
        <v>Excelsa</v>
      </c>
      <c r="L959" t="str">
        <f>INDEX(products!$A$1:$G$49,MATCH(orders!$D959,products!$A$1:$A$49,0),MATCH(orders!L$1,products!$A$1:$G$1,0))</f>
        <v>L</v>
      </c>
      <c r="M959" t="str">
        <f t="shared" si="29"/>
        <v>Light</v>
      </c>
      <c r="N959" s="4">
        <f>INDEX(products!$A$1:$G$49,MATCH(orders!$D959,products!$A$1:$A$49,0),MATCH(orders!N$1,products!$A$1:$G$1,0))</f>
        <v>1</v>
      </c>
      <c r="O959" s="5">
        <f>INDEX(products!$A$1:$G$49,MATCH(orders!$D959,products!$A$1:$A$49,0),MATCH(orders!O$1,products!$A$1:$G$1,0))</f>
        <v>14.85</v>
      </c>
      <c r="P959" s="5">
        <f>E959*O959</f>
        <v>14.85</v>
      </c>
    </row>
    <row r="960" spans="1:16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INDEX(customers!$A$1:$I$1001,MATCH(orders!$C960,customers!$A$1:$A$1001,0),MATCH(orders!F$1,customers!$A$1:$I$1,0))</f>
        <v>Brenn Dundredge</v>
      </c>
      <c r="G960" s="2" t="str">
        <f>INDEX(customers!$A$1:$I$1001,MATCH(orders!$C960,customers!$A$1:$A$1001,0),MATCH(orders!G$1,customers!$A$1:$I$1,0))</f>
        <v>Yes</v>
      </c>
      <c r="H960" s="2" t="str">
        <f>INDEX(customers!$A$1:$I$1001,MATCH(orders!$C960,customers!$A$1:$A$1001,0),MATCH(orders!H$1,customers!$A$1:$I$1,0))</f>
        <v>Oklahoma City</v>
      </c>
      <c r="I960" s="2" t="str">
        <f>INDEX(customers!$A$1:$I$1001,MATCH(orders!$C960,customers!$A$1:$A$1001,0),MATCH(orders!I$1,customers!$A$1:$I$1,0))</f>
        <v>United States</v>
      </c>
      <c r="J960" t="str">
        <f>INDEX(products!$A$1:$G$49,MATCH(orders!$D960,products!$A$1:$A$49,0),MATCH(orders!J$1,products!$A$1:$G$1,0))</f>
        <v>Ara</v>
      </c>
      <c r="K960" t="str">
        <f t="shared" si="28"/>
        <v>Arabica</v>
      </c>
      <c r="L960" t="str">
        <f>INDEX(products!$A$1:$G$49,MATCH(orders!$D960,products!$A$1:$A$49,0),MATCH(orders!L$1,products!$A$1:$G$1,0))</f>
        <v>L</v>
      </c>
      <c r="M960" t="str">
        <f t="shared" si="29"/>
        <v>Light</v>
      </c>
      <c r="N960" s="4">
        <f>INDEX(products!$A$1:$G$49,MATCH(orders!$D960,products!$A$1:$A$49,0),MATCH(orders!N$1,products!$A$1:$G$1,0))</f>
        <v>0.2</v>
      </c>
      <c r="O960" s="5">
        <f>INDEX(products!$A$1:$G$49,MATCH(orders!$D960,products!$A$1:$A$49,0),MATCH(orders!O$1,products!$A$1:$G$1,0))</f>
        <v>3.8849999999999998</v>
      </c>
      <c r="P960" s="5">
        <f>E960*O960</f>
        <v>7.77</v>
      </c>
    </row>
    <row r="961" spans="1:16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INDEX(customers!$A$1:$I$1001,MATCH(orders!$C961,customers!$A$1:$A$1001,0),MATCH(orders!F$1,customers!$A$1:$I$1,0))</f>
        <v>Rhodie Strathern</v>
      </c>
      <c r="G961" s="2" t="str">
        <f>INDEX(customers!$A$1:$I$1001,MATCH(orders!$C961,customers!$A$1:$A$1001,0),MATCH(orders!G$1,customers!$A$1:$I$1,0))</f>
        <v>Yes</v>
      </c>
      <c r="H961" s="2" t="str">
        <f>INDEX(customers!$A$1:$I$1001,MATCH(orders!$C961,customers!$A$1:$A$1001,0),MATCH(orders!H$1,customers!$A$1:$I$1,0))</f>
        <v>Little Rock</v>
      </c>
      <c r="I961" s="2" t="str">
        <f>INDEX(customers!$A$1:$I$1001,MATCH(orders!$C961,customers!$A$1:$A$1001,0),MATCH(orders!I$1,customers!$A$1:$I$1,0))</f>
        <v>United States</v>
      </c>
      <c r="J961" t="str">
        <f>INDEX(products!$A$1:$G$49,MATCH(orders!$D961,products!$A$1:$A$49,0),MATCH(orders!J$1,products!$A$1:$G$1,0))</f>
        <v>Lib</v>
      </c>
      <c r="K961" t="str">
        <f t="shared" si="28"/>
        <v>Liberica</v>
      </c>
      <c r="L961" t="str">
        <f>INDEX(products!$A$1:$G$49,MATCH(orders!$D961,products!$A$1:$A$49,0),MATCH(orders!L$1,products!$A$1:$G$1,0))</f>
        <v>L</v>
      </c>
      <c r="M961" t="str">
        <f t="shared" si="29"/>
        <v>Light</v>
      </c>
      <c r="N961" s="4">
        <f>INDEX(products!$A$1:$G$49,MATCH(orders!$D961,products!$A$1:$A$49,0),MATCH(orders!N$1,products!$A$1:$G$1,0))</f>
        <v>0.2</v>
      </c>
      <c r="O961" s="5">
        <f>INDEX(products!$A$1:$G$49,MATCH(orders!$D961,products!$A$1:$A$49,0),MATCH(orders!O$1,products!$A$1:$G$1,0))</f>
        <v>4.7549999999999999</v>
      </c>
      <c r="P961" s="5">
        <f>E961*O961</f>
        <v>23.774999999999999</v>
      </c>
    </row>
    <row r="962" spans="1:16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INDEX(customers!$A$1:$I$1001,MATCH(orders!$C962,customers!$A$1:$A$1001,0),MATCH(orders!F$1,customers!$A$1:$I$1,0))</f>
        <v>Chad Miguel</v>
      </c>
      <c r="G962" s="2" t="str">
        <f>INDEX(customers!$A$1:$I$1001,MATCH(orders!$C962,customers!$A$1:$A$1001,0),MATCH(orders!G$1,customers!$A$1:$I$1,0))</f>
        <v>Yes</v>
      </c>
      <c r="H962" s="2" t="str">
        <f>INDEX(customers!$A$1:$I$1001,MATCH(orders!$C962,customers!$A$1:$A$1001,0),MATCH(orders!H$1,customers!$A$1:$I$1,0))</f>
        <v>Hagerstown</v>
      </c>
      <c r="I962" s="2" t="str">
        <f>INDEX(customers!$A$1:$I$1001,MATCH(orders!$C962,customers!$A$1:$A$1001,0),MATCH(orders!I$1,customers!$A$1:$I$1,0))</f>
        <v>United States</v>
      </c>
      <c r="J962" t="str">
        <f>INDEX(products!$A$1:$G$49,MATCH(orders!$D962,products!$A$1:$A$49,0),MATCH(orders!J$1,products!$A$1:$G$1,0))</f>
        <v>Lib</v>
      </c>
      <c r="K962" t="str">
        <f t="shared" si="28"/>
        <v>Liberica</v>
      </c>
      <c r="L962" t="str">
        <f>INDEX(products!$A$1:$G$49,MATCH(orders!$D962,products!$A$1:$A$49,0),MATCH(orders!L$1,products!$A$1:$G$1,0))</f>
        <v>L</v>
      </c>
      <c r="M962" t="str">
        <f t="shared" si="29"/>
        <v>Light</v>
      </c>
      <c r="N962" s="4">
        <f>INDEX(products!$A$1:$G$49,MATCH(orders!$D962,products!$A$1:$A$49,0),MATCH(orders!N$1,products!$A$1:$G$1,0))</f>
        <v>1</v>
      </c>
      <c r="O962" s="5">
        <f>INDEX(products!$A$1:$G$49,MATCH(orders!$D962,products!$A$1:$A$49,0),MATCH(orders!O$1,products!$A$1:$G$1,0))</f>
        <v>15.85</v>
      </c>
      <c r="P962" s="5">
        <f>E962*O962</f>
        <v>79.25</v>
      </c>
    </row>
    <row r="963" spans="1:16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INDEX(customers!$A$1:$I$1001,MATCH(orders!$C963,customers!$A$1:$A$1001,0),MATCH(orders!F$1,customers!$A$1:$I$1,0))</f>
        <v>Florinda Matusovsky</v>
      </c>
      <c r="G963" s="2" t="str">
        <f>INDEX(customers!$A$1:$I$1001,MATCH(orders!$C963,customers!$A$1:$A$1001,0),MATCH(orders!G$1,customers!$A$1:$I$1,0))</f>
        <v>Yes</v>
      </c>
      <c r="H963" s="2" t="str">
        <f>INDEX(customers!$A$1:$I$1001,MATCH(orders!$C963,customers!$A$1:$A$1001,0),MATCH(orders!H$1,customers!$A$1:$I$1,0))</f>
        <v>Albany</v>
      </c>
      <c r="I963" s="2" t="str">
        <f>INDEX(customers!$A$1:$I$1001,MATCH(orders!$C963,customers!$A$1:$A$1001,0),MATCH(orders!I$1,customers!$A$1:$I$1,0))</f>
        <v>United States</v>
      </c>
      <c r="J963" t="str">
        <f>INDEX(products!$A$1:$G$49,MATCH(orders!$D963,products!$A$1:$A$49,0),MATCH(orders!J$1,products!$A$1:$G$1,0))</f>
        <v>Ara</v>
      </c>
      <c r="K963" t="str">
        <f t="shared" ref="K963:K1001" si="30">IF(J963="Rob","Robusta",IF(J963="Exc","Excelsa",IF(J963="Ara","Arabica",IF(J963="Lib","Liberica"," "))))</f>
        <v>Arabica</v>
      </c>
      <c r="L963" t="str">
        <f>INDEX(products!$A$1:$G$49,MATCH(orders!$D963,products!$A$1:$A$49,0),MATCH(orders!L$1,products!$A$1:$G$1,0))</f>
        <v>D</v>
      </c>
      <c r="M963" t="str">
        <f t="shared" ref="M963:M1001" si="31">IF(L963="M","Medium",IF(L963="L","Light",IF(L963="D","Dark"," ")))</f>
        <v>Dark</v>
      </c>
      <c r="N963" s="4">
        <f>INDEX(products!$A$1:$G$49,MATCH(orders!$D963,products!$A$1:$A$49,0),MATCH(orders!N$1,products!$A$1:$G$1,0))</f>
        <v>2.5</v>
      </c>
      <c r="O963" s="5">
        <f>INDEX(products!$A$1:$G$49,MATCH(orders!$D963,products!$A$1:$A$49,0),MATCH(orders!O$1,products!$A$1:$G$1,0))</f>
        <v>22.884999999999998</v>
      </c>
      <c r="P963" s="5">
        <f>E963*O963</f>
        <v>45.769999999999996</v>
      </c>
    </row>
    <row r="964" spans="1:16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INDEX(customers!$A$1:$I$1001,MATCH(orders!$C964,customers!$A$1:$A$1001,0),MATCH(orders!F$1,customers!$A$1:$I$1,0))</f>
        <v>Morly Rocks</v>
      </c>
      <c r="G964" s="2" t="str">
        <f>INDEX(customers!$A$1:$I$1001,MATCH(orders!$C964,customers!$A$1:$A$1001,0),MATCH(orders!G$1,customers!$A$1:$I$1,0))</f>
        <v>Yes</v>
      </c>
      <c r="H964" s="2" t="str">
        <f>INDEX(customers!$A$1:$I$1001,MATCH(orders!$C964,customers!$A$1:$A$1001,0),MATCH(orders!H$1,customers!$A$1:$I$1,0))</f>
        <v>Crossmolina</v>
      </c>
      <c r="I964" s="2" t="str">
        <f>INDEX(customers!$A$1:$I$1001,MATCH(orders!$C964,customers!$A$1:$A$1001,0),MATCH(orders!I$1,customers!$A$1:$I$1,0))</f>
        <v>Ireland</v>
      </c>
      <c r="J964" t="str">
        <f>INDEX(products!$A$1:$G$49,MATCH(orders!$D964,products!$A$1:$A$49,0),MATCH(orders!J$1,products!$A$1:$G$1,0))</f>
        <v>Rob</v>
      </c>
      <c r="K964" t="str">
        <f t="shared" si="30"/>
        <v>Robusta</v>
      </c>
      <c r="L964" t="str">
        <f>INDEX(products!$A$1:$G$49,MATCH(orders!$D964,products!$A$1:$A$49,0),MATCH(orders!L$1,products!$A$1:$G$1,0))</f>
        <v>D</v>
      </c>
      <c r="M964" t="str">
        <f t="shared" si="31"/>
        <v>Dark</v>
      </c>
      <c r="N964" s="4">
        <f>INDEX(products!$A$1:$G$49,MATCH(orders!$D964,products!$A$1:$A$49,0),MATCH(orders!N$1,products!$A$1:$G$1,0))</f>
        <v>1</v>
      </c>
      <c r="O964" s="5">
        <f>INDEX(products!$A$1:$G$49,MATCH(orders!$D964,products!$A$1:$A$49,0),MATCH(orders!O$1,products!$A$1:$G$1,0))</f>
        <v>8.9499999999999993</v>
      </c>
      <c r="P964" s="5">
        <f>E964*O964</f>
        <v>8.9499999999999993</v>
      </c>
    </row>
    <row r="965" spans="1:16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INDEX(customers!$A$1:$I$1001,MATCH(orders!$C965,customers!$A$1:$A$1001,0),MATCH(orders!F$1,customers!$A$1:$I$1,0))</f>
        <v>Yuri Burrells</v>
      </c>
      <c r="G965" s="2" t="str">
        <f>INDEX(customers!$A$1:$I$1001,MATCH(orders!$C965,customers!$A$1:$A$1001,0),MATCH(orders!G$1,customers!$A$1:$I$1,0))</f>
        <v>Yes</v>
      </c>
      <c r="H965" s="2" t="str">
        <f>INDEX(customers!$A$1:$I$1001,MATCH(orders!$C965,customers!$A$1:$A$1001,0),MATCH(orders!H$1,customers!$A$1:$I$1,0))</f>
        <v>Lexington</v>
      </c>
      <c r="I965" s="2" t="str">
        <f>INDEX(customers!$A$1:$I$1001,MATCH(orders!$C965,customers!$A$1:$A$1001,0),MATCH(orders!I$1,customers!$A$1:$I$1,0))</f>
        <v>United States</v>
      </c>
      <c r="J965" t="str">
        <f>INDEX(products!$A$1:$G$49,MATCH(orders!$D965,products!$A$1:$A$49,0),MATCH(orders!J$1,products!$A$1:$G$1,0))</f>
        <v>Rob</v>
      </c>
      <c r="K965" t="str">
        <f t="shared" si="30"/>
        <v>Robusta</v>
      </c>
      <c r="L965" t="str">
        <f>INDEX(products!$A$1:$G$49,MATCH(orders!$D965,products!$A$1:$A$49,0),MATCH(orders!L$1,products!$A$1:$G$1,0))</f>
        <v>M</v>
      </c>
      <c r="M965" t="str">
        <f t="shared" si="31"/>
        <v>Medium</v>
      </c>
      <c r="N965" s="4">
        <f>INDEX(products!$A$1:$G$49,MATCH(orders!$D965,products!$A$1:$A$49,0),MATCH(orders!N$1,products!$A$1:$G$1,0))</f>
        <v>0.5</v>
      </c>
      <c r="O965" s="5">
        <f>INDEX(products!$A$1:$G$49,MATCH(orders!$D965,products!$A$1:$A$49,0),MATCH(orders!O$1,products!$A$1:$G$1,0))</f>
        <v>5.97</v>
      </c>
      <c r="P965" s="5">
        <f>E965*O965</f>
        <v>23.88</v>
      </c>
    </row>
    <row r="966" spans="1:16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INDEX(customers!$A$1:$I$1001,MATCH(orders!$C966,customers!$A$1:$A$1001,0),MATCH(orders!F$1,customers!$A$1:$I$1,0))</f>
        <v>Cleopatra Goodrum</v>
      </c>
      <c r="G966" s="2" t="str">
        <f>INDEX(customers!$A$1:$I$1001,MATCH(orders!$C966,customers!$A$1:$A$1001,0),MATCH(orders!G$1,customers!$A$1:$I$1,0))</f>
        <v>No</v>
      </c>
      <c r="H966" s="2" t="str">
        <f>INDEX(customers!$A$1:$I$1001,MATCH(orders!$C966,customers!$A$1:$A$1001,0),MATCH(orders!H$1,customers!$A$1:$I$1,0))</f>
        <v>San Diego</v>
      </c>
      <c r="I966" s="2" t="str">
        <f>INDEX(customers!$A$1:$I$1001,MATCH(orders!$C966,customers!$A$1:$A$1001,0),MATCH(orders!I$1,customers!$A$1:$I$1,0))</f>
        <v>United States</v>
      </c>
      <c r="J966" t="str">
        <f>INDEX(products!$A$1:$G$49,MATCH(orders!$D966,products!$A$1:$A$49,0),MATCH(orders!J$1,products!$A$1:$G$1,0))</f>
        <v>Exc</v>
      </c>
      <c r="K966" t="str">
        <f t="shared" si="30"/>
        <v>Excelsa</v>
      </c>
      <c r="L966" t="str">
        <f>INDEX(products!$A$1:$G$49,MATCH(orders!$D966,products!$A$1:$A$49,0),MATCH(orders!L$1,products!$A$1:$G$1,0))</f>
        <v>L</v>
      </c>
      <c r="M966" t="str">
        <f t="shared" si="31"/>
        <v>Light</v>
      </c>
      <c r="N966" s="4">
        <f>INDEX(products!$A$1:$G$49,MATCH(orders!$D966,products!$A$1:$A$49,0),MATCH(orders!N$1,products!$A$1:$G$1,0))</f>
        <v>0.2</v>
      </c>
      <c r="O966" s="5">
        <f>INDEX(products!$A$1:$G$49,MATCH(orders!$D966,products!$A$1:$A$49,0),MATCH(orders!O$1,products!$A$1:$G$1,0))</f>
        <v>4.4550000000000001</v>
      </c>
      <c r="P966" s="5">
        <f>E966*O966</f>
        <v>22.274999999999999</v>
      </c>
    </row>
    <row r="967" spans="1:16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INDEX(customers!$A$1:$I$1001,MATCH(orders!$C967,customers!$A$1:$A$1001,0),MATCH(orders!F$1,customers!$A$1:$I$1,0))</f>
        <v>Joey Jefferys</v>
      </c>
      <c r="G967" s="2" t="str">
        <f>INDEX(customers!$A$1:$I$1001,MATCH(orders!$C967,customers!$A$1:$A$1001,0),MATCH(orders!G$1,customers!$A$1:$I$1,0))</f>
        <v>Yes</v>
      </c>
      <c r="H967" s="2" t="str">
        <f>INDEX(customers!$A$1:$I$1001,MATCH(orders!$C967,customers!$A$1:$A$1001,0),MATCH(orders!H$1,customers!$A$1:$I$1,0))</f>
        <v>Los Angeles</v>
      </c>
      <c r="I967" s="2" t="str">
        <f>INDEX(customers!$A$1:$I$1001,MATCH(orders!$C967,customers!$A$1:$A$1001,0),MATCH(orders!I$1,customers!$A$1:$I$1,0))</f>
        <v>United States</v>
      </c>
      <c r="J967" t="str">
        <f>INDEX(products!$A$1:$G$49,MATCH(orders!$D967,products!$A$1:$A$49,0),MATCH(orders!J$1,products!$A$1:$G$1,0))</f>
        <v>Rob</v>
      </c>
      <c r="K967" t="str">
        <f t="shared" si="30"/>
        <v>Robusta</v>
      </c>
      <c r="L967" t="str">
        <f>INDEX(products!$A$1:$G$49,MATCH(orders!$D967,products!$A$1:$A$49,0),MATCH(orders!L$1,products!$A$1:$G$1,0))</f>
        <v>M</v>
      </c>
      <c r="M967" t="str">
        <f t="shared" si="31"/>
        <v>Medium</v>
      </c>
      <c r="N967" s="4">
        <f>INDEX(products!$A$1:$G$49,MATCH(orders!$D967,products!$A$1:$A$49,0),MATCH(orders!N$1,products!$A$1:$G$1,0))</f>
        <v>1</v>
      </c>
      <c r="O967" s="5">
        <f>INDEX(products!$A$1:$G$49,MATCH(orders!$D967,products!$A$1:$A$49,0),MATCH(orders!O$1,products!$A$1:$G$1,0))</f>
        <v>9.9499999999999993</v>
      </c>
      <c r="P967" s="5">
        <f>E967*O967</f>
        <v>29.849999999999998</v>
      </c>
    </row>
    <row r="968" spans="1:16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INDEX(customers!$A$1:$I$1001,MATCH(orders!$C968,customers!$A$1:$A$1001,0),MATCH(orders!F$1,customers!$A$1:$I$1,0))</f>
        <v>Bearnard Wardell</v>
      </c>
      <c r="G968" s="2" t="str">
        <f>INDEX(customers!$A$1:$I$1001,MATCH(orders!$C968,customers!$A$1:$A$1001,0),MATCH(orders!G$1,customers!$A$1:$I$1,0))</f>
        <v>Yes</v>
      </c>
      <c r="H968" s="2" t="str">
        <f>INDEX(customers!$A$1:$I$1001,MATCH(orders!$C968,customers!$A$1:$A$1001,0),MATCH(orders!H$1,customers!$A$1:$I$1,0))</f>
        <v>Brooklyn</v>
      </c>
      <c r="I968" s="2" t="str">
        <f>INDEX(customers!$A$1:$I$1001,MATCH(orders!$C968,customers!$A$1:$A$1001,0),MATCH(orders!I$1,customers!$A$1:$I$1,0))</f>
        <v>United States</v>
      </c>
      <c r="J968" t="str">
        <f>INDEX(products!$A$1:$G$49,MATCH(orders!$D968,products!$A$1:$A$49,0),MATCH(orders!J$1,products!$A$1:$G$1,0))</f>
        <v>Exc</v>
      </c>
      <c r="K968" t="str">
        <f t="shared" si="30"/>
        <v>Excelsa</v>
      </c>
      <c r="L968" t="str">
        <f>INDEX(products!$A$1:$G$49,MATCH(orders!$D968,products!$A$1:$A$49,0),MATCH(orders!L$1,products!$A$1:$G$1,0))</f>
        <v>L</v>
      </c>
      <c r="M968" t="str">
        <f t="shared" si="31"/>
        <v>Light</v>
      </c>
      <c r="N968" s="4">
        <f>INDEX(products!$A$1:$G$49,MATCH(orders!$D968,products!$A$1:$A$49,0),MATCH(orders!N$1,products!$A$1:$G$1,0))</f>
        <v>0.5</v>
      </c>
      <c r="O968" s="5">
        <f>INDEX(products!$A$1:$G$49,MATCH(orders!$D968,products!$A$1:$A$49,0),MATCH(orders!O$1,products!$A$1:$G$1,0))</f>
        <v>8.91</v>
      </c>
      <c r="P968" s="5">
        <f>E968*O968</f>
        <v>53.46</v>
      </c>
    </row>
    <row r="969" spans="1:16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INDEX(customers!$A$1:$I$1001,MATCH(orders!$C969,customers!$A$1:$A$1001,0),MATCH(orders!F$1,customers!$A$1:$I$1,0))</f>
        <v>Zeke Walisiak</v>
      </c>
      <c r="G969" s="2" t="str">
        <f>INDEX(customers!$A$1:$I$1001,MATCH(orders!$C969,customers!$A$1:$A$1001,0),MATCH(orders!G$1,customers!$A$1:$I$1,0))</f>
        <v>Yes</v>
      </c>
      <c r="H969" s="2" t="str">
        <f>INDEX(customers!$A$1:$I$1001,MATCH(orders!$C969,customers!$A$1:$A$1001,0),MATCH(orders!H$1,customers!$A$1:$I$1,0))</f>
        <v>Booterstown</v>
      </c>
      <c r="I969" s="2" t="str">
        <f>INDEX(customers!$A$1:$I$1001,MATCH(orders!$C969,customers!$A$1:$A$1001,0),MATCH(orders!I$1,customers!$A$1:$I$1,0))</f>
        <v>Ireland</v>
      </c>
      <c r="J969" t="str">
        <f>INDEX(products!$A$1:$G$49,MATCH(orders!$D969,products!$A$1:$A$49,0),MATCH(orders!J$1,products!$A$1:$G$1,0))</f>
        <v>Rob</v>
      </c>
      <c r="K969" t="str">
        <f t="shared" si="30"/>
        <v>Robusta</v>
      </c>
      <c r="L969" t="str">
        <f>INDEX(products!$A$1:$G$49,MATCH(orders!$D969,products!$A$1:$A$49,0),MATCH(orders!L$1,products!$A$1:$G$1,0))</f>
        <v>D</v>
      </c>
      <c r="M969" t="str">
        <f t="shared" si="31"/>
        <v>Dark</v>
      </c>
      <c r="N969" s="4">
        <f>INDEX(products!$A$1:$G$49,MATCH(orders!$D969,products!$A$1:$A$49,0),MATCH(orders!N$1,products!$A$1:$G$1,0))</f>
        <v>0.2</v>
      </c>
      <c r="O969" s="5">
        <f>INDEX(products!$A$1:$G$49,MATCH(orders!$D969,products!$A$1:$A$49,0),MATCH(orders!O$1,products!$A$1:$G$1,0))</f>
        <v>2.6849999999999996</v>
      </c>
      <c r="P969" s="5">
        <f>E969*O969</f>
        <v>2.6849999999999996</v>
      </c>
    </row>
    <row r="970" spans="1:16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INDEX(customers!$A$1:$I$1001,MATCH(orders!$C970,customers!$A$1:$A$1001,0),MATCH(orders!F$1,customers!$A$1:$I$1,0))</f>
        <v>Wiley Leopold</v>
      </c>
      <c r="G970" s="2" t="str">
        <f>INDEX(customers!$A$1:$I$1001,MATCH(orders!$C970,customers!$A$1:$A$1001,0),MATCH(orders!G$1,customers!$A$1:$I$1,0))</f>
        <v>No</v>
      </c>
      <c r="H970" s="2" t="str">
        <f>INDEX(customers!$A$1:$I$1001,MATCH(orders!$C970,customers!$A$1:$A$1001,0),MATCH(orders!H$1,customers!$A$1:$I$1,0))</f>
        <v>Gainesville</v>
      </c>
      <c r="I970" s="2" t="str">
        <f>INDEX(customers!$A$1:$I$1001,MATCH(orders!$C970,customers!$A$1:$A$1001,0),MATCH(orders!I$1,customers!$A$1:$I$1,0))</f>
        <v>United States</v>
      </c>
      <c r="J970" t="str">
        <f>INDEX(products!$A$1:$G$49,MATCH(orders!$D970,products!$A$1:$A$49,0),MATCH(orders!J$1,products!$A$1:$G$1,0))</f>
        <v>Rob</v>
      </c>
      <c r="K970" t="str">
        <f t="shared" si="30"/>
        <v>Robusta</v>
      </c>
      <c r="L970" t="str">
        <f>INDEX(products!$A$1:$G$49,MATCH(orders!$D970,products!$A$1:$A$49,0),MATCH(orders!L$1,products!$A$1:$G$1,0))</f>
        <v>M</v>
      </c>
      <c r="M970" t="str">
        <f t="shared" si="31"/>
        <v>Medium</v>
      </c>
      <c r="N970" s="4">
        <f>INDEX(products!$A$1:$G$49,MATCH(orders!$D970,products!$A$1:$A$49,0),MATCH(orders!N$1,products!$A$1:$G$1,0))</f>
        <v>0.2</v>
      </c>
      <c r="O970" s="5">
        <f>INDEX(products!$A$1:$G$49,MATCH(orders!$D970,products!$A$1:$A$49,0),MATCH(orders!O$1,products!$A$1:$G$1,0))</f>
        <v>2.9849999999999999</v>
      </c>
      <c r="P970" s="5">
        <f>E970*O970</f>
        <v>5.97</v>
      </c>
    </row>
    <row r="971" spans="1:16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INDEX(customers!$A$1:$I$1001,MATCH(orders!$C971,customers!$A$1:$A$1001,0),MATCH(orders!F$1,customers!$A$1:$I$1,0))</f>
        <v>Chiarra Shalders</v>
      </c>
      <c r="G971" s="2" t="str">
        <f>INDEX(customers!$A$1:$I$1001,MATCH(orders!$C971,customers!$A$1:$A$1001,0),MATCH(orders!G$1,customers!$A$1:$I$1,0))</f>
        <v>Yes</v>
      </c>
      <c r="H971" s="2" t="str">
        <f>INDEX(customers!$A$1:$I$1001,MATCH(orders!$C971,customers!$A$1:$A$1001,0),MATCH(orders!H$1,customers!$A$1:$I$1,0))</f>
        <v>Clearwater</v>
      </c>
      <c r="I971" s="2" t="str">
        <f>INDEX(customers!$A$1:$I$1001,MATCH(orders!$C971,customers!$A$1:$A$1001,0),MATCH(orders!I$1,customers!$A$1:$I$1,0))</f>
        <v>United States</v>
      </c>
      <c r="J971" t="str">
        <f>INDEX(products!$A$1:$G$49,MATCH(orders!$D971,products!$A$1:$A$49,0),MATCH(orders!J$1,products!$A$1:$G$1,0))</f>
        <v>Lib</v>
      </c>
      <c r="K971" t="str">
        <f t="shared" si="30"/>
        <v>Liberica</v>
      </c>
      <c r="L971" t="str">
        <f>INDEX(products!$A$1:$G$49,MATCH(orders!$D971,products!$A$1:$A$49,0),MATCH(orders!L$1,products!$A$1:$G$1,0))</f>
        <v>D</v>
      </c>
      <c r="M971" t="str">
        <f t="shared" si="31"/>
        <v>Dark</v>
      </c>
      <c r="N971" s="4">
        <f>INDEX(products!$A$1:$G$49,MATCH(orders!$D971,products!$A$1:$A$49,0),MATCH(orders!N$1,products!$A$1:$G$1,0))</f>
        <v>1</v>
      </c>
      <c r="O971" s="5">
        <f>INDEX(products!$A$1:$G$49,MATCH(orders!$D971,products!$A$1:$A$49,0),MATCH(orders!O$1,products!$A$1:$G$1,0))</f>
        <v>12.95</v>
      </c>
      <c r="P971" s="5">
        <f>E971*O971</f>
        <v>12.95</v>
      </c>
    </row>
    <row r="972" spans="1:16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INDEX(customers!$A$1:$I$1001,MATCH(orders!$C972,customers!$A$1:$A$1001,0),MATCH(orders!F$1,customers!$A$1:$I$1,0))</f>
        <v>Sharl Southerill</v>
      </c>
      <c r="G972" s="2" t="str">
        <f>INDEX(customers!$A$1:$I$1001,MATCH(orders!$C972,customers!$A$1:$A$1001,0),MATCH(orders!G$1,customers!$A$1:$I$1,0))</f>
        <v>No</v>
      </c>
      <c r="H972" s="2" t="str">
        <f>INDEX(customers!$A$1:$I$1001,MATCH(orders!$C972,customers!$A$1:$A$1001,0),MATCH(orders!H$1,customers!$A$1:$I$1,0))</f>
        <v>Amarillo</v>
      </c>
      <c r="I972" s="2" t="str">
        <f>INDEX(customers!$A$1:$I$1001,MATCH(orders!$C972,customers!$A$1:$A$1001,0),MATCH(orders!I$1,customers!$A$1:$I$1,0))</f>
        <v>United States</v>
      </c>
      <c r="J972" t="str">
        <f>INDEX(products!$A$1:$G$49,MATCH(orders!$D972,products!$A$1:$A$49,0),MATCH(orders!J$1,products!$A$1:$G$1,0))</f>
        <v>Exc</v>
      </c>
      <c r="K972" t="str">
        <f t="shared" si="30"/>
        <v>Excelsa</v>
      </c>
      <c r="L972" t="str">
        <f>INDEX(products!$A$1:$G$49,MATCH(orders!$D972,products!$A$1:$A$49,0),MATCH(orders!L$1,products!$A$1:$G$1,0))</f>
        <v>M</v>
      </c>
      <c r="M972" t="str">
        <f t="shared" si="31"/>
        <v>Medium</v>
      </c>
      <c r="N972" s="4">
        <f>INDEX(products!$A$1:$G$49,MATCH(orders!$D972,products!$A$1:$A$49,0),MATCH(orders!N$1,products!$A$1:$G$1,0))</f>
        <v>0.5</v>
      </c>
      <c r="O972" s="5">
        <f>INDEX(products!$A$1:$G$49,MATCH(orders!$D972,products!$A$1:$A$49,0),MATCH(orders!O$1,products!$A$1:$G$1,0))</f>
        <v>8.25</v>
      </c>
      <c r="P972" s="5">
        <f>E972*O972</f>
        <v>8.25</v>
      </c>
    </row>
    <row r="973" spans="1:16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INDEX(customers!$A$1:$I$1001,MATCH(orders!$C973,customers!$A$1:$A$1001,0),MATCH(orders!F$1,customers!$A$1:$I$1,0))</f>
        <v>Noni Furber</v>
      </c>
      <c r="G973" s="2" t="str">
        <f>INDEX(customers!$A$1:$I$1001,MATCH(orders!$C973,customers!$A$1:$A$1001,0),MATCH(orders!G$1,customers!$A$1:$I$1,0))</f>
        <v>No</v>
      </c>
      <c r="H973" s="2" t="str">
        <f>INDEX(customers!$A$1:$I$1001,MATCH(orders!$C973,customers!$A$1:$A$1001,0),MATCH(orders!H$1,customers!$A$1:$I$1,0))</f>
        <v>Fort Worth</v>
      </c>
      <c r="I973" s="2" t="str">
        <f>INDEX(customers!$A$1:$I$1001,MATCH(orders!$C973,customers!$A$1:$A$1001,0),MATCH(orders!I$1,customers!$A$1:$I$1,0))</f>
        <v>United States</v>
      </c>
      <c r="J973" t="str">
        <f>INDEX(products!$A$1:$G$49,MATCH(orders!$D973,products!$A$1:$A$49,0),MATCH(orders!J$1,products!$A$1:$G$1,0))</f>
        <v>Ara</v>
      </c>
      <c r="K973" t="str">
        <f t="shared" si="30"/>
        <v>Arabica</v>
      </c>
      <c r="L973" t="str">
        <f>INDEX(products!$A$1:$G$49,MATCH(orders!$D973,products!$A$1:$A$49,0),MATCH(orders!L$1,products!$A$1:$G$1,0))</f>
        <v>L</v>
      </c>
      <c r="M973" t="str">
        <f t="shared" si="31"/>
        <v>Light</v>
      </c>
      <c r="N973" s="4">
        <f>INDEX(products!$A$1:$G$49,MATCH(orders!$D973,products!$A$1:$A$49,0),MATCH(orders!N$1,products!$A$1:$G$1,0))</f>
        <v>2.5</v>
      </c>
      <c r="O973" s="5">
        <f>INDEX(products!$A$1:$G$49,MATCH(orders!$D973,products!$A$1:$A$49,0),MATCH(orders!O$1,products!$A$1:$G$1,0))</f>
        <v>29.784999999999997</v>
      </c>
      <c r="P973" s="5">
        <f>E973*O973</f>
        <v>148.92499999999998</v>
      </c>
    </row>
    <row r="974" spans="1:16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INDEX(customers!$A$1:$I$1001,MATCH(orders!$C974,customers!$A$1:$A$1001,0),MATCH(orders!F$1,customers!$A$1:$I$1,0))</f>
        <v>Dinah Crutcher</v>
      </c>
      <c r="G974" s="2" t="str">
        <f>INDEX(customers!$A$1:$I$1001,MATCH(orders!$C974,customers!$A$1:$A$1001,0),MATCH(orders!G$1,customers!$A$1:$I$1,0))</f>
        <v>Yes</v>
      </c>
      <c r="H974" s="2" t="str">
        <f>INDEX(customers!$A$1:$I$1001,MATCH(orders!$C974,customers!$A$1:$A$1001,0),MATCH(orders!H$1,customers!$A$1:$I$1,0))</f>
        <v>Lusk</v>
      </c>
      <c r="I974" s="2" t="str">
        <f>INDEX(customers!$A$1:$I$1001,MATCH(orders!$C974,customers!$A$1:$A$1001,0),MATCH(orders!I$1,customers!$A$1:$I$1,0))</f>
        <v>Ireland</v>
      </c>
      <c r="J974" t="str">
        <f>INDEX(products!$A$1:$G$49,MATCH(orders!$D974,products!$A$1:$A$49,0),MATCH(orders!J$1,products!$A$1:$G$1,0))</f>
        <v>Ara</v>
      </c>
      <c r="K974" t="str">
        <f t="shared" si="30"/>
        <v>Arabica</v>
      </c>
      <c r="L974" t="str">
        <f>INDEX(products!$A$1:$G$49,MATCH(orders!$D974,products!$A$1:$A$49,0),MATCH(orders!L$1,products!$A$1:$G$1,0))</f>
        <v>L</v>
      </c>
      <c r="M974" t="str">
        <f t="shared" si="31"/>
        <v>Light</v>
      </c>
      <c r="N974" s="4">
        <f>INDEX(products!$A$1:$G$49,MATCH(orders!$D974,products!$A$1:$A$49,0),MATCH(orders!N$1,products!$A$1:$G$1,0))</f>
        <v>2.5</v>
      </c>
      <c r="O974" s="5">
        <f>INDEX(products!$A$1:$G$49,MATCH(orders!$D974,products!$A$1:$A$49,0),MATCH(orders!O$1,products!$A$1:$G$1,0))</f>
        <v>29.784999999999997</v>
      </c>
      <c r="P974" s="5">
        <f>E974*O974</f>
        <v>89.35499999999999</v>
      </c>
    </row>
    <row r="975" spans="1:16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INDEX(customers!$A$1:$I$1001,MATCH(orders!$C975,customers!$A$1:$A$1001,0),MATCH(orders!F$1,customers!$A$1:$I$1,0))</f>
        <v>Charlean Keave</v>
      </c>
      <c r="G975" s="2" t="str">
        <f>INDEX(customers!$A$1:$I$1001,MATCH(orders!$C975,customers!$A$1:$A$1001,0),MATCH(orders!G$1,customers!$A$1:$I$1,0))</f>
        <v>No</v>
      </c>
      <c r="H975" s="2" t="str">
        <f>INDEX(customers!$A$1:$I$1001,MATCH(orders!$C975,customers!$A$1:$A$1001,0),MATCH(orders!H$1,customers!$A$1:$I$1,0))</f>
        <v>Pensacola</v>
      </c>
      <c r="I975" s="2" t="str">
        <f>INDEX(customers!$A$1:$I$1001,MATCH(orders!$C975,customers!$A$1:$A$1001,0),MATCH(orders!I$1,customers!$A$1:$I$1,0))</f>
        <v>United States</v>
      </c>
      <c r="J975" t="str">
        <f>INDEX(products!$A$1:$G$49,MATCH(orders!$D975,products!$A$1:$A$49,0),MATCH(orders!J$1,products!$A$1:$G$1,0))</f>
        <v>Lib</v>
      </c>
      <c r="K975" t="str">
        <f t="shared" si="30"/>
        <v>Liberica</v>
      </c>
      <c r="L975" t="str">
        <f>INDEX(products!$A$1:$G$49,MATCH(orders!$D975,products!$A$1:$A$49,0),MATCH(orders!L$1,products!$A$1:$G$1,0))</f>
        <v>M</v>
      </c>
      <c r="M975" t="str">
        <f t="shared" si="31"/>
        <v>Medium</v>
      </c>
      <c r="N975" s="4">
        <f>INDEX(products!$A$1:$G$49,MATCH(orders!$D975,products!$A$1:$A$49,0),MATCH(orders!N$1,products!$A$1:$G$1,0))</f>
        <v>1</v>
      </c>
      <c r="O975" s="5">
        <f>INDEX(products!$A$1:$G$49,MATCH(orders!$D975,products!$A$1:$A$49,0),MATCH(orders!O$1,products!$A$1:$G$1,0))</f>
        <v>14.55</v>
      </c>
      <c r="P975" s="5">
        <f>E975*O975</f>
        <v>87.300000000000011</v>
      </c>
    </row>
    <row r="976" spans="1:16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INDEX(customers!$A$1:$I$1001,MATCH(orders!$C976,customers!$A$1:$A$1001,0),MATCH(orders!F$1,customers!$A$1:$I$1,0))</f>
        <v>Sada Roseborough</v>
      </c>
      <c r="G976" s="2" t="str">
        <f>INDEX(customers!$A$1:$I$1001,MATCH(orders!$C976,customers!$A$1:$A$1001,0),MATCH(orders!G$1,customers!$A$1:$I$1,0))</f>
        <v>Yes</v>
      </c>
      <c r="H976" s="2" t="str">
        <f>INDEX(customers!$A$1:$I$1001,MATCH(orders!$C976,customers!$A$1:$A$1001,0),MATCH(orders!H$1,customers!$A$1:$I$1,0))</f>
        <v>Tacoma</v>
      </c>
      <c r="I976" s="2" t="str">
        <f>INDEX(customers!$A$1:$I$1001,MATCH(orders!$C976,customers!$A$1:$A$1001,0),MATCH(orders!I$1,customers!$A$1:$I$1,0))</f>
        <v>United States</v>
      </c>
      <c r="J976" t="str">
        <f>INDEX(products!$A$1:$G$49,MATCH(orders!$D976,products!$A$1:$A$49,0),MATCH(orders!J$1,products!$A$1:$G$1,0))</f>
        <v>Rob</v>
      </c>
      <c r="K976" t="str">
        <f t="shared" si="30"/>
        <v>Robusta</v>
      </c>
      <c r="L976" t="str">
        <f>INDEX(products!$A$1:$G$49,MATCH(orders!$D976,products!$A$1:$A$49,0),MATCH(orders!L$1,products!$A$1:$G$1,0))</f>
        <v>D</v>
      </c>
      <c r="M976" t="str">
        <f t="shared" si="31"/>
        <v>Dark</v>
      </c>
      <c r="N976" s="4">
        <f>INDEX(products!$A$1:$G$49,MATCH(orders!$D976,products!$A$1:$A$49,0),MATCH(orders!N$1,products!$A$1:$G$1,0))</f>
        <v>0.5</v>
      </c>
      <c r="O976" s="5">
        <f>INDEX(products!$A$1:$G$49,MATCH(orders!$D976,products!$A$1:$A$49,0),MATCH(orders!O$1,products!$A$1:$G$1,0))</f>
        <v>5.3699999999999992</v>
      </c>
      <c r="P976" s="5">
        <f>E976*O976</f>
        <v>5.3699999999999992</v>
      </c>
    </row>
    <row r="977" spans="1:16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INDEX(customers!$A$1:$I$1001,MATCH(orders!$C977,customers!$A$1:$A$1001,0),MATCH(orders!F$1,customers!$A$1:$I$1,0))</f>
        <v>Clayton Kingwell</v>
      </c>
      <c r="G977" s="2" t="str">
        <f>INDEX(customers!$A$1:$I$1001,MATCH(orders!$C977,customers!$A$1:$A$1001,0),MATCH(orders!G$1,customers!$A$1:$I$1,0))</f>
        <v>Yes</v>
      </c>
      <c r="H977" s="2" t="str">
        <f>INDEX(customers!$A$1:$I$1001,MATCH(orders!$C977,customers!$A$1:$A$1001,0),MATCH(orders!H$1,customers!$A$1:$I$1,0))</f>
        <v>Rathnew</v>
      </c>
      <c r="I977" s="2" t="str">
        <f>INDEX(customers!$A$1:$I$1001,MATCH(orders!$C977,customers!$A$1:$A$1001,0),MATCH(orders!I$1,customers!$A$1:$I$1,0))</f>
        <v>Ireland</v>
      </c>
      <c r="J977" t="str">
        <f>INDEX(products!$A$1:$G$49,MATCH(orders!$D977,products!$A$1:$A$49,0),MATCH(orders!J$1,products!$A$1:$G$1,0))</f>
        <v>Ara</v>
      </c>
      <c r="K977" t="str">
        <f t="shared" si="30"/>
        <v>Arabica</v>
      </c>
      <c r="L977" t="str">
        <f>INDEX(products!$A$1:$G$49,MATCH(orders!$D977,products!$A$1:$A$49,0),MATCH(orders!L$1,products!$A$1:$G$1,0))</f>
        <v>D</v>
      </c>
      <c r="M977" t="str">
        <f t="shared" si="31"/>
        <v>Dark</v>
      </c>
      <c r="N977" s="4">
        <f>INDEX(products!$A$1:$G$49,MATCH(orders!$D977,products!$A$1:$A$49,0),MATCH(orders!N$1,products!$A$1:$G$1,0))</f>
        <v>0.2</v>
      </c>
      <c r="O977" s="5">
        <f>INDEX(products!$A$1:$G$49,MATCH(orders!$D977,products!$A$1:$A$49,0),MATCH(orders!O$1,products!$A$1:$G$1,0))</f>
        <v>2.9849999999999999</v>
      </c>
      <c r="P977" s="5">
        <f>E977*O977</f>
        <v>8.9550000000000001</v>
      </c>
    </row>
    <row r="978" spans="1:16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INDEX(customers!$A$1:$I$1001,MATCH(orders!$C978,customers!$A$1:$A$1001,0),MATCH(orders!F$1,customers!$A$1:$I$1,0))</f>
        <v>Kacy Canto</v>
      </c>
      <c r="G978" s="2" t="str">
        <f>INDEX(customers!$A$1:$I$1001,MATCH(orders!$C978,customers!$A$1:$A$1001,0),MATCH(orders!G$1,customers!$A$1:$I$1,0))</f>
        <v>Yes</v>
      </c>
      <c r="H978" s="2" t="str">
        <f>INDEX(customers!$A$1:$I$1001,MATCH(orders!$C978,customers!$A$1:$A$1001,0),MATCH(orders!H$1,customers!$A$1:$I$1,0))</f>
        <v>Fort Wayne</v>
      </c>
      <c r="I978" s="2" t="str">
        <f>INDEX(customers!$A$1:$I$1001,MATCH(orders!$C978,customers!$A$1:$A$1001,0),MATCH(orders!I$1,customers!$A$1:$I$1,0))</f>
        <v>United States</v>
      </c>
      <c r="J978" t="str">
        <f>INDEX(products!$A$1:$G$49,MATCH(orders!$D978,products!$A$1:$A$49,0),MATCH(orders!J$1,products!$A$1:$G$1,0))</f>
        <v>Rob</v>
      </c>
      <c r="K978" t="str">
        <f t="shared" si="30"/>
        <v>Robusta</v>
      </c>
      <c r="L978" t="str">
        <f>INDEX(products!$A$1:$G$49,MATCH(orders!$D978,products!$A$1:$A$49,0),MATCH(orders!L$1,products!$A$1:$G$1,0))</f>
        <v>L</v>
      </c>
      <c r="M978" t="str">
        <f t="shared" si="31"/>
        <v>Light</v>
      </c>
      <c r="N978" s="4">
        <f>INDEX(products!$A$1:$G$49,MATCH(orders!$D978,products!$A$1:$A$49,0),MATCH(orders!N$1,products!$A$1:$G$1,0))</f>
        <v>2.5</v>
      </c>
      <c r="O978" s="5">
        <f>INDEX(products!$A$1:$G$49,MATCH(orders!$D978,products!$A$1:$A$49,0),MATCH(orders!O$1,products!$A$1:$G$1,0))</f>
        <v>27.484999999999996</v>
      </c>
      <c r="P978" s="5">
        <f>E978*O978</f>
        <v>137.42499999999998</v>
      </c>
    </row>
    <row r="979" spans="1:16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INDEX(customers!$A$1:$I$1001,MATCH(orders!$C979,customers!$A$1:$A$1001,0),MATCH(orders!F$1,customers!$A$1:$I$1,0))</f>
        <v>Mab Blakemore</v>
      </c>
      <c r="G979" s="2" t="str">
        <f>INDEX(customers!$A$1:$I$1001,MATCH(orders!$C979,customers!$A$1:$A$1001,0),MATCH(orders!G$1,customers!$A$1:$I$1,0))</f>
        <v>No</v>
      </c>
      <c r="H979" s="2" t="str">
        <f>INDEX(customers!$A$1:$I$1001,MATCH(orders!$C979,customers!$A$1:$A$1001,0),MATCH(orders!H$1,customers!$A$1:$I$1,0))</f>
        <v>Amarillo</v>
      </c>
      <c r="I979" s="2" t="str">
        <f>INDEX(customers!$A$1:$I$1001,MATCH(orders!$C979,customers!$A$1:$A$1001,0),MATCH(orders!I$1,customers!$A$1:$I$1,0))</f>
        <v>United States</v>
      </c>
      <c r="J979" t="str">
        <f>INDEX(products!$A$1:$G$49,MATCH(orders!$D979,products!$A$1:$A$49,0),MATCH(orders!J$1,products!$A$1:$G$1,0))</f>
        <v>Rob</v>
      </c>
      <c r="K979" t="str">
        <f t="shared" si="30"/>
        <v>Robusta</v>
      </c>
      <c r="L979" t="str">
        <f>INDEX(products!$A$1:$G$49,MATCH(orders!$D979,products!$A$1:$A$49,0),MATCH(orders!L$1,products!$A$1:$G$1,0))</f>
        <v>L</v>
      </c>
      <c r="M979" t="str">
        <f t="shared" si="31"/>
        <v>Light</v>
      </c>
      <c r="N979" s="4">
        <f>INDEX(products!$A$1:$G$49,MATCH(orders!$D979,products!$A$1:$A$49,0),MATCH(orders!N$1,products!$A$1:$G$1,0))</f>
        <v>1</v>
      </c>
      <c r="O979" s="5">
        <f>INDEX(products!$A$1:$G$49,MATCH(orders!$D979,products!$A$1:$A$49,0),MATCH(orders!O$1,products!$A$1:$G$1,0))</f>
        <v>11.95</v>
      </c>
      <c r="P979" s="5">
        <f>E979*O979</f>
        <v>59.75</v>
      </c>
    </row>
    <row r="980" spans="1:16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INDEX(customers!$A$1:$I$1001,MATCH(orders!$C980,customers!$A$1:$A$1001,0),MATCH(orders!F$1,customers!$A$1:$I$1,0))</f>
        <v>Charlean Keave</v>
      </c>
      <c r="G980" s="2" t="str">
        <f>INDEX(customers!$A$1:$I$1001,MATCH(orders!$C980,customers!$A$1:$A$1001,0),MATCH(orders!G$1,customers!$A$1:$I$1,0))</f>
        <v>No</v>
      </c>
      <c r="H980" s="2" t="str">
        <f>INDEX(customers!$A$1:$I$1001,MATCH(orders!$C980,customers!$A$1:$A$1001,0),MATCH(orders!H$1,customers!$A$1:$I$1,0))</f>
        <v>Pensacola</v>
      </c>
      <c r="I980" s="2" t="str">
        <f>INDEX(customers!$A$1:$I$1001,MATCH(orders!$C980,customers!$A$1:$A$1001,0),MATCH(orders!I$1,customers!$A$1:$I$1,0))</f>
        <v>United States</v>
      </c>
      <c r="J980" t="str">
        <f>INDEX(products!$A$1:$G$49,MATCH(orders!$D980,products!$A$1:$A$49,0),MATCH(orders!J$1,products!$A$1:$G$1,0))</f>
        <v>Ara</v>
      </c>
      <c r="K980" t="str">
        <f t="shared" si="30"/>
        <v>Arabica</v>
      </c>
      <c r="L980" t="str">
        <f>INDEX(products!$A$1:$G$49,MATCH(orders!$D980,products!$A$1:$A$49,0),MATCH(orders!L$1,products!$A$1:$G$1,0))</f>
        <v>L</v>
      </c>
      <c r="M980" t="str">
        <f t="shared" si="31"/>
        <v>Light</v>
      </c>
      <c r="N980" s="4">
        <f>INDEX(products!$A$1:$G$49,MATCH(orders!$D980,products!$A$1:$A$49,0),MATCH(orders!N$1,products!$A$1:$G$1,0))</f>
        <v>0.5</v>
      </c>
      <c r="O980" s="5">
        <f>INDEX(products!$A$1:$G$49,MATCH(orders!$D980,products!$A$1:$A$49,0),MATCH(orders!O$1,products!$A$1:$G$1,0))</f>
        <v>7.77</v>
      </c>
      <c r="P980" s="5">
        <f>E980*O980</f>
        <v>23.31</v>
      </c>
    </row>
    <row r="981" spans="1:16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INDEX(customers!$A$1:$I$1001,MATCH(orders!$C981,customers!$A$1:$A$1001,0),MATCH(orders!F$1,customers!$A$1:$I$1,0))</f>
        <v>Javier Causnett</v>
      </c>
      <c r="G981" s="2" t="str">
        <f>INDEX(customers!$A$1:$I$1001,MATCH(orders!$C981,customers!$A$1:$A$1001,0),MATCH(orders!G$1,customers!$A$1:$I$1,0))</f>
        <v>No</v>
      </c>
      <c r="H981" s="2" t="str">
        <f>INDEX(customers!$A$1:$I$1001,MATCH(orders!$C981,customers!$A$1:$A$1001,0),MATCH(orders!H$1,customers!$A$1:$I$1,0))</f>
        <v>Silver Spring</v>
      </c>
      <c r="I981" s="2" t="str">
        <f>INDEX(customers!$A$1:$I$1001,MATCH(orders!$C981,customers!$A$1:$A$1001,0),MATCH(orders!I$1,customers!$A$1:$I$1,0))</f>
        <v>United States</v>
      </c>
      <c r="J981" t="str">
        <f>INDEX(products!$A$1:$G$49,MATCH(orders!$D981,products!$A$1:$A$49,0),MATCH(orders!J$1,products!$A$1:$G$1,0))</f>
        <v>Rob</v>
      </c>
      <c r="K981" t="str">
        <f t="shared" si="30"/>
        <v>Robusta</v>
      </c>
      <c r="L981" t="str">
        <f>INDEX(products!$A$1:$G$49,MATCH(orders!$D981,products!$A$1:$A$49,0),MATCH(orders!L$1,products!$A$1:$G$1,0))</f>
        <v>D</v>
      </c>
      <c r="M981" t="str">
        <f t="shared" si="31"/>
        <v>Dark</v>
      </c>
      <c r="N981" s="4">
        <f>INDEX(products!$A$1:$G$49,MATCH(orders!$D981,products!$A$1:$A$49,0),MATCH(orders!N$1,products!$A$1:$G$1,0))</f>
        <v>0.5</v>
      </c>
      <c r="O981" s="5">
        <f>INDEX(products!$A$1:$G$49,MATCH(orders!$D981,products!$A$1:$A$49,0),MATCH(orders!O$1,products!$A$1:$G$1,0))</f>
        <v>5.3699999999999992</v>
      </c>
      <c r="P981" s="5">
        <f>E981*O981</f>
        <v>10.739999999999998</v>
      </c>
    </row>
    <row r="982" spans="1:16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INDEX(customers!$A$1:$I$1001,MATCH(orders!$C982,customers!$A$1:$A$1001,0),MATCH(orders!F$1,customers!$A$1:$I$1,0))</f>
        <v>Demetris Micheli</v>
      </c>
      <c r="G982" s="2" t="str">
        <f>INDEX(customers!$A$1:$I$1001,MATCH(orders!$C982,customers!$A$1:$A$1001,0),MATCH(orders!G$1,customers!$A$1:$I$1,0))</f>
        <v>Yes</v>
      </c>
      <c r="H982" s="2" t="str">
        <f>INDEX(customers!$A$1:$I$1001,MATCH(orders!$C982,customers!$A$1:$A$1001,0),MATCH(orders!H$1,customers!$A$1:$I$1,0))</f>
        <v>Madison</v>
      </c>
      <c r="I982" s="2" t="str">
        <f>INDEX(customers!$A$1:$I$1001,MATCH(orders!$C982,customers!$A$1:$A$1001,0),MATCH(orders!I$1,customers!$A$1:$I$1,0))</f>
        <v>United States</v>
      </c>
      <c r="J982" t="str">
        <f>INDEX(products!$A$1:$G$49,MATCH(orders!$D982,products!$A$1:$A$49,0),MATCH(orders!J$1,products!$A$1:$G$1,0))</f>
        <v>Exc</v>
      </c>
      <c r="K982" t="str">
        <f t="shared" si="30"/>
        <v>Excelsa</v>
      </c>
      <c r="L982" t="str">
        <f>INDEX(products!$A$1:$G$49,MATCH(orders!$D982,products!$A$1:$A$49,0),MATCH(orders!L$1,products!$A$1:$G$1,0))</f>
        <v>D</v>
      </c>
      <c r="M982" t="str">
        <f t="shared" si="31"/>
        <v>Dark</v>
      </c>
      <c r="N982" s="4">
        <f>INDEX(products!$A$1:$G$49,MATCH(orders!$D982,products!$A$1:$A$49,0),MATCH(orders!N$1,products!$A$1:$G$1,0))</f>
        <v>2.5</v>
      </c>
      <c r="O982" s="5">
        <f>INDEX(products!$A$1:$G$49,MATCH(orders!$D982,products!$A$1:$A$49,0),MATCH(orders!O$1,products!$A$1:$G$1,0))</f>
        <v>27.945</v>
      </c>
      <c r="P982" s="5">
        <f>E982*O982</f>
        <v>167.67000000000002</v>
      </c>
    </row>
    <row r="983" spans="1:16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INDEX(customers!$A$1:$I$1001,MATCH(orders!$C983,customers!$A$1:$A$1001,0),MATCH(orders!F$1,customers!$A$1:$I$1,0))</f>
        <v>Chloette Bernardot</v>
      </c>
      <c r="G983" s="2" t="str">
        <f>INDEX(customers!$A$1:$I$1001,MATCH(orders!$C983,customers!$A$1:$A$1001,0),MATCH(orders!G$1,customers!$A$1:$I$1,0))</f>
        <v>Yes</v>
      </c>
      <c r="H983" s="2" t="str">
        <f>INDEX(customers!$A$1:$I$1001,MATCH(orders!$C983,customers!$A$1:$A$1001,0),MATCH(orders!H$1,customers!$A$1:$I$1,0))</f>
        <v>Conroe</v>
      </c>
      <c r="I983" s="2" t="str">
        <f>INDEX(customers!$A$1:$I$1001,MATCH(orders!$C983,customers!$A$1:$A$1001,0),MATCH(orders!I$1,customers!$A$1:$I$1,0))</f>
        <v>United States</v>
      </c>
      <c r="J983" t="str">
        <f>INDEX(products!$A$1:$G$49,MATCH(orders!$D983,products!$A$1:$A$49,0),MATCH(orders!J$1,products!$A$1:$G$1,0))</f>
        <v>Exc</v>
      </c>
      <c r="K983" t="str">
        <f t="shared" si="30"/>
        <v>Excelsa</v>
      </c>
      <c r="L983" t="str">
        <f>INDEX(products!$A$1:$G$49,MATCH(orders!$D983,products!$A$1:$A$49,0),MATCH(orders!L$1,products!$A$1:$G$1,0))</f>
        <v>D</v>
      </c>
      <c r="M983" t="str">
        <f t="shared" si="31"/>
        <v>Dark</v>
      </c>
      <c r="N983" s="4">
        <f>INDEX(products!$A$1:$G$49,MATCH(orders!$D983,products!$A$1:$A$49,0),MATCH(orders!N$1,products!$A$1:$G$1,0))</f>
        <v>0.2</v>
      </c>
      <c r="O983" s="5">
        <f>INDEX(products!$A$1:$G$49,MATCH(orders!$D983,products!$A$1:$A$49,0),MATCH(orders!O$1,products!$A$1:$G$1,0))</f>
        <v>3.645</v>
      </c>
      <c r="P983" s="5">
        <f>E983*O983</f>
        <v>21.87</v>
      </c>
    </row>
    <row r="984" spans="1:16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INDEX(customers!$A$1:$I$1001,MATCH(orders!$C984,customers!$A$1:$A$1001,0),MATCH(orders!F$1,customers!$A$1:$I$1,0))</f>
        <v>Kim Kemery</v>
      </c>
      <c r="G984" s="2" t="str">
        <f>INDEX(customers!$A$1:$I$1001,MATCH(orders!$C984,customers!$A$1:$A$1001,0),MATCH(orders!G$1,customers!$A$1:$I$1,0))</f>
        <v>Yes</v>
      </c>
      <c r="H984" s="2" t="str">
        <f>INDEX(customers!$A$1:$I$1001,MATCH(orders!$C984,customers!$A$1:$A$1001,0),MATCH(orders!H$1,customers!$A$1:$I$1,0))</f>
        <v>Denton</v>
      </c>
      <c r="I984" s="2" t="str">
        <f>INDEX(customers!$A$1:$I$1001,MATCH(orders!$C984,customers!$A$1:$A$1001,0),MATCH(orders!I$1,customers!$A$1:$I$1,0))</f>
        <v>United States</v>
      </c>
      <c r="J984" t="str">
        <f>INDEX(products!$A$1:$G$49,MATCH(orders!$D984,products!$A$1:$A$49,0),MATCH(orders!J$1,products!$A$1:$G$1,0))</f>
        <v>Rob</v>
      </c>
      <c r="K984" t="str">
        <f t="shared" si="30"/>
        <v>Robusta</v>
      </c>
      <c r="L984" t="str">
        <f>INDEX(products!$A$1:$G$49,MATCH(orders!$D984,products!$A$1:$A$49,0),MATCH(orders!L$1,products!$A$1:$G$1,0))</f>
        <v>L</v>
      </c>
      <c r="M984" t="str">
        <f t="shared" si="31"/>
        <v>Light</v>
      </c>
      <c r="N984" s="4">
        <f>INDEX(products!$A$1:$G$49,MATCH(orders!$D984,products!$A$1:$A$49,0),MATCH(orders!N$1,products!$A$1:$G$1,0))</f>
        <v>1</v>
      </c>
      <c r="O984" s="5">
        <f>INDEX(products!$A$1:$G$49,MATCH(orders!$D984,products!$A$1:$A$49,0),MATCH(orders!O$1,products!$A$1:$G$1,0))</f>
        <v>11.95</v>
      </c>
      <c r="P984" s="5">
        <f>E984*O984</f>
        <v>23.9</v>
      </c>
    </row>
    <row r="985" spans="1:16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INDEX(customers!$A$1:$I$1001,MATCH(orders!$C985,customers!$A$1:$A$1001,0),MATCH(orders!F$1,customers!$A$1:$I$1,0))</f>
        <v>Fanchette Parlot</v>
      </c>
      <c r="G985" s="2" t="str">
        <f>INDEX(customers!$A$1:$I$1001,MATCH(orders!$C985,customers!$A$1:$A$1001,0),MATCH(orders!G$1,customers!$A$1:$I$1,0))</f>
        <v>Yes</v>
      </c>
      <c r="H985" s="2" t="str">
        <f>INDEX(customers!$A$1:$I$1001,MATCH(orders!$C985,customers!$A$1:$A$1001,0),MATCH(orders!H$1,customers!$A$1:$I$1,0))</f>
        <v>Columbus</v>
      </c>
      <c r="I985" s="2" t="str">
        <f>INDEX(customers!$A$1:$I$1001,MATCH(orders!$C985,customers!$A$1:$A$1001,0),MATCH(orders!I$1,customers!$A$1:$I$1,0))</f>
        <v>United States</v>
      </c>
      <c r="J985" t="str">
        <f>INDEX(products!$A$1:$G$49,MATCH(orders!$D985,products!$A$1:$A$49,0),MATCH(orders!J$1,products!$A$1:$G$1,0))</f>
        <v>Ara</v>
      </c>
      <c r="K985" t="str">
        <f t="shared" si="30"/>
        <v>Arabica</v>
      </c>
      <c r="L985" t="str">
        <f>INDEX(products!$A$1:$G$49,MATCH(orders!$D985,products!$A$1:$A$49,0),MATCH(orders!L$1,products!$A$1:$G$1,0))</f>
        <v>M</v>
      </c>
      <c r="M985" t="str">
        <f t="shared" si="31"/>
        <v>Medium</v>
      </c>
      <c r="N985" s="4">
        <f>INDEX(products!$A$1:$G$49,MATCH(orders!$D985,products!$A$1:$A$49,0),MATCH(orders!N$1,products!$A$1:$G$1,0))</f>
        <v>0.2</v>
      </c>
      <c r="O985" s="5">
        <f>INDEX(products!$A$1:$G$49,MATCH(orders!$D985,products!$A$1:$A$49,0),MATCH(orders!O$1,products!$A$1:$G$1,0))</f>
        <v>3.375</v>
      </c>
      <c r="P985" s="5">
        <f>E985*O985</f>
        <v>6.75</v>
      </c>
    </row>
    <row r="986" spans="1:16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INDEX(customers!$A$1:$I$1001,MATCH(orders!$C986,customers!$A$1:$A$1001,0),MATCH(orders!F$1,customers!$A$1:$I$1,0))</f>
        <v>Ramon Cheak</v>
      </c>
      <c r="G986" s="2" t="str">
        <f>INDEX(customers!$A$1:$I$1001,MATCH(orders!$C986,customers!$A$1:$A$1001,0),MATCH(orders!G$1,customers!$A$1:$I$1,0))</f>
        <v>Yes</v>
      </c>
      <c r="H986" s="2" t="str">
        <f>INDEX(customers!$A$1:$I$1001,MATCH(orders!$C986,customers!$A$1:$A$1001,0),MATCH(orders!H$1,customers!$A$1:$I$1,0))</f>
        <v>Bundoran</v>
      </c>
      <c r="I986" s="2" t="str">
        <f>INDEX(customers!$A$1:$I$1001,MATCH(orders!$C986,customers!$A$1:$A$1001,0),MATCH(orders!I$1,customers!$A$1:$I$1,0))</f>
        <v>Ireland</v>
      </c>
      <c r="J986" t="str">
        <f>INDEX(products!$A$1:$G$49,MATCH(orders!$D986,products!$A$1:$A$49,0),MATCH(orders!J$1,products!$A$1:$G$1,0))</f>
        <v>Exc</v>
      </c>
      <c r="K986" t="str">
        <f t="shared" si="30"/>
        <v>Excelsa</v>
      </c>
      <c r="L986" t="str">
        <f>INDEX(products!$A$1:$G$49,MATCH(orders!$D986,products!$A$1:$A$49,0),MATCH(orders!L$1,products!$A$1:$G$1,0))</f>
        <v>M</v>
      </c>
      <c r="M986" t="str">
        <f t="shared" si="31"/>
        <v>Medium</v>
      </c>
      <c r="N986" s="4">
        <f>INDEX(products!$A$1:$G$49,MATCH(orders!$D986,products!$A$1:$A$49,0),MATCH(orders!N$1,products!$A$1:$G$1,0))</f>
        <v>2.5</v>
      </c>
      <c r="O986" s="5">
        <f>INDEX(products!$A$1:$G$49,MATCH(orders!$D986,products!$A$1:$A$49,0),MATCH(orders!O$1,products!$A$1:$G$1,0))</f>
        <v>31.624999999999996</v>
      </c>
      <c r="P986" s="5">
        <f>E986*O986</f>
        <v>31.624999999999996</v>
      </c>
    </row>
    <row r="987" spans="1:16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INDEX(customers!$A$1:$I$1001,MATCH(orders!$C987,customers!$A$1:$A$1001,0),MATCH(orders!F$1,customers!$A$1:$I$1,0))</f>
        <v>Koressa O'Geneay</v>
      </c>
      <c r="G987" s="2" t="str">
        <f>INDEX(customers!$A$1:$I$1001,MATCH(orders!$C987,customers!$A$1:$A$1001,0),MATCH(orders!G$1,customers!$A$1:$I$1,0))</f>
        <v>No</v>
      </c>
      <c r="H987" s="2" t="str">
        <f>INDEX(customers!$A$1:$I$1001,MATCH(orders!$C987,customers!$A$1:$A$1001,0),MATCH(orders!H$1,customers!$A$1:$I$1,0))</f>
        <v>Aurora</v>
      </c>
      <c r="I987" s="2" t="str">
        <f>INDEX(customers!$A$1:$I$1001,MATCH(orders!$C987,customers!$A$1:$A$1001,0),MATCH(orders!I$1,customers!$A$1:$I$1,0))</f>
        <v>United States</v>
      </c>
      <c r="J987" t="str">
        <f>INDEX(products!$A$1:$G$49,MATCH(orders!$D987,products!$A$1:$A$49,0),MATCH(orders!J$1,products!$A$1:$G$1,0))</f>
        <v>Rob</v>
      </c>
      <c r="K987" t="str">
        <f t="shared" si="30"/>
        <v>Robusta</v>
      </c>
      <c r="L987" t="str">
        <f>INDEX(products!$A$1:$G$49,MATCH(orders!$D987,products!$A$1:$A$49,0),MATCH(orders!L$1,products!$A$1:$G$1,0))</f>
        <v>L</v>
      </c>
      <c r="M987" t="str">
        <f t="shared" si="31"/>
        <v>Light</v>
      </c>
      <c r="N987" s="4">
        <f>INDEX(products!$A$1:$G$49,MATCH(orders!$D987,products!$A$1:$A$49,0),MATCH(orders!N$1,products!$A$1:$G$1,0))</f>
        <v>1</v>
      </c>
      <c r="O987" s="5">
        <f>INDEX(products!$A$1:$G$49,MATCH(orders!$D987,products!$A$1:$A$49,0),MATCH(orders!O$1,products!$A$1:$G$1,0))</f>
        <v>11.95</v>
      </c>
      <c r="P987" s="5">
        <f>E987*O987</f>
        <v>47.8</v>
      </c>
    </row>
    <row r="988" spans="1:16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INDEX(customers!$A$1:$I$1001,MATCH(orders!$C988,customers!$A$1:$A$1001,0),MATCH(orders!F$1,customers!$A$1:$I$1,0))</f>
        <v>Claudell Ayre</v>
      </c>
      <c r="G988" s="2" t="str">
        <f>INDEX(customers!$A$1:$I$1001,MATCH(orders!$C988,customers!$A$1:$A$1001,0),MATCH(orders!G$1,customers!$A$1:$I$1,0))</f>
        <v>No</v>
      </c>
      <c r="H988" s="2" t="str">
        <f>INDEX(customers!$A$1:$I$1001,MATCH(orders!$C988,customers!$A$1:$A$1001,0),MATCH(orders!H$1,customers!$A$1:$I$1,0))</f>
        <v>Daytona Beach</v>
      </c>
      <c r="I988" s="2" t="str">
        <f>INDEX(customers!$A$1:$I$1001,MATCH(orders!$C988,customers!$A$1:$A$1001,0),MATCH(orders!I$1,customers!$A$1:$I$1,0))</f>
        <v>United States</v>
      </c>
      <c r="J988" t="str">
        <f>INDEX(products!$A$1:$G$49,MATCH(orders!$D988,products!$A$1:$A$49,0),MATCH(orders!J$1,products!$A$1:$G$1,0))</f>
        <v>Lib</v>
      </c>
      <c r="K988" t="str">
        <f t="shared" si="30"/>
        <v>Liberica</v>
      </c>
      <c r="L988" t="str">
        <f>INDEX(products!$A$1:$G$49,MATCH(orders!$D988,products!$A$1:$A$49,0),MATCH(orders!L$1,products!$A$1:$G$1,0))</f>
        <v>M</v>
      </c>
      <c r="M988" t="str">
        <f t="shared" si="31"/>
        <v>Medium</v>
      </c>
      <c r="N988" s="4">
        <f>INDEX(products!$A$1:$G$49,MATCH(orders!$D988,products!$A$1:$A$49,0),MATCH(orders!N$1,products!$A$1:$G$1,0))</f>
        <v>2.5</v>
      </c>
      <c r="O988" s="5">
        <f>INDEX(products!$A$1:$G$49,MATCH(orders!$D988,products!$A$1:$A$49,0),MATCH(orders!O$1,products!$A$1:$G$1,0))</f>
        <v>33.464999999999996</v>
      </c>
      <c r="P988" s="5">
        <f>E988*O988</f>
        <v>33.464999999999996</v>
      </c>
    </row>
    <row r="989" spans="1:16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INDEX(customers!$A$1:$I$1001,MATCH(orders!$C989,customers!$A$1:$A$1001,0),MATCH(orders!F$1,customers!$A$1:$I$1,0))</f>
        <v>Lorianne Kyneton</v>
      </c>
      <c r="G989" s="2" t="str">
        <f>INDEX(customers!$A$1:$I$1001,MATCH(orders!$C989,customers!$A$1:$A$1001,0),MATCH(orders!G$1,customers!$A$1:$I$1,0))</f>
        <v>Yes</v>
      </c>
      <c r="H989" s="2" t="str">
        <f>INDEX(customers!$A$1:$I$1001,MATCH(orders!$C989,customers!$A$1:$A$1001,0),MATCH(orders!H$1,customers!$A$1:$I$1,0))</f>
        <v>Seaton</v>
      </c>
      <c r="I989" s="2" t="str">
        <f>INDEX(customers!$A$1:$I$1001,MATCH(orders!$C989,customers!$A$1:$A$1001,0),MATCH(orders!I$1,customers!$A$1:$I$1,0))</f>
        <v>United Kingdom</v>
      </c>
      <c r="J989" t="str">
        <f>INDEX(products!$A$1:$G$49,MATCH(orders!$D989,products!$A$1:$A$49,0),MATCH(orders!J$1,products!$A$1:$G$1,0))</f>
        <v>Ara</v>
      </c>
      <c r="K989" t="str">
        <f t="shared" si="30"/>
        <v>Arabica</v>
      </c>
      <c r="L989" t="str">
        <f>INDEX(products!$A$1:$G$49,MATCH(orders!$D989,products!$A$1:$A$49,0),MATCH(orders!L$1,products!$A$1:$G$1,0))</f>
        <v>D</v>
      </c>
      <c r="M989" t="str">
        <f t="shared" si="31"/>
        <v>Dark</v>
      </c>
      <c r="N989" s="4">
        <f>INDEX(products!$A$1:$G$49,MATCH(orders!$D989,products!$A$1:$A$49,0),MATCH(orders!N$1,products!$A$1:$G$1,0))</f>
        <v>0.5</v>
      </c>
      <c r="O989" s="5">
        <f>INDEX(products!$A$1:$G$49,MATCH(orders!$D989,products!$A$1:$A$49,0),MATCH(orders!O$1,products!$A$1:$G$1,0))</f>
        <v>5.97</v>
      </c>
      <c r="P989" s="5">
        <f>E989*O989</f>
        <v>29.849999999999998</v>
      </c>
    </row>
    <row r="990" spans="1:16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INDEX(customers!$A$1:$I$1001,MATCH(orders!$C990,customers!$A$1:$A$1001,0),MATCH(orders!F$1,customers!$A$1:$I$1,0))</f>
        <v>Adele McFayden</v>
      </c>
      <c r="G990" s="2" t="str">
        <f>INDEX(customers!$A$1:$I$1001,MATCH(orders!$C990,customers!$A$1:$A$1001,0),MATCH(orders!G$1,customers!$A$1:$I$1,0))</f>
        <v>Yes</v>
      </c>
      <c r="H990" s="2" t="str">
        <f>INDEX(customers!$A$1:$I$1001,MATCH(orders!$C990,customers!$A$1:$A$1001,0),MATCH(orders!H$1,customers!$A$1:$I$1,0))</f>
        <v>Wirral</v>
      </c>
      <c r="I990" s="2" t="str">
        <f>INDEX(customers!$A$1:$I$1001,MATCH(orders!$C990,customers!$A$1:$A$1001,0),MATCH(orders!I$1,customers!$A$1:$I$1,0))</f>
        <v>United Kingdom</v>
      </c>
      <c r="J990" t="str">
        <f>INDEX(products!$A$1:$G$49,MATCH(orders!$D990,products!$A$1:$A$49,0),MATCH(orders!J$1,products!$A$1:$G$1,0))</f>
        <v>Rob</v>
      </c>
      <c r="K990" t="str">
        <f t="shared" si="30"/>
        <v>Robusta</v>
      </c>
      <c r="L990" t="str">
        <f>INDEX(products!$A$1:$G$49,MATCH(orders!$D990,products!$A$1:$A$49,0),MATCH(orders!L$1,products!$A$1:$G$1,0))</f>
        <v>M</v>
      </c>
      <c r="M990" t="str">
        <f t="shared" si="31"/>
        <v>Medium</v>
      </c>
      <c r="N990" s="4">
        <f>INDEX(products!$A$1:$G$49,MATCH(orders!$D990,products!$A$1:$A$49,0),MATCH(orders!N$1,products!$A$1:$G$1,0))</f>
        <v>1</v>
      </c>
      <c r="O990" s="5">
        <f>INDEX(products!$A$1:$G$49,MATCH(orders!$D990,products!$A$1:$A$49,0),MATCH(orders!O$1,products!$A$1:$G$1,0))</f>
        <v>9.9499999999999993</v>
      </c>
      <c r="P990" s="5">
        <f>E990*O990</f>
        <v>29.849999999999998</v>
      </c>
    </row>
    <row r="991" spans="1:16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INDEX(customers!$A$1:$I$1001,MATCH(orders!$C991,customers!$A$1:$A$1001,0),MATCH(orders!F$1,customers!$A$1:$I$1,0))</f>
        <v>Herta Layne</v>
      </c>
      <c r="G991" s="2" t="str">
        <f>INDEX(customers!$A$1:$I$1001,MATCH(orders!$C991,customers!$A$1:$A$1001,0),MATCH(orders!G$1,customers!$A$1:$I$1,0))</f>
        <v>Yes</v>
      </c>
      <c r="H991" s="2" t="str">
        <f>INDEX(customers!$A$1:$I$1001,MATCH(orders!$C991,customers!$A$1:$A$1001,0),MATCH(orders!H$1,customers!$A$1:$I$1,0))</f>
        <v>Saint Louis</v>
      </c>
      <c r="I991" s="2" t="str">
        <f>INDEX(customers!$A$1:$I$1001,MATCH(orders!$C991,customers!$A$1:$A$1001,0),MATCH(orders!I$1,customers!$A$1:$I$1,0))</f>
        <v>United States</v>
      </c>
      <c r="J991" t="str">
        <f>INDEX(products!$A$1:$G$49,MATCH(orders!$D991,products!$A$1:$A$49,0),MATCH(orders!J$1,products!$A$1:$G$1,0))</f>
        <v>Ara</v>
      </c>
      <c r="K991" t="str">
        <f t="shared" si="30"/>
        <v>Arabica</v>
      </c>
      <c r="L991" t="str">
        <f>INDEX(products!$A$1:$G$49,MATCH(orders!$D991,products!$A$1:$A$49,0),MATCH(orders!L$1,products!$A$1:$G$1,0))</f>
        <v>M</v>
      </c>
      <c r="M991" t="str">
        <f t="shared" si="31"/>
        <v>Medium</v>
      </c>
      <c r="N991" s="4">
        <f>INDEX(products!$A$1:$G$49,MATCH(orders!$D991,products!$A$1:$A$49,0),MATCH(orders!N$1,products!$A$1:$G$1,0))</f>
        <v>2.5</v>
      </c>
      <c r="O991" s="5">
        <f>INDEX(products!$A$1:$G$49,MATCH(orders!$D991,products!$A$1:$A$49,0),MATCH(orders!O$1,products!$A$1:$G$1,0))</f>
        <v>25.874999999999996</v>
      </c>
      <c r="P991" s="5">
        <f>E991*O991</f>
        <v>155.24999999999997</v>
      </c>
    </row>
    <row r="992" spans="1:16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INDEX(customers!$A$1:$I$1001,MATCH(orders!$C992,customers!$A$1:$A$1001,0),MATCH(orders!F$1,customers!$A$1:$I$1,0))</f>
        <v>Marguerite Graves</v>
      </c>
      <c r="G992" s="2" t="str">
        <f>INDEX(customers!$A$1:$I$1001,MATCH(orders!$C992,customers!$A$1:$A$1001,0),MATCH(orders!G$1,customers!$A$1:$I$1,0))</f>
        <v>No</v>
      </c>
      <c r="H992" s="2" t="str">
        <f>INDEX(customers!$A$1:$I$1001,MATCH(orders!$C992,customers!$A$1:$A$1001,0),MATCH(orders!H$1,customers!$A$1:$I$1,0))</f>
        <v>Fort Smith</v>
      </c>
      <c r="I992" s="2" t="str">
        <f>INDEX(customers!$A$1:$I$1001,MATCH(orders!$C992,customers!$A$1:$A$1001,0),MATCH(orders!I$1,customers!$A$1:$I$1,0))</f>
        <v>United States</v>
      </c>
      <c r="J992" t="str">
        <f>INDEX(products!$A$1:$G$49,MATCH(orders!$D992,products!$A$1:$A$49,0),MATCH(orders!J$1,products!$A$1:$G$1,0))</f>
        <v>Exc</v>
      </c>
      <c r="K992" t="str">
        <f t="shared" si="30"/>
        <v>Excelsa</v>
      </c>
      <c r="L992" t="str">
        <f>INDEX(products!$A$1:$G$49,MATCH(orders!$D992,products!$A$1:$A$49,0),MATCH(orders!L$1,products!$A$1:$G$1,0))</f>
        <v>D</v>
      </c>
      <c r="M992" t="str">
        <f t="shared" si="31"/>
        <v>Dark</v>
      </c>
      <c r="N992" s="4">
        <f>INDEX(products!$A$1:$G$49,MATCH(orders!$D992,products!$A$1:$A$49,0),MATCH(orders!N$1,products!$A$1:$G$1,0))</f>
        <v>0.2</v>
      </c>
      <c r="O992" s="5">
        <f>INDEX(products!$A$1:$G$49,MATCH(orders!$D992,products!$A$1:$A$49,0),MATCH(orders!O$1,products!$A$1:$G$1,0))</f>
        <v>3.645</v>
      </c>
      <c r="P992" s="5">
        <f>E992*O992</f>
        <v>18.225000000000001</v>
      </c>
    </row>
    <row r="993" spans="1:16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INDEX(customers!$A$1:$I$1001,MATCH(orders!$C993,customers!$A$1:$A$1001,0),MATCH(orders!F$1,customers!$A$1:$I$1,0))</f>
        <v>Marguerite Graves</v>
      </c>
      <c r="G993" s="2" t="str">
        <f>INDEX(customers!$A$1:$I$1001,MATCH(orders!$C993,customers!$A$1:$A$1001,0),MATCH(orders!G$1,customers!$A$1:$I$1,0))</f>
        <v>No</v>
      </c>
      <c r="H993" s="2" t="str">
        <f>INDEX(customers!$A$1:$I$1001,MATCH(orders!$C993,customers!$A$1:$A$1001,0),MATCH(orders!H$1,customers!$A$1:$I$1,0))</f>
        <v>Fort Smith</v>
      </c>
      <c r="I993" s="2" t="str">
        <f>INDEX(customers!$A$1:$I$1001,MATCH(orders!$C993,customers!$A$1:$A$1001,0),MATCH(orders!I$1,customers!$A$1:$I$1,0))</f>
        <v>United States</v>
      </c>
      <c r="J993" t="str">
        <f>INDEX(products!$A$1:$G$49,MATCH(orders!$D993,products!$A$1:$A$49,0),MATCH(orders!J$1,products!$A$1:$G$1,0))</f>
        <v>Lib</v>
      </c>
      <c r="K993" t="str">
        <f t="shared" si="30"/>
        <v>Liberica</v>
      </c>
      <c r="L993" t="str">
        <f>INDEX(products!$A$1:$G$49,MATCH(orders!$D993,products!$A$1:$A$49,0),MATCH(orders!L$1,products!$A$1:$G$1,0))</f>
        <v>D</v>
      </c>
      <c r="M993" t="str">
        <f t="shared" si="31"/>
        <v>Dark</v>
      </c>
      <c r="N993" s="4">
        <f>INDEX(products!$A$1:$G$49,MATCH(orders!$D993,products!$A$1:$A$49,0),MATCH(orders!N$1,products!$A$1:$G$1,0))</f>
        <v>0.5</v>
      </c>
      <c r="O993" s="5">
        <f>INDEX(products!$A$1:$G$49,MATCH(orders!$D993,products!$A$1:$A$49,0),MATCH(orders!O$1,products!$A$1:$G$1,0))</f>
        <v>7.77</v>
      </c>
      <c r="P993" s="5">
        <f>E993*O993</f>
        <v>15.54</v>
      </c>
    </row>
    <row r="994" spans="1:16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INDEX(customers!$A$1:$I$1001,MATCH(orders!$C994,customers!$A$1:$A$1001,0),MATCH(orders!F$1,customers!$A$1:$I$1,0))</f>
        <v>Desdemona Eye</v>
      </c>
      <c r="G994" s="2" t="str">
        <f>INDEX(customers!$A$1:$I$1001,MATCH(orders!$C994,customers!$A$1:$A$1001,0),MATCH(orders!G$1,customers!$A$1:$I$1,0))</f>
        <v>No</v>
      </c>
      <c r="H994" s="2" t="str">
        <f>INDEX(customers!$A$1:$I$1001,MATCH(orders!$C994,customers!$A$1:$A$1001,0),MATCH(orders!H$1,customers!$A$1:$I$1,0))</f>
        <v>Bagenalstown</v>
      </c>
      <c r="I994" s="2" t="str">
        <f>INDEX(customers!$A$1:$I$1001,MATCH(orders!$C994,customers!$A$1:$A$1001,0),MATCH(orders!I$1,customers!$A$1:$I$1,0))</f>
        <v>Ireland</v>
      </c>
      <c r="J994" t="str">
        <f>INDEX(products!$A$1:$G$49,MATCH(orders!$D994,products!$A$1:$A$49,0),MATCH(orders!J$1,products!$A$1:$G$1,0))</f>
        <v>Lib</v>
      </c>
      <c r="K994" t="str">
        <f t="shared" si="30"/>
        <v>Liberica</v>
      </c>
      <c r="L994" t="str">
        <f>INDEX(products!$A$1:$G$49,MATCH(orders!$D994,products!$A$1:$A$49,0),MATCH(orders!L$1,products!$A$1:$G$1,0))</f>
        <v>L</v>
      </c>
      <c r="M994" t="str">
        <f t="shared" si="31"/>
        <v>Light</v>
      </c>
      <c r="N994" s="4">
        <f>INDEX(products!$A$1:$G$49,MATCH(orders!$D994,products!$A$1:$A$49,0),MATCH(orders!N$1,products!$A$1:$G$1,0))</f>
        <v>2.5</v>
      </c>
      <c r="O994" s="5">
        <f>INDEX(products!$A$1:$G$49,MATCH(orders!$D994,products!$A$1:$A$49,0),MATCH(orders!O$1,products!$A$1:$G$1,0))</f>
        <v>36.454999999999998</v>
      </c>
      <c r="P994" s="5">
        <f>E994*O994</f>
        <v>109.36499999999999</v>
      </c>
    </row>
    <row r="995" spans="1:16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INDEX(customers!$A$1:$I$1001,MATCH(orders!$C995,customers!$A$1:$A$1001,0),MATCH(orders!F$1,customers!$A$1:$I$1,0))</f>
        <v>Margarette Sterland</v>
      </c>
      <c r="G995" s="2" t="str">
        <f>INDEX(customers!$A$1:$I$1001,MATCH(orders!$C995,customers!$A$1:$A$1001,0),MATCH(orders!G$1,customers!$A$1:$I$1,0))</f>
        <v>No</v>
      </c>
      <c r="H995" s="2" t="str">
        <f>INDEX(customers!$A$1:$I$1001,MATCH(orders!$C995,customers!$A$1:$A$1001,0),MATCH(orders!H$1,customers!$A$1:$I$1,0))</f>
        <v>Philadelphia</v>
      </c>
      <c r="I995" s="2" t="str">
        <f>INDEX(customers!$A$1:$I$1001,MATCH(orders!$C995,customers!$A$1:$A$1001,0),MATCH(orders!I$1,customers!$A$1:$I$1,0))</f>
        <v>United States</v>
      </c>
      <c r="J995" t="str">
        <f>INDEX(products!$A$1:$G$49,MATCH(orders!$D995,products!$A$1:$A$49,0),MATCH(orders!J$1,products!$A$1:$G$1,0))</f>
        <v>Ara</v>
      </c>
      <c r="K995" t="str">
        <f t="shared" si="30"/>
        <v>Arabica</v>
      </c>
      <c r="L995" t="str">
        <f>INDEX(products!$A$1:$G$49,MATCH(orders!$D995,products!$A$1:$A$49,0),MATCH(orders!L$1,products!$A$1:$G$1,0))</f>
        <v>L</v>
      </c>
      <c r="M995" t="str">
        <f t="shared" si="31"/>
        <v>Light</v>
      </c>
      <c r="N995" s="4">
        <f>INDEX(products!$A$1:$G$49,MATCH(orders!$D995,products!$A$1:$A$49,0),MATCH(orders!N$1,products!$A$1:$G$1,0))</f>
        <v>1</v>
      </c>
      <c r="O995" s="5">
        <f>INDEX(products!$A$1:$G$49,MATCH(orders!$D995,products!$A$1:$A$49,0),MATCH(orders!O$1,products!$A$1:$G$1,0))</f>
        <v>12.95</v>
      </c>
      <c r="P995" s="5">
        <f>E995*O995</f>
        <v>77.699999999999989</v>
      </c>
    </row>
    <row r="996" spans="1:16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INDEX(customers!$A$1:$I$1001,MATCH(orders!$C996,customers!$A$1:$A$1001,0),MATCH(orders!F$1,customers!$A$1:$I$1,0))</f>
        <v>Catharine Scoines</v>
      </c>
      <c r="G996" s="2" t="str">
        <f>INDEX(customers!$A$1:$I$1001,MATCH(orders!$C996,customers!$A$1:$A$1001,0),MATCH(orders!G$1,customers!$A$1:$I$1,0))</f>
        <v>No</v>
      </c>
      <c r="H996" s="2" t="str">
        <f>INDEX(customers!$A$1:$I$1001,MATCH(orders!$C996,customers!$A$1:$A$1001,0),MATCH(orders!H$1,customers!$A$1:$I$1,0))</f>
        <v>Watergrasshill</v>
      </c>
      <c r="I996" s="2" t="str">
        <f>INDEX(customers!$A$1:$I$1001,MATCH(orders!$C996,customers!$A$1:$A$1001,0),MATCH(orders!I$1,customers!$A$1:$I$1,0))</f>
        <v>Ireland</v>
      </c>
      <c r="J996" t="str">
        <f>INDEX(products!$A$1:$G$49,MATCH(orders!$D996,products!$A$1:$A$49,0),MATCH(orders!J$1,products!$A$1:$G$1,0))</f>
        <v>Ara</v>
      </c>
      <c r="K996" t="str">
        <f t="shared" si="30"/>
        <v>Arabica</v>
      </c>
      <c r="L996" t="str">
        <f>INDEX(products!$A$1:$G$49,MATCH(orders!$D996,products!$A$1:$A$49,0),MATCH(orders!L$1,products!$A$1:$G$1,0))</f>
        <v>D</v>
      </c>
      <c r="M996" t="str">
        <f t="shared" si="31"/>
        <v>Dark</v>
      </c>
      <c r="N996" s="4">
        <f>INDEX(products!$A$1:$G$49,MATCH(orders!$D996,products!$A$1:$A$49,0),MATCH(orders!N$1,products!$A$1:$G$1,0))</f>
        <v>0.2</v>
      </c>
      <c r="O996" s="5">
        <f>INDEX(products!$A$1:$G$49,MATCH(orders!$D996,products!$A$1:$A$49,0),MATCH(orders!O$1,products!$A$1:$G$1,0))</f>
        <v>2.9849999999999999</v>
      </c>
      <c r="P996" s="5">
        <f>E996*O996</f>
        <v>8.9550000000000001</v>
      </c>
    </row>
    <row r="997" spans="1:16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INDEX(customers!$A$1:$I$1001,MATCH(orders!$C997,customers!$A$1:$A$1001,0),MATCH(orders!F$1,customers!$A$1:$I$1,0))</f>
        <v>Jennica Tewelson</v>
      </c>
      <c r="G997" s="2" t="str">
        <f>INDEX(customers!$A$1:$I$1001,MATCH(orders!$C997,customers!$A$1:$A$1001,0),MATCH(orders!G$1,customers!$A$1:$I$1,0))</f>
        <v>No</v>
      </c>
      <c r="H997" s="2" t="str">
        <f>INDEX(customers!$A$1:$I$1001,MATCH(orders!$C997,customers!$A$1:$A$1001,0),MATCH(orders!H$1,customers!$A$1:$I$1,0))</f>
        <v>Dallas</v>
      </c>
      <c r="I997" s="2" t="str">
        <f>INDEX(customers!$A$1:$I$1001,MATCH(orders!$C997,customers!$A$1:$A$1001,0),MATCH(orders!I$1,customers!$A$1:$I$1,0))</f>
        <v>United States</v>
      </c>
      <c r="J997" t="str">
        <f>INDEX(products!$A$1:$G$49,MATCH(orders!$D997,products!$A$1:$A$49,0),MATCH(orders!J$1,products!$A$1:$G$1,0))</f>
        <v>Rob</v>
      </c>
      <c r="K997" t="str">
        <f t="shared" si="30"/>
        <v>Robusta</v>
      </c>
      <c r="L997" t="str">
        <f>INDEX(products!$A$1:$G$49,MATCH(orders!$D997,products!$A$1:$A$49,0),MATCH(orders!L$1,products!$A$1:$G$1,0))</f>
        <v>L</v>
      </c>
      <c r="M997" t="str">
        <f t="shared" si="31"/>
        <v>Light</v>
      </c>
      <c r="N997" s="4">
        <f>INDEX(products!$A$1:$G$49,MATCH(orders!$D997,products!$A$1:$A$49,0),MATCH(orders!N$1,products!$A$1:$G$1,0))</f>
        <v>2.5</v>
      </c>
      <c r="O997" s="5">
        <f>INDEX(products!$A$1:$G$49,MATCH(orders!$D997,products!$A$1:$A$49,0),MATCH(orders!O$1,products!$A$1:$G$1,0))</f>
        <v>27.484999999999996</v>
      </c>
      <c r="P997" s="5">
        <f>E997*O997</f>
        <v>27.484999999999996</v>
      </c>
    </row>
    <row r="998" spans="1:16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INDEX(customers!$A$1:$I$1001,MATCH(orders!$C998,customers!$A$1:$A$1001,0),MATCH(orders!F$1,customers!$A$1:$I$1,0))</f>
        <v>Marguerite Graves</v>
      </c>
      <c r="G998" s="2" t="str">
        <f>INDEX(customers!$A$1:$I$1001,MATCH(orders!$C998,customers!$A$1:$A$1001,0),MATCH(orders!G$1,customers!$A$1:$I$1,0))</f>
        <v>No</v>
      </c>
      <c r="H998" s="2" t="str">
        <f>INDEX(customers!$A$1:$I$1001,MATCH(orders!$C998,customers!$A$1:$A$1001,0),MATCH(orders!H$1,customers!$A$1:$I$1,0))</f>
        <v>Fort Smith</v>
      </c>
      <c r="I998" s="2" t="str">
        <f>INDEX(customers!$A$1:$I$1001,MATCH(orders!$C998,customers!$A$1:$A$1001,0),MATCH(orders!I$1,customers!$A$1:$I$1,0))</f>
        <v>United States</v>
      </c>
      <c r="J998" t="str">
        <f>INDEX(products!$A$1:$G$49,MATCH(orders!$D998,products!$A$1:$A$49,0),MATCH(orders!J$1,products!$A$1:$G$1,0))</f>
        <v>Rob</v>
      </c>
      <c r="K998" t="str">
        <f t="shared" si="30"/>
        <v>Robusta</v>
      </c>
      <c r="L998" t="str">
        <f>INDEX(products!$A$1:$G$49,MATCH(orders!$D998,products!$A$1:$A$49,0),MATCH(orders!L$1,products!$A$1:$G$1,0))</f>
        <v>M</v>
      </c>
      <c r="M998" t="str">
        <f t="shared" si="31"/>
        <v>Medium</v>
      </c>
      <c r="N998" s="4">
        <f>INDEX(products!$A$1:$G$49,MATCH(orders!$D998,products!$A$1:$A$49,0),MATCH(orders!N$1,products!$A$1:$G$1,0))</f>
        <v>0.5</v>
      </c>
      <c r="O998" s="5">
        <f>INDEX(products!$A$1:$G$49,MATCH(orders!$D998,products!$A$1:$A$49,0),MATCH(orders!O$1,products!$A$1:$G$1,0))</f>
        <v>5.97</v>
      </c>
      <c r="P998" s="5">
        <f>E998*O998</f>
        <v>29.849999999999998</v>
      </c>
    </row>
    <row r="999" spans="1:16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INDEX(customers!$A$1:$I$1001,MATCH(orders!$C999,customers!$A$1:$A$1001,0),MATCH(orders!F$1,customers!$A$1:$I$1,0))</f>
        <v>Marguerite Graves</v>
      </c>
      <c r="G999" s="2" t="str">
        <f>INDEX(customers!$A$1:$I$1001,MATCH(orders!$C999,customers!$A$1:$A$1001,0),MATCH(orders!G$1,customers!$A$1:$I$1,0))</f>
        <v>No</v>
      </c>
      <c r="H999" s="2" t="str">
        <f>INDEX(customers!$A$1:$I$1001,MATCH(orders!$C999,customers!$A$1:$A$1001,0),MATCH(orders!H$1,customers!$A$1:$I$1,0))</f>
        <v>Fort Smith</v>
      </c>
      <c r="I999" s="2" t="str">
        <f>INDEX(customers!$A$1:$I$1001,MATCH(orders!$C999,customers!$A$1:$A$1001,0),MATCH(orders!I$1,customers!$A$1:$I$1,0))</f>
        <v>United States</v>
      </c>
      <c r="J999" t="str">
        <f>INDEX(products!$A$1:$G$49,MATCH(orders!$D999,products!$A$1:$A$49,0),MATCH(orders!J$1,products!$A$1:$G$1,0))</f>
        <v>Ara</v>
      </c>
      <c r="K999" t="str">
        <f t="shared" si="30"/>
        <v>Arabica</v>
      </c>
      <c r="L999" t="str">
        <f>INDEX(products!$A$1:$G$49,MATCH(orders!$D999,products!$A$1:$A$49,0),MATCH(orders!L$1,products!$A$1:$G$1,0))</f>
        <v>M</v>
      </c>
      <c r="M999" t="str">
        <f t="shared" si="31"/>
        <v>Medium</v>
      </c>
      <c r="N999" s="4">
        <f>INDEX(products!$A$1:$G$49,MATCH(orders!$D999,products!$A$1:$A$49,0),MATCH(orders!N$1,products!$A$1:$G$1,0))</f>
        <v>0.5</v>
      </c>
      <c r="O999" s="5">
        <f>INDEX(products!$A$1:$G$49,MATCH(orders!$D999,products!$A$1:$A$49,0),MATCH(orders!O$1,products!$A$1:$G$1,0))</f>
        <v>6.75</v>
      </c>
      <c r="P999" s="5">
        <f>E999*O999</f>
        <v>27</v>
      </c>
    </row>
    <row r="1000" spans="1:16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INDEX(customers!$A$1:$I$1001,MATCH(orders!$C1000,customers!$A$1:$A$1001,0),MATCH(orders!F$1,customers!$A$1:$I$1,0))</f>
        <v>Nicolina Jenny</v>
      </c>
      <c r="G1000" s="2" t="str">
        <f>INDEX(customers!$A$1:$I$1001,MATCH(orders!$C1000,customers!$A$1:$A$1001,0),MATCH(orders!G$1,customers!$A$1:$I$1,0))</f>
        <v>No</v>
      </c>
      <c r="H1000" s="2" t="str">
        <f>INDEX(customers!$A$1:$I$1001,MATCH(orders!$C1000,customers!$A$1:$A$1001,0),MATCH(orders!H$1,customers!$A$1:$I$1,0))</f>
        <v>Whittier</v>
      </c>
      <c r="I1000" s="2" t="str">
        <f>INDEX(customers!$A$1:$I$1001,MATCH(orders!$C1000,customers!$A$1:$A$1001,0),MATCH(orders!I$1,customers!$A$1:$I$1,0))</f>
        <v>United States</v>
      </c>
      <c r="J1000" t="str">
        <f>INDEX(products!$A$1:$G$49,MATCH(orders!$D1000,products!$A$1:$A$49,0),MATCH(orders!J$1,products!$A$1:$G$1,0))</f>
        <v>Ara</v>
      </c>
      <c r="K1000" t="str">
        <f t="shared" si="30"/>
        <v>Arabica</v>
      </c>
      <c r="L1000" t="str">
        <f>INDEX(products!$A$1:$G$49,MATCH(orders!$D1000,products!$A$1:$A$49,0),MATCH(orders!L$1,products!$A$1:$G$1,0))</f>
        <v>D</v>
      </c>
      <c r="M1000" t="str">
        <f t="shared" si="31"/>
        <v>Dark</v>
      </c>
      <c r="N1000" s="4">
        <f>INDEX(products!$A$1:$G$49,MATCH(orders!$D1000,products!$A$1:$A$49,0),MATCH(orders!N$1,products!$A$1:$G$1,0))</f>
        <v>1</v>
      </c>
      <c r="O1000" s="5">
        <f>INDEX(products!$A$1:$G$49,MATCH(orders!$D1000,products!$A$1:$A$49,0),MATCH(orders!O$1,products!$A$1:$G$1,0))</f>
        <v>9.9499999999999993</v>
      </c>
      <c r="P1000" s="5">
        <f>E1000*O1000</f>
        <v>9.9499999999999993</v>
      </c>
    </row>
    <row r="1001" spans="1:16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INDEX(customers!$A$1:$I$1001,MATCH(orders!$C1001,customers!$A$1:$A$1001,0),MATCH(orders!F$1,customers!$A$1:$I$1,0))</f>
        <v>Vidovic Antonelli</v>
      </c>
      <c r="G1001" s="2" t="str">
        <f>INDEX(customers!$A$1:$I$1001,MATCH(orders!$C1001,customers!$A$1:$A$1001,0),MATCH(orders!G$1,customers!$A$1:$I$1,0))</f>
        <v>Yes</v>
      </c>
      <c r="H1001" s="2" t="str">
        <f>INDEX(customers!$A$1:$I$1001,MATCH(orders!$C1001,customers!$A$1:$A$1001,0),MATCH(orders!H$1,customers!$A$1:$I$1,0))</f>
        <v>London</v>
      </c>
      <c r="I1001" s="2" t="str">
        <f>INDEX(customers!$A$1:$I$1001,MATCH(orders!$C1001,customers!$A$1:$A$1001,0),MATCH(orders!I$1,customers!$A$1:$I$1,0))</f>
        <v>United Kingdom</v>
      </c>
      <c r="J1001" t="str">
        <f>INDEX(products!$A$1:$G$49,MATCH(orders!$D1001,products!$A$1:$A$49,0),MATCH(orders!J$1,products!$A$1:$G$1,0))</f>
        <v>Exc</v>
      </c>
      <c r="K1001" t="str">
        <f t="shared" si="30"/>
        <v>Excelsa</v>
      </c>
      <c r="L1001" t="str">
        <f>INDEX(products!$A$1:$G$49,MATCH(orders!$D1001,products!$A$1:$A$49,0),MATCH(orders!L$1,products!$A$1:$G$1,0))</f>
        <v>M</v>
      </c>
      <c r="M1001" t="str">
        <f t="shared" si="31"/>
        <v>Medium</v>
      </c>
      <c r="N1001" s="4">
        <f>INDEX(products!$A$1:$G$49,MATCH(orders!$D1001,products!$A$1:$A$49,0),MATCH(orders!N$1,products!$A$1:$G$1,0))</f>
        <v>0.2</v>
      </c>
      <c r="O1001" s="5">
        <f>INDEX(products!$A$1:$G$49,MATCH(orders!$D1001,products!$A$1:$A$49,0),MATCH(orders!O$1,products!$A$1:$G$1,0))</f>
        <v>4.125</v>
      </c>
      <c r="P1001" s="5">
        <f>E1001*O1001</f>
        <v>12.375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baseColWidth="10" defaultColWidth="9"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baseColWidth="10" defaultColWidth="9"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Dashboard</vt:lpstr>
      <vt:lpstr>Top 5 des Clients</vt:lpstr>
      <vt:lpstr>Ventes par Pays</vt:lpstr>
      <vt:lpstr>Total des ventes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 GAHOUSSOU</dc:creator>
  <cp:keywords/>
  <dc:description/>
  <cp:lastModifiedBy>Wulfran Kouassi Jean Gahoussou</cp:lastModifiedBy>
  <cp:revision/>
  <dcterms:created xsi:type="dcterms:W3CDTF">2022-11-26T09:51:45Z</dcterms:created>
  <dcterms:modified xsi:type="dcterms:W3CDTF">2025-07-06T01:46:48Z</dcterms:modified>
  <cp:category/>
  <cp:contentStatus/>
</cp:coreProperties>
</file>