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hidePivotFieldList="1"/>
  <mc:AlternateContent xmlns:mc="http://schemas.openxmlformats.org/markup-compatibility/2006">
    <mc:Choice Requires="x15">
      <x15ac:absPath xmlns:x15ac="http://schemas.microsoft.com/office/spreadsheetml/2010/11/ac" url="C:\Users\Tan Yi Nuo\Downloads\"/>
    </mc:Choice>
  </mc:AlternateContent>
  <xr:revisionPtr revIDLastSave="0" documentId="13_ncr:1_{632E383E-6CE6-40CA-B972-D0EBA798BF1C}" xr6:coauthVersionLast="47" xr6:coauthVersionMax="47" xr10:uidLastSave="{00000000-0000-0000-0000-000000000000}"/>
  <bookViews>
    <workbookView xWindow="2610" yWindow="2970" windowWidth="21600" windowHeight="11235" xr2:uid="{00000000-000D-0000-FFFF-FFFF00000000}"/>
  </bookViews>
  <sheets>
    <sheet name="DATA" sheetId="1" r:id="rId1"/>
    <sheet name="REPORT" sheetId="2" r:id="rId2"/>
    <sheet name="HELP" sheetId="3" state="hidden" r:id="rId3"/>
    <sheet name="Pivot" sheetId="4" state="hidden" r:id="rId4"/>
  </sheets>
  <definedNames>
    <definedName name="C_AVGRATING">HELP!$B$8</definedName>
    <definedName name="C_RATING">HELP!$B$7</definedName>
    <definedName name="L_VAL">HELP!$B$4:$F$4</definedName>
    <definedName name="_xlnm.Print_Area" localSheetId="1">REPORT!$A$7:$W$56</definedName>
    <definedName name="Slicer_PRODUCT_CATEGORY1">#N/A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1" l="1"/>
  <c r="I8" i="1"/>
  <c r="J8" i="1" s="1"/>
  <c r="B7" i="3"/>
  <c r="F30" i="2"/>
  <c r="C5" i="3"/>
  <c r="F22" i="2"/>
  <c r="F5" i="3"/>
  <c r="D5" i="3"/>
  <c r="F24" i="2"/>
  <c r="F26" i="2"/>
  <c r="B5" i="3"/>
  <c r="F28" i="2"/>
  <c r="E5" i="3"/>
  <c r="B8" i="3" l="1"/>
  <c r="E28" i="2"/>
  <c r="E30" i="2"/>
  <c r="E26" i="2"/>
  <c r="E24" i="2"/>
  <c r="E22" i="2"/>
</calcChain>
</file>

<file path=xl/sharedStrings.xml><?xml version="1.0" encoding="utf-8"?>
<sst xmlns="http://schemas.openxmlformats.org/spreadsheetml/2006/main" count="35" uniqueCount="33">
  <si>
    <t>1 STAR</t>
  </si>
  <si>
    <t>2 STAR</t>
  </si>
  <si>
    <t>3 STAR</t>
  </si>
  <si>
    <t>4 STAR</t>
  </si>
  <si>
    <t>5 STAR</t>
  </si>
  <si>
    <t>RATING COUNT</t>
  </si>
  <si>
    <t>AVG RATING</t>
  </si>
  <si>
    <t>Enter each product in a separate row.</t>
  </si>
  <si>
    <t>Values of Ratings</t>
  </si>
  <si>
    <t>View REPORT sheet to see the results.</t>
  </si>
  <si>
    <t>PRODUCT CATEGORY</t>
  </si>
  <si>
    <t>Comments</t>
  </si>
  <si>
    <t>RATING RANK</t>
  </si>
  <si>
    <t>Sum of RATING COUNT</t>
  </si>
  <si>
    <t>Row Labels</t>
  </si>
  <si>
    <t>Grand Total</t>
  </si>
  <si>
    <t>Sum of 4 STAR</t>
  </si>
  <si>
    <t>Sum of 5 STAR</t>
  </si>
  <si>
    <t>Sum of 3 STAR</t>
  </si>
  <si>
    <t>Sum of 2 STAR</t>
  </si>
  <si>
    <t>Sum of 1 STAR</t>
  </si>
  <si>
    <t>Sum of AVG RATING</t>
  </si>
  <si>
    <t>Number of Ratings</t>
  </si>
  <si>
    <t>Avg Ratings</t>
  </si>
  <si>
    <t>Enter star ratings of those products.</t>
  </si>
  <si>
    <t>PRODUCT RATING REPORT (5 Star Ratings)</t>
  </si>
  <si>
    <t>Site: www.indzara.com</t>
  </si>
  <si>
    <t>Template Support Page</t>
  </si>
  <si>
    <t>PLEASE CLICK ON 'REFRESH ALL' FROM DATA RIBBON ABOVE, TO UPDATE THE REPORT.</t>
  </si>
  <si>
    <t>(blank)</t>
  </si>
  <si>
    <t>Password to unlock Report: indzara</t>
  </si>
  <si>
    <t>v1</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</si>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</sst>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_(* #,##0.0_);_(* \(#,##0.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theme="0"/>
      <name val="Calibri"/>
      <family val="2"/>
      <scheme val="minor"/>
    </font>
    <font>
      <sz val="28"/>
      <color theme="7"/>
      <name val="Calibri"/>
      <family val="2"/>
      <scheme val="minor"/>
    </font>
    <font>
      <sz val="18"/>
      <name val="Calibri"/>
      <family val="2"/>
      <scheme val="minor"/>
    </font>
    <font>
      <sz val="18"/>
      <color theme="1"/>
      <name val="Calibri"/>
      <family val="2"/>
      <scheme val="minor"/>
    </font>
    <font>
      <sz val="14"/>
      <color theme="0"/>
      <name val="Calibri"/>
      <family val="2"/>
      <scheme val="minor"/>
    </font>
    <font>
      <u/>
      <sz val="11"/>
      <color theme="10"/>
      <name val="Calibri"/>
      <family val="2"/>
      <scheme val="minor"/>
    </font>
    <font>
      <sz val="14"/>
      <color rgb="FFC00000"/>
      <name val="Calibri"/>
      <family val="2"/>
      <scheme val="minor"/>
    </font>
  </fonts>
  <fills count="6">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theme="1"/>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9" fillId="0" borderId="0" applyNumberFormat="0" applyFill="0" applyBorder="0" applyAlignment="0" applyProtection="0"/>
  </cellStyleXfs>
  <cellXfs count="34">
    <xf numFmtId="0" fontId="0" fillId="0" borderId="0" xfId="0"/>
    <xf numFmtId="166" fontId="0" fillId="0" borderId="0" xfId="1" applyNumberFormat="1" applyFont="1"/>
    <xf numFmtId="0" fontId="0" fillId="3" borderId="0" xfId="0" applyFill="1"/>
    <xf numFmtId="0" fontId="2" fillId="3" borderId="0" xfId="0" applyFont="1" applyFill="1"/>
    <xf numFmtId="0" fontId="3" fillId="0" borderId="0" xfId="0" applyFont="1"/>
    <xf numFmtId="0" fontId="3" fillId="2" borderId="0" xfId="0" applyFont="1" applyFill="1"/>
    <xf numFmtId="0" fontId="0" fillId="4" borderId="0" xfId="0" applyFill="1"/>
    <xf numFmtId="0" fontId="5" fillId="4" borderId="0" xfId="0" applyFont="1" applyFill="1"/>
    <xf numFmtId="9" fontId="6" fillId="5" borderId="1" xfId="2" applyFont="1" applyFill="1" applyBorder="1" applyAlignment="1">
      <alignment horizontal="center"/>
    </xf>
    <xf numFmtId="0" fontId="0" fillId="0" borderId="0" xfId="0" pivotButton="1"/>
    <xf numFmtId="0" fontId="0" fillId="0" borderId="0" xfId="0" applyAlignment="1">
      <alignment horizontal="left"/>
    </xf>
    <xf numFmtId="165" fontId="0" fillId="0" borderId="0" xfId="0" applyNumberFormat="1"/>
    <xf numFmtId="0" fontId="0" fillId="4" borderId="10" xfId="0" applyFill="1" applyBorder="1"/>
    <xf numFmtId="0" fontId="0" fillId="4" borderId="11" xfId="0" applyFill="1" applyBorder="1"/>
    <xf numFmtId="0" fontId="0" fillId="4" borderId="12" xfId="0" applyFill="1" applyBorder="1"/>
    <xf numFmtId="0" fontId="0" fillId="4" borderId="13" xfId="0" applyFill="1" applyBorder="1"/>
    <xf numFmtId="0" fontId="0" fillId="4" borderId="14" xfId="0" applyFill="1" applyBorder="1"/>
    <xf numFmtId="0" fontId="7" fillId="4" borderId="0" xfId="0" applyFont="1" applyFill="1" applyAlignment="1">
      <alignment horizontal="center"/>
    </xf>
    <xf numFmtId="0" fontId="8" fillId="4" borderId="0" xfId="0" applyFont="1" applyFill="1" applyAlignment="1">
      <alignment horizontal="left" vertical="center"/>
    </xf>
    <xf numFmtId="0" fontId="0" fillId="4" borderId="15" xfId="0" applyFill="1" applyBorder="1"/>
    <xf numFmtId="0" fontId="0" fillId="4" borderId="16" xfId="0" applyFill="1" applyBorder="1"/>
    <xf numFmtId="0" fontId="0" fillId="4" borderId="17" xfId="0" applyFill="1" applyBorder="1"/>
    <xf numFmtId="0" fontId="9" fillId="3" borderId="0" xfId="3" applyFill="1"/>
    <xf numFmtId="0" fontId="10" fillId="4" borderId="0" xfId="0" applyFont="1" applyFill="1" applyAlignment="1">
      <alignment horizontal="right"/>
    </xf>
    <xf numFmtId="0" fontId="4" fillId="4" borderId="0" xfId="0" applyFont="1" applyFill="1" applyAlignment="1">
      <alignment horizontal="right"/>
    </xf>
    <xf numFmtId="0" fontId="4" fillId="4" borderId="2" xfId="0" applyFont="1" applyFill="1" applyBorder="1" applyAlignment="1" applyProtection="1">
      <alignment horizontal="left" vertical="top" wrapText="1"/>
      <protection locked="0"/>
    </xf>
    <xf numFmtId="0" fontId="4" fillId="4" borderId="3" xfId="0" applyFont="1" applyFill="1" applyBorder="1" applyAlignment="1" applyProtection="1">
      <alignment horizontal="left" vertical="top" wrapText="1"/>
      <protection locked="0"/>
    </xf>
    <xf numFmtId="0" fontId="4" fillId="4" borderId="4" xfId="0" applyFont="1" applyFill="1" applyBorder="1" applyAlignment="1" applyProtection="1">
      <alignment horizontal="left" vertical="top" wrapText="1"/>
      <protection locked="0"/>
    </xf>
    <xf numFmtId="0" fontId="4" fillId="4" borderId="5" xfId="0" applyFont="1" applyFill="1" applyBorder="1" applyAlignment="1" applyProtection="1">
      <alignment horizontal="left" vertical="top" wrapText="1"/>
      <protection locked="0"/>
    </xf>
    <xf numFmtId="0" fontId="4" fillId="4" borderId="0" xfId="0" applyFont="1" applyFill="1" applyAlignment="1" applyProtection="1">
      <alignment horizontal="left" vertical="top" wrapText="1"/>
      <protection locked="0"/>
    </xf>
    <xf numFmtId="0" fontId="4" fillId="4" borderId="6" xfId="0" applyFont="1" applyFill="1" applyBorder="1" applyAlignment="1" applyProtection="1">
      <alignment horizontal="left" vertical="top" wrapText="1"/>
      <protection locked="0"/>
    </xf>
    <xf numFmtId="0" fontId="4" fillId="4" borderId="7" xfId="0" applyFont="1" applyFill="1" applyBorder="1" applyAlignment="1" applyProtection="1">
      <alignment horizontal="left" vertical="top" wrapText="1"/>
      <protection locked="0"/>
    </xf>
    <xf numFmtId="0" fontId="4" fillId="4" borderId="8" xfId="0" applyFont="1" applyFill="1" applyBorder="1" applyAlignment="1" applyProtection="1">
      <alignment horizontal="left" vertical="top" wrapText="1"/>
      <protection locked="0"/>
    </xf>
    <xf numFmtId="0" fontId="4" fillId="4" borderId="9" xfId="0" applyFont="1" applyFill="1" applyBorder="1" applyAlignment="1" applyProtection="1">
      <alignment horizontal="left" vertical="top" wrapText="1"/>
      <protection locked="0"/>
    </xf>
  </cellXfs>
  <cellStyles count="4">
    <cellStyle name="Comma" xfId="1" builtinId="3"/>
    <cellStyle name="Hyperlink" xfId="3" builtinId="8"/>
    <cellStyle name="Normal" xfId="0" builtinId="0"/>
    <cellStyle name="Percent" xfId="2" builtinId="5"/>
  </cellStyles>
  <dxfs count="5">
    <dxf>
      <numFmt numFmtId="0" formatCode="General"/>
    </dxf>
    <dxf>
      <numFmt numFmtId="166" formatCode="_(* #,##0.0_);_(* \(#,##0.0\);_(* &quot;-&quot;??_);_(@_)"/>
    </dxf>
    <dxf>
      <numFmt numFmtId="166" formatCode="_(* #,##0.0_);_(* \(#,##0.0\);_(* &quot;-&quot;??_);_(@_)"/>
    </dxf>
    <dxf>
      <numFmt numFmtId="0" formatCode="General"/>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[indzara_ProductRating_Report_Template_v1.xlsx]Pivot!PT_Count</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 OF RATINGS</a:t>
            </a:r>
          </a:p>
        </c:rich>
      </c:tx>
      <c:overlay val="0"/>
      <c:spPr>
        <a:solidFill>
          <a:schemeClr val="accent6"/>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Pivot!$N$4:$N$5</c:f>
              <c:strCache>
                <c:ptCount val="1"/>
                <c:pt idx="0">
                  <c:v>(blank)</c:v>
                </c:pt>
              </c:strCache>
            </c:strRef>
          </c:cat>
          <c:val>
            <c:numRef>
              <c:f>Pivot!$O$4:$O$5</c:f>
              <c:numCache>
                <c:formatCode>General</c:formatCode>
                <c:ptCount val="1"/>
              </c:numCache>
            </c:numRef>
          </c:val>
          <c:extLst>
            <c:ext xmlns:c16="http://schemas.microsoft.com/office/drawing/2014/chart" uri="{C3380CC4-5D6E-409C-BE32-E72D297353CC}">
              <c16:uniqueId val="{00000000-70AF-40A5-BE25-D51684D424DC}"/>
            </c:ext>
          </c:extLst>
        </c:ser>
        <c:dLbls>
          <c:showLegendKey val="0"/>
          <c:showVal val="0"/>
          <c:showCatName val="0"/>
          <c:showSerName val="0"/>
          <c:showPercent val="0"/>
          <c:showBubbleSize val="0"/>
        </c:dLbls>
        <c:gapWidth val="219"/>
        <c:overlap val="-27"/>
        <c:axId val="252920568"/>
        <c:axId val="252917616"/>
      </c:barChart>
      <c:catAx>
        <c:axId val="252920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917616"/>
        <c:crosses val="autoZero"/>
        <c:auto val="1"/>
        <c:lblAlgn val="ctr"/>
        <c:lblOffset val="100"/>
        <c:noMultiLvlLbl val="0"/>
      </c:catAx>
      <c:valAx>
        <c:axId val="25291761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529205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[indzara_ProductRating_Report_Template_v1.xlsx]Pivot!PT_AvgRat</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AVG RATING</a:t>
            </a:r>
          </a:p>
        </c:rich>
      </c:tx>
      <c:overlay val="0"/>
      <c:spPr>
        <a:solidFill>
          <a:schemeClr val="accent4"/>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Pivot!$S$4</c:f>
              <c:strCache>
                <c:ptCount val="1"/>
                <c:pt idx="0">
                  <c:v>(blank)</c:v>
                </c:pt>
              </c:strCache>
            </c:strRef>
          </c:cat>
          <c:val>
            <c:numRef>
              <c:f>Pivot!$T$4</c:f>
              <c:numCache>
                <c:formatCode>0.0</c:formatCode>
                <c:ptCount val="1"/>
              </c:numCache>
            </c:numRef>
          </c:val>
          <c:extLst>
            <c:ext xmlns:c16="http://schemas.microsoft.com/office/drawing/2014/chart" uri="{C3380CC4-5D6E-409C-BE32-E72D297353CC}">
              <c16:uniqueId val="{00000000-1D03-4A6B-8096-8291AB7D466B}"/>
            </c:ext>
          </c:extLst>
        </c:ser>
        <c:dLbls>
          <c:showLegendKey val="0"/>
          <c:showVal val="0"/>
          <c:showCatName val="0"/>
          <c:showSerName val="0"/>
          <c:showPercent val="0"/>
          <c:showBubbleSize val="0"/>
        </c:dLbls>
        <c:gapWidth val="219"/>
        <c:overlap val="-27"/>
        <c:axId val="419606680"/>
        <c:axId val="419606024"/>
      </c:barChart>
      <c:catAx>
        <c:axId val="419606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606024"/>
        <c:crosses val="autoZero"/>
        <c:auto val="1"/>
        <c:lblAlgn val="ctr"/>
        <c:lblOffset val="100"/>
        <c:noMultiLvlLbl val="0"/>
      </c:catAx>
      <c:valAx>
        <c:axId val="419606024"/>
        <c:scaling>
          <c:orientation val="minMax"/>
          <c:max val="5"/>
          <c:min val="0"/>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9606680"/>
        <c:crosses val="autoZero"/>
        <c:crossBetween val="between"/>
        <c:majorUnit val="1"/>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355796</xdr:colOff>
      <xdr:row>21</xdr:row>
      <xdr:rowOff>112257</xdr:rowOff>
    </xdr:from>
    <xdr:to>
      <xdr:col>3</xdr:col>
      <xdr:colOff>450348</xdr:colOff>
      <xdr:row>22</xdr:row>
      <xdr:rowOff>2851</xdr:rowOff>
    </xdr:to>
    <xdr:grpSp>
      <xdr:nvGrpSpPr>
        <xdr:cNvPr id="2" name="Group 1">
          <a:extLst>
            <a:ext uri="{FF2B5EF4-FFF2-40B4-BE49-F238E27FC236}">
              <a16:creationId xmlns:a16="http://schemas.microsoft.com/office/drawing/2014/main" id="{00000000-0008-0000-0100-000002000000}"/>
            </a:ext>
          </a:extLst>
        </xdr:cNvPr>
        <xdr:cNvGrpSpPr>
          <a:grpSpLocks noChangeAspect="1"/>
        </xdr:cNvGrpSpPr>
      </xdr:nvGrpSpPr>
      <xdr:grpSpPr>
        <a:xfrm>
          <a:off x="965396" y="3626982"/>
          <a:ext cx="1313752" cy="185869"/>
          <a:chOff x="3236041" y="182980"/>
          <a:chExt cx="1054959" cy="146262"/>
        </a:xfrm>
        <a:solidFill>
          <a:schemeClr val="accent4"/>
        </a:solidFill>
      </xdr:grpSpPr>
      <xdr:sp macro="" textlink="">
        <xdr:nvSpPr>
          <xdr:cNvPr id="3" name="5-Point Star 2">
            <a:extLst>
              <a:ext uri="{FF2B5EF4-FFF2-40B4-BE49-F238E27FC236}">
                <a16:creationId xmlns:a16="http://schemas.microsoft.com/office/drawing/2014/main" id="{00000000-0008-0000-0100-000003000000}"/>
              </a:ext>
            </a:extLst>
          </xdr:cNvPr>
          <xdr:cNvSpPr>
            <a:spLocks noChangeAspect="1"/>
          </xdr:cNvSpPr>
        </xdr:nvSpPr>
        <xdr:spPr>
          <a:xfrm>
            <a:off x="3236041" y="182980"/>
            <a:ext cx="185811" cy="146262"/>
          </a:xfrm>
          <a:prstGeom prst="star5">
            <a:avLst/>
          </a:prstGeom>
          <a:grpFill/>
          <a:ln>
            <a:solidFill>
              <a:schemeClr val="accent4"/>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4" name="5-Point Star 3">
            <a:extLst>
              <a:ext uri="{FF2B5EF4-FFF2-40B4-BE49-F238E27FC236}">
                <a16:creationId xmlns:a16="http://schemas.microsoft.com/office/drawing/2014/main" id="{00000000-0008-0000-0100-000004000000}"/>
              </a:ext>
            </a:extLst>
          </xdr:cNvPr>
          <xdr:cNvSpPr>
            <a:spLocks noChangeAspect="1"/>
          </xdr:cNvSpPr>
        </xdr:nvSpPr>
        <xdr:spPr>
          <a:xfrm>
            <a:off x="3442829" y="182980"/>
            <a:ext cx="185120" cy="146262"/>
          </a:xfrm>
          <a:prstGeom prst="star5">
            <a:avLst/>
          </a:prstGeom>
          <a:grpFill/>
          <a:ln>
            <a:solidFill>
              <a:schemeClr val="accent4"/>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5" name="5-Point Star 4">
            <a:extLst>
              <a:ext uri="{FF2B5EF4-FFF2-40B4-BE49-F238E27FC236}">
                <a16:creationId xmlns:a16="http://schemas.microsoft.com/office/drawing/2014/main" id="{00000000-0008-0000-0100-000005000000}"/>
              </a:ext>
            </a:extLst>
          </xdr:cNvPr>
          <xdr:cNvSpPr>
            <a:spLocks noChangeAspect="1"/>
          </xdr:cNvSpPr>
        </xdr:nvSpPr>
        <xdr:spPr>
          <a:xfrm>
            <a:off x="3669736" y="182980"/>
            <a:ext cx="185811" cy="146262"/>
          </a:xfrm>
          <a:prstGeom prst="star5">
            <a:avLst/>
          </a:prstGeom>
          <a:grpFill/>
          <a:ln>
            <a:solidFill>
              <a:schemeClr val="accent4"/>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6" name="5-Point Star 5">
            <a:extLst>
              <a:ext uri="{FF2B5EF4-FFF2-40B4-BE49-F238E27FC236}">
                <a16:creationId xmlns:a16="http://schemas.microsoft.com/office/drawing/2014/main" id="{00000000-0008-0000-0100-000006000000}"/>
              </a:ext>
            </a:extLst>
          </xdr:cNvPr>
          <xdr:cNvSpPr>
            <a:spLocks noChangeAspect="1"/>
          </xdr:cNvSpPr>
        </xdr:nvSpPr>
        <xdr:spPr>
          <a:xfrm>
            <a:off x="3894325" y="182980"/>
            <a:ext cx="187125" cy="146262"/>
          </a:xfrm>
          <a:prstGeom prst="star5">
            <a:avLst/>
          </a:prstGeom>
          <a:grpFill/>
          <a:ln>
            <a:solidFill>
              <a:schemeClr val="accent4"/>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7" name="5-Point Star 6">
            <a:extLst>
              <a:ext uri="{FF2B5EF4-FFF2-40B4-BE49-F238E27FC236}">
                <a16:creationId xmlns:a16="http://schemas.microsoft.com/office/drawing/2014/main" id="{00000000-0008-0000-0100-000007000000}"/>
              </a:ext>
            </a:extLst>
          </xdr:cNvPr>
          <xdr:cNvSpPr>
            <a:spLocks noChangeAspect="1"/>
          </xdr:cNvSpPr>
        </xdr:nvSpPr>
        <xdr:spPr>
          <a:xfrm>
            <a:off x="4105189" y="182980"/>
            <a:ext cx="185811" cy="146262"/>
          </a:xfrm>
          <a:prstGeom prst="star5">
            <a:avLst/>
          </a:prstGeom>
          <a:grpFill/>
          <a:ln>
            <a:solidFill>
              <a:schemeClr val="accent4"/>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362508</xdr:colOff>
      <xdr:row>23</xdr:row>
      <xdr:rowOff>90643</xdr:rowOff>
    </xdr:from>
    <xdr:to>
      <xdr:col>3</xdr:col>
      <xdr:colOff>450348</xdr:colOff>
      <xdr:row>23</xdr:row>
      <xdr:rowOff>272008</xdr:rowOff>
    </xdr:to>
    <xdr:grpSp>
      <xdr:nvGrpSpPr>
        <xdr:cNvPr id="69" name="Group 68">
          <a:extLst>
            <a:ext uri="{FF2B5EF4-FFF2-40B4-BE49-F238E27FC236}">
              <a16:creationId xmlns:a16="http://schemas.microsoft.com/office/drawing/2014/main" id="{00000000-0008-0000-0100-000045000000}"/>
            </a:ext>
          </a:extLst>
        </xdr:cNvPr>
        <xdr:cNvGrpSpPr/>
      </xdr:nvGrpSpPr>
      <xdr:grpSpPr>
        <a:xfrm>
          <a:off x="972108" y="4091143"/>
          <a:ext cx="1307040" cy="181365"/>
          <a:chOff x="1032633" y="980951"/>
          <a:chExt cx="1307040" cy="181365"/>
        </a:xfrm>
      </xdr:grpSpPr>
      <xdr:sp macro="" textlink="">
        <xdr:nvSpPr>
          <xdr:cNvPr id="9" name="5-Point Star 8">
            <a:extLst>
              <a:ext uri="{FF2B5EF4-FFF2-40B4-BE49-F238E27FC236}">
                <a16:creationId xmlns:a16="http://schemas.microsoft.com/office/drawing/2014/main" id="{00000000-0008-0000-0100-000009000000}"/>
              </a:ext>
            </a:extLst>
          </xdr:cNvPr>
          <xdr:cNvSpPr>
            <a:spLocks noChangeAspect="1"/>
          </xdr:cNvSpPr>
        </xdr:nvSpPr>
        <xdr:spPr>
          <a:xfrm>
            <a:off x="1032633" y="980951"/>
            <a:ext cx="230210" cy="181365"/>
          </a:xfrm>
          <a:prstGeom prst="star5">
            <a:avLst/>
          </a:prstGeom>
          <a:solidFill>
            <a:schemeClr val="accent4"/>
          </a:solidFill>
          <a:ln>
            <a:solidFill>
              <a:schemeClr val="accent4"/>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10" name="5-Point Star 9">
            <a:extLst>
              <a:ext uri="{FF2B5EF4-FFF2-40B4-BE49-F238E27FC236}">
                <a16:creationId xmlns:a16="http://schemas.microsoft.com/office/drawing/2014/main" id="{00000000-0008-0000-0100-00000A000000}"/>
              </a:ext>
            </a:extLst>
          </xdr:cNvPr>
          <xdr:cNvSpPr>
            <a:spLocks noChangeAspect="1"/>
          </xdr:cNvSpPr>
        </xdr:nvSpPr>
        <xdr:spPr>
          <a:xfrm>
            <a:off x="1288833" y="980951"/>
            <a:ext cx="229354" cy="181365"/>
          </a:xfrm>
          <a:prstGeom prst="star5">
            <a:avLst/>
          </a:prstGeom>
          <a:solidFill>
            <a:schemeClr val="accent4"/>
          </a:solidFill>
          <a:ln>
            <a:solidFill>
              <a:schemeClr val="accent4"/>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11" name="5-Point Star 10">
            <a:extLst>
              <a:ext uri="{FF2B5EF4-FFF2-40B4-BE49-F238E27FC236}">
                <a16:creationId xmlns:a16="http://schemas.microsoft.com/office/drawing/2014/main" id="{00000000-0008-0000-0100-00000B000000}"/>
              </a:ext>
            </a:extLst>
          </xdr:cNvPr>
          <xdr:cNvSpPr>
            <a:spLocks noChangeAspect="1"/>
          </xdr:cNvSpPr>
        </xdr:nvSpPr>
        <xdr:spPr>
          <a:xfrm>
            <a:off x="1569959" y="980951"/>
            <a:ext cx="230210" cy="181365"/>
          </a:xfrm>
          <a:prstGeom prst="star5">
            <a:avLst/>
          </a:prstGeom>
          <a:solidFill>
            <a:schemeClr val="accent4"/>
          </a:solidFill>
          <a:ln>
            <a:solidFill>
              <a:schemeClr val="accent4"/>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12" name="5-Point Star 11">
            <a:extLst>
              <a:ext uri="{FF2B5EF4-FFF2-40B4-BE49-F238E27FC236}">
                <a16:creationId xmlns:a16="http://schemas.microsoft.com/office/drawing/2014/main" id="{00000000-0008-0000-0100-00000C000000}"/>
              </a:ext>
            </a:extLst>
          </xdr:cNvPr>
          <xdr:cNvSpPr>
            <a:spLocks noChangeAspect="1"/>
          </xdr:cNvSpPr>
        </xdr:nvSpPr>
        <xdr:spPr>
          <a:xfrm>
            <a:off x="1848213" y="980951"/>
            <a:ext cx="231838" cy="181365"/>
          </a:xfrm>
          <a:prstGeom prst="star5">
            <a:avLst/>
          </a:prstGeom>
          <a:solidFill>
            <a:schemeClr val="accent4"/>
          </a:solidFill>
          <a:ln>
            <a:solidFill>
              <a:schemeClr val="accent4"/>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13" name="5-Point Star 12">
            <a:extLst>
              <a:ext uri="{FF2B5EF4-FFF2-40B4-BE49-F238E27FC236}">
                <a16:creationId xmlns:a16="http://schemas.microsoft.com/office/drawing/2014/main" id="{00000000-0008-0000-0100-00000D000000}"/>
              </a:ext>
            </a:extLst>
          </xdr:cNvPr>
          <xdr:cNvSpPr>
            <a:spLocks noChangeAspect="1"/>
          </xdr:cNvSpPr>
        </xdr:nvSpPr>
        <xdr:spPr>
          <a:xfrm>
            <a:off x="2109463" y="980951"/>
            <a:ext cx="230210" cy="181365"/>
          </a:xfrm>
          <a:prstGeom prst="star5">
            <a:avLst/>
          </a:prstGeom>
          <a:solidFill>
            <a:schemeClr val="bg1"/>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362508</xdr:colOff>
      <xdr:row>25</xdr:row>
      <xdr:rowOff>86943</xdr:rowOff>
    </xdr:from>
    <xdr:to>
      <xdr:col>3</xdr:col>
      <xdr:colOff>450348</xdr:colOff>
      <xdr:row>25</xdr:row>
      <xdr:rowOff>268308</xdr:rowOff>
    </xdr:to>
    <xdr:grpSp>
      <xdr:nvGrpSpPr>
        <xdr:cNvPr id="70" name="Group 69">
          <a:extLst>
            <a:ext uri="{FF2B5EF4-FFF2-40B4-BE49-F238E27FC236}">
              <a16:creationId xmlns:a16="http://schemas.microsoft.com/office/drawing/2014/main" id="{00000000-0008-0000-0100-000046000000}"/>
            </a:ext>
          </a:extLst>
        </xdr:cNvPr>
        <xdr:cNvGrpSpPr/>
      </xdr:nvGrpSpPr>
      <xdr:grpSpPr>
        <a:xfrm>
          <a:off x="972108" y="4573218"/>
          <a:ext cx="1307040" cy="181365"/>
          <a:chOff x="1032633" y="1340881"/>
          <a:chExt cx="1307040" cy="181365"/>
        </a:xfrm>
      </xdr:grpSpPr>
      <xdr:sp macro="" textlink="">
        <xdr:nvSpPr>
          <xdr:cNvPr id="15" name="5-Point Star 14">
            <a:extLst>
              <a:ext uri="{FF2B5EF4-FFF2-40B4-BE49-F238E27FC236}">
                <a16:creationId xmlns:a16="http://schemas.microsoft.com/office/drawing/2014/main" id="{00000000-0008-0000-0100-00000F000000}"/>
              </a:ext>
            </a:extLst>
          </xdr:cNvPr>
          <xdr:cNvSpPr>
            <a:spLocks noChangeAspect="1"/>
          </xdr:cNvSpPr>
        </xdr:nvSpPr>
        <xdr:spPr>
          <a:xfrm>
            <a:off x="1032633" y="1340881"/>
            <a:ext cx="230210" cy="181365"/>
          </a:xfrm>
          <a:prstGeom prst="star5">
            <a:avLst/>
          </a:prstGeom>
          <a:solidFill>
            <a:schemeClr val="accent4"/>
          </a:solidFill>
          <a:ln>
            <a:solidFill>
              <a:schemeClr val="accent4"/>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16" name="5-Point Star 15">
            <a:extLst>
              <a:ext uri="{FF2B5EF4-FFF2-40B4-BE49-F238E27FC236}">
                <a16:creationId xmlns:a16="http://schemas.microsoft.com/office/drawing/2014/main" id="{00000000-0008-0000-0100-000010000000}"/>
              </a:ext>
            </a:extLst>
          </xdr:cNvPr>
          <xdr:cNvSpPr>
            <a:spLocks noChangeAspect="1"/>
          </xdr:cNvSpPr>
        </xdr:nvSpPr>
        <xdr:spPr>
          <a:xfrm>
            <a:off x="1288833" y="1340881"/>
            <a:ext cx="229354" cy="181365"/>
          </a:xfrm>
          <a:prstGeom prst="star5">
            <a:avLst/>
          </a:prstGeom>
          <a:solidFill>
            <a:schemeClr val="accent4"/>
          </a:solidFill>
          <a:ln>
            <a:solidFill>
              <a:schemeClr val="accent4"/>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17" name="5-Point Star 16">
            <a:extLst>
              <a:ext uri="{FF2B5EF4-FFF2-40B4-BE49-F238E27FC236}">
                <a16:creationId xmlns:a16="http://schemas.microsoft.com/office/drawing/2014/main" id="{00000000-0008-0000-0100-000011000000}"/>
              </a:ext>
            </a:extLst>
          </xdr:cNvPr>
          <xdr:cNvSpPr>
            <a:spLocks noChangeAspect="1"/>
          </xdr:cNvSpPr>
        </xdr:nvSpPr>
        <xdr:spPr>
          <a:xfrm>
            <a:off x="1569959" y="1340881"/>
            <a:ext cx="230210" cy="181365"/>
          </a:xfrm>
          <a:prstGeom prst="star5">
            <a:avLst/>
          </a:prstGeom>
          <a:solidFill>
            <a:schemeClr val="accent4"/>
          </a:solidFill>
          <a:ln>
            <a:solidFill>
              <a:schemeClr val="accent4"/>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18" name="5-Point Star 17">
            <a:extLst>
              <a:ext uri="{FF2B5EF4-FFF2-40B4-BE49-F238E27FC236}">
                <a16:creationId xmlns:a16="http://schemas.microsoft.com/office/drawing/2014/main" id="{00000000-0008-0000-0100-000012000000}"/>
              </a:ext>
            </a:extLst>
          </xdr:cNvPr>
          <xdr:cNvSpPr>
            <a:spLocks noChangeAspect="1"/>
          </xdr:cNvSpPr>
        </xdr:nvSpPr>
        <xdr:spPr>
          <a:xfrm>
            <a:off x="1848213" y="1340881"/>
            <a:ext cx="231838" cy="181365"/>
          </a:xfrm>
          <a:prstGeom prst="star5">
            <a:avLst/>
          </a:prstGeom>
          <a:solidFill>
            <a:schemeClr val="bg1"/>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19" name="5-Point Star 18">
            <a:extLst>
              <a:ext uri="{FF2B5EF4-FFF2-40B4-BE49-F238E27FC236}">
                <a16:creationId xmlns:a16="http://schemas.microsoft.com/office/drawing/2014/main" id="{00000000-0008-0000-0100-000013000000}"/>
              </a:ext>
            </a:extLst>
          </xdr:cNvPr>
          <xdr:cNvSpPr>
            <a:spLocks noChangeAspect="1"/>
          </xdr:cNvSpPr>
        </xdr:nvSpPr>
        <xdr:spPr>
          <a:xfrm>
            <a:off x="2109463" y="1340881"/>
            <a:ext cx="230210" cy="181365"/>
          </a:xfrm>
          <a:prstGeom prst="star5">
            <a:avLst/>
          </a:prstGeom>
          <a:solidFill>
            <a:schemeClr val="bg1"/>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362508</xdr:colOff>
      <xdr:row>27</xdr:row>
      <xdr:rowOff>76104</xdr:rowOff>
    </xdr:from>
    <xdr:to>
      <xdr:col>3</xdr:col>
      <xdr:colOff>450348</xdr:colOff>
      <xdr:row>27</xdr:row>
      <xdr:rowOff>252158</xdr:rowOff>
    </xdr:to>
    <xdr:grpSp>
      <xdr:nvGrpSpPr>
        <xdr:cNvPr id="71" name="Group 70">
          <a:extLst>
            <a:ext uri="{FF2B5EF4-FFF2-40B4-BE49-F238E27FC236}">
              <a16:creationId xmlns:a16="http://schemas.microsoft.com/office/drawing/2014/main" id="{00000000-0008-0000-0100-000047000000}"/>
            </a:ext>
          </a:extLst>
        </xdr:cNvPr>
        <xdr:cNvGrpSpPr/>
      </xdr:nvGrpSpPr>
      <xdr:grpSpPr>
        <a:xfrm>
          <a:off x="972108" y="5048154"/>
          <a:ext cx="1307040" cy="176054"/>
          <a:chOff x="1032633" y="1693673"/>
          <a:chExt cx="1307040" cy="176054"/>
        </a:xfrm>
      </xdr:grpSpPr>
      <xdr:sp macro="" textlink="">
        <xdr:nvSpPr>
          <xdr:cNvPr id="21" name="5-Point Star 20">
            <a:extLst>
              <a:ext uri="{FF2B5EF4-FFF2-40B4-BE49-F238E27FC236}">
                <a16:creationId xmlns:a16="http://schemas.microsoft.com/office/drawing/2014/main" id="{00000000-0008-0000-0100-000015000000}"/>
              </a:ext>
            </a:extLst>
          </xdr:cNvPr>
          <xdr:cNvSpPr>
            <a:spLocks noChangeAspect="1"/>
          </xdr:cNvSpPr>
        </xdr:nvSpPr>
        <xdr:spPr>
          <a:xfrm>
            <a:off x="1032633" y="1693673"/>
            <a:ext cx="230210" cy="176054"/>
          </a:xfrm>
          <a:prstGeom prst="star5">
            <a:avLst/>
          </a:prstGeom>
          <a:solidFill>
            <a:schemeClr val="accent4"/>
          </a:solidFill>
          <a:ln>
            <a:solidFill>
              <a:schemeClr val="accent4"/>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22" name="5-Point Star 21">
            <a:extLst>
              <a:ext uri="{FF2B5EF4-FFF2-40B4-BE49-F238E27FC236}">
                <a16:creationId xmlns:a16="http://schemas.microsoft.com/office/drawing/2014/main" id="{00000000-0008-0000-0100-000016000000}"/>
              </a:ext>
            </a:extLst>
          </xdr:cNvPr>
          <xdr:cNvSpPr>
            <a:spLocks noChangeAspect="1"/>
          </xdr:cNvSpPr>
        </xdr:nvSpPr>
        <xdr:spPr>
          <a:xfrm>
            <a:off x="1288833" y="1693673"/>
            <a:ext cx="229354" cy="176054"/>
          </a:xfrm>
          <a:prstGeom prst="star5">
            <a:avLst/>
          </a:prstGeom>
          <a:solidFill>
            <a:schemeClr val="accent4"/>
          </a:solidFill>
          <a:ln>
            <a:solidFill>
              <a:schemeClr val="accent4"/>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23" name="5-Point Star 22">
            <a:extLst>
              <a:ext uri="{FF2B5EF4-FFF2-40B4-BE49-F238E27FC236}">
                <a16:creationId xmlns:a16="http://schemas.microsoft.com/office/drawing/2014/main" id="{00000000-0008-0000-0100-000017000000}"/>
              </a:ext>
            </a:extLst>
          </xdr:cNvPr>
          <xdr:cNvSpPr>
            <a:spLocks noChangeAspect="1"/>
          </xdr:cNvSpPr>
        </xdr:nvSpPr>
        <xdr:spPr>
          <a:xfrm>
            <a:off x="1569959" y="1693673"/>
            <a:ext cx="230210" cy="176054"/>
          </a:xfrm>
          <a:prstGeom prst="star5">
            <a:avLst/>
          </a:prstGeom>
          <a:solidFill>
            <a:schemeClr val="bg1"/>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24" name="5-Point Star 23">
            <a:extLst>
              <a:ext uri="{FF2B5EF4-FFF2-40B4-BE49-F238E27FC236}">
                <a16:creationId xmlns:a16="http://schemas.microsoft.com/office/drawing/2014/main" id="{00000000-0008-0000-0100-000018000000}"/>
              </a:ext>
            </a:extLst>
          </xdr:cNvPr>
          <xdr:cNvSpPr>
            <a:spLocks noChangeAspect="1"/>
          </xdr:cNvSpPr>
        </xdr:nvSpPr>
        <xdr:spPr>
          <a:xfrm>
            <a:off x="1848213" y="1693673"/>
            <a:ext cx="231838" cy="176054"/>
          </a:xfrm>
          <a:prstGeom prst="star5">
            <a:avLst/>
          </a:prstGeom>
          <a:solidFill>
            <a:schemeClr val="bg1"/>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25" name="5-Point Star 24">
            <a:extLst>
              <a:ext uri="{FF2B5EF4-FFF2-40B4-BE49-F238E27FC236}">
                <a16:creationId xmlns:a16="http://schemas.microsoft.com/office/drawing/2014/main" id="{00000000-0008-0000-0100-000019000000}"/>
              </a:ext>
            </a:extLst>
          </xdr:cNvPr>
          <xdr:cNvSpPr>
            <a:spLocks noChangeAspect="1"/>
          </xdr:cNvSpPr>
        </xdr:nvSpPr>
        <xdr:spPr>
          <a:xfrm>
            <a:off x="2109463" y="1693673"/>
            <a:ext cx="230210" cy="176054"/>
          </a:xfrm>
          <a:prstGeom prst="star5">
            <a:avLst/>
          </a:prstGeom>
          <a:solidFill>
            <a:schemeClr val="bg1"/>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362506</xdr:colOff>
      <xdr:row>29</xdr:row>
      <xdr:rowOff>32218</xdr:rowOff>
    </xdr:from>
    <xdr:to>
      <xdr:col>3</xdr:col>
      <xdr:colOff>450348</xdr:colOff>
      <xdr:row>29</xdr:row>
      <xdr:rowOff>208269</xdr:rowOff>
    </xdr:to>
    <xdr:grpSp>
      <xdr:nvGrpSpPr>
        <xdr:cNvPr id="72" name="Group 71">
          <a:extLst>
            <a:ext uri="{FF2B5EF4-FFF2-40B4-BE49-F238E27FC236}">
              <a16:creationId xmlns:a16="http://schemas.microsoft.com/office/drawing/2014/main" id="{00000000-0008-0000-0100-000048000000}"/>
            </a:ext>
          </a:extLst>
        </xdr:cNvPr>
        <xdr:cNvGrpSpPr/>
      </xdr:nvGrpSpPr>
      <xdr:grpSpPr>
        <a:xfrm>
          <a:off x="972106" y="5490043"/>
          <a:ext cx="1307042" cy="176051"/>
          <a:chOff x="1032631" y="2047036"/>
          <a:chExt cx="1307042" cy="176051"/>
        </a:xfrm>
      </xdr:grpSpPr>
      <xdr:sp macro="" textlink="">
        <xdr:nvSpPr>
          <xdr:cNvPr id="27" name="5-Point Star 26">
            <a:extLst>
              <a:ext uri="{FF2B5EF4-FFF2-40B4-BE49-F238E27FC236}">
                <a16:creationId xmlns:a16="http://schemas.microsoft.com/office/drawing/2014/main" id="{00000000-0008-0000-0100-00001B000000}"/>
              </a:ext>
            </a:extLst>
          </xdr:cNvPr>
          <xdr:cNvSpPr>
            <a:spLocks noChangeAspect="1"/>
          </xdr:cNvSpPr>
        </xdr:nvSpPr>
        <xdr:spPr>
          <a:xfrm>
            <a:off x="1032631" y="2047036"/>
            <a:ext cx="230211" cy="176051"/>
          </a:xfrm>
          <a:prstGeom prst="star5">
            <a:avLst/>
          </a:prstGeom>
          <a:solidFill>
            <a:schemeClr val="accent4"/>
          </a:solidFill>
          <a:ln>
            <a:solidFill>
              <a:schemeClr val="accent4"/>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28" name="5-Point Star 27">
            <a:extLst>
              <a:ext uri="{FF2B5EF4-FFF2-40B4-BE49-F238E27FC236}">
                <a16:creationId xmlns:a16="http://schemas.microsoft.com/office/drawing/2014/main" id="{00000000-0008-0000-0100-00001C000000}"/>
              </a:ext>
            </a:extLst>
          </xdr:cNvPr>
          <xdr:cNvSpPr>
            <a:spLocks noChangeAspect="1"/>
          </xdr:cNvSpPr>
        </xdr:nvSpPr>
        <xdr:spPr>
          <a:xfrm>
            <a:off x="1288831" y="2047036"/>
            <a:ext cx="229355" cy="176051"/>
          </a:xfrm>
          <a:prstGeom prst="star5">
            <a:avLst/>
          </a:prstGeom>
          <a:solidFill>
            <a:schemeClr val="bg1"/>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29" name="5-Point Star 28">
            <a:extLst>
              <a:ext uri="{FF2B5EF4-FFF2-40B4-BE49-F238E27FC236}">
                <a16:creationId xmlns:a16="http://schemas.microsoft.com/office/drawing/2014/main" id="{00000000-0008-0000-0100-00001D000000}"/>
              </a:ext>
            </a:extLst>
          </xdr:cNvPr>
          <xdr:cNvSpPr>
            <a:spLocks noChangeAspect="1"/>
          </xdr:cNvSpPr>
        </xdr:nvSpPr>
        <xdr:spPr>
          <a:xfrm>
            <a:off x="1569958" y="2047036"/>
            <a:ext cx="230211" cy="176051"/>
          </a:xfrm>
          <a:prstGeom prst="star5">
            <a:avLst/>
          </a:prstGeom>
          <a:solidFill>
            <a:schemeClr val="bg1"/>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30" name="5-Point Star 29">
            <a:extLst>
              <a:ext uri="{FF2B5EF4-FFF2-40B4-BE49-F238E27FC236}">
                <a16:creationId xmlns:a16="http://schemas.microsoft.com/office/drawing/2014/main" id="{00000000-0008-0000-0100-00001E000000}"/>
              </a:ext>
            </a:extLst>
          </xdr:cNvPr>
          <xdr:cNvSpPr>
            <a:spLocks noChangeAspect="1"/>
          </xdr:cNvSpPr>
        </xdr:nvSpPr>
        <xdr:spPr>
          <a:xfrm>
            <a:off x="1848212" y="2047036"/>
            <a:ext cx="231839" cy="176051"/>
          </a:xfrm>
          <a:prstGeom prst="star5">
            <a:avLst/>
          </a:prstGeom>
          <a:solidFill>
            <a:schemeClr val="bg1"/>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31" name="5-Point Star 30">
            <a:extLst>
              <a:ext uri="{FF2B5EF4-FFF2-40B4-BE49-F238E27FC236}">
                <a16:creationId xmlns:a16="http://schemas.microsoft.com/office/drawing/2014/main" id="{00000000-0008-0000-0100-00001F000000}"/>
              </a:ext>
            </a:extLst>
          </xdr:cNvPr>
          <xdr:cNvSpPr>
            <a:spLocks noChangeAspect="1"/>
          </xdr:cNvSpPr>
        </xdr:nvSpPr>
        <xdr:spPr>
          <a:xfrm>
            <a:off x="2109462" y="2047036"/>
            <a:ext cx="230211" cy="176051"/>
          </a:xfrm>
          <a:prstGeom prst="star5">
            <a:avLst/>
          </a:prstGeom>
          <a:solidFill>
            <a:schemeClr val="bg1"/>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375062</xdr:colOff>
      <xdr:row>7</xdr:row>
      <xdr:rowOff>78440</xdr:rowOff>
    </xdr:from>
    <xdr:to>
      <xdr:col>6</xdr:col>
      <xdr:colOff>504265</xdr:colOff>
      <xdr:row>9</xdr:row>
      <xdr:rowOff>22411</xdr:rowOff>
    </xdr:to>
    <xdr:sp macro="" textlink="">
      <xdr:nvSpPr>
        <xdr:cNvPr id="33" name="Rounded Rectangular Callout 32">
          <a:extLst>
            <a:ext uri="{FF2B5EF4-FFF2-40B4-BE49-F238E27FC236}">
              <a16:creationId xmlns:a16="http://schemas.microsoft.com/office/drawing/2014/main" id="{00000000-0008-0000-0100-000021000000}"/>
            </a:ext>
          </a:extLst>
        </xdr:cNvPr>
        <xdr:cNvSpPr/>
      </xdr:nvSpPr>
      <xdr:spPr>
        <a:xfrm>
          <a:off x="2795533" y="1411940"/>
          <a:ext cx="1328232" cy="324971"/>
        </a:xfrm>
        <a:prstGeom prst="wedgeRoundRectCallout">
          <a:avLst>
            <a:gd name="adj1" fmla="val -32378"/>
            <a:gd name="adj2" fmla="val 195061"/>
            <a:gd name="adj3" fmla="val 16667"/>
          </a:avLst>
        </a:prstGeom>
        <a:solidFill>
          <a:schemeClr val="accent4"/>
        </a:solidFill>
        <a:ln>
          <a:solidFill>
            <a:schemeClr val="bg1"/>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1400">
              <a:solidFill>
                <a:sysClr val="windowText" lastClr="000000"/>
              </a:solidFill>
            </a:rPr>
            <a:t>AVG RATING</a:t>
          </a:r>
        </a:p>
      </xdr:txBody>
    </xdr:sp>
    <xdr:clientData/>
  </xdr:twoCellAnchor>
  <xdr:twoCellAnchor>
    <xdr:from>
      <xdr:col>1</xdr:col>
      <xdr:colOff>514350</xdr:colOff>
      <xdr:row>11</xdr:row>
      <xdr:rowOff>147358</xdr:rowOff>
    </xdr:from>
    <xdr:to>
      <xdr:col>3</xdr:col>
      <xdr:colOff>120610</xdr:colOff>
      <xdr:row>17</xdr:row>
      <xdr:rowOff>114885</xdr:rowOff>
    </xdr:to>
    <xdr:sp macro="" textlink="C_RATING">
      <xdr:nvSpPr>
        <xdr:cNvPr id="34" name="Rounded Rectangle 33">
          <a:extLst>
            <a:ext uri="{FF2B5EF4-FFF2-40B4-BE49-F238E27FC236}">
              <a16:creationId xmlns:a16="http://schemas.microsoft.com/office/drawing/2014/main" id="{00000000-0008-0000-0100-000022000000}"/>
            </a:ext>
          </a:extLst>
        </xdr:cNvPr>
        <xdr:cNvSpPr/>
      </xdr:nvSpPr>
      <xdr:spPr>
        <a:xfrm>
          <a:off x="1119468" y="2242858"/>
          <a:ext cx="816495" cy="841586"/>
        </a:xfrm>
        <a:prstGeom prst="roundRect">
          <a:avLst/>
        </a:prstGeom>
        <a:solidFill>
          <a:schemeClr val="accent6"/>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B77C028A-DFFD-4080-BCF8-04E8ECA18C2C}" type="TxLink">
            <a:rPr lang="en-US" sz="3200" b="1" i="0" u="none" strike="noStrike">
              <a:solidFill>
                <a:sysClr val="windowText" lastClr="000000"/>
              </a:solidFill>
              <a:latin typeface="Calibri"/>
            </a:rPr>
            <a:pPr algn="ctr"/>
            <a:t>0</a:t>
          </a:fld>
          <a:endParaRPr lang="en-US" sz="7200">
            <a:solidFill>
              <a:sysClr val="windowText" lastClr="000000"/>
            </a:solidFill>
          </a:endParaRPr>
        </a:p>
      </xdr:txBody>
    </xdr:sp>
    <xdr:clientData/>
  </xdr:twoCellAnchor>
  <xdr:twoCellAnchor editAs="oneCell">
    <xdr:from>
      <xdr:col>0</xdr:col>
      <xdr:colOff>76201</xdr:colOff>
      <xdr:row>0</xdr:row>
      <xdr:rowOff>85725</xdr:rowOff>
    </xdr:from>
    <xdr:to>
      <xdr:col>21</xdr:col>
      <xdr:colOff>583267</xdr:colOff>
      <xdr:row>5</xdr:row>
      <xdr:rowOff>80122</xdr:rowOff>
    </xdr:to>
    <mc:AlternateContent xmlns:mc="http://schemas.openxmlformats.org/markup-compatibility/2006" xmlns:a14="http://schemas.microsoft.com/office/drawing/2010/main">
      <mc:Choice Requires="a14">
        <xdr:graphicFrame macro="">
          <xdr:nvGraphicFramePr>
            <xdr:cNvPr id="74" name="PRODUCT CATEGORY 1">
              <a:extLst>
                <a:ext uri="{FF2B5EF4-FFF2-40B4-BE49-F238E27FC236}">
                  <a16:creationId xmlns:a16="http://schemas.microsoft.com/office/drawing/2014/main" id="{00000000-0008-0000-0100-00004A000000}"/>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76201" y="85725"/>
              <a:ext cx="13289616" cy="9468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1681</xdr:colOff>
      <xdr:row>11</xdr:row>
      <xdr:rowOff>158563</xdr:rowOff>
    </xdr:from>
    <xdr:to>
      <xdr:col>5</xdr:col>
      <xdr:colOff>227627</xdr:colOff>
      <xdr:row>17</xdr:row>
      <xdr:rowOff>126090</xdr:rowOff>
    </xdr:to>
    <xdr:sp macro="" textlink="C_AVGRATING">
      <xdr:nvSpPr>
        <xdr:cNvPr id="75" name="Rounded Rectangle 74">
          <a:extLst>
            <a:ext uri="{FF2B5EF4-FFF2-40B4-BE49-F238E27FC236}">
              <a16:creationId xmlns:a16="http://schemas.microsoft.com/office/drawing/2014/main" id="{00000000-0008-0000-0100-00004B000000}"/>
            </a:ext>
          </a:extLst>
        </xdr:cNvPr>
        <xdr:cNvSpPr/>
      </xdr:nvSpPr>
      <xdr:spPr>
        <a:xfrm>
          <a:off x="2422152" y="2254063"/>
          <a:ext cx="819857" cy="841586"/>
        </a:xfrm>
        <a:prstGeom prst="roundRect">
          <a:avLst/>
        </a:prstGeom>
        <a:solidFill>
          <a:schemeClr val="accent4"/>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F7B08931-CB18-47CB-A6DD-6C90F4F58207}" type="TxLink">
            <a:rPr lang="en-US" sz="3200" b="1" i="0" u="none" strike="noStrike">
              <a:solidFill>
                <a:srgbClr val="000000"/>
              </a:solidFill>
              <a:latin typeface="Calibri"/>
            </a:rPr>
            <a:pPr algn="ctr"/>
            <a:t> </a:t>
          </a:fld>
          <a:endParaRPr lang="en-US" sz="3200" b="1">
            <a:solidFill>
              <a:sysClr val="windowText" lastClr="000000"/>
            </a:solidFill>
          </a:endParaRPr>
        </a:p>
      </xdr:txBody>
    </xdr:sp>
    <xdr:clientData/>
  </xdr:twoCellAnchor>
  <xdr:twoCellAnchor>
    <xdr:from>
      <xdr:col>7</xdr:col>
      <xdr:colOff>76197</xdr:colOff>
      <xdr:row>31</xdr:row>
      <xdr:rowOff>160003</xdr:rowOff>
    </xdr:from>
    <xdr:to>
      <xdr:col>22</xdr:col>
      <xdr:colOff>76197</xdr:colOff>
      <xdr:row>55</xdr:row>
      <xdr:rowOff>140953</xdr:rowOff>
    </xdr:to>
    <xdr:graphicFrame macro="">
      <xdr:nvGraphicFramePr>
        <xdr:cNvPr id="76" name="Chart 75">
          <a:extLst>
            <a:ext uri="{FF2B5EF4-FFF2-40B4-BE49-F238E27FC236}">
              <a16:creationId xmlns:a16="http://schemas.microsoft.com/office/drawing/2014/main" id="{00000000-0008-0000-0100-00004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76196</xdr:colOff>
      <xdr:row>7</xdr:row>
      <xdr:rowOff>41620</xdr:rowOff>
    </xdr:from>
    <xdr:to>
      <xdr:col>22</xdr:col>
      <xdr:colOff>76196</xdr:colOff>
      <xdr:row>31</xdr:row>
      <xdr:rowOff>98770</xdr:rowOff>
    </xdr:to>
    <xdr:graphicFrame macro="">
      <xdr:nvGraphicFramePr>
        <xdr:cNvPr id="77" name="Chart 76">
          <a:extLst>
            <a:ext uri="{FF2B5EF4-FFF2-40B4-BE49-F238E27FC236}">
              <a16:creationId xmlns:a16="http://schemas.microsoft.com/office/drawing/2014/main" id="{00000000-0008-0000-01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158228</xdr:colOff>
      <xdr:row>7</xdr:row>
      <xdr:rowOff>44825</xdr:rowOff>
    </xdr:from>
    <xdr:to>
      <xdr:col>3</xdr:col>
      <xdr:colOff>201706</xdr:colOff>
      <xdr:row>8</xdr:row>
      <xdr:rowOff>168089</xdr:rowOff>
    </xdr:to>
    <xdr:sp macro="" textlink="">
      <xdr:nvSpPr>
        <xdr:cNvPr id="79" name="Rounded Rectangular Callout 78">
          <a:extLst>
            <a:ext uri="{FF2B5EF4-FFF2-40B4-BE49-F238E27FC236}">
              <a16:creationId xmlns:a16="http://schemas.microsoft.com/office/drawing/2014/main" id="{00000000-0008-0000-0100-00004F000000}"/>
            </a:ext>
          </a:extLst>
        </xdr:cNvPr>
        <xdr:cNvSpPr/>
      </xdr:nvSpPr>
      <xdr:spPr>
        <a:xfrm>
          <a:off x="763346" y="1378325"/>
          <a:ext cx="1253713" cy="313764"/>
        </a:xfrm>
        <a:prstGeom prst="wedgeRoundRectCallout">
          <a:avLst>
            <a:gd name="adj1" fmla="val 25598"/>
            <a:gd name="adj2" fmla="val 226384"/>
            <a:gd name="adj3" fmla="val 16667"/>
          </a:avLst>
        </a:prstGeom>
        <a:solidFill>
          <a:schemeClr val="accent6"/>
        </a:solidFill>
        <a:ln>
          <a:solidFill>
            <a:schemeClr val="bg1"/>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1400">
              <a:solidFill>
                <a:schemeClr val="bg1"/>
              </a:solidFill>
            </a:rPr>
            <a:t># OF RATINGS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dzara" refreshedDate="42374.3569599537" createdVersion="6" refreshedVersion="6" minRefreshableVersion="3" recordCount="1" xr:uid="{00000000-000A-0000-FFFF-FFFF06000000}">
  <cacheSource type="worksheet">
    <worksheetSource name="T_DATA"/>
  </cacheSource>
  <cacheFields count="10">
    <cacheField name="PRODUCT NAME" numFmtId="0">
      <sharedItems containsNonDate="0" containsBlank="1" count="13">
        <m/>
        <s v="Recruitment Manager" u="1"/>
        <s v="U.S. Heat Map" u="1"/>
        <s v="Project Manager" u="1"/>
        <s v="New Product" u="1"/>
        <s v="Rental Inventory and Sales Manager" u="1"/>
        <s v="Retail Inventory and Sales Manager" u="1"/>
        <s v="Task Manager" u="1"/>
        <s v="Student Attendance" u="1"/>
        <s v="Gantt Chart Maker Excel Template" u="1"/>
        <s v="Project Planner (Advanced)" u="1"/>
        <s v="Event Calendar Maker" u="1"/>
        <s v="Mfg Inventory and Sales Manager" u="1"/>
      </sharedItems>
    </cacheField>
    <cacheField name="1 STAR" numFmtId="0">
      <sharedItems containsNonDate="0" containsString="0" containsBlank="1"/>
    </cacheField>
    <cacheField name="2 STAR" numFmtId="0">
      <sharedItems containsNonDate="0" containsString="0" containsBlank="1"/>
    </cacheField>
    <cacheField name="3 STAR" numFmtId="0">
      <sharedItems containsNonDate="0" containsString="0" containsBlank="1"/>
    </cacheField>
    <cacheField name="4 STAR" numFmtId="0">
      <sharedItems containsNonDate="0" containsString="0" containsBlank="1"/>
    </cacheField>
    <cacheField name="5 STAR" numFmtId="0">
      <sharedItems containsNonDate="0" containsString="0" containsBlank="1"/>
    </cacheField>
    <cacheField name="PRODUCT CATEGORY" numFmtId="0">
      <sharedItems containsNonDate="0" containsBlank="1" count="8">
        <m/>
        <s v="HR" u="1"/>
        <s v="HEAT MAP" u="1"/>
        <s v="SCHOOL" u="1"/>
        <s v="PROJ MGMT" u="1"/>
        <s v="INV MGMT" u="1"/>
        <s v="asdad" u="1"/>
        <s v="CALENDAR" u="1"/>
      </sharedItems>
    </cacheField>
    <cacheField name="RATING COUNT" numFmtId="0">
      <sharedItems containsNonDate="0" containsString="0" containsBlank="1"/>
    </cacheField>
    <cacheField name="AVG RATING" numFmtId="166">
      <sharedItems containsNonDate="0" containsString="0" containsBlank="1"/>
    </cacheField>
    <cacheField name="RATING RANK"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
  <r>
    <x v="0"/>
    <m/>
    <m/>
    <m/>
    <m/>
    <m/>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T_AvgRat"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S3:T4" firstHeaderRow="1" firstDataRow="1" firstDataCol="1"/>
  <pivotFields count="10">
    <pivotField axis="axisRow" showAll="0" sortType="ascending">
      <items count="14">
        <item m="1" x="11"/>
        <item m="1" x="9"/>
        <item m="1" x="12"/>
        <item m="1" x="4"/>
        <item m="1" x="3"/>
        <item m="1" x="10"/>
        <item m="1" x="1"/>
        <item m="1" x="5"/>
        <item m="1" x="6"/>
        <item m="1" x="8"/>
        <item m="1" x="7"/>
        <item m="1" x="2"/>
        <item x="0"/>
        <item t="default"/>
      </items>
    </pivotField>
    <pivotField showAll="0"/>
    <pivotField showAll="0"/>
    <pivotField showAll="0"/>
    <pivotField showAll="0"/>
    <pivotField showAll="0"/>
    <pivotField showAll="0">
      <items count="9">
        <item m="1" x="6"/>
        <item m="1" x="7"/>
        <item m="1" x="2"/>
        <item m="1" x="1"/>
        <item m="1" x="5"/>
        <item m="1" x="4"/>
        <item m="1" x="3"/>
        <item x="0"/>
        <item t="default"/>
      </items>
    </pivotField>
    <pivotField showAll="0"/>
    <pivotField dataField="1" numFmtId="166" showAll="0"/>
    <pivotField showAll="0"/>
  </pivotFields>
  <rowFields count="1">
    <field x="0"/>
  </rowFields>
  <rowItems count="1">
    <i>
      <x v="12"/>
    </i>
  </rowItems>
  <colItems count="1">
    <i/>
  </colItems>
  <dataFields count="1">
    <dataField name="Sum of AVG RATING" fld="8" baseField="0" baseItem="6" numFmtId="165"/>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T_Coun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N3:O5" firstHeaderRow="1" firstDataRow="1" firstDataCol="1"/>
  <pivotFields count="10">
    <pivotField axis="axisRow" showAll="0" sortType="ascending">
      <items count="14">
        <item m="1" x="11"/>
        <item m="1" x="9"/>
        <item m="1" x="12"/>
        <item m="1" x="4"/>
        <item m="1" x="3"/>
        <item m="1" x="10"/>
        <item m="1" x="1"/>
        <item m="1" x="5"/>
        <item m="1" x="6"/>
        <item m="1" x="8"/>
        <item m="1" x="7"/>
        <item m="1" x="2"/>
        <item x="0"/>
        <item t="default"/>
      </items>
    </pivotField>
    <pivotField showAll="0"/>
    <pivotField showAll="0"/>
    <pivotField showAll="0"/>
    <pivotField showAll="0"/>
    <pivotField showAll="0"/>
    <pivotField showAll="0">
      <items count="9">
        <item m="1" x="6"/>
        <item m="1" x="7"/>
        <item m="1" x="2"/>
        <item m="1" x="1"/>
        <item m="1" x="5"/>
        <item m="1" x="4"/>
        <item m="1" x="3"/>
        <item x="0"/>
        <item t="default"/>
      </items>
    </pivotField>
    <pivotField dataField="1" showAll="0"/>
    <pivotField numFmtId="166" showAll="0"/>
    <pivotField showAll="0"/>
  </pivotFields>
  <rowFields count="1">
    <field x="0"/>
  </rowFields>
  <rowItems count="2">
    <i>
      <x v="12"/>
    </i>
    <i t="grand">
      <x/>
    </i>
  </rowItems>
  <colItems count="1">
    <i/>
  </colItems>
  <dataFields count="1">
    <dataField name="Sum of RATING COUNT" fld="7"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T_StarCoun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 firstHeaderRow="0" firstDataRow="1" firstDataCol="0"/>
  <pivotFields count="10">
    <pivotField showAll="0"/>
    <pivotField dataField="1" showAll="0"/>
    <pivotField dataField="1" showAll="0"/>
    <pivotField dataField="1" showAll="0"/>
    <pivotField dataField="1" showAll="0"/>
    <pivotField dataField="1" showAll="0"/>
    <pivotField showAll="0">
      <items count="9">
        <item m="1" x="6"/>
        <item m="1" x="7"/>
        <item m="1" x="2"/>
        <item m="1" x="1"/>
        <item m="1" x="5"/>
        <item m="1" x="4"/>
        <item m="1" x="3"/>
        <item x="0"/>
        <item t="default"/>
      </items>
    </pivotField>
    <pivotField showAll="0"/>
    <pivotField numFmtId="166" showAll="0"/>
    <pivotField showAll="0"/>
  </pivotFields>
  <rowItems count="1">
    <i/>
  </rowItems>
  <colFields count="1">
    <field x="-2"/>
  </colFields>
  <colItems count="5">
    <i>
      <x/>
    </i>
    <i i="1">
      <x v="1"/>
    </i>
    <i i="2">
      <x v="2"/>
    </i>
    <i i="3">
      <x v="3"/>
    </i>
    <i i="4">
      <x v="4"/>
    </i>
  </colItems>
  <dataFields count="5">
    <dataField name="Sum of 5 STAR" fld="5" baseField="0" baseItem="1"/>
    <dataField name="Sum of 4 STAR" fld="4" baseField="0" baseItem="1"/>
    <dataField name="Sum of 3 STAR" fld="3" baseField="0" baseItem="1"/>
    <dataField name="Sum of 2 STAR" fld="2" baseField="0" baseItem="1"/>
    <dataField name="Sum of 1 STAR" fld="1"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00000000-0013-0000-FFFF-FFFF01000000}" sourceName="PRODUCT CATEGORY">
  <pivotTables>
    <pivotTable tabId="4" name="PT_StarCount"/>
    <pivotTable tabId="4" name="PT_Count"/>
    <pivotTable tabId="4" name="PT_AvgRat"/>
  </pivotTables>
  <data>
    <tabular pivotCacheId="1">
      <items count="8">
        <i x="6" s="1" nd="1"/>
        <i x="7" s="1" nd="1"/>
        <i x="2" s="1" nd="1"/>
        <i x="1" s="1" nd="1"/>
        <i x="5" s="1" nd="1"/>
        <i x="4" s="1" nd="1"/>
        <i x="3" s="1" nd="1"/>
        <i x="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00000000-0014-0000-FFFF-FFFF01000000}" cache="Slicer_PRODUCT_CATEGORY1" caption="PRODUCT CATEGORY" columnCount="4"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_DATA" displayName="T_DATA" ref="A7:J8" headerRowDxfId="4">
  <autoFilter ref="A7:J8" xr:uid="{00000000-0009-0000-0100-000001000000}"/>
  <sortState xmlns:xlrd2="http://schemas.microsoft.com/office/spreadsheetml/2017/richdata2" ref="A8:J18">
    <sortCondition ref="A7:A18"/>
  </sortState>
  <tableColumns count="10">
    <tableColumn id="1" xr3:uid="{00000000-0010-0000-0000-000001000000}" name="NAME" totalsRowLabel="Total"/>
    <tableColumn id="3" xr3:uid="{00000000-0010-0000-0000-000003000000}" name="1 STAR"/>
    <tableColumn id="4" xr3:uid="{00000000-0010-0000-0000-000004000000}" name="2 STAR"/>
    <tableColumn id="5" xr3:uid="{00000000-0010-0000-0000-000005000000}" name="3 STAR" totalsRowFunction="sum"/>
    <tableColumn id="6" xr3:uid="{00000000-0010-0000-0000-000006000000}" name="4 STAR" totalsRowFunction="sum"/>
    <tableColumn id="7" xr3:uid="{00000000-0010-0000-0000-000007000000}" name="5 STAR" totalsRowFunction="sum"/>
    <tableColumn id="12" xr3:uid="{00000000-0010-0000-0000-00000C000000}" name="PRODUCT CATEGORY"/>
    <tableColumn id="2" xr3:uid="{00000000-0010-0000-0000-000002000000}" name="RATING COUNT" dataDxfId="3">
      <calculatedColumnFormula>SUM(T_DATA[[#This Row],[1 STAR]:[5 STAR]])</calculatedColumnFormula>
    </tableColumn>
    <tableColumn id="10" xr3:uid="{00000000-0010-0000-0000-00000A000000}" name="AVG RATING" dataDxfId="2" totalsRowDxfId="1" dataCellStyle="Comma">
      <calculatedColumnFormula>IFERROR(SUMPRODUCT(L_VAL,T_DATA[[#This Row],[1 STAR]:[5 STAR]])/(T_DATA[[#This Row],[RATING COUNT]]),"")</calculatedColumnFormula>
    </tableColumn>
    <tableColumn id="8" xr3:uid="{00000000-0010-0000-0000-000008000000}" name="RATING RANK" dataDxfId="0">
      <calculatedColumnFormula>IFERROR(_xlfn.RANK.EQ(T_DATA[[#This Row],[AVG RATING]],T_DATA[AVG RATING],0),"")</calculatedColumnFormula>
    </tableColumn>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indzara.com/2016/01/product-rating-report-5-star-ratings-free-excel-template/" TargetMode="External"/><Relationship Id="rId1" Type="http://schemas.openxmlformats.org/officeDocument/2006/relationships/hyperlink" Target="http://www.indzara.com/"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tabSelected="1" zoomScale="115" zoomScaleNormal="115" workbookViewId="0">
      <selection activeCell="B8" sqref="B8"/>
    </sheetView>
  </sheetViews>
  <sheetFormatPr defaultRowHeight="15" x14ac:dyDescent="0.25"/>
  <cols>
    <col min="1" max="1" width="33.28515625" bestFit="1" customWidth="1"/>
    <col min="2" max="2" width="9.140625" bestFit="1" customWidth="1"/>
    <col min="7" max="7" width="22.140625" bestFit="1" customWidth="1"/>
    <col min="8" max="8" width="17.140625" bestFit="1" customWidth="1"/>
    <col min="9" max="9" width="14.5703125" bestFit="1" customWidth="1"/>
    <col min="10" max="10" width="15.85546875" customWidth="1"/>
  </cols>
  <sheetData>
    <row r="1" spans="1:10" ht="36" x14ac:dyDescent="0.55000000000000004">
      <c r="A1" s="7" t="s">
        <v>25</v>
      </c>
      <c r="B1" s="6"/>
      <c r="C1" s="6"/>
      <c r="D1" s="6"/>
      <c r="E1" s="6"/>
      <c r="F1" s="6"/>
      <c r="G1" s="6"/>
      <c r="H1" s="6"/>
      <c r="I1" s="6"/>
      <c r="J1" s="24" t="s">
        <v>31</v>
      </c>
    </row>
    <row r="2" spans="1:10" x14ac:dyDescent="0.25">
      <c r="A2" s="2"/>
      <c r="B2" s="2"/>
      <c r="C2" s="2"/>
      <c r="D2" s="2"/>
      <c r="E2" s="2"/>
      <c r="F2" s="2"/>
      <c r="G2" s="2"/>
      <c r="H2" s="2"/>
      <c r="I2" s="22" t="s">
        <v>26</v>
      </c>
      <c r="J2" s="2"/>
    </row>
    <row r="3" spans="1:10" x14ac:dyDescent="0.25">
      <c r="A3" s="2" t="s">
        <v>7</v>
      </c>
      <c r="B3" s="2"/>
      <c r="C3" s="2"/>
      <c r="D3" s="2"/>
      <c r="E3" s="2"/>
      <c r="F3" s="2"/>
      <c r="G3" s="2"/>
      <c r="H3" s="2"/>
      <c r="I3" s="22" t="s">
        <v>27</v>
      </c>
      <c r="J3" s="2"/>
    </row>
    <row r="4" spans="1:10" x14ac:dyDescent="0.25">
      <c r="A4" s="2" t="s">
        <v>24</v>
      </c>
      <c r="C4" s="2"/>
      <c r="D4" s="2"/>
      <c r="E4" s="2"/>
      <c r="F4" s="2"/>
      <c r="G4" s="2"/>
      <c r="H4" s="2"/>
      <c r="I4" s="2" t="s">
        <v>30</v>
      </c>
      <c r="J4" s="2"/>
    </row>
    <row r="5" spans="1:10" x14ac:dyDescent="0.25">
      <c r="A5" s="2" t="s">
        <v>9</v>
      </c>
      <c r="B5" s="3"/>
      <c r="C5" s="2"/>
      <c r="D5" s="2"/>
      <c r="E5" s="2"/>
      <c r="F5" s="2"/>
      <c r="G5" s="2"/>
      <c r="H5" s="2"/>
      <c r="I5" s="2"/>
      <c r="J5" s="2"/>
    </row>
    <row r="6" spans="1:10" x14ac:dyDescent="0.25">
      <c r="A6" s="2"/>
      <c r="B6" s="2"/>
      <c r="C6" s="2"/>
      <c r="D6" s="2"/>
      <c r="E6" s="2"/>
      <c r="F6" s="2"/>
      <c r="G6" s="2"/>
      <c r="H6" s="2"/>
      <c r="I6" s="2"/>
      <c r="J6" s="2"/>
    </row>
    <row r="7" spans="1:10" x14ac:dyDescent="0.25">
      <c r="A7" s="4" t="s">
        <v>32</v>
      </c>
      <c r="B7" s="4" t="s">
        <v>0</v>
      </c>
      <c r="C7" s="4" t="s">
        <v>1</v>
      </c>
      <c r="D7" s="4" t="s">
        <v>2</v>
      </c>
      <c r="E7" s="4" t="s">
        <v>3</v>
      </c>
      <c r="F7" s="4" t="s">
        <v>4</v>
      </c>
      <c r="G7" s="4" t="s">
        <v>10</v>
      </c>
      <c r="H7" s="5" t="s">
        <v>5</v>
      </c>
      <c r="I7" s="5" t="s">
        <v>6</v>
      </c>
      <c r="J7" s="5" t="s">
        <v>12</v>
      </c>
    </row>
    <row r="8" spans="1:10" x14ac:dyDescent="0.25">
      <c r="H8">
        <f>SUM(T_DATA[[#This Row],[1 STAR]:[5 STAR]])</f>
        <v>0</v>
      </c>
      <c r="I8" s="1" t="str">
        <f>IFERROR(SUMPRODUCT(L_VAL,T_DATA[[#This Row],[1 STAR]:[5 STAR]])/(T_DATA[[#This Row],[RATING COUNT]]),"")</f>
        <v/>
      </c>
      <c r="J8" t="str">
        <f>IFERROR(_xlfn.RANK.EQ(T_DATA[[#This Row],[AVG RATING]],T_DATA[AVG RATING],0),"")</f>
        <v/>
      </c>
    </row>
  </sheetData>
  <hyperlinks>
    <hyperlink ref="I2" r:id="rId1" xr:uid="{00000000-0004-0000-0000-000000000000}"/>
    <hyperlink ref="I3" r:id="rId2" xr:uid="{00000000-0004-0000-0000-000001000000}"/>
  </hyperlinks>
  <pageMargins left="0.7" right="0.7" top="0.75" bottom="0.75" header="0.3" footer="0.3"/>
  <pageSetup orientation="portrait" horizontalDpi="4294967293" verticalDpi="0"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56"/>
  <sheetViews>
    <sheetView zoomScaleNormal="100" workbookViewId="0">
      <selection activeCell="B36" sqref="B36:F54"/>
    </sheetView>
  </sheetViews>
  <sheetFormatPr defaultRowHeight="15" x14ac:dyDescent="0.25"/>
  <cols>
    <col min="5" max="5" width="8.85546875" customWidth="1"/>
    <col min="23" max="23" width="7.42578125" customWidth="1"/>
  </cols>
  <sheetData>
    <row r="1" spans="1:23" x14ac:dyDescent="0.25">
      <c r="A1" s="12"/>
      <c r="B1" s="13"/>
      <c r="C1" s="13"/>
      <c r="D1" s="13"/>
      <c r="E1" s="13"/>
      <c r="F1" s="13"/>
      <c r="G1" s="13"/>
      <c r="H1" s="13"/>
      <c r="I1" s="13"/>
      <c r="J1" s="13"/>
      <c r="K1" s="13"/>
      <c r="L1" s="13"/>
      <c r="M1" s="13"/>
      <c r="N1" s="13"/>
      <c r="O1" s="13"/>
      <c r="P1" s="13"/>
      <c r="Q1" s="13"/>
      <c r="R1" s="13"/>
      <c r="S1" s="13"/>
      <c r="T1" s="13"/>
      <c r="U1" s="13"/>
      <c r="V1" s="13"/>
      <c r="W1" s="14"/>
    </row>
    <row r="2" spans="1:23" x14ac:dyDescent="0.25">
      <c r="A2" s="15"/>
      <c r="B2" s="6"/>
      <c r="C2" s="6"/>
      <c r="D2" s="6"/>
      <c r="E2" s="6"/>
      <c r="F2" s="6"/>
      <c r="G2" s="6"/>
      <c r="H2" s="6"/>
      <c r="I2" s="6"/>
      <c r="J2" s="6"/>
      <c r="K2" s="6"/>
      <c r="L2" s="6"/>
      <c r="M2" s="6"/>
      <c r="N2" s="6"/>
      <c r="O2" s="6"/>
      <c r="P2" s="6"/>
      <c r="Q2" s="6"/>
      <c r="R2" s="6"/>
      <c r="S2" s="6"/>
      <c r="T2" s="6"/>
      <c r="U2" s="6"/>
      <c r="V2" s="6"/>
      <c r="W2" s="16"/>
    </row>
    <row r="3" spans="1:23" x14ac:dyDescent="0.25">
      <c r="A3" s="15"/>
      <c r="B3" s="6"/>
      <c r="C3" s="6"/>
      <c r="D3" s="6"/>
      <c r="E3" s="6"/>
      <c r="F3" s="6"/>
      <c r="G3" s="6"/>
      <c r="H3" s="6"/>
      <c r="I3" s="6"/>
      <c r="J3" s="6"/>
      <c r="K3" s="6"/>
      <c r="L3" s="6"/>
      <c r="M3" s="6"/>
      <c r="N3" s="6"/>
      <c r="O3" s="6"/>
      <c r="P3" s="6"/>
      <c r="Q3" s="6"/>
      <c r="R3" s="6"/>
      <c r="S3" s="6"/>
      <c r="T3" s="6"/>
      <c r="U3" s="6"/>
      <c r="V3" s="6"/>
      <c r="W3" s="16"/>
    </row>
    <row r="4" spans="1:23" x14ac:dyDescent="0.25">
      <c r="A4" s="15"/>
      <c r="B4" s="6"/>
      <c r="C4" s="6"/>
      <c r="D4" s="6"/>
      <c r="E4" s="6"/>
      <c r="F4" s="6"/>
      <c r="G4" s="6"/>
      <c r="H4" s="6"/>
      <c r="I4" s="6"/>
      <c r="J4" s="6"/>
      <c r="K4" s="6"/>
      <c r="L4" s="6"/>
      <c r="M4" s="6"/>
      <c r="N4" s="6"/>
      <c r="O4" s="6"/>
      <c r="P4" s="6"/>
      <c r="Q4" s="6"/>
      <c r="R4" s="6"/>
      <c r="S4" s="6"/>
      <c r="T4" s="6"/>
      <c r="U4" s="6"/>
      <c r="V4" s="6"/>
      <c r="W4" s="16"/>
    </row>
    <row r="5" spans="1:23" x14ac:dyDescent="0.25">
      <c r="A5" s="15"/>
      <c r="B5" s="6"/>
      <c r="C5" s="6"/>
      <c r="D5" s="6"/>
      <c r="E5" s="6"/>
      <c r="F5" s="6"/>
      <c r="G5" s="6"/>
      <c r="H5" s="6"/>
      <c r="I5" s="6"/>
      <c r="J5" s="6"/>
      <c r="K5" s="6"/>
      <c r="L5" s="6"/>
      <c r="M5" s="6"/>
      <c r="N5" s="6"/>
      <c r="O5" s="6"/>
      <c r="P5" s="6"/>
      <c r="Q5" s="6"/>
      <c r="R5" s="6"/>
      <c r="S5" s="6"/>
      <c r="T5" s="6"/>
      <c r="U5" s="6"/>
      <c r="V5" s="6"/>
      <c r="W5" s="16"/>
    </row>
    <row r="6" spans="1:23" x14ac:dyDescent="0.25">
      <c r="A6" s="15"/>
      <c r="B6" s="6"/>
      <c r="C6" s="6"/>
      <c r="D6" s="6"/>
      <c r="E6" s="6"/>
      <c r="F6" s="6"/>
      <c r="G6" s="6"/>
      <c r="H6" s="6"/>
      <c r="I6" s="6"/>
      <c r="J6" s="6"/>
      <c r="K6" s="6"/>
      <c r="L6" s="6"/>
      <c r="M6" s="6"/>
      <c r="N6" s="6"/>
      <c r="O6" s="6"/>
      <c r="P6" s="6"/>
      <c r="Q6" s="6"/>
      <c r="R6" s="6"/>
      <c r="S6" s="6"/>
      <c r="T6" s="6"/>
      <c r="U6" s="6"/>
      <c r="V6" s="6"/>
      <c r="W6" s="16"/>
    </row>
    <row r="7" spans="1:23" ht="18.75" customHeight="1" x14ac:dyDescent="0.3">
      <c r="A7" s="15"/>
      <c r="B7" s="6"/>
      <c r="C7" s="6"/>
      <c r="D7" s="6"/>
      <c r="E7" s="6"/>
      <c r="F7" s="6"/>
      <c r="G7" s="6"/>
      <c r="H7" s="6"/>
      <c r="I7" s="6"/>
      <c r="J7" s="6"/>
      <c r="K7" s="6"/>
      <c r="L7" s="6"/>
      <c r="M7" s="6"/>
      <c r="N7" s="6"/>
      <c r="O7" s="6"/>
      <c r="P7" s="6"/>
      <c r="Q7" s="6"/>
      <c r="R7" s="6"/>
      <c r="S7" s="6"/>
      <c r="T7" s="6"/>
      <c r="U7" s="6"/>
      <c r="V7" s="23" t="s">
        <v>28</v>
      </c>
      <c r="W7" s="16"/>
    </row>
    <row r="8" spans="1:23" x14ac:dyDescent="0.25">
      <c r="A8" s="15"/>
      <c r="B8" s="6"/>
      <c r="C8" s="6"/>
      <c r="D8" s="6"/>
      <c r="E8" s="6"/>
      <c r="F8" s="6"/>
      <c r="G8" s="6"/>
      <c r="H8" s="6"/>
      <c r="I8" s="6"/>
      <c r="J8" s="6"/>
      <c r="K8" s="6"/>
      <c r="L8" s="6"/>
      <c r="M8" s="6"/>
      <c r="N8" s="6"/>
      <c r="O8" s="6"/>
      <c r="P8" s="6"/>
      <c r="Q8" s="6"/>
      <c r="R8" s="6"/>
      <c r="S8" s="6"/>
      <c r="T8" s="6"/>
      <c r="U8" s="6"/>
      <c r="V8" s="6"/>
      <c r="W8" s="16"/>
    </row>
    <row r="9" spans="1:23" x14ac:dyDescent="0.25">
      <c r="A9" s="15"/>
      <c r="B9" s="6"/>
      <c r="C9" s="6"/>
      <c r="D9" s="6"/>
      <c r="E9" s="6"/>
      <c r="F9" s="6"/>
      <c r="G9" s="6"/>
      <c r="H9" s="6"/>
      <c r="I9" s="6"/>
      <c r="J9" s="6"/>
      <c r="K9" s="6"/>
      <c r="L9" s="6"/>
      <c r="M9" s="6"/>
      <c r="N9" s="6"/>
      <c r="O9" s="6"/>
      <c r="P9" s="6"/>
      <c r="Q9" s="6"/>
      <c r="R9" s="6"/>
      <c r="S9" s="6"/>
      <c r="T9" s="6"/>
      <c r="U9" s="6"/>
      <c r="V9" s="6"/>
      <c r="W9" s="16"/>
    </row>
    <row r="10" spans="1:23" x14ac:dyDescent="0.25">
      <c r="A10" s="15"/>
      <c r="B10" s="6"/>
      <c r="C10" s="6"/>
      <c r="D10" s="6"/>
      <c r="E10" s="6"/>
      <c r="F10" s="6"/>
      <c r="G10" s="6"/>
      <c r="H10" s="6"/>
      <c r="I10" s="6"/>
      <c r="J10" s="6"/>
      <c r="K10" s="6"/>
      <c r="L10" s="6"/>
      <c r="M10" s="6"/>
      <c r="N10" s="6"/>
      <c r="O10" s="6"/>
      <c r="P10" s="6"/>
      <c r="Q10" s="6"/>
      <c r="R10" s="6"/>
      <c r="S10" s="6"/>
      <c r="T10" s="6"/>
      <c r="U10" s="6"/>
      <c r="V10" s="6"/>
      <c r="W10" s="16"/>
    </row>
    <row r="11" spans="1:23" x14ac:dyDescent="0.25">
      <c r="A11" s="15"/>
      <c r="B11" s="6"/>
      <c r="C11" s="6"/>
      <c r="D11" s="6"/>
      <c r="E11" s="6"/>
      <c r="F11" s="6"/>
      <c r="G11" s="6"/>
      <c r="H11" s="6"/>
      <c r="I11" s="6"/>
      <c r="J11" s="6"/>
      <c r="K11" s="6"/>
      <c r="L11" s="6"/>
      <c r="M11" s="6"/>
      <c r="N11" s="6"/>
      <c r="O11" s="6"/>
      <c r="P11" s="6"/>
      <c r="Q11" s="6"/>
      <c r="R11" s="6"/>
      <c r="S11" s="6"/>
      <c r="T11" s="6"/>
      <c r="U11" s="6"/>
      <c r="V11" s="6"/>
      <c r="W11" s="16"/>
    </row>
    <row r="12" spans="1:23" x14ac:dyDescent="0.25">
      <c r="A12" s="15"/>
      <c r="B12" s="6"/>
      <c r="C12" s="6"/>
      <c r="D12" s="6"/>
      <c r="E12" s="6"/>
      <c r="F12" s="6"/>
      <c r="G12" s="6"/>
      <c r="H12" s="6"/>
      <c r="I12" s="6"/>
      <c r="J12" s="6"/>
      <c r="K12" s="6"/>
      <c r="L12" s="6"/>
      <c r="M12" s="6"/>
      <c r="N12" s="6"/>
      <c r="O12" s="6"/>
      <c r="P12" s="6"/>
      <c r="Q12" s="6"/>
      <c r="R12" s="6"/>
      <c r="S12" s="6"/>
      <c r="T12" s="6"/>
      <c r="U12" s="6"/>
      <c r="V12" s="6"/>
      <c r="W12" s="16"/>
    </row>
    <row r="13" spans="1:23" x14ac:dyDescent="0.25">
      <c r="A13" s="15"/>
      <c r="B13" s="6"/>
      <c r="C13" s="6"/>
      <c r="D13" s="6"/>
      <c r="E13" s="6"/>
      <c r="F13" s="6"/>
      <c r="G13" s="6"/>
      <c r="H13" s="6"/>
      <c r="I13" s="6"/>
      <c r="J13" s="6"/>
      <c r="K13" s="6"/>
      <c r="L13" s="6"/>
      <c r="M13" s="6"/>
      <c r="N13" s="6"/>
      <c r="O13" s="6"/>
      <c r="P13" s="6"/>
      <c r="Q13" s="6"/>
      <c r="R13" s="6"/>
      <c r="S13" s="6"/>
      <c r="T13" s="6"/>
      <c r="U13" s="6"/>
      <c r="V13" s="6"/>
      <c r="W13" s="16"/>
    </row>
    <row r="14" spans="1:23" x14ac:dyDescent="0.25">
      <c r="A14" s="15"/>
      <c r="B14" s="6"/>
      <c r="C14" s="6"/>
      <c r="D14" s="6"/>
      <c r="E14" s="6"/>
      <c r="F14" s="6"/>
      <c r="G14" s="6"/>
      <c r="H14" s="6"/>
      <c r="I14" s="6"/>
      <c r="J14" s="6"/>
      <c r="K14" s="6"/>
      <c r="L14" s="6"/>
      <c r="M14" s="6"/>
      <c r="N14" s="6"/>
      <c r="O14" s="6"/>
      <c r="P14" s="6"/>
      <c r="Q14" s="6"/>
      <c r="R14" s="6"/>
      <c r="S14" s="6"/>
      <c r="T14" s="6"/>
      <c r="U14" s="6"/>
      <c r="V14" s="6"/>
      <c r="W14" s="16"/>
    </row>
    <row r="15" spans="1:23" ht="5.0999999999999996" customHeight="1" x14ac:dyDescent="0.35">
      <c r="A15" s="15"/>
      <c r="B15" s="6"/>
      <c r="C15" s="6"/>
      <c r="D15" s="6"/>
      <c r="E15" s="17"/>
      <c r="F15" s="6"/>
      <c r="G15" s="6"/>
      <c r="H15" s="6"/>
      <c r="I15" s="6"/>
      <c r="J15" s="6"/>
      <c r="K15" s="6"/>
      <c r="L15" s="6"/>
      <c r="M15" s="6"/>
      <c r="N15" s="6"/>
      <c r="O15" s="6"/>
      <c r="P15" s="6"/>
      <c r="Q15" s="6"/>
      <c r="R15" s="6"/>
      <c r="S15" s="6"/>
      <c r="T15" s="6"/>
      <c r="U15" s="6"/>
      <c r="V15" s="6"/>
      <c r="W15" s="16"/>
    </row>
    <row r="16" spans="1:23" x14ac:dyDescent="0.25">
      <c r="A16" s="15"/>
      <c r="B16" s="6"/>
      <c r="C16" s="6"/>
      <c r="D16" s="6"/>
      <c r="E16" s="6"/>
      <c r="F16" s="6"/>
      <c r="G16" s="6"/>
      <c r="H16" s="6"/>
      <c r="I16" s="6"/>
      <c r="J16" s="6"/>
      <c r="K16" s="6"/>
      <c r="L16" s="6"/>
      <c r="M16" s="6"/>
      <c r="N16" s="6"/>
      <c r="O16" s="6"/>
      <c r="P16" s="6"/>
      <c r="Q16" s="6"/>
      <c r="R16" s="6"/>
      <c r="S16" s="6"/>
      <c r="T16" s="6"/>
      <c r="U16" s="6"/>
      <c r="V16" s="6"/>
      <c r="W16" s="16"/>
    </row>
    <row r="17" spans="1:23" ht="5.0999999999999996" customHeight="1" x14ac:dyDescent="0.35">
      <c r="A17" s="15"/>
      <c r="B17" s="6"/>
      <c r="C17" s="6"/>
      <c r="D17" s="6"/>
      <c r="E17" s="17"/>
      <c r="F17" s="6"/>
      <c r="G17" s="6"/>
      <c r="H17" s="6"/>
      <c r="I17" s="6"/>
      <c r="J17" s="6"/>
      <c r="K17" s="6"/>
      <c r="L17" s="6"/>
      <c r="M17" s="6"/>
      <c r="N17" s="6"/>
      <c r="O17" s="6"/>
      <c r="P17" s="6"/>
      <c r="Q17" s="6"/>
      <c r="R17" s="6"/>
      <c r="S17" s="6"/>
      <c r="T17" s="6"/>
      <c r="U17" s="6"/>
      <c r="V17" s="6"/>
      <c r="W17" s="16"/>
    </row>
    <row r="18" spans="1:23" x14ac:dyDescent="0.25">
      <c r="A18" s="15"/>
      <c r="B18" s="6"/>
      <c r="C18" s="6"/>
      <c r="D18" s="6"/>
      <c r="E18" s="6"/>
      <c r="F18" s="6"/>
      <c r="G18" s="6"/>
      <c r="H18" s="6"/>
      <c r="I18" s="6"/>
      <c r="J18" s="6"/>
      <c r="K18" s="6"/>
      <c r="L18" s="6"/>
      <c r="M18" s="6"/>
      <c r="N18" s="6"/>
      <c r="O18" s="6"/>
      <c r="P18" s="6"/>
      <c r="Q18" s="6"/>
      <c r="R18" s="6"/>
      <c r="S18" s="6"/>
      <c r="T18" s="6"/>
      <c r="U18" s="6"/>
      <c r="V18" s="6"/>
      <c r="W18" s="16"/>
    </row>
    <row r="19" spans="1:23" ht="5.0999999999999996" customHeight="1" x14ac:dyDescent="0.35">
      <c r="A19" s="15"/>
      <c r="B19" s="6"/>
      <c r="C19" s="6"/>
      <c r="D19" s="6"/>
      <c r="E19" s="17"/>
      <c r="F19" s="6"/>
      <c r="G19" s="6"/>
      <c r="H19" s="6"/>
      <c r="I19" s="6"/>
      <c r="J19" s="6"/>
      <c r="K19" s="6"/>
      <c r="L19" s="6"/>
      <c r="M19" s="6"/>
      <c r="N19" s="6"/>
      <c r="O19" s="6"/>
      <c r="P19" s="6"/>
      <c r="Q19" s="6"/>
      <c r="R19" s="6"/>
      <c r="S19" s="6"/>
      <c r="T19" s="6"/>
      <c r="U19" s="6"/>
      <c r="V19" s="6"/>
      <c r="W19" s="16"/>
    </row>
    <row r="20" spans="1:23" x14ac:dyDescent="0.25">
      <c r="A20" s="15"/>
      <c r="B20" s="6"/>
      <c r="C20" s="6"/>
      <c r="D20" s="6"/>
      <c r="E20" s="6"/>
      <c r="F20" s="6"/>
      <c r="G20" s="6"/>
      <c r="H20" s="6"/>
      <c r="I20" s="6"/>
      <c r="J20" s="6"/>
      <c r="K20" s="6"/>
      <c r="L20" s="6"/>
      <c r="M20" s="6"/>
      <c r="N20" s="6"/>
      <c r="O20" s="6"/>
      <c r="P20" s="6"/>
      <c r="Q20" s="6"/>
      <c r="R20" s="6"/>
      <c r="S20" s="6"/>
      <c r="T20" s="6"/>
      <c r="U20" s="6"/>
      <c r="V20" s="6"/>
      <c r="W20" s="16"/>
    </row>
    <row r="21" spans="1:23" ht="5.0999999999999996" customHeight="1" x14ac:dyDescent="0.35">
      <c r="A21" s="15"/>
      <c r="B21" s="6"/>
      <c r="C21" s="6"/>
      <c r="D21" s="6"/>
      <c r="E21" s="17"/>
      <c r="F21" s="6"/>
      <c r="G21" s="6"/>
      <c r="H21" s="6"/>
      <c r="I21" s="6"/>
      <c r="J21" s="6"/>
      <c r="K21" s="6"/>
      <c r="L21" s="6"/>
      <c r="M21" s="6"/>
      <c r="N21" s="6"/>
      <c r="O21" s="6"/>
      <c r="P21" s="6"/>
      <c r="Q21" s="6"/>
      <c r="R21" s="6"/>
      <c r="S21" s="6"/>
      <c r="T21" s="6"/>
      <c r="U21" s="6"/>
      <c r="V21" s="6"/>
      <c r="W21" s="16"/>
    </row>
    <row r="22" spans="1:23" ht="23.25" x14ac:dyDescent="0.35">
      <c r="A22" s="15"/>
      <c r="B22" s="6"/>
      <c r="C22" s="6"/>
      <c r="D22" s="6"/>
      <c r="E22" s="8" t="str">
        <f>IFERROR(GETPIVOTDATA("Sum of 5 STAR",Pivot!$A$3)/C_RATING,"")</f>
        <v/>
      </c>
      <c r="F22" s="18" t="str">
        <f>IFERROR("("&amp;GETPIVOTDATA("Sum of 5 STAR",Pivot!$A$3)&amp;")","")</f>
        <v>()</v>
      </c>
      <c r="G22" s="6"/>
      <c r="H22" s="6"/>
      <c r="I22" s="6"/>
      <c r="J22" s="6"/>
      <c r="K22" s="6"/>
      <c r="L22" s="6"/>
      <c r="M22" s="6"/>
      <c r="N22" s="6"/>
      <c r="O22" s="6"/>
      <c r="P22" s="6"/>
      <c r="Q22" s="6"/>
      <c r="R22" s="6"/>
      <c r="S22" s="6"/>
      <c r="T22" s="6"/>
      <c r="U22" s="6"/>
      <c r="V22" s="6"/>
      <c r="W22" s="16"/>
    </row>
    <row r="23" spans="1:23" x14ac:dyDescent="0.25">
      <c r="A23" s="15"/>
      <c r="B23" s="6"/>
      <c r="C23" s="6"/>
      <c r="D23" s="6"/>
      <c r="E23" s="6"/>
      <c r="F23" s="6"/>
      <c r="G23" s="6"/>
      <c r="H23" s="6"/>
      <c r="I23" s="6"/>
      <c r="J23" s="6"/>
      <c r="K23" s="6"/>
      <c r="L23" s="6"/>
      <c r="M23" s="6"/>
      <c r="N23" s="6"/>
      <c r="O23" s="6"/>
      <c r="P23" s="6"/>
      <c r="Q23" s="6"/>
      <c r="R23" s="6"/>
      <c r="S23" s="6"/>
      <c r="T23" s="6"/>
      <c r="U23" s="6"/>
      <c r="V23" s="6"/>
      <c r="W23" s="16"/>
    </row>
    <row r="24" spans="1:23" ht="23.25" x14ac:dyDescent="0.35">
      <c r="A24" s="15"/>
      <c r="B24" s="6"/>
      <c r="C24" s="6"/>
      <c r="D24" s="6"/>
      <c r="E24" s="8" t="str">
        <f>IFERROR(GETPIVOTDATA("Sum of 4 STAR",Pivot!$A$3)/C_RATING,"")</f>
        <v/>
      </c>
      <c r="F24" s="18" t="str">
        <f>IFERROR("("&amp;GETPIVOTDATA("Sum of 4 STAR",Pivot!$A$3)&amp;")","")</f>
        <v>()</v>
      </c>
      <c r="G24" s="6"/>
      <c r="H24" s="6"/>
      <c r="I24" s="6"/>
      <c r="J24" s="6"/>
      <c r="K24" s="6"/>
      <c r="L24" s="6"/>
      <c r="M24" s="6"/>
      <c r="N24" s="6"/>
      <c r="O24" s="6"/>
      <c r="P24" s="6"/>
      <c r="Q24" s="6"/>
      <c r="R24" s="6"/>
      <c r="S24" s="6"/>
      <c r="T24" s="6"/>
      <c r="U24" s="6"/>
      <c r="V24" s="6"/>
      <c r="W24" s="16"/>
    </row>
    <row r="25" spans="1:23" x14ac:dyDescent="0.25">
      <c r="A25" s="15"/>
      <c r="B25" s="6"/>
      <c r="C25" s="6"/>
      <c r="D25" s="6"/>
      <c r="E25" s="6"/>
      <c r="F25" s="6"/>
      <c r="G25" s="6"/>
      <c r="H25" s="6"/>
      <c r="I25" s="6"/>
      <c r="J25" s="6"/>
      <c r="K25" s="6"/>
      <c r="L25" s="6"/>
      <c r="M25" s="6"/>
      <c r="N25" s="6"/>
      <c r="O25" s="6"/>
      <c r="P25" s="6"/>
      <c r="Q25" s="6"/>
      <c r="R25" s="6"/>
      <c r="S25" s="6"/>
      <c r="T25" s="6"/>
      <c r="U25" s="6"/>
      <c r="V25" s="6"/>
      <c r="W25" s="16"/>
    </row>
    <row r="26" spans="1:23" ht="23.25" x14ac:dyDescent="0.35">
      <c r="A26" s="15"/>
      <c r="B26" s="6"/>
      <c r="C26" s="6"/>
      <c r="D26" s="6"/>
      <c r="E26" s="8" t="str">
        <f>IFERROR(GETPIVOTDATA("Sum of 3 STAR",Pivot!$A$3)/C_RATING,"")</f>
        <v/>
      </c>
      <c r="F26" s="18" t="str">
        <f>IFERROR("("&amp;GETPIVOTDATA("Sum of 3 STAR",Pivot!$A$3)&amp;")","")</f>
        <v>()</v>
      </c>
      <c r="G26" s="6"/>
      <c r="H26" s="6"/>
      <c r="I26" s="6"/>
      <c r="J26" s="6"/>
      <c r="K26" s="6"/>
      <c r="L26" s="6"/>
      <c r="M26" s="6"/>
      <c r="N26" s="6"/>
      <c r="O26" s="6"/>
      <c r="P26" s="6"/>
      <c r="Q26" s="6"/>
      <c r="R26" s="6"/>
      <c r="S26" s="6"/>
      <c r="T26" s="6"/>
      <c r="U26" s="6"/>
      <c r="V26" s="6"/>
      <c r="W26" s="16"/>
    </row>
    <row r="27" spans="1:23" x14ac:dyDescent="0.25">
      <c r="A27" s="15"/>
      <c r="B27" s="6"/>
      <c r="C27" s="6"/>
      <c r="D27" s="6"/>
      <c r="E27" s="6"/>
      <c r="F27" s="6"/>
      <c r="G27" s="6"/>
      <c r="H27" s="6"/>
      <c r="I27" s="6"/>
      <c r="J27" s="6"/>
      <c r="K27" s="6"/>
      <c r="L27" s="6"/>
      <c r="M27" s="6"/>
      <c r="N27" s="6"/>
      <c r="O27" s="6"/>
      <c r="P27" s="6"/>
      <c r="Q27" s="6"/>
      <c r="R27" s="6"/>
      <c r="S27" s="6"/>
      <c r="T27" s="6"/>
      <c r="U27" s="6"/>
      <c r="V27" s="6"/>
      <c r="W27" s="16"/>
    </row>
    <row r="28" spans="1:23" ht="23.25" x14ac:dyDescent="0.35">
      <c r="A28" s="15"/>
      <c r="B28" s="6"/>
      <c r="C28" s="6"/>
      <c r="D28" s="6"/>
      <c r="E28" s="8" t="str">
        <f>IFERROR(GETPIVOTDATA("Sum of 2 STAR",Pivot!$A$3)/C_RATING,"")</f>
        <v/>
      </c>
      <c r="F28" s="18" t="str">
        <f>IFERROR("("&amp;GETPIVOTDATA("Sum of 2 STAR",Pivot!$A$3)&amp;")","")</f>
        <v>()</v>
      </c>
      <c r="G28" s="6"/>
      <c r="H28" s="6"/>
      <c r="I28" s="6"/>
      <c r="J28" s="6"/>
      <c r="K28" s="6"/>
      <c r="L28" s="6"/>
      <c r="M28" s="6"/>
      <c r="N28" s="6"/>
      <c r="O28" s="6"/>
      <c r="P28" s="6"/>
      <c r="Q28" s="6"/>
      <c r="R28" s="6"/>
      <c r="S28" s="6"/>
      <c r="T28" s="6"/>
      <c r="U28" s="6"/>
      <c r="V28" s="6"/>
      <c r="W28" s="16"/>
    </row>
    <row r="29" spans="1:23" x14ac:dyDescent="0.25">
      <c r="A29" s="15"/>
      <c r="B29" s="6"/>
      <c r="C29" s="6"/>
      <c r="D29" s="6"/>
      <c r="E29" s="6"/>
      <c r="F29" s="6"/>
      <c r="G29" s="6"/>
      <c r="H29" s="6"/>
      <c r="I29" s="6"/>
      <c r="J29" s="6"/>
      <c r="K29" s="6"/>
      <c r="L29" s="6"/>
      <c r="M29" s="6"/>
      <c r="N29" s="6"/>
      <c r="O29" s="6"/>
      <c r="P29" s="6"/>
      <c r="Q29" s="6"/>
      <c r="R29" s="6"/>
      <c r="S29" s="6"/>
      <c r="T29" s="6"/>
      <c r="U29" s="6"/>
      <c r="V29" s="6"/>
      <c r="W29" s="16"/>
    </row>
    <row r="30" spans="1:23" ht="23.25" x14ac:dyDescent="0.35">
      <c r="A30" s="15"/>
      <c r="B30" s="6"/>
      <c r="C30" s="6"/>
      <c r="D30" s="6"/>
      <c r="E30" s="8" t="str">
        <f>IFERROR(GETPIVOTDATA("Sum of 1 STAR",Pivot!$A$3)/C_RATING,"")</f>
        <v/>
      </c>
      <c r="F30" s="18" t="str">
        <f>IFERROR("("&amp;GETPIVOTDATA("Sum of 1 STAR",Pivot!$A$3)&amp;")","")</f>
        <v>()</v>
      </c>
      <c r="G30" s="6"/>
      <c r="H30" s="6"/>
      <c r="I30" s="6"/>
      <c r="J30" s="6"/>
      <c r="K30" s="6"/>
      <c r="L30" s="6"/>
      <c r="M30" s="6"/>
      <c r="N30" s="6"/>
      <c r="O30" s="6"/>
      <c r="P30" s="6"/>
      <c r="Q30" s="6"/>
      <c r="R30" s="6"/>
      <c r="S30" s="6"/>
      <c r="T30" s="6"/>
      <c r="U30" s="6"/>
      <c r="V30" s="6"/>
      <c r="W30" s="16"/>
    </row>
    <row r="31" spans="1:23" x14ac:dyDescent="0.25">
      <c r="A31" s="15"/>
      <c r="B31" s="6"/>
      <c r="C31" s="6"/>
      <c r="D31" s="6"/>
      <c r="E31" s="6"/>
      <c r="F31" s="6"/>
      <c r="G31" s="6"/>
      <c r="H31" s="6"/>
      <c r="I31" s="6"/>
      <c r="J31" s="6"/>
      <c r="K31" s="6"/>
      <c r="L31" s="6"/>
      <c r="M31" s="6"/>
      <c r="N31" s="6"/>
      <c r="O31" s="6"/>
      <c r="P31" s="6"/>
      <c r="Q31" s="6"/>
      <c r="R31" s="6"/>
      <c r="S31" s="6"/>
      <c r="T31" s="6"/>
      <c r="U31" s="6"/>
      <c r="V31" s="6"/>
      <c r="W31" s="16"/>
    </row>
    <row r="32" spans="1:23" x14ac:dyDescent="0.25">
      <c r="A32" s="15"/>
      <c r="B32" s="6"/>
      <c r="C32" s="6"/>
      <c r="D32" s="6"/>
      <c r="E32" s="6"/>
      <c r="F32" s="6"/>
      <c r="G32" s="6"/>
      <c r="H32" s="6"/>
      <c r="I32" s="6"/>
      <c r="J32" s="6"/>
      <c r="K32" s="6"/>
      <c r="L32" s="6"/>
      <c r="M32" s="6"/>
      <c r="N32" s="6"/>
      <c r="O32" s="6"/>
      <c r="P32" s="6"/>
      <c r="Q32" s="6"/>
      <c r="R32" s="6"/>
      <c r="S32" s="6"/>
      <c r="T32" s="6"/>
      <c r="U32" s="6"/>
      <c r="V32" s="6"/>
      <c r="W32" s="16"/>
    </row>
    <row r="33" spans="1:23" x14ac:dyDescent="0.25">
      <c r="A33" s="15"/>
      <c r="B33" s="6"/>
      <c r="C33" s="6"/>
      <c r="D33" s="6"/>
      <c r="E33" s="6"/>
      <c r="F33" s="6"/>
      <c r="G33" s="6"/>
      <c r="H33" s="6"/>
      <c r="I33" s="6"/>
      <c r="J33" s="6"/>
      <c r="K33" s="6"/>
      <c r="L33" s="6"/>
      <c r="M33" s="6"/>
      <c r="N33" s="6"/>
      <c r="O33" s="6"/>
      <c r="P33" s="6"/>
      <c r="Q33" s="6"/>
      <c r="R33" s="6"/>
      <c r="S33" s="6"/>
      <c r="T33" s="6"/>
      <c r="U33" s="6"/>
      <c r="V33" s="6"/>
      <c r="W33" s="16"/>
    </row>
    <row r="34" spans="1:23" x14ac:dyDescent="0.25">
      <c r="A34" s="15"/>
      <c r="B34" s="6"/>
      <c r="C34" s="6"/>
      <c r="D34" s="6"/>
      <c r="E34" s="6"/>
      <c r="F34" s="6"/>
      <c r="G34" s="6"/>
      <c r="H34" s="6"/>
      <c r="I34" s="6"/>
      <c r="J34" s="6"/>
      <c r="K34" s="6"/>
      <c r="L34" s="6"/>
      <c r="M34" s="6"/>
      <c r="N34" s="6"/>
      <c r="O34" s="6"/>
      <c r="P34" s="6"/>
      <c r="Q34" s="6"/>
      <c r="R34" s="6"/>
      <c r="S34" s="6"/>
      <c r="T34" s="6"/>
      <c r="U34" s="6"/>
      <c r="V34" s="6"/>
      <c r="W34" s="16"/>
    </row>
    <row r="35" spans="1:23" x14ac:dyDescent="0.25">
      <c r="A35" s="15"/>
      <c r="B35" s="6"/>
      <c r="C35" s="6"/>
      <c r="D35" s="6"/>
      <c r="E35" s="6"/>
      <c r="F35" s="6"/>
      <c r="G35" s="6"/>
      <c r="H35" s="6"/>
      <c r="I35" s="6"/>
      <c r="J35" s="6"/>
      <c r="K35" s="6"/>
      <c r="L35" s="6"/>
      <c r="M35" s="6"/>
      <c r="N35" s="6"/>
      <c r="O35" s="6"/>
      <c r="P35" s="6"/>
      <c r="Q35" s="6"/>
      <c r="R35" s="6"/>
      <c r="S35" s="6"/>
      <c r="T35" s="6"/>
      <c r="U35" s="6"/>
      <c r="V35" s="6"/>
      <c r="W35" s="16"/>
    </row>
    <row r="36" spans="1:23" ht="15" customHeight="1" x14ac:dyDescent="0.25">
      <c r="A36" s="15"/>
      <c r="B36" s="25" t="s">
        <v>11</v>
      </c>
      <c r="C36" s="26"/>
      <c r="D36" s="26"/>
      <c r="E36" s="26"/>
      <c r="F36" s="27"/>
      <c r="G36" s="6"/>
      <c r="H36" s="6"/>
      <c r="I36" s="6"/>
      <c r="J36" s="6"/>
      <c r="K36" s="6"/>
      <c r="L36" s="6"/>
      <c r="M36" s="6"/>
      <c r="N36" s="6"/>
      <c r="O36" s="6"/>
      <c r="P36" s="6"/>
      <c r="Q36" s="6"/>
      <c r="R36" s="6"/>
      <c r="S36" s="6"/>
      <c r="T36" s="6"/>
      <c r="U36" s="6"/>
      <c r="V36" s="6"/>
      <c r="W36" s="16"/>
    </row>
    <row r="37" spans="1:23" x14ac:dyDescent="0.25">
      <c r="A37" s="15"/>
      <c r="B37" s="28"/>
      <c r="C37" s="29"/>
      <c r="D37" s="29"/>
      <c r="E37" s="29"/>
      <c r="F37" s="30"/>
      <c r="G37" s="6"/>
      <c r="H37" s="6"/>
      <c r="I37" s="6"/>
      <c r="J37" s="6"/>
      <c r="K37" s="6"/>
      <c r="L37" s="6"/>
      <c r="M37" s="6"/>
      <c r="N37" s="6"/>
      <c r="O37" s="6"/>
      <c r="P37" s="6"/>
      <c r="Q37" s="6"/>
      <c r="R37" s="6"/>
      <c r="S37" s="6"/>
      <c r="T37" s="6"/>
      <c r="U37" s="6"/>
      <c r="V37" s="6"/>
      <c r="W37" s="16"/>
    </row>
    <row r="38" spans="1:23" x14ac:dyDescent="0.25">
      <c r="A38" s="15"/>
      <c r="B38" s="28"/>
      <c r="C38" s="29"/>
      <c r="D38" s="29"/>
      <c r="E38" s="29"/>
      <c r="F38" s="30"/>
      <c r="G38" s="6"/>
      <c r="H38" s="6"/>
      <c r="I38" s="6"/>
      <c r="J38" s="6"/>
      <c r="K38" s="6"/>
      <c r="L38" s="6"/>
      <c r="M38" s="6"/>
      <c r="N38" s="6"/>
      <c r="O38" s="6"/>
      <c r="P38" s="6"/>
      <c r="Q38" s="6"/>
      <c r="R38" s="6"/>
      <c r="S38" s="6"/>
      <c r="T38" s="6"/>
      <c r="U38" s="6"/>
      <c r="V38" s="6"/>
      <c r="W38" s="16"/>
    </row>
    <row r="39" spans="1:23" x14ac:dyDescent="0.25">
      <c r="A39" s="15"/>
      <c r="B39" s="28"/>
      <c r="C39" s="29"/>
      <c r="D39" s="29"/>
      <c r="E39" s="29"/>
      <c r="F39" s="30"/>
      <c r="G39" s="6"/>
      <c r="H39" s="6"/>
      <c r="I39" s="6"/>
      <c r="J39" s="6"/>
      <c r="K39" s="6"/>
      <c r="L39" s="6"/>
      <c r="M39" s="6"/>
      <c r="N39" s="6"/>
      <c r="O39" s="6"/>
      <c r="P39" s="6"/>
      <c r="Q39" s="6"/>
      <c r="R39" s="6"/>
      <c r="S39" s="6"/>
      <c r="T39" s="6"/>
      <c r="U39" s="6"/>
      <c r="V39" s="6"/>
      <c r="W39" s="16"/>
    </row>
    <row r="40" spans="1:23" x14ac:dyDescent="0.25">
      <c r="A40" s="15"/>
      <c r="B40" s="28"/>
      <c r="C40" s="29"/>
      <c r="D40" s="29"/>
      <c r="E40" s="29"/>
      <c r="F40" s="30"/>
      <c r="G40" s="6"/>
      <c r="H40" s="6"/>
      <c r="I40" s="6"/>
      <c r="J40" s="6"/>
      <c r="K40" s="6"/>
      <c r="L40" s="6"/>
      <c r="M40" s="6"/>
      <c r="N40" s="6"/>
      <c r="O40" s="6"/>
      <c r="P40" s="6"/>
      <c r="Q40" s="6"/>
      <c r="R40" s="6"/>
      <c r="S40" s="6"/>
      <c r="T40" s="6"/>
      <c r="U40" s="6"/>
      <c r="V40" s="6"/>
      <c r="W40" s="16"/>
    </row>
    <row r="41" spans="1:23" x14ac:dyDescent="0.25">
      <c r="A41" s="15"/>
      <c r="B41" s="28"/>
      <c r="C41" s="29"/>
      <c r="D41" s="29"/>
      <c r="E41" s="29"/>
      <c r="F41" s="30"/>
      <c r="G41" s="6"/>
      <c r="H41" s="6"/>
      <c r="I41" s="6"/>
      <c r="J41" s="6"/>
      <c r="K41" s="6"/>
      <c r="L41" s="6"/>
      <c r="M41" s="6"/>
      <c r="N41" s="6"/>
      <c r="O41" s="6"/>
      <c r="P41" s="6"/>
      <c r="Q41" s="6"/>
      <c r="R41" s="6"/>
      <c r="S41" s="6"/>
      <c r="T41" s="6"/>
      <c r="U41" s="6"/>
      <c r="V41" s="6"/>
      <c r="W41" s="16"/>
    </row>
    <row r="42" spans="1:23" x14ac:dyDescent="0.25">
      <c r="A42" s="15"/>
      <c r="B42" s="28"/>
      <c r="C42" s="29"/>
      <c r="D42" s="29"/>
      <c r="E42" s="29"/>
      <c r="F42" s="30"/>
      <c r="G42" s="6"/>
      <c r="H42" s="6"/>
      <c r="I42" s="6"/>
      <c r="J42" s="6"/>
      <c r="K42" s="6"/>
      <c r="L42" s="6"/>
      <c r="M42" s="6"/>
      <c r="N42" s="6"/>
      <c r="O42" s="6"/>
      <c r="P42" s="6"/>
      <c r="Q42" s="6"/>
      <c r="R42" s="6"/>
      <c r="S42" s="6"/>
      <c r="T42" s="6"/>
      <c r="U42" s="6"/>
      <c r="V42" s="6"/>
      <c r="W42" s="16"/>
    </row>
    <row r="43" spans="1:23" x14ac:dyDescent="0.25">
      <c r="A43" s="15"/>
      <c r="B43" s="28"/>
      <c r="C43" s="29"/>
      <c r="D43" s="29"/>
      <c r="E43" s="29"/>
      <c r="F43" s="30"/>
      <c r="G43" s="6"/>
      <c r="H43" s="6"/>
      <c r="I43" s="6"/>
      <c r="J43" s="6"/>
      <c r="K43" s="6"/>
      <c r="L43" s="6"/>
      <c r="M43" s="6"/>
      <c r="N43" s="6"/>
      <c r="O43" s="6"/>
      <c r="P43" s="6"/>
      <c r="Q43" s="6"/>
      <c r="R43" s="6"/>
      <c r="S43" s="6"/>
      <c r="T43" s="6"/>
      <c r="U43" s="6"/>
      <c r="V43" s="6"/>
      <c r="W43" s="16"/>
    </row>
    <row r="44" spans="1:23" x14ac:dyDescent="0.25">
      <c r="A44" s="15"/>
      <c r="B44" s="28"/>
      <c r="C44" s="29"/>
      <c r="D44" s="29"/>
      <c r="E44" s="29"/>
      <c r="F44" s="30"/>
      <c r="G44" s="6"/>
      <c r="H44" s="6"/>
      <c r="I44" s="6"/>
      <c r="J44" s="6"/>
      <c r="K44" s="6"/>
      <c r="L44" s="6"/>
      <c r="M44" s="6"/>
      <c r="N44" s="6"/>
      <c r="O44" s="6"/>
      <c r="P44" s="6"/>
      <c r="Q44" s="6"/>
      <c r="R44" s="6"/>
      <c r="S44" s="6"/>
      <c r="T44" s="6"/>
      <c r="U44" s="6"/>
      <c r="V44" s="6"/>
      <c r="W44" s="16"/>
    </row>
    <row r="45" spans="1:23" x14ac:dyDescent="0.25">
      <c r="A45" s="15"/>
      <c r="B45" s="28"/>
      <c r="C45" s="29"/>
      <c r="D45" s="29"/>
      <c r="E45" s="29"/>
      <c r="F45" s="30"/>
      <c r="G45" s="6"/>
      <c r="H45" s="6"/>
      <c r="I45" s="6"/>
      <c r="J45" s="6"/>
      <c r="K45" s="6"/>
      <c r="L45" s="6"/>
      <c r="M45" s="6"/>
      <c r="N45" s="6"/>
      <c r="O45" s="6"/>
      <c r="P45" s="6"/>
      <c r="Q45" s="6"/>
      <c r="R45" s="6"/>
      <c r="S45" s="6"/>
      <c r="T45" s="6"/>
      <c r="U45" s="6"/>
      <c r="V45" s="6"/>
      <c r="W45" s="16"/>
    </row>
    <row r="46" spans="1:23" x14ac:dyDescent="0.25">
      <c r="A46" s="15"/>
      <c r="B46" s="28"/>
      <c r="C46" s="29"/>
      <c r="D46" s="29"/>
      <c r="E46" s="29"/>
      <c r="F46" s="30"/>
      <c r="G46" s="6"/>
      <c r="H46" s="6"/>
      <c r="I46" s="6"/>
      <c r="J46" s="6"/>
      <c r="K46" s="6"/>
      <c r="L46" s="6"/>
      <c r="M46" s="6"/>
      <c r="N46" s="6"/>
      <c r="O46" s="6"/>
      <c r="P46" s="6"/>
      <c r="Q46" s="6"/>
      <c r="R46" s="6"/>
      <c r="S46" s="6"/>
      <c r="T46" s="6"/>
      <c r="U46" s="6"/>
      <c r="V46" s="6"/>
      <c r="W46" s="16"/>
    </row>
    <row r="47" spans="1:23" x14ac:dyDescent="0.25">
      <c r="A47" s="15"/>
      <c r="B47" s="28"/>
      <c r="C47" s="29"/>
      <c r="D47" s="29"/>
      <c r="E47" s="29"/>
      <c r="F47" s="30"/>
      <c r="G47" s="6"/>
      <c r="H47" s="6"/>
      <c r="I47" s="6"/>
      <c r="J47" s="6"/>
      <c r="K47" s="6"/>
      <c r="L47" s="6"/>
      <c r="M47" s="6"/>
      <c r="N47" s="6"/>
      <c r="O47" s="6"/>
      <c r="P47" s="6"/>
      <c r="Q47" s="6"/>
      <c r="R47" s="6"/>
      <c r="S47" s="6"/>
      <c r="T47" s="6"/>
      <c r="U47" s="6"/>
      <c r="V47" s="6"/>
      <c r="W47" s="16"/>
    </row>
    <row r="48" spans="1:23" x14ac:dyDescent="0.25">
      <c r="A48" s="15"/>
      <c r="B48" s="28"/>
      <c r="C48" s="29"/>
      <c r="D48" s="29"/>
      <c r="E48" s="29"/>
      <c r="F48" s="30"/>
      <c r="G48" s="6"/>
      <c r="H48" s="6"/>
      <c r="I48" s="6"/>
      <c r="J48" s="6"/>
      <c r="K48" s="6"/>
      <c r="L48" s="6"/>
      <c r="M48" s="6"/>
      <c r="N48" s="6"/>
      <c r="O48" s="6"/>
      <c r="P48" s="6"/>
      <c r="Q48" s="6"/>
      <c r="R48" s="6"/>
      <c r="S48" s="6"/>
      <c r="T48" s="6"/>
      <c r="U48" s="6"/>
      <c r="V48" s="6"/>
      <c r="W48" s="16"/>
    </row>
    <row r="49" spans="1:23" x14ac:dyDescent="0.25">
      <c r="A49" s="15"/>
      <c r="B49" s="28"/>
      <c r="C49" s="29"/>
      <c r="D49" s="29"/>
      <c r="E49" s="29"/>
      <c r="F49" s="30"/>
      <c r="G49" s="6"/>
      <c r="H49" s="6"/>
      <c r="I49" s="6"/>
      <c r="J49" s="6"/>
      <c r="K49" s="6"/>
      <c r="L49" s="6"/>
      <c r="M49" s="6"/>
      <c r="N49" s="6"/>
      <c r="O49" s="6"/>
      <c r="P49" s="6"/>
      <c r="Q49" s="6"/>
      <c r="R49" s="6"/>
      <c r="S49" s="6"/>
      <c r="T49" s="6"/>
      <c r="U49" s="6"/>
      <c r="V49" s="6"/>
      <c r="W49" s="16"/>
    </row>
    <row r="50" spans="1:23" x14ac:dyDescent="0.25">
      <c r="A50" s="15"/>
      <c r="B50" s="28"/>
      <c r="C50" s="29"/>
      <c r="D50" s="29"/>
      <c r="E50" s="29"/>
      <c r="F50" s="30"/>
      <c r="G50" s="6"/>
      <c r="H50" s="6"/>
      <c r="I50" s="6"/>
      <c r="J50" s="6"/>
      <c r="K50" s="6"/>
      <c r="L50" s="6"/>
      <c r="M50" s="6"/>
      <c r="N50" s="6"/>
      <c r="O50" s="6"/>
      <c r="P50" s="6"/>
      <c r="Q50" s="6"/>
      <c r="R50" s="6"/>
      <c r="S50" s="6"/>
      <c r="T50" s="6"/>
      <c r="U50" s="6"/>
      <c r="V50" s="6"/>
      <c r="W50" s="16"/>
    </row>
    <row r="51" spans="1:23" x14ac:dyDescent="0.25">
      <c r="A51" s="15"/>
      <c r="B51" s="28"/>
      <c r="C51" s="29"/>
      <c r="D51" s="29"/>
      <c r="E51" s="29"/>
      <c r="F51" s="30"/>
      <c r="G51" s="6"/>
      <c r="H51" s="6"/>
      <c r="I51" s="6"/>
      <c r="J51" s="6"/>
      <c r="K51" s="6"/>
      <c r="L51" s="6"/>
      <c r="M51" s="6"/>
      <c r="N51" s="6"/>
      <c r="O51" s="6"/>
      <c r="P51" s="6"/>
      <c r="Q51" s="6"/>
      <c r="R51" s="6"/>
      <c r="S51" s="6"/>
      <c r="T51" s="6"/>
      <c r="U51" s="6"/>
      <c r="V51" s="6"/>
      <c r="W51" s="16"/>
    </row>
    <row r="52" spans="1:23" x14ac:dyDescent="0.25">
      <c r="A52" s="15"/>
      <c r="B52" s="28"/>
      <c r="C52" s="29"/>
      <c r="D52" s="29"/>
      <c r="E52" s="29"/>
      <c r="F52" s="30"/>
      <c r="G52" s="6"/>
      <c r="H52" s="6"/>
      <c r="I52" s="6"/>
      <c r="J52" s="6"/>
      <c r="K52" s="6"/>
      <c r="L52" s="6"/>
      <c r="M52" s="6"/>
      <c r="N52" s="6"/>
      <c r="O52" s="6"/>
      <c r="P52" s="6"/>
      <c r="Q52" s="6"/>
      <c r="R52" s="6"/>
      <c r="S52" s="6"/>
      <c r="T52" s="6"/>
      <c r="U52" s="6"/>
      <c r="V52" s="6"/>
      <c r="W52" s="16"/>
    </row>
    <row r="53" spans="1:23" x14ac:dyDescent="0.25">
      <c r="A53" s="15"/>
      <c r="B53" s="28"/>
      <c r="C53" s="29"/>
      <c r="D53" s="29"/>
      <c r="E53" s="29"/>
      <c r="F53" s="30"/>
      <c r="G53" s="6"/>
      <c r="H53" s="6"/>
      <c r="I53" s="6"/>
      <c r="J53" s="6"/>
      <c r="K53" s="6"/>
      <c r="L53" s="6"/>
      <c r="M53" s="6"/>
      <c r="N53" s="6"/>
      <c r="O53" s="6"/>
      <c r="P53" s="6"/>
      <c r="Q53" s="6"/>
      <c r="R53" s="6"/>
      <c r="S53" s="6"/>
      <c r="T53" s="6"/>
      <c r="U53" s="6"/>
      <c r="V53" s="6"/>
      <c r="W53" s="16"/>
    </row>
    <row r="54" spans="1:23" x14ac:dyDescent="0.25">
      <c r="A54" s="15"/>
      <c r="B54" s="31"/>
      <c r="C54" s="32"/>
      <c r="D54" s="32"/>
      <c r="E54" s="32"/>
      <c r="F54" s="33"/>
      <c r="G54" s="6"/>
      <c r="H54" s="6"/>
      <c r="I54" s="6"/>
      <c r="J54" s="6"/>
      <c r="K54" s="6"/>
      <c r="L54" s="6"/>
      <c r="M54" s="6"/>
      <c r="N54" s="6"/>
      <c r="O54" s="6"/>
      <c r="P54" s="6"/>
      <c r="Q54" s="6"/>
      <c r="R54" s="6"/>
      <c r="S54" s="6"/>
      <c r="T54" s="6"/>
      <c r="U54" s="6"/>
      <c r="V54" s="6"/>
      <c r="W54" s="16"/>
    </row>
    <row r="55" spans="1:23" x14ac:dyDescent="0.25">
      <c r="A55" s="15"/>
      <c r="B55" s="6"/>
      <c r="C55" s="6"/>
      <c r="D55" s="6"/>
      <c r="E55" s="6"/>
      <c r="F55" s="6"/>
      <c r="G55" s="6"/>
      <c r="H55" s="6"/>
      <c r="I55" s="6"/>
      <c r="J55" s="6"/>
      <c r="K55" s="6"/>
      <c r="L55" s="6"/>
      <c r="M55" s="6"/>
      <c r="N55" s="6"/>
      <c r="O55" s="6"/>
      <c r="P55" s="6"/>
      <c r="Q55" s="6"/>
      <c r="R55" s="6"/>
      <c r="S55" s="6"/>
      <c r="T55" s="6"/>
      <c r="U55" s="6"/>
      <c r="V55" s="6"/>
      <c r="W55" s="16"/>
    </row>
    <row r="56" spans="1:23" ht="15.75" thickBot="1" x14ac:dyDescent="0.3">
      <c r="A56" s="19"/>
      <c r="B56" s="20"/>
      <c r="C56" s="20"/>
      <c r="D56" s="20"/>
      <c r="E56" s="20"/>
      <c r="F56" s="20"/>
      <c r="G56" s="20"/>
      <c r="H56" s="20"/>
      <c r="I56" s="20"/>
      <c r="J56" s="20"/>
      <c r="K56" s="20"/>
      <c r="L56" s="20"/>
      <c r="M56" s="20"/>
      <c r="N56" s="20"/>
      <c r="O56" s="20"/>
      <c r="P56" s="20"/>
      <c r="Q56" s="20"/>
      <c r="R56" s="20"/>
      <c r="S56" s="20"/>
      <c r="T56" s="20"/>
      <c r="U56" s="20"/>
      <c r="V56" s="20"/>
      <c r="W56" s="21"/>
    </row>
  </sheetData>
  <sheetProtection algorithmName="SHA-512" hashValue="3pO5NP+qE2bHxU0T8hmLIwHoL82a2PN4eq8YxEMQR8mxTDyV9HrnJ5bmZvqySsyZK12H20r7uhgwQ1/WXsNPzg==" saltValue="dXlngTEeYVqa3KzRs4we6w==" spinCount="100000" sheet="1" scenarios="1" formatCells="0" formatColumns="0" formatRows="0" pivotTables="0"/>
  <mergeCells count="1">
    <mergeCell ref="B36:F54"/>
  </mergeCells>
  <printOptions horizontalCentered="1" verticalCentered="1"/>
  <pageMargins left="0.45" right="0.45" top="0.25" bottom="0.25" header="0.3" footer="0.3"/>
  <pageSetup scale="61" orientation="landscape" horizontalDpi="4294967293"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8"/>
  <sheetViews>
    <sheetView workbookViewId="0">
      <selection activeCell="B8" sqref="B8"/>
    </sheetView>
  </sheetViews>
  <sheetFormatPr defaultRowHeight="15" x14ac:dyDescent="0.25"/>
  <cols>
    <col min="1" max="1" width="17.7109375" bestFit="1" customWidth="1"/>
  </cols>
  <sheetData>
    <row r="3" spans="1:6" x14ac:dyDescent="0.25">
      <c r="B3" t="s">
        <v>8</v>
      </c>
    </row>
    <row r="4" spans="1:6" x14ac:dyDescent="0.25">
      <c r="B4" s="2">
        <v>1</v>
      </c>
      <c r="C4" s="2">
        <v>2</v>
      </c>
      <c r="D4" s="2">
        <v>3</v>
      </c>
      <c r="E4" s="2">
        <v>4</v>
      </c>
      <c r="F4" s="2">
        <v>5</v>
      </c>
    </row>
    <row r="5" spans="1:6" x14ac:dyDescent="0.25">
      <c r="B5">
        <f>IFERROR(GETPIVOTDATA("Sum of 1 STAR",Pivot!$A$3),0)</f>
        <v>0</v>
      </c>
      <c r="C5">
        <f>IFERROR(GETPIVOTDATA("Sum of 2 STAR",Pivot!$A$3),0)</f>
        <v>0</v>
      </c>
      <c r="D5">
        <f>IFERROR(GETPIVOTDATA("Sum of 3 STAR",Pivot!$A$3),0)</f>
        <v>0</v>
      </c>
      <c r="E5">
        <f>IFERROR(GETPIVOTDATA("Sum of 4 STAR",Pivot!$A$3),0)</f>
        <v>0</v>
      </c>
      <c r="F5">
        <f>IFERROR(GETPIVOTDATA("Sum of 5 STAR",Pivot!$A$3),0)</f>
        <v>0</v>
      </c>
    </row>
    <row r="7" spans="1:6" x14ac:dyDescent="0.25">
      <c r="A7" t="s">
        <v>22</v>
      </c>
      <c r="B7" s="3">
        <f>IFERROR(GETPIVOTDATA("RATING COUNT",Pivot!$N$3),"")</f>
        <v>0</v>
      </c>
    </row>
    <row r="8" spans="1:6" x14ac:dyDescent="0.25">
      <c r="A8" t="s">
        <v>23</v>
      </c>
      <c r="B8" s="11" t="str">
        <f>IFERROR(SUMPRODUCT(L_VAL,B5:F5)/C_RATING,"")</f>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T5"/>
  <sheetViews>
    <sheetView workbookViewId="0">
      <selection activeCell="Z21" sqref="Z21"/>
    </sheetView>
  </sheetViews>
  <sheetFormatPr defaultRowHeight="15" x14ac:dyDescent="0.25"/>
  <cols>
    <col min="1" max="5" width="13.5703125" customWidth="1"/>
    <col min="6" max="13" width="3.28515625" customWidth="1"/>
    <col min="14" max="14" width="13.140625" bestFit="1" customWidth="1"/>
    <col min="15" max="15" width="21.7109375" bestFit="1" customWidth="1"/>
    <col min="16" max="18" width="4.5703125" customWidth="1"/>
    <col min="19" max="19" width="13.140625" customWidth="1"/>
    <col min="20" max="21" width="19.140625" bestFit="1" customWidth="1"/>
    <col min="23" max="23" width="33.28515625" customWidth="1"/>
    <col min="24" max="24" width="19.140625" customWidth="1"/>
  </cols>
  <sheetData>
    <row r="3" spans="1:20" x14ac:dyDescent="0.25">
      <c r="A3" t="s">
        <v>17</v>
      </c>
      <c r="B3" t="s">
        <v>16</v>
      </c>
      <c r="C3" t="s">
        <v>18</v>
      </c>
      <c r="D3" t="s">
        <v>19</v>
      </c>
      <c r="E3" t="s">
        <v>20</v>
      </c>
      <c r="N3" s="9" t="s">
        <v>14</v>
      </c>
      <c r="O3" t="s">
        <v>13</v>
      </c>
      <c r="S3" s="9" t="s">
        <v>14</v>
      </c>
      <c r="T3" t="s">
        <v>21</v>
      </c>
    </row>
    <row r="4" spans="1:20" x14ac:dyDescent="0.25">
      <c r="N4" s="10" t="s">
        <v>29</v>
      </c>
      <c r="S4" s="10" t="s">
        <v>29</v>
      </c>
      <c r="T4" s="11"/>
    </row>
    <row r="5" spans="1:20" x14ac:dyDescent="0.25">
      <c r="N5" s="10"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DATA</vt:lpstr>
      <vt:lpstr>REPORT</vt:lpstr>
      <vt:lpstr>HELP</vt:lpstr>
      <vt:lpstr>Pivot</vt:lpstr>
      <vt:lpstr>C_AVGRATING</vt:lpstr>
      <vt:lpstr>C_RATING</vt:lpstr>
      <vt:lpstr>L_VAL</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indzara</dc:creator>
  <cp:lastModifiedBy>tan yi nuo</cp:lastModifiedBy>
  <cp:lastPrinted>2016-01-05T15:34:31Z</cp:lastPrinted>
  <dcterms:created xsi:type="dcterms:W3CDTF">2015-12-31T04:19:12Z</dcterms:created>
  <dcterms:modified xsi:type="dcterms:W3CDTF">2023-12-07T14:56:19Z</dcterms:modified>
</cp:coreProperties>
</file>