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31470ca7ae8f2e27/Columbia STAT/5261/Project/5261 data/"/>
    </mc:Choice>
  </mc:AlternateContent>
  <xr:revisionPtr revIDLastSave="3" documentId="8_{7B947B71-4AB1-B54A-9B83-2B88DDAD3D23}" xr6:coauthVersionLast="47" xr6:coauthVersionMax="47" xr10:uidLastSave="{E21320BE-2369-4FCC-BBDC-0CD867F894BD}"/>
  <bookViews>
    <workbookView xWindow="-108" yWindow="-108" windowWidth="23256" windowHeight="12456" xr2:uid="{00000000-000D-0000-FFFF-FFFF00000000}"/>
  </bookViews>
  <sheets>
    <sheet name="Copy of data for project 526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1" i="1" l="1"/>
  <c r="O3" i="1"/>
  <c r="O2" i="1"/>
  <c r="AA2" i="1"/>
  <c r="Z2" i="1"/>
  <c r="Y2" i="1"/>
  <c r="X2" i="1"/>
  <c r="W2" i="1"/>
  <c r="V2" i="1"/>
  <c r="U2" i="1"/>
  <c r="T2" i="1"/>
  <c r="S2" i="1"/>
  <c r="R2" i="1"/>
  <c r="Q2" i="1"/>
  <c r="P2" i="1"/>
  <c r="P3" i="1"/>
  <c r="Q3" i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29" i="1"/>
  <c r="Q29" i="1"/>
  <c r="R29" i="1"/>
  <c r="S29" i="1"/>
  <c r="T29" i="1"/>
  <c r="U29" i="1"/>
  <c r="V29" i="1"/>
  <c r="W29" i="1"/>
  <c r="X29" i="1"/>
  <c r="Y29" i="1"/>
  <c r="Z29" i="1"/>
  <c r="AA29" i="1"/>
  <c r="P30" i="1"/>
  <c r="Q30" i="1"/>
  <c r="R30" i="1"/>
  <c r="S30" i="1"/>
  <c r="T30" i="1"/>
  <c r="U30" i="1"/>
  <c r="V30" i="1"/>
  <c r="W30" i="1"/>
  <c r="X30" i="1"/>
  <c r="Y30" i="1"/>
  <c r="Z30" i="1"/>
  <c r="AA30" i="1"/>
  <c r="P31" i="1"/>
  <c r="Q31" i="1"/>
  <c r="R31" i="1"/>
  <c r="S31" i="1"/>
  <c r="T31" i="1"/>
  <c r="U31" i="1"/>
  <c r="V31" i="1"/>
  <c r="W31" i="1"/>
  <c r="X31" i="1"/>
  <c r="Y31" i="1"/>
  <c r="Z31" i="1"/>
  <c r="AA31" i="1"/>
  <c r="P32" i="1"/>
  <c r="Q32" i="1"/>
  <c r="R32" i="1"/>
  <c r="S32" i="1"/>
  <c r="T32" i="1"/>
  <c r="U32" i="1"/>
  <c r="V32" i="1"/>
  <c r="W32" i="1"/>
  <c r="X32" i="1"/>
  <c r="Y32" i="1"/>
  <c r="Z32" i="1"/>
  <c r="AA32" i="1"/>
  <c r="P33" i="1"/>
  <c r="Q33" i="1"/>
  <c r="R33" i="1"/>
  <c r="S33" i="1"/>
  <c r="T33" i="1"/>
  <c r="U33" i="1"/>
  <c r="V33" i="1"/>
  <c r="W33" i="1"/>
  <c r="X33" i="1"/>
  <c r="Y33" i="1"/>
  <c r="Z33" i="1"/>
  <c r="AA33" i="1"/>
  <c r="P34" i="1"/>
  <c r="Q34" i="1"/>
  <c r="R34" i="1"/>
  <c r="S34" i="1"/>
  <c r="T34" i="1"/>
  <c r="U34" i="1"/>
  <c r="V34" i="1"/>
  <c r="W34" i="1"/>
  <c r="X34" i="1"/>
  <c r="Y34" i="1"/>
  <c r="Z34" i="1"/>
  <c r="AA34" i="1"/>
  <c r="P35" i="1"/>
  <c r="Q35" i="1"/>
  <c r="R35" i="1"/>
  <c r="S35" i="1"/>
  <c r="T35" i="1"/>
  <c r="U35" i="1"/>
  <c r="V35" i="1"/>
  <c r="W35" i="1"/>
  <c r="X35" i="1"/>
  <c r="Y35" i="1"/>
  <c r="Z35" i="1"/>
  <c r="AA35" i="1"/>
  <c r="P36" i="1"/>
  <c r="Q36" i="1"/>
  <c r="R36" i="1"/>
  <c r="S36" i="1"/>
  <c r="T36" i="1"/>
  <c r="U36" i="1"/>
  <c r="V36" i="1"/>
  <c r="W36" i="1"/>
  <c r="X36" i="1"/>
  <c r="Y36" i="1"/>
  <c r="Z36" i="1"/>
  <c r="AA36" i="1"/>
  <c r="P37" i="1"/>
  <c r="Q37" i="1"/>
  <c r="R37" i="1"/>
  <c r="S37" i="1"/>
  <c r="T37" i="1"/>
  <c r="U37" i="1"/>
  <c r="V37" i="1"/>
  <c r="W37" i="1"/>
  <c r="X37" i="1"/>
  <c r="Y37" i="1"/>
  <c r="Z37" i="1"/>
  <c r="AA37" i="1"/>
  <c r="P38" i="1"/>
  <c r="Q38" i="1"/>
  <c r="R38" i="1"/>
  <c r="S38" i="1"/>
  <c r="T38" i="1"/>
  <c r="U38" i="1"/>
  <c r="V38" i="1"/>
  <c r="W38" i="1"/>
  <c r="X38" i="1"/>
  <c r="Y38" i="1"/>
  <c r="Z38" i="1"/>
  <c r="AA38" i="1"/>
  <c r="P39" i="1"/>
  <c r="Q39" i="1"/>
  <c r="R39" i="1"/>
  <c r="S39" i="1"/>
  <c r="T39" i="1"/>
  <c r="U39" i="1"/>
  <c r="V39" i="1"/>
  <c r="W39" i="1"/>
  <c r="X39" i="1"/>
  <c r="Y39" i="1"/>
  <c r="Z39" i="1"/>
  <c r="AA39" i="1"/>
  <c r="P40" i="1"/>
  <c r="Q40" i="1"/>
  <c r="R40" i="1"/>
  <c r="S40" i="1"/>
  <c r="T40" i="1"/>
  <c r="U40" i="1"/>
  <c r="V40" i="1"/>
  <c r="W40" i="1"/>
  <c r="X40" i="1"/>
  <c r="Y40" i="1"/>
  <c r="Z40" i="1"/>
  <c r="AA40" i="1"/>
  <c r="P41" i="1"/>
  <c r="Q41" i="1"/>
  <c r="R41" i="1"/>
  <c r="S41" i="1"/>
  <c r="T41" i="1"/>
  <c r="U41" i="1"/>
  <c r="V41" i="1"/>
  <c r="W41" i="1"/>
  <c r="X41" i="1"/>
  <c r="Y41" i="1"/>
  <c r="Z41" i="1"/>
  <c r="AA41" i="1"/>
  <c r="P42" i="1"/>
  <c r="Q42" i="1"/>
  <c r="R42" i="1"/>
  <c r="S42" i="1"/>
  <c r="T42" i="1"/>
  <c r="U42" i="1"/>
  <c r="V42" i="1"/>
  <c r="W42" i="1"/>
  <c r="X42" i="1"/>
  <c r="Y42" i="1"/>
  <c r="Z42" i="1"/>
  <c r="AA42" i="1"/>
  <c r="P43" i="1"/>
  <c r="Q43" i="1"/>
  <c r="R43" i="1"/>
  <c r="S43" i="1"/>
  <c r="T43" i="1"/>
  <c r="U43" i="1"/>
  <c r="V43" i="1"/>
  <c r="W43" i="1"/>
  <c r="X43" i="1"/>
  <c r="Y43" i="1"/>
  <c r="Z43" i="1"/>
  <c r="AA43" i="1"/>
  <c r="P44" i="1"/>
  <c r="Q44" i="1"/>
  <c r="R44" i="1"/>
  <c r="S44" i="1"/>
  <c r="T44" i="1"/>
  <c r="U44" i="1"/>
  <c r="V44" i="1"/>
  <c r="W44" i="1"/>
  <c r="X44" i="1"/>
  <c r="Y44" i="1"/>
  <c r="Z44" i="1"/>
  <c r="AA44" i="1"/>
  <c r="P45" i="1"/>
  <c r="Q45" i="1"/>
  <c r="R45" i="1"/>
  <c r="S45" i="1"/>
  <c r="T45" i="1"/>
  <c r="U45" i="1"/>
  <c r="V45" i="1"/>
  <c r="W45" i="1"/>
  <c r="X45" i="1"/>
  <c r="Y45" i="1"/>
  <c r="Z45" i="1"/>
  <c r="AA45" i="1"/>
  <c r="P46" i="1"/>
  <c r="Q46" i="1"/>
  <c r="R46" i="1"/>
  <c r="S46" i="1"/>
  <c r="T46" i="1"/>
  <c r="U46" i="1"/>
  <c r="V46" i="1"/>
  <c r="W46" i="1"/>
  <c r="X46" i="1"/>
  <c r="Y46" i="1"/>
  <c r="Z46" i="1"/>
  <c r="AA46" i="1"/>
  <c r="P47" i="1"/>
  <c r="Q47" i="1"/>
  <c r="R47" i="1"/>
  <c r="S47" i="1"/>
  <c r="T47" i="1"/>
  <c r="U47" i="1"/>
  <c r="V47" i="1"/>
  <c r="W47" i="1"/>
  <c r="X47" i="1"/>
  <c r="Y47" i="1"/>
  <c r="Z47" i="1"/>
  <c r="AA47" i="1"/>
  <c r="P48" i="1"/>
  <c r="Q48" i="1"/>
  <c r="R48" i="1"/>
  <c r="S48" i="1"/>
  <c r="T48" i="1"/>
  <c r="U48" i="1"/>
  <c r="V48" i="1"/>
  <c r="W48" i="1"/>
  <c r="X48" i="1"/>
  <c r="Y48" i="1"/>
  <c r="Z48" i="1"/>
  <c r="AA48" i="1"/>
  <c r="P49" i="1"/>
  <c r="Q49" i="1"/>
  <c r="R49" i="1"/>
  <c r="S49" i="1"/>
  <c r="T49" i="1"/>
  <c r="U49" i="1"/>
  <c r="V49" i="1"/>
  <c r="W49" i="1"/>
  <c r="X49" i="1"/>
  <c r="Y49" i="1"/>
  <c r="Z49" i="1"/>
  <c r="AA49" i="1"/>
  <c r="P50" i="1"/>
  <c r="Q50" i="1"/>
  <c r="R50" i="1"/>
  <c r="S50" i="1"/>
  <c r="T50" i="1"/>
  <c r="U50" i="1"/>
  <c r="V50" i="1"/>
  <c r="W50" i="1"/>
  <c r="X50" i="1"/>
  <c r="Y50" i="1"/>
  <c r="Z50" i="1"/>
  <c r="AA50" i="1"/>
  <c r="P51" i="1"/>
  <c r="Q51" i="1"/>
  <c r="R51" i="1"/>
  <c r="S51" i="1"/>
  <c r="T51" i="1"/>
  <c r="U51" i="1"/>
  <c r="V51" i="1"/>
  <c r="W51" i="1"/>
  <c r="X51" i="1"/>
  <c r="Y51" i="1"/>
  <c r="Z51" i="1"/>
  <c r="AA51" i="1"/>
  <c r="P52" i="1"/>
  <c r="Q52" i="1"/>
  <c r="R52" i="1"/>
  <c r="S52" i="1"/>
  <c r="T52" i="1"/>
  <c r="U52" i="1"/>
  <c r="V52" i="1"/>
  <c r="W52" i="1"/>
  <c r="X52" i="1"/>
  <c r="Y52" i="1"/>
  <c r="Z52" i="1"/>
  <c r="AA52" i="1"/>
  <c r="P53" i="1"/>
  <c r="Q53" i="1"/>
  <c r="R53" i="1"/>
  <c r="S53" i="1"/>
  <c r="T53" i="1"/>
  <c r="U53" i="1"/>
  <c r="V53" i="1"/>
  <c r="W53" i="1"/>
  <c r="X53" i="1"/>
  <c r="Y53" i="1"/>
  <c r="Z53" i="1"/>
  <c r="AA53" i="1"/>
  <c r="P54" i="1"/>
  <c r="Q54" i="1"/>
  <c r="R54" i="1"/>
  <c r="S54" i="1"/>
  <c r="T54" i="1"/>
  <c r="U54" i="1"/>
  <c r="V54" i="1"/>
  <c r="W54" i="1"/>
  <c r="X54" i="1"/>
  <c r="Y54" i="1"/>
  <c r="Z54" i="1"/>
  <c r="AA54" i="1"/>
  <c r="P55" i="1"/>
  <c r="Q55" i="1"/>
  <c r="R55" i="1"/>
  <c r="S55" i="1"/>
  <c r="T55" i="1"/>
  <c r="U55" i="1"/>
  <c r="V55" i="1"/>
  <c r="W55" i="1"/>
  <c r="X55" i="1"/>
  <c r="Y55" i="1"/>
  <c r="Z55" i="1"/>
  <c r="AA55" i="1"/>
  <c r="P56" i="1"/>
  <c r="Q56" i="1"/>
  <c r="R56" i="1"/>
  <c r="S56" i="1"/>
  <c r="T56" i="1"/>
  <c r="U56" i="1"/>
  <c r="V56" i="1"/>
  <c r="W56" i="1"/>
  <c r="X56" i="1"/>
  <c r="Y56" i="1"/>
  <c r="Z56" i="1"/>
  <c r="AA56" i="1"/>
  <c r="P57" i="1"/>
  <c r="Q57" i="1"/>
  <c r="R57" i="1"/>
  <c r="S57" i="1"/>
  <c r="T57" i="1"/>
  <c r="U57" i="1"/>
  <c r="V57" i="1"/>
  <c r="W57" i="1"/>
  <c r="X57" i="1"/>
  <c r="Y57" i="1"/>
  <c r="Z57" i="1"/>
  <c r="AA57" i="1"/>
  <c r="P58" i="1"/>
  <c r="Q58" i="1"/>
  <c r="R58" i="1"/>
  <c r="S58" i="1"/>
  <c r="T58" i="1"/>
  <c r="U58" i="1"/>
  <c r="V58" i="1"/>
  <c r="W58" i="1"/>
  <c r="X58" i="1"/>
  <c r="Y58" i="1"/>
  <c r="Z58" i="1"/>
  <c r="AA58" i="1"/>
  <c r="P59" i="1"/>
  <c r="Q59" i="1"/>
  <c r="R59" i="1"/>
  <c r="S59" i="1"/>
  <c r="T59" i="1"/>
  <c r="U59" i="1"/>
  <c r="V59" i="1"/>
  <c r="W59" i="1"/>
  <c r="X59" i="1"/>
  <c r="Y59" i="1"/>
  <c r="Z59" i="1"/>
  <c r="AA59" i="1"/>
  <c r="P60" i="1"/>
  <c r="Q60" i="1"/>
  <c r="R60" i="1"/>
  <c r="S60" i="1"/>
  <c r="T60" i="1"/>
  <c r="U60" i="1"/>
  <c r="V60" i="1"/>
  <c r="W60" i="1"/>
  <c r="X60" i="1"/>
  <c r="Y60" i="1"/>
  <c r="Z60" i="1"/>
  <c r="AA60" i="1"/>
  <c r="P61" i="1"/>
  <c r="Q61" i="1"/>
  <c r="R61" i="1"/>
  <c r="S61" i="1"/>
  <c r="T61" i="1"/>
  <c r="U61" i="1"/>
  <c r="V61" i="1"/>
  <c r="W61" i="1"/>
  <c r="X61" i="1"/>
  <c r="Y61" i="1"/>
  <c r="Z61" i="1"/>
  <c r="AA61" i="1"/>
  <c r="P62" i="1"/>
  <c r="Q62" i="1"/>
  <c r="R62" i="1"/>
  <c r="S62" i="1"/>
  <c r="T62" i="1"/>
  <c r="U62" i="1"/>
  <c r="V62" i="1"/>
  <c r="W62" i="1"/>
  <c r="X62" i="1"/>
  <c r="Y62" i="1"/>
  <c r="Z62" i="1"/>
  <c r="AA6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2" i="1"/>
</calcChain>
</file>

<file path=xl/sharedStrings.xml><?xml version="1.0" encoding="utf-8"?>
<sst xmlns="http://schemas.openxmlformats.org/spreadsheetml/2006/main" count="27" uniqueCount="27">
  <si>
    <t>Date</t>
  </si>
  <si>
    <t>JPM</t>
  </si>
  <si>
    <t>MSFT</t>
  </si>
  <si>
    <t>IBM</t>
  </si>
  <si>
    <t>GE</t>
  </si>
  <si>
    <t>GM</t>
  </si>
  <si>
    <t>BA</t>
  </si>
  <si>
    <t>T</t>
  </si>
  <si>
    <t>DD</t>
  </si>
  <si>
    <t>C</t>
  </si>
  <si>
    <t>KO</t>
  </si>
  <si>
    <t>XOM</t>
  </si>
  <si>
    <t>MRK</t>
  </si>
  <si>
    <t>SPY</t>
  </si>
  <si>
    <t>JPM close</t>
  </si>
  <si>
    <t>MSFT close</t>
  </si>
  <si>
    <t>IBM close</t>
  </si>
  <si>
    <t>GE close</t>
  </si>
  <si>
    <t>GM close</t>
  </si>
  <si>
    <t>SPYclose</t>
  </si>
  <si>
    <t>MRK close</t>
  </si>
  <si>
    <t>BA close</t>
  </si>
  <si>
    <t>T close</t>
  </si>
  <si>
    <t>DD close</t>
  </si>
  <si>
    <t>C close</t>
  </si>
  <si>
    <t>KO close</t>
  </si>
  <si>
    <t>XOM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</si>
</sst>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vertical="top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62"/>
  <sheetViews>
    <sheetView tabSelected="1" workbookViewId="0">
      <selection activeCell="O62" sqref="O62"/>
    </sheetView>
  </sheetViews>
  <sheetFormatPr defaultColWidth="12.6640625" defaultRowHeight="15.75" customHeight="1" x14ac:dyDescent="0.25"/>
  <sheetData>
    <row r="1" spans="1:27" ht="15.75" customHeight="1" x14ac:dyDescent="0.25">
      <c r="A1" s="1" t="s">
        <v>0</v>
      </c>
      <c r="B1" s="2" t="s">
        <v>14</v>
      </c>
      <c r="C1" s="2" t="s">
        <v>15</v>
      </c>
      <c r="D1" s="2" t="s">
        <v>16</v>
      </c>
      <c r="E1" s="2" t="s">
        <v>17</v>
      </c>
      <c r="F1" s="6" t="s">
        <v>18</v>
      </c>
      <c r="G1" s="6" t="s">
        <v>21</v>
      </c>
      <c r="H1" s="6" t="s">
        <v>22</v>
      </c>
      <c r="I1" s="6" t="s">
        <v>23</v>
      </c>
      <c r="J1" s="2" t="s">
        <v>24</v>
      </c>
      <c r="K1" s="2" t="s">
        <v>25</v>
      </c>
      <c r="L1" s="2" t="s">
        <v>26</v>
      </c>
      <c r="M1" s="2" t="s">
        <v>20</v>
      </c>
      <c r="N1" s="6" t="s">
        <v>19</v>
      </c>
      <c r="O1" s="2" t="s">
        <v>1</v>
      </c>
      <c r="P1" s="2" t="s">
        <v>2</v>
      </c>
      <c r="Q1" s="2" t="s">
        <v>3</v>
      </c>
      <c r="R1" s="2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2" t="s">
        <v>9</v>
      </c>
      <c r="X1" s="2" t="s">
        <v>10</v>
      </c>
      <c r="Y1" s="2" t="s">
        <v>11</v>
      </c>
      <c r="Z1" s="2" t="s">
        <v>12</v>
      </c>
      <c r="AA1" s="1" t="s">
        <v>13</v>
      </c>
    </row>
    <row r="2" spans="1:27" ht="15.75" customHeight="1" x14ac:dyDescent="0.25">
      <c r="A2" s="3">
        <v>42736</v>
      </c>
      <c r="B2" s="2">
        <v>72.856872999999993</v>
      </c>
      <c r="C2" s="2">
        <v>59.986111000000001</v>
      </c>
      <c r="D2" s="2">
        <v>131.072281</v>
      </c>
      <c r="E2" s="2">
        <v>212.11814899999999</v>
      </c>
      <c r="F2" s="4">
        <v>32.022433999999997</v>
      </c>
      <c r="G2" s="4">
        <v>151.51376300000001</v>
      </c>
      <c r="H2" s="4">
        <v>22.669449</v>
      </c>
      <c r="I2" s="4">
        <v>75.881827999999999</v>
      </c>
      <c r="J2" s="5">
        <v>48.445740000000001</v>
      </c>
      <c r="K2" s="5">
        <v>35.050674000000001</v>
      </c>
      <c r="L2" s="5">
        <v>63.893859999999997</v>
      </c>
      <c r="M2" s="5">
        <v>50.251685999999999</v>
      </c>
      <c r="N2" s="4">
        <v>207.59848</v>
      </c>
      <c r="O2">
        <f>(B2-74.28595)/74.28595</f>
        <v>-1.9237513957888492E-2</v>
      </c>
      <c r="P2" s="1">
        <f>(C2-57.657196)/57.657196</f>
        <v>4.0392442948491668E-2</v>
      </c>
      <c r="Q2" s="1">
        <f>(D2-124.665855)/124.665855</f>
        <v>5.1388778426939848E-2</v>
      </c>
      <c r="R2" s="1">
        <f>(E2-224.002197)/224.002197</f>
        <v>-5.3053265365964275E-2</v>
      </c>
      <c r="S2" s="1">
        <f>(F2-30.147198)/30.147198</f>
        <v>6.2202663079998263E-2</v>
      </c>
      <c r="T2" s="1">
        <f>(G2-144.337677)/144.337677</f>
        <v>4.9717344418671761E-2</v>
      </c>
      <c r="U2" s="1">
        <f>(H2-22.868399)/22.868399</f>
        <v>-8.6997782398321784E-3</v>
      </c>
      <c r="V2" s="1">
        <f>(I2-72.244888)/72.244888</f>
        <v>5.0341831798534943E-2</v>
      </c>
      <c r="W2" s="1">
        <f>(J2-51.569592)/51.569592</f>
        <v>-6.0575464704083745E-2</v>
      </c>
      <c r="X2" s="1">
        <f>(K2-34.957924)/34.957924</f>
        <v>2.6531895887182068E-3</v>
      </c>
      <c r="Y2" s="1">
        <f>(L2-68.745506)/68.745506</f>
        <v>-7.0574009594169096E-2</v>
      </c>
      <c r="Z2" s="1">
        <f>(M2-47.359085)/47.359085</f>
        <v>6.1078059257268148E-2</v>
      </c>
      <c r="AA2" s="1">
        <f>(N2-202.753815)/202.753815</f>
        <v>2.3894322284391995E-2</v>
      </c>
    </row>
    <row r="3" spans="1:27" ht="15.75" customHeight="1" x14ac:dyDescent="0.25">
      <c r="A3" s="3">
        <v>42767</v>
      </c>
      <c r="B3" s="2">
        <v>78.445228999999998</v>
      </c>
      <c r="C3" s="2">
        <v>59.364452</v>
      </c>
      <c r="D3" s="2">
        <v>135.05281099999999</v>
      </c>
      <c r="E3" s="2">
        <v>212.903809</v>
      </c>
      <c r="F3" s="4">
        <v>32.223613999999998</v>
      </c>
      <c r="G3" s="4">
        <v>167.09899899999999</v>
      </c>
      <c r="H3" s="4">
        <v>22.731659000000001</v>
      </c>
      <c r="I3" s="4">
        <v>79.228622000000001</v>
      </c>
      <c r="J3" s="5">
        <v>51.899338</v>
      </c>
      <c r="K3" s="5">
        <v>35.379517</v>
      </c>
      <c r="L3" s="5">
        <v>61.93647</v>
      </c>
      <c r="M3" s="5">
        <v>53.396976000000002</v>
      </c>
      <c r="N3" s="4">
        <v>215.75535600000001</v>
      </c>
      <c r="O3" s="1">
        <f>(B3-B2)/B2</f>
        <v>7.670320959286854E-2</v>
      </c>
      <c r="P3" s="1">
        <f t="shared" ref="P3:P62" si="0">(C3-C2)/C2</f>
        <v>-1.0363382283608969E-2</v>
      </c>
      <c r="Q3" s="1">
        <f t="shared" ref="Q3:Q62" si="1">(D3-D2)/D2</f>
        <v>3.0368968706663366E-2</v>
      </c>
      <c r="R3" s="1">
        <f t="shared" ref="R3:R62" si="2">(E3-E2)/E2</f>
        <v>3.7038791998887711E-3</v>
      </c>
      <c r="S3" s="1">
        <f t="shared" ref="S3:S62" si="3">(F3-F2)/F2</f>
        <v>6.2824705954581976E-3</v>
      </c>
      <c r="T3" s="1">
        <f t="shared" ref="T3:T62" si="4">(G3-G2)/G2</f>
        <v>0.10286350026168896</v>
      </c>
      <c r="U3" s="1">
        <f t="shared" ref="U3:U62" si="5">(H3-H2)/H2</f>
        <v>2.7442219702825737E-3</v>
      </c>
      <c r="V3" s="1">
        <f t="shared" ref="V3:V62" si="6">(I3-I2)/I2</f>
        <v>4.410534232253871E-2</v>
      </c>
      <c r="W3" s="1">
        <f t="shared" ref="W3:W62" si="7">(J3-J2)/J2</f>
        <v>7.1287960510046905E-2</v>
      </c>
      <c r="X3" s="1">
        <f t="shared" ref="X3:X62" si="8">(K3-K2)/K2</f>
        <v>9.3819308581626452E-3</v>
      </c>
      <c r="Y3" s="1">
        <f t="shared" ref="Y3:Y62" si="9">(L3-L2)/L2</f>
        <v>-3.0635025024313711E-2</v>
      </c>
      <c r="Z3" s="1">
        <f t="shared" ref="Z3:Z62" si="10">(M3-M2)/M2</f>
        <v>6.2590735761582264E-2</v>
      </c>
      <c r="AA3" s="1">
        <f t="shared" ref="AA3:AA62" si="11">(N3-N2)/N2</f>
        <v>3.9291597896092552E-2</v>
      </c>
    </row>
    <row r="4" spans="1:27" ht="15.75" customHeight="1" x14ac:dyDescent="0.25">
      <c r="A4" s="3">
        <v>42795</v>
      </c>
      <c r="B4" s="2">
        <v>76.038734000000005</v>
      </c>
      <c r="C4" s="2">
        <v>61.479317000000002</v>
      </c>
      <c r="D4" s="2">
        <v>131.82101399999999</v>
      </c>
      <c r="E4" s="2">
        <v>214.529922</v>
      </c>
      <c r="F4" s="4">
        <v>30.929068000000001</v>
      </c>
      <c r="G4" s="4">
        <v>165.38505599999999</v>
      </c>
      <c r="H4" s="4">
        <v>22.601113999999999</v>
      </c>
      <c r="I4" s="4">
        <v>80.857474999999994</v>
      </c>
      <c r="J4" s="5">
        <v>52.056614000000003</v>
      </c>
      <c r="K4" s="5">
        <v>35.784229000000003</v>
      </c>
      <c r="L4" s="5">
        <v>63.033149999999999</v>
      </c>
      <c r="M4" s="5">
        <v>51.508183000000002</v>
      </c>
      <c r="N4" s="4">
        <v>215.089325</v>
      </c>
      <c r="O4" s="1">
        <f t="shared" ref="O4:O62" si="12">(B4-B3)/B3</f>
        <v>-3.0677391482915966E-2</v>
      </c>
      <c r="P4" s="1">
        <f t="shared" si="0"/>
        <v>3.5625107766513231E-2</v>
      </c>
      <c r="Q4" s="1">
        <f t="shared" si="1"/>
        <v>-2.3929875846864086E-2</v>
      </c>
      <c r="R4" s="1">
        <f t="shared" si="2"/>
        <v>7.6377825631104785E-3</v>
      </c>
      <c r="S4" s="1">
        <f t="shared" si="3"/>
        <v>-4.0173830284833879E-2</v>
      </c>
      <c r="T4" s="1">
        <f t="shared" si="4"/>
        <v>-1.0257051270546514E-2</v>
      </c>
      <c r="U4" s="1">
        <f t="shared" si="5"/>
        <v>-5.7428716487433439E-3</v>
      </c>
      <c r="V4" s="1">
        <f t="shared" si="6"/>
        <v>2.0558896000993081E-2</v>
      </c>
      <c r="W4" s="1">
        <f t="shared" si="7"/>
        <v>3.0304047423495668E-3</v>
      </c>
      <c r="X4" s="1">
        <f t="shared" si="8"/>
        <v>1.1439161252540658E-2</v>
      </c>
      <c r="Y4" s="1">
        <f t="shared" si="9"/>
        <v>1.7706530578833427E-2</v>
      </c>
      <c r="Z4" s="1">
        <f t="shared" si="10"/>
        <v>-3.5372658556544471E-2</v>
      </c>
      <c r="AA4" s="1">
        <f t="shared" si="11"/>
        <v>-3.0869731919888183E-3</v>
      </c>
    </row>
    <row r="5" spans="1:27" ht="15.75" customHeight="1" x14ac:dyDescent="0.25">
      <c r="A5" s="3">
        <v>42826</v>
      </c>
      <c r="B5" s="2">
        <v>75.311583999999996</v>
      </c>
      <c r="C5" s="2">
        <v>63.906353000000003</v>
      </c>
      <c r="D5" s="2">
        <v>121.336731</v>
      </c>
      <c r="E5" s="2">
        <v>208.698746</v>
      </c>
      <c r="F5" s="4">
        <v>30.609300999999999</v>
      </c>
      <c r="G5" s="4">
        <v>172.837952</v>
      </c>
      <c r="H5" s="4">
        <v>21.556730000000002</v>
      </c>
      <c r="I5" s="4">
        <v>80.485389999999995</v>
      </c>
      <c r="J5" s="5">
        <v>51.447448999999999</v>
      </c>
      <c r="K5" s="5">
        <v>36.704017999999998</v>
      </c>
      <c r="L5" s="5">
        <v>62.756447000000001</v>
      </c>
      <c r="M5" s="5">
        <v>50.891914</v>
      </c>
      <c r="N5" s="4">
        <v>218.16932700000001</v>
      </c>
      <c r="O5" s="1">
        <f t="shared" si="12"/>
        <v>-9.5628893558381556E-3</v>
      </c>
      <c r="P5" s="1">
        <f t="shared" si="0"/>
        <v>3.9477276561156349E-2</v>
      </c>
      <c r="Q5" s="1">
        <f t="shared" si="1"/>
        <v>-7.9534231165904939E-2</v>
      </c>
      <c r="R5" s="1">
        <f t="shared" si="2"/>
        <v>-2.7181178017675313E-2</v>
      </c>
      <c r="S5" s="1">
        <f t="shared" si="3"/>
        <v>-1.0338720843447412E-2</v>
      </c>
      <c r="T5" s="1">
        <f t="shared" si="4"/>
        <v>4.5063902266961837E-2</v>
      </c>
      <c r="U5" s="1">
        <f t="shared" si="5"/>
        <v>-4.6209403660368131E-2</v>
      </c>
      <c r="V5" s="1">
        <f t="shared" si="6"/>
        <v>-4.6017390476266844E-3</v>
      </c>
      <c r="W5" s="1">
        <f t="shared" si="7"/>
        <v>-1.1701971242309466E-2</v>
      </c>
      <c r="X5" s="1">
        <f t="shared" si="8"/>
        <v>2.5703753460777214E-2</v>
      </c>
      <c r="Y5" s="1">
        <f t="shared" si="9"/>
        <v>-4.3898012395064776E-3</v>
      </c>
      <c r="Z5" s="1">
        <f t="shared" si="10"/>
        <v>-1.1964487273798856E-2</v>
      </c>
      <c r="AA5" s="1">
        <f t="shared" si="11"/>
        <v>1.431964138620086E-2</v>
      </c>
    </row>
    <row r="6" spans="1:27" ht="15.75" customHeight="1" x14ac:dyDescent="0.25">
      <c r="A6" s="3">
        <v>42856</v>
      </c>
      <c r="B6" s="2">
        <v>71.521789999999996</v>
      </c>
      <c r="C6" s="2">
        <v>65.194564999999997</v>
      </c>
      <c r="D6" s="2">
        <v>115.538292</v>
      </c>
      <c r="E6" s="2">
        <v>197.10836800000001</v>
      </c>
      <c r="F6" s="4">
        <v>29.981915999999998</v>
      </c>
      <c r="G6" s="4">
        <v>175.45631399999999</v>
      </c>
      <c r="H6" s="4">
        <v>21.208742000000001</v>
      </c>
      <c r="I6" s="4">
        <v>79.408821000000003</v>
      </c>
      <c r="J6" s="5">
        <v>52.823791999999997</v>
      </c>
      <c r="K6" s="5">
        <v>38.677441000000002</v>
      </c>
      <c r="L6" s="5">
        <v>61.872543</v>
      </c>
      <c r="M6" s="5">
        <v>53.161769999999997</v>
      </c>
      <c r="N6" s="4">
        <v>221.24833699999999</v>
      </c>
      <c r="O6" s="1">
        <f t="shared" si="12"/>
        <v>-5.0321528225989787E-2</v>
      </c>
      <c r="P6" s="1">
        <f t="shared" si="0"/>
        <v>2.0157808097733168E-2</v>
      </c>
      <c r="Q6" s="1">
        <f t="shared" si="1"/>
        <v>-4.7787994222458503E-2</v>
      </c>
      <c r="R6" s="1">
        <f t="shared" si="2"/>
        <v>-5.5536404612608392E-2</v>
      </c>
      <c r="S6" s="1">
        <f t="shared" si="3"/>
        <v>-2.0496547765007776E-2</v>
      </c>
      <c r="T6" s="1">
        <f t="shared" si="4"/>
        <v>1.5149230650453382E-2</v>
      </c>
      <c r="U6" s="1">
        <f t="shared" si="5"/>
        <v>-1.6142893657804351E-2</v>
      </c>
      <c r="V6" s="1">
        <f t="shared" si="6"/>
        <v>-1.3375955561624193E-2</v>
      </c>
      <c r="W6" s="1">
        <f t="shared" si="7"/>
        <v>2.6752405158125499E-2</v>
      </c>
      <c r="X6" s="1">
        <f t="shared" si="8"/>
        <v>5.3765857460074375E-2</v>
      </c>
      <c r="Y6" s="1">
        <f t="shared" si="9"/>
        <v>-1.4084672448075352E-2</v>
      </c>
      <c r="Z6" s="1">
        <f t="shared" si="10"/>
        <v>4.4601505850222045E-2</v>
      </c>
      <c r="AA6" s="1">
        <f t="shared" si="11"/>
        <v>1.4112937149959592E-2</v>
      </c>
    </row>
    <row r="7" spans="1:27" ht="15.75" customHeight="1" x14ac:dyDescent="0.25">
      <c r="A7" s="3">
        <v>42887</v>
      </c>
      <c r="B7" s="2">
        <v>79.575073000000003</v>
      </c>
      <c r="C7" s="2">
        <v>64.713913000000005</v>
      </c>
      <c r="D7" s="2">
        <v>117.58422899999999</v>
      </c>
      <c r="E7" s="2">
        <v>194.444717</v>
      </c>
      <c r="F7" s="4">
        <v>30.865562000000001</v>
      </c>
      <c r="G7" s="4">
        <v>186.335297</v>
      </c>
      <c r="H7" s="4">
        <v>20.768381000000002</v>
      </c>
      <c r="I7" s="4">
        <v>80.831444000000005</v>
      </c>
      <c r="J7" s="5">
        <v>58.355721000000003</v>
      </c>
      <c r="K7" s="5">
        <v>38.150055000000002</v>
      </c>
      <c r="L7" s="5">
        <v>62.635280999999999</v>
      </c>
      <c r="M7" s="5">
        <v>52.328944999999997</v>
      </c>
      <c r="N7" s="4">
        <v>221.578217</v>
      </c>
      <c r="O7" s="1">
        <f t="shared" si="12"/>
        <v>0.11259901353140082</v>
      </c>
      <c r="P7" s="1">
        <f t="shared" si="0"/>
        <v>-7.3725777601245154E-3</v>
      </c>
      <c r="Q7" s="1">
        <f t="shared" si="1"/>
        <v>1.7707869526061498E-2</v>
      </c>
      <c r="R7" s="1">
        <f t="shared" si="2"/>
        <v>-1.3513637330709448E-2</v>
      </c>
      <c r="S7" s="1">
        <f t="shared" si="3"/>
        <v>2.9472632769700323E-2</v>
      </c>
      <c r="T7" s="1">
        <f t="shared" si="4"/>
        <v>6.2003941334365466E-2</v>
      </c>
      <c r="U7" s="1">
        <f t="shared" si="5"/>
        <v>-2.0763183408049345E-2</v>
      </c>
      <c r="V7" s="1">
        <f t="shared" si="6"/>
        <v>1.7915175947518493E-2</v>
      </c>
      <c r="W7" s="1">
        <f t="shared" si="7"/>
        <v>0.10472419321960084</v>
      </c>
      <c r="X7" s="1">
        <f t="shared" si="8"/>
        <v>-1.3635493620169956E-2</v>
      </c>
      <c r="Y7" s="1">
        <f t="shared" si="9"/>
        <v>1.2327568304409257E-2</v>
      </c>
      <c r="Z7" s="1">
        <f t="shared" si="10"/>
        <v>-1.5665862893579349E-2</v>
      </c>
      <c r="AA7" s="1">
        <f t="shared" si="11"/>
        <v>1.4909942577331231E-3</v>
      </c>
    </row>
    <row r="8" spans="1:27" ht="15.75" customHeight="1" x14ac:dyDescent="0.25">
      <c r="A8" s="3">
        <v>42917</v>
      </c>
      <c r="B8" s="2">
        <v>79.923286000000004</v>
      </c>
      <c r="C8" s="2">
        <v>68.253342000000004</v>
      </c>
      <c r="D8" s="2">
        <v>110.582504</v>
      </c>
      <c r="E8" s="2">
        <v>185.92141699999999</v>
      </c>
      <c r="F8" s="4">
        <v>32.148192999999999</v>
      </c>
      <c r="G8" s="4">
        <v>228.46452300000001</v>
      </c>
      <c r="H8" s="4">
        <v>21.467448999999998</v>
      </c>
      <c r="I8" s="4">
        <v>82.935608000000002</v>
      </c>
      <c r="J8" s="5">
        <v>59.725608999999999</v>
      </c>
      <c r="K8" s="5">
        <v>39.313052999999996</v>
      </c>
      <c r="L8" s="5">
        <v>62.099933999999998</v>
      </c>
      <c r="M8" s="5">
        <v>52.541007999999998</v>
      </c>
      <c r="N8" s="4">
        <v>227.235367</v>
      </c>
      <c r="O8" s="1">
        <f t="shared" si="12"/>
        <v>4.3759055049814553E-3</v>
      </c>
      <c r="P8" s="1">
        <f t="shared" si="0"/>
        <v>5.4693478356037564E-2</v>
      </c>
      <c r="Q8" s="1">
        <f t="shared" si="1"/>
        <v>-5.9546463497243268E-2</v>
      </c>
      <c r="R8" s="1">
        <f t="shared" si="2"/>
        <v>-4.3834052842896244E-2</v>
      </c>
      <c r="S8" s="1">
        <f t="shared" si="3"/>
        <v>4.1555407285310354E-2</v>
      </c>
      <c r="T8" s="1">
        <f t="shared" si="4"/>
        <v>0.22609364236556864</v>
      </c>
      <c r="U8" s="1">
        <f t="shared" si="5"/>
        <v>3.3660206830758585E-2</v>
      </c>
      <c r="V8" s="1">
        <f t="shared" si="6"/>
        <v>2.6031503284786019E-2</v>
      </c>
      <c r="W8" s="1">
        <f t="shared" si="7"/>
        <v>2.3474784931540746E-2</v>
      </c>
      <c r="X8" s="1">
        <f t="shared" si="8"/>
        <v>3.0484831542182431E-2</v>
      </c>
      <c r="Y8" s="1">
        <f t="shared" si="9"/>
        <v>-8.5470519402635319E-3</v>
      </c>
      <c r="Z8" s="1">
        <f t="shared" si="10"/>
        <v>4.0524990519109558E-3</v>
      </c>
      <c r="AA8" s="1">
        <f t="shared" si="11"/>
        <v>2.5531164915908688E-2</v>
      </c>
    </row>
    <row r="9" spans="1:27" ht="15.75" customHeight="1" x14ac:dyDescent="0.25">
      <c r="A9" s="3">
        <v>42948</v>
      </c>
      <c r="B9" s="2">
        <v>79.566306999999995</v>
      </c>
      <c r="C9" s="2">
        <v>70.196715999999995</v>
      </c>
      <c r="D9" s="2">
        <v>109.328941</v>
      </c>
      <c r="E9" s="2">
        <v>178.22612000000001</v>
      </c>
      <c r="F9" s="4">
        <v>32.648555999999999</v>
      </c>
      <c r="G9" s="4">
        <v>225.82615699999999</v>
      </c>
      <c r="H9" s="4">
        <v>20.888266000000002</v>
      </c>
      <c r="I9" s="4">
        <v>86.647079000000005</v>
      </c>
      <c r="J9" s="5">
        <v>59.359153999999997</v>
      </c>
      <c r="K9" s="5">
        <v>39.064354000000002</v>
      </c>
      <c r="L9" s="5">
        <v>59.221493000000002</v>
      </c>
      <c r="M9" s="5">
        <v>52.524551000000002</v>
      </c>
      <c r="N9" s="4">
        <v>227.89837600000001</v>
      </c>
      <c r="O9" s="1">
        <f t="shared" si="12"/>
        <v>-4.4665205582264181E-3</v>
      </c>
      <c r="P9" s="1">
        <f t="shared" si="0"/>
        <v>2.8472950086458643E-2</v>
      </c>
      <c r="Q9" s="1">
        <f t="shared" si="1"/>
        <v>-1.1335997600488408E-2</v>
      </c>
      <c r="R9" s="1">
        <f t="shared" si="2"/>
        <v>-4.1390051367777507E-2</v>
      </c>
      <c r="S9" s="1">
        <f t="shared" si="3"/>
        <v>1.5564265151699199E-2</v>
      </c>
      <c r="T9" s="1">
        <f t="shared" si="4"/>
        <v>-1.1548252504832091E-2</v>
      </c>
      <c r="U9" s="1">
        <f t="shared" si="5"/>
        <v>-2.6979591287255272E-2</v>
      </c>
      <c r="V9" s="1">
        <f t="shared" si="6"/>
        <v>4.47512364049951E-2</v>
      </c>
      <c r="W9" s="1">
        <f t="shared" si="7"/>
        <v>-6.1356427525084255E-3</v>
      </c>
      <c r="X9" s="1">
        <f t="shared" si="8"/>
        <v>-6.326117689206049E-3</v>
      </c>
      <c r="Y9" s="1">
        <f t="shared" si="9"/>
        <v>-4.635175618705159E-2</v>
      </c>
      <c r="Z9" s="1">
        <f t="shared" si="10"/>
        <v>-3.1322200746501671E-4</v>
      </c>
      <c r="AA9" s="1">
        <f t="shared" si="11"/>
        <v>2.9177192298592172E-3</v>
      </c>
    </row>
    <row r="10" spans="1:27" ht="15.75" customHeight="1" x14ac:dyDescent="0.25">
      <c r="A10" s="3">
        <v>42979</v>
      </c>
      <c r="B10" s="2">
        <v>83.610709999999997</v>
      </c>
      <c r="C10" s="2">
        <v>70.306442000000004</v>
      </c>
      <c r="D10" s="2">
        <v>112.067604</v>
      </c>
      <c r="E10" s="2">
        <v>175.54006999999999</v>
      </c>
      <c r="F10" s="4">
        <v>36.079608999999998</v>
      </c>
      <c r="G10" s="4">
        <v>240.96495100000001</v>
      </c>
      <c r="H10" s="4">
        <v>21.841785000000002</v>
      </c>
      <c r="I10" s="4">
        <v>90.001166999999995</v>
      </c>
      <c r="J10" s="5">
        <v>63.762756000000003</v>
      </c>
      <c r="K10" s="5">
        <v>38.601233999999998</v>
      </c>
      <c r="L10" s="5">
        <v>64.221603000000002</v>
      </c>
      <c r="M10" s="5">
        <v>52.664371000000003</v>
      </c>
      <c r="N10" s="4">
        <v>231.34225499999999</v>
      </c>
      <c r="O10" s="1">
        <f t="shared" si="12"/>
        <v>5.0830598434083447E-2</v>
      </c>
      <c r="P10" s="1">
        <f t="shared" si="0"/>
        <v>1.5631215568547266E-3</v>
      </c>
      <c r="Q10" s="1">
        <f t="shared" si="1"/>
        <v>2.5049753294509661E-2</v>
      </c>
      <c r="R10" s="1">
        <f t="shared" si="2"/>
        <v>-1.5071023259665995E-2</v>
      </c>
      <c r="S10" s="1">
        <f t="shared" si="3"/>
        <v>0.10509049772369713</v>
      </c>
      <c r="T10" s="1">
        <f t="shared" si="4"/>
        <v>6.7037380439503372E-2</v>
      </c>
      <c r="U10" s="1">
        <f t="shared" si="5"/>
        <v>4.5648547371045539E-2</v>
      </c>
      <c r="V10" s="1">
        <f t="shared" si="6"/>
        <v>3.8709764237984182E-2</v>
      </c>
      <c r="W10" s="1">
        <f t="shared" si="7"/>
        <v>7.4185727107903304E-2</v>
      </c>
      <c r="X10" s="1">
        <f t="shared" si="8"/>
        <v>-1.1855309318567089E-2</v>
      </c>
      <c r="Y10" s="1">
        <f t="shared" si="9"/>
        <v>8.4430664387336526E-2</v>
      </c>
      <c r="Z10" s="1">
        <f t="shared" si="10"/>
        <v>2.6619932457871039E-3</v>
      </c>
      <c r="AA10" s="1">
        <f t="shared" si="11"/>
        <v>1.5111467929021053E-2</v>
      </c>
    </row>
    <row r="11" spans="1:27" ht="15.75" customHeight="1" x14ac:dyDescent="0.25">
      <c r="A11" s="3">
        <v>43009</v>
      </c>
      <c r="B11" s="2">
        <v>88.075333000000001</v>
      </c>
      <c r="C11" s="2">
        <v>78.508392000000001</v>
      </c>
      <c r="D11" s="2">
        <v>119.004227</v>
      </c>
      <c r="E11" s="2">
        <v>147.818298</v>
      </c>
      <c r="F11" s="4">
        <v>38.794044</v>
      </c>
      <c r="G11" s="4">
        <v>244.538544</v>
      </c>
      <c r="H11" s="4">
        <v>18.763748</v>
      </c>
      <c r="I11" s="4">
        <v>94.005263999999997</v>
      </c>
      <c r="J11" s="5">
        <v>64.428962999999996</v>
      </c>
      <c r="K11" s="5">
        <v>39.746895000000002</v>
      </c>
      <c r="L11" s="5">
        <v>65.294837999999999</v>
      </c>
      <c r="M11" s="5">
        <v>45.639004</v>
      </c>
      <c r="N11" s="4">
        <v>237.968796</v>
      </c>
      <c r="O11" s="1">
        <f t="shared" si="12"/>
        <v>5.3397740552615848E-2</v>
      </c>
      <c r="P11" s="1">
        <f t="shared" si="0"/>
        <v>0.11666000677434361</v>
      </c>
      <c r="Q11" s="1">
        <f t="shared" si="1"/>
        <v>6.1896772594513552E-2</v>
      </c>
      <c r="R11" s="1">
        <f t="shared" si="2"/>
        <v>-0.15792275803467545</v>
      </c>
      <c r="S11" s="1">
        <f t="shared" si="3"/>
        <v>7.5234601350585642E-2</v>
      </c>
      <c r="T11" s="1">
        <f t="shared" si="4"/>
        <v>1.4830343521618577E-2</v>
      </c>
      <c r="U11" s="1">
        <f t="shared" si="5"/>
        <v>-0.14092424222653971</v>
      </c>
      <c r="V11" s="1">
        <f t="shared" si="6"/>
        <v>4.448938978757911E-2</v>
      </c>
      <c r="W11" s="1">
        <f t="shared" si="7"/>
        <v>1.0448215255940205E-2</v>
      </c>
      <c r="X11" s="1">
        <f t="shared" si="8"/>
        <v>2.9679387969825111E-2</v>
      </c>
      <c r="Y11" s="1">
        <f t="shared" si="9"/>
        <v>1.6711432755734806E-2</v>
      </c>
      <c r="Z11" s="1">
        <f t="shared" si="10"/>
        <v>-0.13339885897431497</v>
      </c>
      <c r="AA11" s="1">
        <f t="shared" si="11"/>
        <v>2.8643885225377454E-2</v>
      </c>
    </row>
    <row r="12" spans="1:27" ht="15.75" customHeight="1" x14ac:dyDescent="0.25">
      <c r="A12" s="3">
        <v>43040</v>
      </c>
      <c r="B12" s="2">
        <v>92.033028000000002</v>
      </c>
      <c r="C12" s="2">
        <v>79.442802</v>
      </c>
      <c r="D12" s="2">
        <v>118.934708</v>
      </c>
      <c r="E12" s="2">
        <v>134.106964</v>
      </c>
      <c r="F12" s="4">
        <v>38.893340999999999</v>
      </c>
      <c r="G12" s="4">
        <v>262.37792999999999</v>
      </c>
      <c r="H12" s="4">
        <v>20.540783000000001</v>
      </c>
      <c r="I12" s="4">
        <v>93.550262000000004</v>
      </c>
      <c r="J12" s="5">
        <v>66.182129000000003</v>
      </c>
      <c r="K12" s="5">
        <v>39.565356999999999</v>
      </c>
      <c r="L12" s="5">
        <v>65.247833</v>
      </c>
      <c r="M12" s="5">
        <v>45.788124000000003</v>
      </c>
      <c r="N12" s="4">
        <v>245.24252300000001</v>
      </c>
      <c r="O12" s="1">
        <f t="shared" si="12"/>
        <v>4.493533961432767E-2</v>
      </c>
      <c r="P12" s="1">
        <f t="shared" si="0"/>
        <v>1.1902039720798252E-2</v>
      </c>
      <c r="Q12" s="1">
        <f t="shared" si="1"/>
        <v>-5.8417252691368401E-4</v>
      </c>
      <c r="R12" s="1">
        <f t="shared" si="2"/>
        <v>-9.2758029185263616E-2</v>
      </c>
      <c r="S12" s="1">
        <f t="shared" si="3"/>
        <v>2.5595939417916826E-3</v>
      </c>
      <c r="T12" s="1">
        <f t="shared" si="4"/>
        <v>7.2951223591157022E-2</v>
      </c>
      <c r="U12" s="1">
        <f t="shared" si="5"/>
        <v>9.4705759211859031E-2</v>
      </c>
      <c r="V12" s="1">
        <f t="shared" si="6"/>
        <v>-4.840175758668081E-3</v>
      </c>
      <c r="W12" s="1">
        <f t="shared" si="7"/>
        <v>2.7210836840568232E-2</v>
      </c>
      <c r="X12" s="1">
        <f t="shared" si="8"/>
        <v>-4.5673504810879772E-3</v>
      </c>
      <c r="Y12" s="1">
        <f t="shared" si="9"/>
        <v>-7.1988845427564479E-4</v>
      </c>
      <c r="Z12" s="1">
        <f t="shared" si="10"/>
        <v>3.2673806816643823E-3</v>
      </c>
      <c r="AA12" s="1">
        <f t="shared" si="11"/>
        <v>3.0565885621407305E-2</v>
      </c>
    </row>
    <row r="13" spans="1:27" ht="15.75" customHeight="1" x14ac:dyDescent="0.25">
      <c r="A13" s="3">
        <v>43070</v>
      </c>
      <c r="B13" s="2">
        <v>94.163910000000001</v>
      </c>
      <c r="C13" s="2">
        <v>81.141327000000004</v>
      </c>
      <c r="D13" s="2">
        <v>119.694397</v>
      </c>
      <c r="E13" s="2">
        <v>127.947884</v>
      </c>
      <c r="F13" s="4">
        <v>36.997860000000003</v>
      </c>
      <c r="G13" s="4">
        <v>281.04711900000001</v>
      </c>
      <c r="H13" s="4">
        <v>21.952324000000001</v>
      </c>
      <c r="I13" s="4">
        <v>93.090294</v>
      </c>
      <c r="J13" s="5">
        <v>65.507118000000006</v>
      </c>
      <c r="K13" s="5">
        <v>39.985607000000002</v>
      </c>
      <c r="L13" s="5">
        <v>66.128433000000001</v>
      </c>
      <c r="M13" s="5">
        <v>46.616570000000003</v>
      </c>
      <c r="N13" s="4">
        <v>246.95443700000001</v>
      </c>
      <c r="O13" s="1">
        <f t="shared" si="12"/>
        <v>2.3153448781452673E-2</v>
      </c>
      <c r="P13" s="1">
        <f t="shared" si="0"/>
        <v>2.1380476987707502E-2</v>
      </c>
      <c r="Q13" s="1">
        <f t="shared" si="1"/>
        <v>6.3874457908451292E-3</v>
      </c>
      <c r="R13" s="1">
        <f t="shared" si="2"/>
        <v>-4.5926623169248712E-2</v>
      </c>
      <c r="S13" s="1">
        <f t="shared" si="3"/>
        <v>-4.873536063667034E-2</v>
      </c>
      <c r="T13" s="1">
        <f t="shared" si="4"/>
        <v>7.1153808553943612E-2</v>
      </c>
      <c r="U13" s="1">
        <f t="shared" si="5"/>
        <v>6.871894805568024E-2</v>
      </c>
      <c r="V13" s="1">
        <f t="shared" si="6"/>
        <v>-4.9168007674847934E-3</v>
      </c>
      <c r="W13" s="1">
        <f t="shared" si="7"/>
        <v>-1.0199294132710627E-2</v>
      </c>
      <c r="X13" s="1">
        <f t="shared" si="8"/>
        <v>1.0621665817396844E-2</v>
      </c>
      <c r="Y13" s="1">
        <f t="shared" si="9"/>
        <v>1.3496233660357749E-2</v>
      </c>
      <c r="Z13" s="1">
        <f t="shared" si="10"/>
        <v>1.8093032158295008E-2</v>
      </c>
      <c r="AA13" s="1">
        <f t="shared" si="11"/>
        <v>6.9804941616915563E-3</v>
      </c>
    </row>
    <row r="14" spans="1:27" ht="15.75" customHeight="1" x14ac:dyDescent="0.25">
      <c r="A14" s="3">
        <v>43101</v>
      </c>
      <c r="B14" s="2">
        <v>101.850945</v>
      </c>
      <c r="C14" s="2">
        <v>90.124343999999994</v>
      </c>
      <c r="D14" s="2">
        <v>127.714607</v>
      </c>
      <c r="E14" s="2">
        <v>119.381218</v>
      </c>
      <c r="F14" s="4">
        <v>38.627808000000002</v>
      </c>
      <c r="G14" s="4">
        <v>337.71209700000003</v>
      </c>
      <c r="H14" s="4">
        <v>21.144928</v>
      </c>
      <c r="I14" s="4">
        <v>98.789139000000006</v>
      </c>
      <c r="J14" s="5">
        <v>69.090179000000006</v>
      </c>
      <c r="K14" s="5">
        <v>41.475918</v>
      </c>
      <c r="L14" s="5">
        <v>69.022125000000003</v>
      </c>
      <c r="M14" s="5">
        <v>49.502856999999999</v>
      </c>
      <c r="N14" s="4">
        <v>262.20608499999997</v>
      </c>
      <c r="O14" s="1">
        <f t="shared" si="12"/>
        <v>8.1634619887810456E-2</v>
      </c>
      <c r="P14" s="1">
        <f t="shared" si="0"/>
        <v>0.11070828309228896</v>
      </c>
      <c r="Q14" s="1">
        <f t="shared" si="1"/>
        <v>6.7005726258013612E-2</v>
      </c>
      <c r="R14" s="1">
        <f t="shared" si="2"/>
        <v>-6.69543390025895E-2</v>
      </c>
      <c r="S14" s="1">
        <f t="shared" si="3"/>
        <v>4.4055196705971605E-2</v>
      </c>
      <c r="T14" s="1">
        <f t="shared" si="4"/>
        <v>0.20162091752308628</v>
      </c>
      <c r="U14" s="1">
        <f t="shared" si="5"/>
        <v>-3.6779522751213066E-2</v>
      </c>
      <c r="V14" s="1">
        <f t="shared" si="6"/>
        <v>6.1218466019669092E-2</v>
      </c>
      <c r="W14" s="1">
        <f t="shared" si="7"/>
        <v>5.4697277324885524E-2</v>
      </c>
      <c r="X14" s="1">
        <f t="shared" si="8"/>
        <v>3.7271186104540027E-2</v>
      </c>
      <c r="Y14" s="1">
        <f t="shared" si="9"/>
        <v>4.375866580718768E-2</v>
      </c>
      <c r="Z14" s="1">
        <f t="shared" si="10"/>
        <v>6.1915473403555764E-2</v>
      </c>
      <c r="AA14" s="1">
        <f t="shared" si="11"/>
        <v>6.1758955154954193E-2</v>
      </c>
    </row>
    <row r="15" spans="1:27" ht="15.75" customHeight="1" x14ac:dyDescent="0.25">
      <c r="A15" s="3">
        <v>43132</v>
      </c>
      <c r="B15" s="2">
        <v>102.231064</v>
      </c>
      <c r="C15" s="2">
        <v>88.948104999999998</v>
      </c>
      <c r="D15" s="2">
        <v>121.574631</v>
      </c>
      <c r="E15" s="2">
        <v>104.17247</v>
      </c>
      <c r="F15" s="4">
        <v>35.840693999999999</v>
      </c>
      <c r="G15" s="4">
        <v>345.18353300000001</v>
      </c>
      <c r="H15" s="4">
        <v>20.76708</v>
      </c>
      <c r="I15" s="4">
        <v>91.887755999999996</v>
      </c>
      <c r="J15" s="5">
        <v>66.457901000000007</v>
      </c>
      <c r="K15" s="5">
        <v>37.667343000000002</v>
      </c>
      <c r="L15" s="5">
        <v>59.882427</v>
      </c>
      <c r="M15" s="5">
        <v>45.300334999999997</v>
      </c>
      <c r="N15" s="4">
        <v>252.67216500000001</v>
      </c>
      <c r="O15" s="1">
        <f t="shared" si="12"/>
        <v>3.732110683901928E-3</v>
      </c>
      <c r="P15" s="1">
        <f t="shared" si="0"/>
        <v>-1.3051290559185601E-2</v>
      </c>
      <c r="Q15" s="1">
        <f t="shared" si="1"/>
        <v>-4.8075753778109374E-2</v>
      </c>
      <c r="R15" s="1">
        <f t="shared" si="2"/>
        <v>-0.12739648878435803</v>
      </c>
      <c r="S15" s="1">
        <f t="shared" si="3"/>
        <v>-7.2153045805757404E-2</v>
      </c>
      <c r="T15" s="1">
        <f t="shared" si="4"/>
        <v>2.2123684837976006E-2</v>
      </c>
      <c r="U15" s="1">
        <f t="shared" si="5"/>
        <v>-1.7869438950087708E-2</v>
      </c>
      <c r="V15" s="1">
        <f t="shared" si="6"/>
        <v>-6.9859734277064697E-2</v>
      </c>
      <c r="W15" s="1">
        <f t="shared" si="7"/>
        <v>-3.8099163124182947E-2</v>
      </c>
      <c r="X15" s="1">
        <f t="shared" si="8"/>
        <v>-9.1826177301247383E-2</v>
      </c>
      <c r="Y15" s="1">
        <f t="shared" si="9"/>
        <v>-0.1324169315273907</v>
      </c>
      <c r="Z15" s="1">
        <f t="shared" si="10"/>
        <v>-8.4894534471010474E-2</v>
      </c>
      <c r="AA15" s="1">
        <f t="shared" si="11"/>
        <v>-3.6360407120223648E-2</v>
      </c>
    </row>
    <row r="16" spans="1:27" ht="15.75" customHeight="1" x14ac:dyDescent="0.25">
      <c r="A16" s="3">
        <v>43160</v>
      </c>
      <c r="B16" s="2">
        <v>97.336348999999998</v>
      </c>
      <c r="C16" s="2">
        <v>86.983367999999999</v>
      </c>
      <c r="D16" s="2">
        <v>120.880775</v>
      </c>
      <c r="E16" s="2">
        <v>100.34487900000001</v>
      </c>
      <c r="F16" s="4">
        <v>33.099144000000003</v>
      </c>
      <c r="G16" s="4">
        <v>314.00973499999998</v>
      </c>
      <c r="H16" s="4">
        <v>20.395219999999998</v>
      </c>
      <c r="I16" s="4">
        <v>83.703568000000004</v>
      </c>
      <c r="J16" s="5">
        <v>59.664940000000001</v>
      </c>
      <c r="K16" s="5">
        <v>37.850364999999996</v>
      </c>
      <c r="L16" s="5">
        <v>59.592227999999999</v>
      </c>
      <c r="M16" s="5">
        <v>45.509208999999998</v>
      </c>
      <c r="N16" s="4">
        <v>244.76597599999999</v>
      </c>
      <c r="O16" s="1">
        <f t="shared" si="12"/>
        <v>-4.7878940201581045E-2</v>
      </c>
      <c r="P16" s="1">
        <f t="shared" si="0"/>
        <v>-2.2088576254659945E-2</v>
      </c>
      <c r="Q16" s="1">
        <f t="shared" si="1"/>
        <v>-5.7072433146023423E-3</v>
      </c>
      <c r="R16" s="1">
        <f t="shared" si="2"/>
        <v>-3.6742826583645354E-2</v>
      </c>
      <c r="S16" s="1">
        <f t="shared" si="3"/>
        <v>-7.6492659433436097E-2</v>
      </c>
      <c r="T16" s="1">
        <f t="shared" si="4"/>
        <v>-9.0310791274043858E-2</v>
      </c>
      <c r="U16" s="1">
        <f t="shared" si="5"/>
        <v>-1.7906224659412957E-2</v>
      </c>
      <c r="V16" s="1">
        <f t="shared" si="6"/>
        <v>-8.9067231111835968E-2</v>
      </c>
      <c r="W16" s="1">
        <f t="shared" si="7"/>
        <v>-0.10221449816779504</v>
      </c>
      <c r="X16" s="1">
        <f t="shared" si="8"/>
        <v>4.8589039051677736E-3</v>
      </c>
      <c r="Y16" s="1">
        <f t="shared" si="9"/>
        <v>-4.8461462659153947E-3</v>
      </c>
      <c r="Z16" s="1">
        <f t="shared" si="10"/>
        <v>4.6108709792102324E-3</v>
      </c>
      <c r="AA16" s="1">
        <f t="shared" si="11"/>
        <v>-3.1290304573121507E-2</v>
      </c>
    </row>
    <row r="17" spans="1:27" ht="15.75" customHeight="1" x14ac:dyDescent="0.25">
      <c r="A17" s="3">
        <v>43191</v>
      </c>
      <c r="B17" s="2">
        <v>96.283080999999996</v>
      </c>
      <c r="C17" s="2">
        <v>89.127685999999997</v>
      </c>
      <c r="D17" s="2">
        <v>114.207626</v>
      </c>
      <c r="E17" s="2">
        <v>104.73680899999999</v>
      </c>
      <c r="F17" s="4">
        <v>33.803837000000001</v>
      </c>
      <c r="G17" s="4">
        <v>319.44946299999998</v>
      </c>
      <c r="H17" s="4">
        <v>18.707539000000001</v>
      </c>
      <c r="I17" s="4">
        <v>83.086074999999994</v>
      </c>
      <c r="J17" s="5">
        <v>60.345573000000002</v>
      </c>
      <c r="K17" s="5">
        <v>37.991055000000003</v>
      </c>
      <c r="L17" s="5">
        <v>62.100192999999997</v>
      </c>
      <c r="M17" s="5">
        <v>49.615479000000001</v>
      </c>
      <c r="N17" s="4">
        <v>247.01641799999999</v>
      </c>
      <c r="O17" s="1">
        <f t="shared" si="12"/>
        <v>-1.0820911312381387E-2</v>
      </c>
      <c r="P17" s="1">
        <f t="shared" si="0"/>
        <v>2.4652046124495872E-2</v>
      </c>
      <c r="Q17" s="1">
        <f t="shared" si="1"/>
        <v>-5.5204386305431903E-2</v>
      </c>
      <c r="R17" s="1">
        <f t="shared" si="2"/>
        <v>4.3768352144806393E-2</v>
      </c>
      <c r="S17" s="1">
        <f t="shared" si="3"/>
        <v>2.1290369321937716E-2</v>
      </c>
      <c r="T17" s="1">
        <f t="shared" si="4"/>
        <v>1.732343744056216E-2</v>
      </c>
      <c r="U17" s="1">
        <f t="shared" si="5"/>
        <v>-8.2748849975631436E-2</v>
      </c>
      <c r="V17" s="1">
        <f t="shared" si="6"/>
        <v>-7.3771407211698581E-3</v>
      </c>
      <c r="W17" s="1">
        <f t="shared" si="7"/>
        <v>1.1407587102241287E-2</v>
      </c>
      <c r="X17" s="1">
        <f t="shared" si="8"/>
        <v>3.7170051068201437E-3</v>
      </c>
      <c r="Y17" s="1">
        <f t="shared" si="9"/>
        <v>4.2085437718489042E-2</v>
      </c>
      <c r="Z17" s="1">
        <f t="shared" si="10"/>
        <v>9.0229430267619065E-2</v>
      </c>
      <c r="AA17" s="1">
        <f t="shared" si="11"/>
        <v>9.1942599080845795E-3</v>
      </c>
    </row>
    <row r="18" spans="1:27" ht="15.75" customHeight="1" x14ac:dyDescent="0.25">
      <c r="A18" s="3">
        <v>43221</v>
      </c>
      <c r="B18" s="2">
        <v>95.196724000000003</v>
      </c>
      <c r="C18" s="2">
        <v>94.197815000000006</v>
      </c>
      <c r="D18" s="2">
        <v>111.33194</v>
      </c>
      <c r="E18" s="2">
        <v>104.811256</v>
      </c>
      <c r="F18" s="4">
        <v>39.287525000000002</v>
      </c>
      <c r="G18" s="4">
        <v>337.26263399999999</v>
      </c>
      <c r="H18" s="4">
        <v>18.753304</v>
      </c>
      <c r="I18" s="4">
        <v>84.229102999999995</v>
      </c>
      <c r="J18" s="5">
        <v>58.948967000000003</v>
      </c>
      <c r="K18" s="5">
        <v>37.806418999999998</v>
      </c>
      <c r="L18" s="5">
        <v>64.887726000000001</v>
      </c>
      <c r="M18" s="5">
        <v>50.171737999999998</v>
      </c>
      <c r="N18" s="4">
        <v>253.021118</v>
      </c>
      <c r="O18" s="1">
        <f t="shared" si="12"/>
        <v>-1.1282948039437921E-2</v>
      </c>
      <c r="P18" s="1">
        <f t="shared" si="0"/>
        <v>5.6886128514544949E-2</v>
      </c>
      <c r="Q18" s="1">
        <f t="shared" si="1"/>
        <v>-2.5179456930485549E-2</v>
      </c>
      <c r="R18" s="1">
        <f t="shared" si="2"/>
        <v>7.1080072718280327E-4</v>
      </c>
      <c r="S18" s="1">
        <f t="shared" si="3"/>
        <v>0.1622208745119674</v>
      </c>
      <c r="T18" s="1">
        <f t="shared" si="4"/>
        <v>5.5762094049912406E-2</v>
      </c>
      <c r="U18" s="1">
        <f t="shared" si="5"/>
        <v>2.4463399488302224E-3</v>
      </c>
      <c r="V18" s="1">
        <f t="shared" si="6"/>
        <v>1.3757154854167815E-2</v>
      </c>
      <c r="W18" s="1">
        <f t="shared" si="7"/>
        <v>-2.3143470690053743E-2</v>
      </c>
      <c r="X18" s="1">
        <f t="shared" si="8"/>
        <v>-4.859986120417153E-3</v>
      </c>
      <c r="Y18" s="1">
        <f t="shared" si="9"/>
        <v>4.4887670477932386E-2</v>
      </c>
      <c r="Z18" s="1">
        <f t="shared" si="10"/>
        <v>1.1211400377692558E-2</v>
      </c>
      <c r="AA18" s="1">
        <f t="shared" si="11"/>
        <v>2.4308910511365339E-2</v>
      </c>
    </row>
    <row r="19" spans="1:27" ht="15.75" customHeight="1" x14ac:dyDescent="0.25">
      <c r="A19" s="3">
        <v>43252</v>
      </c>
      <c r="B19" s="2">
        <v>92.696922000000001</v>
      </c>
      <c r="C19" s="2">
        <v>94.385963000000004</v>
      </c>
      <c r="D19" s="2">
        <v>111.28529399999999</v>
      </c>
      <c r="E19" s="2">
        <v>101.31259900000001</v>
      </c>
      <c r="F19" s="4">
        <v>36.251255</v>
      </c>
      <c r="G19" s="4">
        <v>322.91989100000001</v>
      </c>
      <c r="H19" s="4">
        <v>18.631454000000002</v>
      </c>
      <c r="I19" s="4">
        <v>87.124915999999999</v>
      </c>
      <c r="J19" s="5">
        <v>59.432205000000003</v>
      </c>
      <c r="K19" s="5">
        <v>38.562556999999998</v>
      </c>
      <c r="L19" s="5">
        <v>66.747566000000006</v>
      </c>
      <c r="M19" s="5">
        <v>51.157803000000001</v>
      </c>
      <c r="N19" s="4">
        <v>253.33862300000001</v>
      </c>
      <c r="O19" s="1">
        <f t="shared" si="12"/>
        <v>-2.6259327999564382E-2</v>
      </c>
      <c r="P19" s="1">
        <f t="shared" si="0"/>
        <v>1.9973711704459195E-3</v>
      </c>
      <c r="Q19" s="1">
        <f t="shared" si="1"/>
        <v>-4.1898129144259713E-4</v>
      </c>
      <c r="R19" s="1">
        <f t="shared" si="2"/>
        <v>-3.3380546455811906E-2</v>
      </c>
      <c r="S19" s="1">
        <f t="shared" si="3"/>
        <v>-7.7283310669226474E-2</v>
      </c>
      <c r="T19" s="1">
        <f t="shared" si="4"/>
        <v>-4.2526925766700807E-2</v>
      </c>
      <c r="U19" s="1">
        <f t="shared" si="5"/>
        <v>-6.497521716706478E-3</v>
      </c>
      <c r="V19" s="1">
        <f t="shared" si="6"/>
        <v>3.4380195168408761E-2</v>
      </c>
      <c r="W19" s="1">
        <f t="shared" si="7"/>
        <v>8.1975651922789432E-3</v>
      </c>
      <c r="X19" s="1">
        <f t="shared" si="8"/>
        <v>2.0000254454144415E-2</v>
      </c>
      <c r="Y19" s="1">
        <f t="shared" si="9"/>
        <v>2.8662431474328526E-2</v>
      </c>
      <c r="Z19" s="1">
        <f t="shared" si="10"/>
        <v>1.9653793934744767E-2</v>
      </c>
      <c r="AA19" s="1">
        <f t="shared" si="11"/>
        <v>1.2548557310540823E-3</v>
      </c>
    </row>
    <row r="20" spans="1:27" ht="15.75" customHeight="1" x14ac:dyDescent="0.25">
      <c r="A20" s="3">
        <v>43282</v>
      </c>
      <c r="B20" s="2">
        <v>102.260178</v>
      </c>
      <c r="C20" s="2">
        <v>101.53598</v>
      </c>
      <c r="D20" s="2">
        <v>115.45153000000001</v>
      </c>
      <c r="E20" s="2">
        <v>102.362022</v>
      </c>
      <c r="F20" s="4">
        <v>35.184685000000002</v>
      </c>
      <c r="G20" s="4">
        <v>342.92965700000002</v>
      </c>
      <c r="H20" s="4">
        <v>18.550224</v>
      </c>
      <c r="I20" s="4">
        <v>90.891700999999998</v>
      </c>
      <c r="J20" s="5">
        <v>63.846107000000003</v>
      </c>
      <c r="K20" s="5">
        <v>41.363124999999997</v>
      </c>
      <c r="L20" s="5">
        <v>65.763244999999998</v>
      </c>
      <c r="M20" s="5">
        <v>55.944102999999998</v>
      </c>
      <c r="N20" s="4">
        <v>263.90368699999999</v>
      </c>
      <c r="O20" s="1">
        <f t="shared" si="12"/>
        <v>0.1031669206880461</v>
      </c>
      <c r="P20" s="1">
        <f t="shared" si="0"/>
        <v>7.5752969750385354E-2</v>
      </c>
      <c r="Q20" s="1">
        <f t="shared" si="1"/>
        <v>3.7437435354216814E-2</v>
      </c>
      <c r="R20" s="1">
        <f t="shared" si="2"/>
        <v>1.0358267484579979E-2</v>
      </c>
      <c r="S20" s="1">
        <f t="shared" si="3"/>
        <v>-2.94216020934999E-2</v>
      </c>
      <c r="T20" s="1">
        <f t="shared" si="4"/>
        <v>6.1965108244137285E-2</v>
      </c>
      <c r="U20" s="1">
        <f t="shared" si="5"/>
        <v>-4.3598314978531179E-3</v>
      </c>
      <c r="V20" s="1">
        <f t="shared" si="6"/>
        <v>4.3234302802656346E-2</v>
      </c>
      <c r="W20" s="1">
        <f t="shared" si="7"/>
        <v>7.4267848551134857E-2</v>
      </c>
      <c r="X20" s="1">
        <f t="shared" si="8"/>
        <v>7.2624022312628239E-2</v>
      </c>
      <c r="Y20" s="1">
        <f t="shared" si="9"/>
        <v>-1.4746919760340151E-2</v>
      </c>
      <c r="Z20" s="1">
        <f t="shared" si="10"/>
        <v>9.3559529911790715E-2</v>
      </c>
      <c r="AA20" s="1">
        <f t="shared" si="11"/>
        <v>4.1703329223511165E-2</v>
      </c>
    </row>
    <row r="21" spans="1:27" ht="15.75" customHeight="1" x14ac:dyDescent="0.25">
      <c r="A21" s="3">
        <v>43313</v>
      </c>
      <c r="B21" s="2">
        <v>102.484955</v>
      </c>
      <c r="C21" s="2">
        <v>107.51825700000001</v>
      </c>
      <c r="D21" s="2">
        <v>116.686256</v>
      </c>
      <c r="E21" s="2">
        <v>97.180076999999997</v>
      </c>
      <c r="F21" s="4">
        <v>33.458396999999998</v>
      </c>
      <c r="G21" s="4">
        <v>329.92669699999999</v>
      </c>
      <c r="H21" s="4">
        <v>18.82077</v>
      </c>
      <c r="I21" s="4">
        <v>92.689162999999994</v>
      </c>
      <c r="J21" s="5">
        <v>63.268810000000002</v>
      </c>
      <c r="K21" s="5">
        <v>39.535805000000003</v>
      </c>
      <c r="L21" s="5">
        <v>64.682129000000003</v>
      </c>
      <c r="M21" s="5">
        <v>58.254227</v>
      </c>
      <c r="N21" s="4">
        <v>272.32748400000003</v>
      </c>
      <c r="O21" s="1">
        <f t="shared" si="12"/>
        <v>2.1980892699013602E-3</v>
      </c>
      <c r="P21" s="1">
        <f t="shared" si="0"/>
        <v>5.8917804309369062E-2</v>
      </c>
      <c r="Q21" s="1">
        <f t="shared" si="1"/>
        <v>1.0694756492183299E-2</v>
      </c>
      <c r="R21" s="1">
        <f t="shared" si="2"/>
        <v>-5.0623706905672486E-2</v>
      </c>
      <c r="S21" s="1">
        <f t="shared" si="3"/>
        <v>-4.9063619583350079E-2</v>
      </c>
      <c r="T21" s="1">
        <f t="shared" si="4"/>
        <v>-3.7917280510970881E-2</v>
      </c>
      <c r="U21" s="1">
        <f t="shared" si="5"/>
        <v>1.4584513912069176E-2</v>
      </c>
      <c r="V21" s="1">
        <f t="shared" si="6"/>
        <v>1.9775864905421849E-2</v>
      </c>
      <c r="W21" s="1">
        <f t="shared" si="7"/>
        <v>-9.0420078392563774E-3</v>
      </c>
      <c r="X21" s="1">
        <f t="shared" si="8"/>
        <v>-4.417751318354194E-2</v>
      </c>
      <c r="Y21" s="1">
        <f t="shared" si="9"/>
        <v>-1.643951724097548E-2</v>
      </c>
      <c r="Z21" s="1">
        <f t="shared" si="10"/>
        <v>4.1293431767062239E-2</v>
      </c>
      <c r="AA21" s="1">
        <f t="shared" si="11"/>
        <v>3.1919967074958054E-2</v>
      </c>
    </row>
    <row r="22" spans="1:27" ht="15.75" customHeight="1" x14ac:dyDescent="0.25">
      <c r="A22" s="3">
        <v>43344</v>
      </c>
      <c r="B22" s="2">
        <v>100.928619</v>
      </c>
      <c r="C22" s="2">
        <v>109.892151</v>
      </c>
      <c r="D22" s="2">
        <v>121.755539</v>
      </c>
      <c r="E22" s="2">
        <v>84.788498000000004</v>
      </c>
      <c r="F22" s="4">
        <v>31.249489000000001</v>
      </c>
      <c r="G22" s="4">
        <v>359.71298200000001</v>
      </c>
      <c r="H22" s="4">
        <v>19.787141999999999</v>
      </c>
      <c r="I22" s="4">
        <v>85.451553000000004</v>
      </c>
      <c r="J22" s="5">
        <v>64.114486999999997</v>
      </c>
      <c r="K22" s="5">
        <v>40.972819999999999</v>
      </c>
      <c r="L22" s="5">
        <v>69.302672999999999</v>
      </c>
      <c r="M22" s="5">
        <v>60.250103000000003</v>
      </c>
      <c r="N22" s="4">
        <v>272.71203600000001</v>
      </c>
      <c r="O22" s="1">
        <f t="shared" si="12"/>
        <v>-1.5185994861392112E-2</v>
      </c>
      <c r="P22" s="1">
        <f t="shared" si="0"/>
        <v>2.207898515319117E-2</v>
      </c>
      <c r="Q22" s="1">
        <f t="shared" si="1"/>
        <v>4.3443702572820563E-2</v>
      </c>
      <c r="R22" s="1">
        <f t="shared" si="2"/>
        <v>-0.1275115165837952</v>
      </c>
      <c r="S22" s="1">
        <f t="shared" si="3"/>
        <v>-6.6019540625332343E-2</v>
      </c>
      <c r="T22" s="1">
        <f t="shared" si="4"/>
        <v>9.0281523959244867E-2</v>
      </c>
      <c r="U22" s="1">
        <f t="shared" si="5"/>
        <v>5.1346039508479185E-2</v>
      </c>
      <c r="V22" s="1">
        <f t="shared" si="6"/>
        <v>-7.8084748699262616E-2</v>
      </c>
      <c r="W22" s="1">
        <f t="shared" si="7"/>
        <v>1.3366412296991122E-2</v>
      </c>
      <c r="X22" s="1">
        <f t="shared" si="8"/>
        <v>3.6347179474402892E-2</v>
      </c>
      <c r="Y22" s="1">
        <f t="shared" si="9"/>
        <v>7.1434630730846771E-2</v>
      </c>
      <c r="Z22" s="1">
        <f t="shared" si="10"/>
        <v>3.4261479428780384E-2</v>
      </c>
      <c r="AA22" s="1">
        <f t="shared" si="11"/>
        <v>1.4120939772644654E-3</v>
      </c>
    </row>
    <row r="23" spans="1:27" ht="15.75" customHeight="1" x14ac:dyDescent="0.25">
      <c r="A23" s="3">
        <v>43374</v>
      </c>
      <c r="B23" s="2">
        <v>97.511855999999995</v>
      </c>
      <c r="C23" s="2">
        <v>102.62814299999999</v>
      </c>
      <c r="D23" s="2">
        <v>92.945189999999997</v>
      </c>
      <c r="E23" s="2">
        <v>76.574500999999998</v>
      </c>
      <c r="F23" s="4">
        <v>34.329231</v>
      </c>
      <c r="G23" s="4">
        <v>343.23135400000001</v>
      </c>
      <c r="H23" s="4">
        <v>18.078309999999998</v>
      </c>
      <c r="I23" s="4">
        <v>71.645904999999999</v>
      </c>
      <c r="J23" s="5">
        <v>58.502006999999999</v>
      </c>
      <c r="K23" s="5">
        <v>42.833202</v>
      </c>
      <c r="L23" s="5">
        <v>64.949866999999998</v>
      </c>
      <c r="M23" s="5">
        <v>62.944308999999997</v>
      </c>
      <c r="N23" s="4">
        <v>255.015717</v>
      </c>
      <c r="O23" s="1">
        <f t="shared" si="12"/>
        <v>-3.3853262175320198E-2</v>
      </c>
      <c r="P23" s="1">
        <f t="shared" si="0"/>
        <v>-6.6101245028864747E-2</v>
      </c>
      <c r="Q23" s="1">
        <f t="shared" si="1"/>
        <v>-0.23662454485951562</v>
      </c>
      <c r="R23" s="1">
        <f t="shared" si="2"/>
        <v>-9.6876312162057707E-2</v>
      </c>
      <c r="S23" s="1">
        <f t="shared" si="3"/>
        <v>9.8553355544469853E-2</v>
      </c>
      <c r="T23" s="1">
        <f t="shared" si="4"/>
        <v>-4.5818830080477886E-2</v>
      </c>
      <c r="U23" s="1">
        <f t="shared" si="5"/>
        <v>-8.6360728598399966E-2</v>
      </c>
      <c r="V23" s="1">
        <f t="shared" si="6"/>
        <v>-0.1615611128799497</v>
      </c>
      <c r="W23" s="1">
        <f t="shared" si="7"/>
        <v>-8.7538406101572611E-2</v>
      </c>
      <c r="X23" s="1">
        <f t="shared" si="8"/>
        <v>4.5405271104112466E-2</v>
      </c>
      <c r="Y23" s="1">
        <f t="shared" si="9"/>
        <v>-6.2808630772437896E-2</v>
      </c>
      <c r="Z23" s="1">
        <f t="shared" si="10"/>
        <v>4.4717035587474328E-2</v>
      </c>
      <c r="AA23" s="1">
        <f t="shared" si="11"/>
        <v>-6.4890128281686901E-2</v>
      </c>
    </row>
    <row r="24" spans="1:27" ht="15.75" customHeight="1" x14ac:dyDescent="0.25">
      <c r="A24" s="3">
        <v>43405</v>
      </c>
      <c r="B24" s="2">
        <v>100.149261</v>
      </c>
      <c r="C24" s="2">
        <v>106.548401</v>
      </c>
      <c r="D24" s="2">
        <v>100.063225</v>
      </c>
      <c r="E24" s="2">
        <v>56.862247000000004</v>
      </c>
      <c r="F24" s="4">
        <v>35.605198000000001</v>
      </c>
      <c r="G24" s="4">
        <v>335.39679000000001</v>
      </c>
      <c r="H24" s="4">
        <v>18.682141999999999</v>
      </c>
      <c r="I24" s="4">
        <v>76.867858999999996</v>
      </c>
      <c r="J24" s="5">
        <v>57.903221000000002</v>
      </c>
      <c r="K24" s="5">
        <v>45.087584999999997</v>
      </c>
      <c r="L24" s="5">
        <v>64.803139000000002</v>
      </c>
      <c r="M24" s="5">
        <v>67.844070000000002</v>
      </c>
      <c r="N24" s="4">
        <v>259.74603300000001</v>
      </c>
      <c r="O24" s="1">
        <f t="shared" si="12"/>
        <v>2.7047018774824686E-2</v>
      </c>
      <c r="P24" s="1">
        <f t="shared" si="0"/>
        <v>3.8198664473545078E-2</v>
      </c>
      <c r="Q24" s="1">
        <f t="shared" si="1"/>
        <v>7.6583145399993335E-2</v>
      </c>
      <c r="R24" s="1">
        <f t="shared" si="2"/>
        <v>-0.25742582377389561</v>
      </c>
      <c r="S24" s="1">
        <f t="shared" si="3"/>
        <v>3.7168528476504509E-2</v>
      </c>
      <c r="T24" s="1">
        <f t="shared" si="4"/>
        <v>-2.2825898358924401E-2</v>
      </c>
      <c r="U24" s="1">
        <f t="shared" si="5"/>
        <v>3.3400909708927472E-2</v>
      </c>
      <c r="V24" s="1">
        <f t="shared" si="6"/>
        <v>7.288558920429572E-2</v>
      </c>
      <c r="W24" s="1">
        <f t="shared" si="7"/>
        <v>-1.023530696989587E-2</v>
      </c>
      <c r="X24" s="1">
        <f t="shared" si="8"/>
        <v>5.2631671104112113E-2</v>
      </c>
      <c r="Y24" s="1">
        <f t="shared" si="9"/>
        <v>-2.2590962349468089E-3</v>
      </c>
      <c r="Z24" s="1">
        <f t="shared" si="10"/>
        <v>7.7842795922980185E-2</v>
      </c>
      <c r="AA24" s="1">
        <f t="shared" si="11"/>
        <v>1.8549115543337338E-2</v>
      </c>
    </row>
    <row r="25" spans="1:27" ht="15.75" customHeight="1" x14ac:dyDescent="0.25">
      <c r="A25" s="3">
        <v>43435</v>
      </c>
      <c r="B25" s="2">
        <v>87.926704000000001</v>
      </c>
      <c r="C25" s="2">
        <v>98.014885000000007</v>
      </c>
      <c r="D25" s="2">
        <v>92.693755999999993</v>
      </c>
      <c r="E25" s="2">
        <v>57.392963000000002</v>
      </c>
      <c r="F25" s="4">
        <v>31.383241999999999</v>
      </c>
      <c r="G25" s="4">
        <v>313.372253</v>
      </c>
      <c r="H25" s="4">
        <v>17.067488000000001</v>
      </c>
      <c r="I25" s="4">
        <v>71.536315999999999</v>
      </c>
      <c r="J25" s="5">
        <v>46.846587999999997</v>
      </c>
      <c r="K25" s="5">
        <v>42.694026999999998</v>
      </c>
      <c r="L25" s="5">
        <v>56.147452999999999</v>
      </c>
      <c r="M25" s="5">
        <v>65.338607999999994</v>
      </c>
      <c r="N25" s="4">
        <v>235.50054900000001</v>
      </c>
      <c r="O25" s="1">
        <f t="shared" si="12"/>
        <v>-0.12204340679059025</v>
      </c>
      <c r="P25" s="1">
        <f t="shared" si="0"/>
        <v>-8.0090512104447176E-2</v>
      </c>
      <c r="Q25" s="1">
        <f t="shared" si="1"/>
        <v>-7.3648125972354067E-2</v>
      </c>
      <c r="R25" s="1">
        <f t="shared" si="2"/>
        <v>9.3333631363529852E-3</v>
      </c>
      <c r="S25" s="1">
        <f t="shared" si="3"/>
        <v>-0.11857695609500618</v>
      </c>
      <c r="T25" s="1">
        <f t="shared" si="4"/>
        <v>-6.5667107308928052E-2</v>
      </c>
      <c r="U25" s="1">
        <f t="shared" si="5"/>
        <v>-8.6427669803601656E-2</v>
      </c>
      <c r="V25" s="1">
        <f t="shared" si="6"/>
        <v>-6.9359847787616891E-2</v>
      </c>
      <c r="W25" s="1">
        <f t="shared" si="7"/>
        <v>-0.19095022364990721</v>
      </c>
      <c r="X25" s="1">
        <f t="shared" si="8"/>
        <v>-5.3086853066093447E-2</v>
      </c>
      <c r="Y25" s="1">
        <f t="shared" si="9"/>
        <v>-0.13356893097416164</v>
      </c>
      <c r="Z25" s="1">
        <f t="shared" si="10"/>
        <v>-3.6929712501033746E-2</v>
      </c>
      <c r="AA25" s="1">
        <f t="shared" si="11"/>
        <v>-9.3343038659612576E-2</v>
      </c>
    </row>
    <row r="26" spans="1:27" ht="15.75" customHeight="1" x14ac:dyDescent="0.25">
      <c r="A26" s="3">
        <v>43466</v>
      </c>
      <c r="B26" s="2">
        <v>93.222838999999993</v>
      </c>
      <c r="C26" s="2">
        <v>100.774811</v>
      </c>
      <c r="D26" s="2">
        <v>109.61462400000001</v>
      </c>
      <c r="E26" s="2">
        <v>77.135368</v>
      </c>
      <c r="F26" s="4">
        <v>36.994022000000001</v>
      </c>
      <c r="G26" s="4">
        <v>374.70571899999999</v>
      </c>
      <c r="H26" s="4">
        <v>17.976476999999999</v>
      </c>
      <c r="I26" s="4">
        <v>71.977737000000005</v>
      </c>
      <c r="J26" s="5">
        <v>58.004814000000003</v>
      </c>
      <c r="K26" s="5">
        <v>43.397326999999997</v>
      </c>
      <c r="L26" s="5">
        <v>60.338535</v>
      </c>
      <c r="M26" s="5">
        <v>64.091660000000005</v>
      </c>
      <c r="N26" s="4">
        <v>255.84139999999999</v>
      </c>
      <c r="O26" s="1">
        <f t="shared" si="12"/>
        <v>6.0233521320212258E-2</v>
      </c>
      <c r="P26" s="1">
        <f t="shared" si="0"/>
        <v>2.8158233313235973E-2</v>
      </c>
      <c r="Q26" s="1">
        <f t="shared" si="1"/>
        <v>0.182545931141252</v>
      </c>
      <c r="R26" s="1">
        <f t="shared" si="2"/>
        <v>0.34398650928686147</v>
      </c>
      <c r="S26" s="1">
        <f t="shared" si="3"/>
        <v>0.17878267643604195</v>
      </c>
      <c r="T26" s="1">
        <f t="shared" si="4"/>
        <v>0.19572079344242385</v>
      </c>
      <c r="U26" s="1">
        <f t="shared" si="5"/>
        <v>5.3258511152900666E-2</v>
      </c>
      <c r="V26" s="1">
        <f t="shared" si="6"/>
        <v>6.1705861397727746E-3</v>
      </c>
      <c r="W26" s="1">
        <f t="shared" si="7"/>
        <v>0.23818652491831438</v>
      </c>
      <c r="X26" s="1">
        <f t="shared" si="8"/>
        <v>1.6473030290630554E-2</v>
      </c>
      <c r="Y26" s="1">
        <f t="shared" si="9"/>
        <v>7.4644205143196821E-2</v>
      </c>
      <c r="Z26" s="1">
        <f t="shared" si="10"/>
        <v>-1.908439800247947E-2</v>
      </c>
      <c r="AA26" s="1">
        <f t="shared" si="11"/>
        <v>8.6372838986460226E-2</v>
      </c>
    </row>
    <row r="27" spans="1:27" ht="15.75" customHeight="1" x14ac:dyDescent="0.25">
      <c r="A27" s="3">
        <v>43497</v>
      </c>
      <c r="B27" s="2">
        <v>94.760795999999999</v>
      </c>
      <c r="C27" s="2">
        <v>108.108795</v>
      </c>
      <c r="D27" s="2">
        <v>112.639999</v>
      </c>
      <c r="E27" s="2">
        <v>82.036788999999999</v>
      </c>
      <c r="F27" s="4">
        <v>37.430137999999999</v>
      </c>
      <c r="G27" s="4">
        <v>427.507721</v>
      </c>
      <c r="H27" s="4">
        <v>18.918839999999999</v>
      </c>
      <c r="I27" s="4">
        <v>71.201911999999993</v>
      </c>
      <c r="J27" s="5">
        <v>57.572887000000001</v>
      </c>
      <c r="K27" s="5">
        <v>40.881659999999997</v>
      </c>
      <c r="L27" s="5">
        <v>65.073066999999995</v>
      </c>
      <c r="M27" s="5">
        <v>69.998810000000006</v>
      </c>
      <c r="N27" s="4">
        <v>264.134705</v>
      </c>
      <c r="O27" s="1">
        <f t="shared" si="12"/>
        <v>1.6497641742062863E-2</v>
      </c>
      <c r="P27" s="1">
        <f t="shared" si="0"/>
        <v>7.2775963826913065E-2</v>
      </c>
      <c r="Q27" s="1">
        <f t="shared" si="1"/>
        <v>2.7600103796369329E-2</v>
      </c>
      <c r="R27" s="1">
        <f t="shared" si="2"/>
        <v>6.3543107747926986E-2</v>
      </c>
      <c r="S27" s="1">
        <f t="shared" si="3"/>
        <v>1.1788823610474102E-2</v>
      </c>
      <c r="T27" s="1">
        <f t="shared" si="4"/>
        <v>0.14091592234278127</v>
      </c>
      <c r="U27" s="1">
        <f t="shared" si="5"/>
        <v>5.242200682592036E-2</v>
      </c>
      <c r="V27" s="1">
        <f t="shared" si="6"/>
        <v>-1.0778680079925431E-2</v>
      </c>
      <c r="W27" s="1">
        <f t="shared" si="7"/>
        <v>-7.4463991902465497E-3</v>
      </c>
      <c r="X27" s="1">
        <f t="shared" si="8"/>
        <v>-5.7968247675715158E-2</v>
      </c>
      <c r="Y27" s="1">
        <f t="shared" si="9"/>
        <v>7.8466141082145835E-2</v>
      </c>
      <c r="Z27" s="1">
        <f t="shared" si="10"/>
        <v>9.2167218012452812E-2</v>
      </c>
      <c r="AA27" s="1">
        <f t="shared" si="11"/>
        <v>3.2415805260602872E-2</v>
      </c>
    </row>
    <row r="28" spans="1:27" ht="15.75" customHeight="1" x14ac:dyDescent="0.25">
      <c r="A28" s="3">
        <v>43525</v>
      </c>
      <c r="B28" s="2">
        <v>91.918694000000002</v>
      </c>
      <c r="C28" s="2">
        <v>114.297997</v>
      </c>
      <c r="D28" s="2">
        <v>116.40252700000001</v>
      </c>
      <c r="E28" s="2">
        <v>78.878487000000007</v>
      </c>
      <c r="F28" s="4">
        <v>35.173713999999997</v>
      </c>
      <c r="G28" s="4">
        <v>372.48654199999999</v>
      </c>
      <c r="H28" s="4">
        <v>19.064747000000001</v>
      </c>
      <c r="I28" s="4">
        <v>71.797179999999997</v>
      </c>
      <c r="J28" s="5">
        <v>56.382747999999999</v>
      </c>
      <c r="K28" s="5">
        <v>42.252209000000001</v>
      </c>
      <c r="L28" s="5">
        <v>67.269112000000007</v>
      </c>
      <c r="M28" s="5">
        <v>71.617683</v>
      </c>
      <c r="N28" s="4">
        <v>267.73638899999997</v>
      </c>
      <c r="O28" s="1">
        <f t="shared" si="12"/>
        <v>-2.9992382081720767E-2</v>
      </c>
      <c r="P28" s="1">
        <f t="shared" si="0"/>
        <v>5.7249754749370711E-2</v>
      </c>
      <c r="Q28" s="1">
        <f t="shared" si="1"/>
        <v>3.340312529654766E-2</v>
      </c>
      <c r="R28" s="1">
        <f t="shared" si="2"/>
        <v>-3.8498605790141201E-2</v>
      </c>
      <c r="S28" s="1">
        <f t="shared" si="3"/>
        <v>-6.0283614236207268E-2</v>
      </c>
      <c r="T28" s="1">
        <f t="shared" si="4"/>
        <v>-0.12870218781381967</v>
      </c>
      <c r="U28" s="1">
        <f t="shared" si="5"/>
        <v>7.7122593139960548E-3</v>
      </c>
      <c r="V28" s="1">
        <f t="shared" si="6"/>
        <v>8.3602811115522351E-3</v>
      </c>
      <c r="W28" s="1">
        <f t="shared" si="7"/>
        <v>-2.0671865907992457E-2</v>
      </c>
      <c r="X28" s="1">
        <f t="shared" si="8"/>
        <v>3.3524788376988704E-2</v>
      </c>
      <c r="Y28" s="1">
        <f t="shared" si="9"/>
        <v>3.3747372011834212E-2</v>
      </c>
      <c r="Z28" s="1">
        <f t="shared" si="10"/>
        <v>2.3127150304412224E-2</v>
      </c>
      <c r="AA28" s="1">
        <f t="shared" si="11"/>
        <v>1.3635784816690323E-2</v>
      </c>
    </row>
    <row r="29" spans="1:27" ht="15.75" customHeight="1" x14ac:dyDescent="0.25">
      <c r="A29" s="3">
        <v>43556</v>
      </c>
      <c r="B29" s="2">
        <v>105.375534</v>
      </c>
      <c r="C29" s="2">
        <v>126.56707</v>
      </c>
      <c r="D29" s="2">
        <v>115.717812</v>
      </c>
      <c r="E29" s="2">
        <v>80.384788999999998</v>
      </c>
      <c r="F29" s="4">
        <v>37.294139999999999</v>
      </c>
      <c r="G29" s="4">
        <v>368.84390300000001</v>
      </c>
      <c r="H29" s="4">
        <v>18.821570999999999</v>
      </c>
      <c r="I29" s="4">
        <v>77.002701000000002</v>
      </c>
      <c r="J29" s="5">
        <v>64.067169000000007</v>
      </c>
      <c r="K29" s="5">
        <v>44.622039999999998</v>
      </c>
      <c r="L29" s="5">
        <v>66.836189000000005</v>
      </c>
      <c r="M29" s="5">
        <v>68.237099000000001</v>
      </c>
      <c r="N29" s="4">
        <v>279.90152</v>
      </c>
      <c r="O29" s="1">
        <f t="shared" si="12"/>
        <v>0.14639938204518005</v>
      </c>
      <c r="P29" s="1">
        <f t="shared" si="0"/>
        <v>0.10734285221113724</v>
      </c>
      <c r="Q29" s="1">
        <f t="shared" si="1"/>
        <v>-5.8823035688908305E-3</v>
      </c>
      <c r="R29" s="1">
        <f t="shared" si="2"/>
        <v>1.909648698003032E-2</v>
      </c>
      <c r="S29" s="1">
        <f t="shared" si="3"/>
        <v>6.0284393055564225E-2</v>
      </c>
      <c r="T29" s="1">
        <f t="shared" si="4"/>
        <v>-9.7792499574386616E-3</v>
      </c>
      <c r="U29" s="1">
        <f t="shared" si="5"/>
        <v>-1.2755270237785051E-2</v>
      </c>
      <c r="V29" s="1">
        <f t="shared" si="6"/>
        <v>7.2503140095474566E-2</v>
      </c>
      <c r="W29" s="1">
        <f t="shared" si="7"/>
        <v>0.13629028865354359</v>
      </c>
      <c r="X29" s="1">
        <f t="shared" si="8"/>
        <v>5.6087742063379402E-2</v>
      </c>
      <c r="Y29" s="1">
        <f t="shared" si="9"/>
        <v>-6.4356877492303208E-3</v>
      </c>
      <c r="Z29" s="1">
        <f t="shared" si="10"/>
        <v>-4.7203202594532402E-2</v>
      </c>
      <c r="AA29" s="1">
        <f t="shared" si="11"/>
        <v>4.5436972708256078E-2</v>
      </c>
    </row>
    <row r="30" spans="1:27" ht="15.75" customHeight="1" x14ac:dyDescent="0.25">
      <c r="A30" s="3">
        <v>43586</v>
      </c>
      <c r="B30" s="2">
        <v>96.949837000000002</v>
      </c>
      <c r="C30" s="2">
        <v>119.86075599999999</v>
      </c>
      <c r="D30" s="2">
        <v>104.762276</v>
      </c>
      <c r="E30" s="2">
        <v>74.614791999999994</v>
      </c>
      <c r="F30" s="4">
        <v>31.922632</v>
      </c>
      <c r="G30" s="4">
        <v>333.608948</v>
      </c>
      <c r="H30" s="4">
        <v>18.887958999999999</v>
      </c>
      <c r="I30" s="4">
        <v>61.121502</v>
      </c>
      <c r="J30" s="5">
        <v>56.319316999999998</v>
      </c>
      <c r="K30" s="5">
        <v>44.685715000000002</v>
      </c>
      <c r="L30" s="5">
        <v>58.918751</v>
      </c>
      <c r="M30" s="5">
        <v>68.670586</v>
      </c>
      <c r="N30" s="4">
        <v>262.05187999999998</v>
      </c>
      <c r="O30" s="1">
        <f t="shared" si="12"/>
        <v>-7.995875968704462E-2</v>
      </c>
      <c r="P30" s="1">
        <f t="shared" si="0"/>
        <v>-5.2986246738586949E-2</v>
      </c>
      <c r="Q30" s="1">
        <f t="shared" si="1"/>
        <v>-9.4674586484576773E-2</v>
      </c>
      <c r="R30" s="1">
        <f t="shared" si="2"/>
        <v>-7.1779711955205897E-2</v>
      </c>
      <c r="S30" s="1">
        <f t="shared" si="3"/>
        <v>-0.14403088528117283</v>
      </c>
      <c r="T30" s="1">
        <f t="shared" si="4"/>
        <v>-9.5528093899385977E-2</v>
      </c>
      <c r="U30" s="1">
        <f t="shared" si="5"/>
        <v>3.5272294751591085E-3</v>
      </c>
      <c r="V30" s="1">
        <f t="shared" si="6"/>
        <v>-0.20624210311791533</v>
      </c>
      <c r="W30" s="1">
        <f t="shared" si="7"/>
        <v>-0.12093326614759593</v>
      </c>
      <c r="X30" s="1">
        <f t="shared" si="8"/>
        <v>1.4269854090042382E-3</v>
      </c>
      <c r="Y30" s="1">
        <f t="shared" si="9"/>
        <v>-0.11846034488890447</v>
      </c>
      <c r="Z30" s="1">
        <f t="shared" si="10"/>
        <v>6.3526586908391209E-3</v>
      </c>
      <c r="AA30" s="1">
        <f t="shared" si="11"/>
        <v>-6.3771143507902431E-2</v>
      </c>
    </row>
    <row r="31" spans="1:27" ht="15.75" customHeight="1" x14ac:dyDescent="0.25">
      <c r="A31" s="3">
        <v>43617</v>
      </c>
      <c r="B31" s="2">
        <v>102.293243</v>
      </c>
      <c r="C31" s="2">
        <v>130.30384799999999</v>
      </c>
      <c r="D31" s="2">
        <v>115.113983</v>
      </c>
      <c r="E31" s="2">
        <v>82.993155999999999</v>
      </c>
      <c r="F31" s="4">
        <v>36.891993999999997</v>
      </c>
      <c r="G31" s="4">
        <v>357.526611</v>
      </c>
      <c r="H31" s="4">
        <v>20.697695</v>
      </c>
      <c r="I31" s="4">
        <v>71.303436000000005</v>
      </c>
      <c r="J31" s="5">
        <v>63.868538000000001</v>
      </c>
      <c r="K31" s="5">
        <v>46.313786</v>
      </c>
      <c r="L31" s="5">
        <v>64.528701999999996</v>
      </c>
      <c r="M31" s="5">
        <v>72.693175999999994</v>
      </c>
      <c r="N31" s="4">
        <v>278.93057299999998</v>
      </c>
      <c r="O31" s="1">
        <f t="shared" si="12"/>
        <v>5.5115162287482769E-2</v>
      </c>
      <c r="P31" s="1">
        <f t="shared" si="0"/>
        <v>8.7126865777485948E-2</v>
      </c>
      <c r="Q31" s="1">
        <f t="shared" si="1"/>
        <v>9.8811398484698873E-2</v>
      </c>
      <c r="R31" s="1">
        <f t="shared" si="2"/>
        <v>0.11228824440065457</v>
      </c>
      <c r="S31" s="1">
        <f t="shared" si="3"/>
        <v>0.15566893105806553</v>
      </c>
      <c r="T31" s="1">
        <f t="shared" si="4"/>
        <v>7.1693709486473384E-2</v>
      </c>
      <c r="U31" s="1">
        <f t="shared" si="5"/>
        <v>9.5814269821318493E-2</v>
      </c>
      <c r="V31" s="1">
        <f t="shared" si="6"/>
        <v>0.16658514052877832</v>
      </c>
      <c r="W31" s="1">
        <f t="shared" si="7"/>
        <v>0.13404319161043809</v>
      </c>
      <c r="X31" s="1">
        <f t="shared" si="8"/>
        <v>3.6433813356236966E-2</v>
      </c>
      <c r="Y31" s="1">
        <f t="shared" si="9"/>
        <v>9.5215036041751716E-2</v>
      </c>
      <c r="Z31" s="1">
        <f t="shared" si="10"/>
        <v>5.8578064267574385E-2</v>
      </c>
      <c r="AA31" s="1">
        <f t="shared" si="11"/>
        <v>6.4409738254882956E-2</v>
      </c>
    </row>
    <row r="32" spans="1:27" ht="15.75" customHeight="1" x14ac:dyDescent="0.25">
      <c r="A32" s="3">
        <v>43647</v>
      </c>
      <c r="B32" s="2">
        <v>106.136101</v>
      </c>
      <c r="C32" s="2">
        <v>132.550781</v>
      </c>
      <c r="D32" s="2">
        <v>123.745453</v>
      </c>
      <c r="E32" s="2">
        <v>82.677443999999994</v>
      </c>
      <c r="F32" s="4">
        <v>39.038955999999999</v>
      </c>
      <c r="G32" s="4">
        <v>335.10320999999999</v>
      </c>
      <c r="H32" s="4">
        <v>21.031234999999999</v>
      </c>
      <c r="I32" s="4">
        <v>68.539458999999994</v>
      </c>
      <c r="J32" s="5">
        <v>64.899094000000005</v>
      </c>
      <c r="K32" s="5">
        <v>48.242783000000003</v>
      </c>
      <c r="L32" s="5">
        <v>62.617190999999998</v>
      </c>
      <c r="M32" s="5">
        <v>72.428139000000002</v>
      </c>
      <c r="N32" s="4">
        <v>284.52496300000001</v>
      </c>
      <c r="O32" s="1">
        <f t="shared" si="12"/>
        <v>3.7567075666962602E-2</v>
      </c>
      <c r="P32" s="1">
        <f t="shared" si="0"/>
        <v>1.724379620776827E-2</v>
      </c>
      <c r="Q32" s="1">
        <f t="shared" si="1"/>
        <v>7.4981942028710738E-2</v>
      </c>
      <c r="R32" s="1">
        <f t="shared" si="2"/>
        <v>-3.80407271173065E-3</v>
      </c>
      <c r="S32" s="1">
        <f t="shared" si="3"/>
        <v>5.8195878487890956E-2</v>
      </c>
      <c r="T32" s="1">
        <f t="shared" si="4"/>
        <v>-6.271813149035782E-2</v>
      </c>
      <c r="U32" s="1">
        <f t="shared" si="5"/>
        <v>1.6114837908279125E-2</v>
      </c>
      <c r="V32" s="1">
        <f t="shared" si="6"/>
        <v>-3.8763587774367718E-2</v>
      </c>
      <c r="W32" s="1">
        <f t="shared" si="7"/>
        <v>1.6135581497105887E-2</v>
      </c>
      <c r="X32" s="1">
        <f t="shared" si="8"/>
        <v>4.1650600536090973E-2</v>
      </c>
      <c r="Y32" s="1">
        <f t="shared" si="9"/>
        <v>-2.9622647608811309E-2</v>
      </c>
      <c r="Z32" s="1">
        <f t="shared" si="10"/>
        <v>-3.6459680892191645E-3</v>
      </c>
      <c r="AA32" s="1">
        <f t="shared" si="11"/>
        <v>2.0056567983316884E-2</v>
      </c>
    </row>
    <row r="33" spans="1:27" ht="15.75" customHeight="1" x14ac:dyDescent="0.25">
      <c r="A33" s="3">
        <v>43678</v>
      </c>
      <c r="B33" s="2">
        <v>101.229843</v>
      </c>
      <c r="C33" s="2">
        <v>134.097397</v>
      </c>
      <c r="D33" s="2">
        <v>113.135605</v>
      </c>
      <c r="E33" s="2">
        <v>65.271675000000002</v>
      </c>
      <c r="F33" s="4">
        <v>35.89378</v>
      </c>
      <c r="G33" s="4">
        <v>357.605164</v>
      </c>
      <c r="H33" s="4">
        <v>22.107792</v>
      </c>
      <c r="I33" s="4">
        <v>64.787612999999993</v>
      </c>
      <c r="J33" s="5">
        <v>58.688274</v>
      </c>
      <c r="K33" s="5">
        <v>50.451892999999998</v>
      </c>
      <c r="L33" s="5">
        <v>57.665745000000001</v>
      </c>
      <c r="M33" s="5">
        <v>75.465255999999997</v>
      </c>
      <c r="N33" s="4">
        <v>279.76101699999998</v>
      </c>
      <c r="O33" s="1">
        <f t="shared" si="12"/>
        <v>-4.6226099826297502E-2</v>
      </c>
      <c r="P33" s="1">
        <f t="shared" si="0"/>
        <v>1.1668101751886322E-2</v>
      </c>
      <c r="Q33" s="1">
        <f t="shared" si="1"/>
        <v>-8.5739295810731725E-2</v>
      </c>
      <c r="R33" s="1">
        <f t="shared" si="2"/>
        <v>-0.21052621075223363</v>
      </c>
      <c r="S33" s="1">
        <f t="shared" si="3"/>
        <v>-8.0565064291165972E-2</v>
      </c>
      <c r="T33" s="1">
        <f t="shared" si="4"/>
        <v>6.7149323935154229E-2</v>
      </c>
      <c r="U33" s="1">
        <f t="shared" si="5"/>
        <v>5.118848227410331E-2</v>
      </c>
      <c r="V33" s="1">
        <f t="shared" si="6"/>
        <v>-5.4739941848680203E-2</v>
      </c>
      <c r="W33" s="1">
        <f t="shared" si="7"/>
        <v>-9.5699641045836559E-2</v>
      </c>
      <c r="X33" s="1">
        <f t="shared" si="8"/>
        <v>4.5791512483846449E-2</v>
      </c>
      <c r="Y33" s="1">
        <f t="shared" si="9"/>
        <v>-7.9074866197686791E-2</v>
      </c>
      <c r="Z33" s="1">
        <f t="shared" si="10"/>
        <v>4.1932832210420247E-2</v>
      </c>
      <c r="AA33" s="1">
        <f t="shared" si="11"/>
        <v>-1.67435080204194E-2</v>
      </c>
    </row>
    <row r="34" spans="1:27" ht="15.75" customHeight="1" x14ac:dyDescent="0.25">
      <c r="A34" s="3">
        <v>43709</v>
      </c>
      <c r="B34" s="2">
        <v>108.444756</v>
      </c>
      <c r="C34" s="2">
        <v>135.68580600000001</v>
      </c>
      <c r="D34" s="2">
        <v>122.821732</v>
      </c>
      <c r="E34" s="2">
        <v>70.730735999999993</v>
      </c>
      <c r="F34" s="4">
        <v>36.271197999999998</v>
      </c>
      <c r="G34" s="4">
        <v>376.02526899999998</v>
      </c>
      <c r="H34" s="4">
        <v>23.725431</v>
      </c>
      <c r="I34" s="4">
        <v>68.011246</v>
      </c>
      <c r="J34" s="5">
        <v>63.475746000000001</v>
      </c>
      <c r="K34" s="5">
        <v>49.901909000000003</v>
      </c>
      <c r="L34" s="5">
        <v>60.198689000000002</v>
      </c>
      <c r="M34" s="5">
        <v>73.466697999999994</v>
      </c>
      <c r="N34" s="4">
        <v>283.89355499999999</v>
      </c>
      <c r="O34" s="1">
        <f t="shared" si="12"/>
        <v>7.1272589052617574E-2</v>
      </c>
      <c r="P34" s="1">
        <f t="shared" si="0"/>
        <v>1.1845188911459727E-2</v>
      </c>
      <c r="Q34" s="1">
        <f t="shared" si="1"/>
        <v>8.561519602957883E-2</v>
      </c>
      <c r="R34" s="1">
        <f t="shared" si="2"/>
        <v>8.3635987585732874E-2</v>
      </c>
      <c r="S34" s="1">
        <f t="shared" si="3"/>
        <v>1.0514858006038894E-2</v>
      </c>
      <c r="T34" s="1">
        <f t="shared" si="4"/>
        <v>5.1509616902512004E-2</v>
      </c>
      <c r="U34" s="1">
        <f t="shared" si="5"/>
        <v>7.3170536433489169E-2</v>
      </c>
      <c r="V34" s="1">
        <f t="shared" si="6"/>
        <v>4.9756934246057295E-2</v>
      </c>
      <c r="W34" s="1">
        <f t="shared" si="7"/>
        <v>8.1574591885254649E-2</v>
      </c>
      <c r="X34" s="1">
        <f t="shared" si="8"/>
        <v>-1.090115687036748E-2</v>
      </c>
      <c r="Y34" s="1">
        <f t="shared" si="9"/>
        <v>4.3924586424748356E-2</v>
      </c>
      <c r="Z34" s="1">
        <f t="shared" si="10"/>
        <v>-2.6483154049063356E-2</v>
      </c>
      <c r="AA34" s="1">
        <f t="shared" si="11"/>
        <v>1.477167206609065E-2</v>
      </c>
    </row>
    <row r="35" spans="1:27" ht="15.75" customHeight="1" x14ac:dyDescent="0.25">
      <c r="A35" s="3">
        <v>43739</v>
      </c>
      <c r="B35" s="2">
        <v>115.106796</v>
      </c>
      <c r="C35" s="2">
        <v>139.92141699999999</v>
      </c>
      <c r="D35" s="2">
        <v>112.948341</v>
      </c>
      <c r="E35" s="2">
        <v>79.044289000000006</v>
      </c>
      <c r="F35" s="4">
        <v>36.322463999999997</v>
      </c>
      <c r="G35" s="4">
        <v>335.93911700000001</v>
      </c>
      <c r="H35" s="4">
        <v>24.132978000000001</v>
      </c>
      <c r="I35" s="4">
        <v>62.861049999999999</v>
      </c>
      <c r="J35" s="5">
        <v>66.030212000000006</v>
      </c>
      <c r="K35" s="5">
        <v>50.257519000000002</v>
      </c>
      <c r="L35" s="5">
        <v>57.606926000000001</v>
      </c>
      <c r="M35" s="5">
        <v>76.133705000000006</v>
      </c>
      <c r="N35" s="4">
        <v>291.50894199999999</v>
      </c>
      <c r="O35" s="1">
        <f t="shared" si="12"/>
        <v>6.1432569408888749E-2</v>
      </c>
      <c r="P35" s="1">
        <f t="shared" si="0"/>
        <v>3.1216316023504897E-2</v>
      </c>
      <c r="Q35" s="1">
        <f t="shared" si="1"/>
        <v>-8.0387980524488922E-2</v>
      </c>
      <c r="R35" s="1">
        <f t="shared" si="2"/>
        <v>0.11753805304669832</v>
      </c>
      <c r="S35" s="1">
        <f t="shared" si="3"/>
        <v>1.4134079607736768E-3</v>
      </c>
      <c r="T35" s="1">
        <f t="shared" si="4"/>
        <v>-0.10660494202053206</v>
      </c>
      <c r="U35" s="1">
        <f t="shared" si="5"/>
        <v>1.7177643685377136E-2</v>
      </c>
      <c r="V35" s="1">
        <f t="shared" si="6"/>
        <v>-7.5725652783952838E-2</v>
      </c>
      <c r="W35" s="1">
        <f t="shared" si="7"/>
        <v>4.0243182017900267E-2</v>
      </c>
      <c r="X35" s="1">
        <f t="shared" si="8"/>
        <v>7.1261802830027733E-3</v>
      </c>
      <c r="Y35" s="1">
        <f t="shared" si="9"/>
        <v>-4.3053479121447316E-2</v>
      </c>
      <c r="Z35" s="1">
        <f t="shared" si="10"/>
        <v>3.630225765693202E-2</v>
      </c>
      <c r="AA35" s="1">
        <f t="shared" si="11"/>
        <v>2.682479706170152E-2</v>
      </c>
    </row>
    <row r="36" spans="1:27" ht="15.75" customHeight="1" x14ac:dyDescent="0.25">
      <c r="A36" s="3">
        <v>43770</v>
      </c>
      <c r="B36" s="2">
        <v>122.38202699999999</v>
      </c>
      <c r="C36" s="2">
        <v>147.73872399999999</v>
      </c>
      <c r="D36" s="2">
        <v>113.556465</v>
      </c>
      <c r="E36" s="2">
        <v>89.261452000000006</v>
      </c>
      <c r="F36" s="4">
        <v>35.188609999999997</v>
      </c>
      <c r="G36" s="4">
        <v>361.90222199999999</v>
      </c>
      <c r="H36" s="4">
        <v>23.76033</v>
      </c>
      <c r="I36" s="4">
        <v>61.811939000000002</v>
      </c>
      <c r="J36" s="5">
        <v>69.025726000000006</v>
      </c>
      <c r="K36" s="5">
        <v>49.306480000000001</v>
      </c>
      <c r="L36" s="5">
        <v>58.084361999999999</v>
      </c>
      <c r="M36" s="5">
        <v>76.590530000000001</v>
      </c>
      <c r="N36" s="4">
        <v>302.06106599999998</v>
      </c>
      <c r="O36" s="1">
        <f t="shared" si="12"/>
        <v>6.3204183009315892E-2</v>
      </c>
      <c r="P36" s="1">
        <f t="shared" si="0"/>
        <v>5.5869266961468808E-2</v>
      </c>
      <c r="Q36" s="1">
        <f t="shared" si="1"/>
        <v>5.3840897052219979E-3</v>
      </c>
      <c r="R36" s="1">
        <f t="shared" si="2"/>
        <v>0.12925871216325316</v>
      </c>
      <c r="S36" s="1">
        <f t="shared" si="3"/>
        <v>-3.1216329376773547E-2</v>
      </c>
      <c r="T36" s="1">
        <f t="shared" si="4"/>
        <v>7.7285149856484214E-2</v>
      </c>
      <c r="U36" s="1">
        <f t="shared" si="5"/>
        <v>-1.5441442825663771E-2</v>
      </c>
      <c r="V36" s="1">
        <f t="shared" si="6"/>
        <v>-1.6689364876978613E-2</v>
      </c>
      <c r="W36" s="1">
        <f t="shared" si="7"/>
        <v>4.536580921472734E-2</v>
      </c>
      <c r="X36" s="1">
        <f t="shared" si="8"/>
        <v>-1.8923317722866533E-2</v>
      </c>
      <c r="Y36" s="1">
        <f t="shared" si="9"/>
        <v>8.2878228912960442E-3</v>
      </c>
      <c r="Z36" s="1">
        <f t="shared" si="10"/>
        <v>6.0002990791003128E-3</v>
      </c>
      <c r="AA36" s="1">
        <f t="shared" si="11"/>
        <v>3.6198285814505106E-2</v>
      </c>
    </row>
    <row r="37" spans="1:27" ht="15.75" customHeight="1" x14ac:dyDescent="0.25">
      <c r="A37" s="3">
        <v>43800</v>
      </c>
      <c r="B37" s="2">
        <v>129.47827100000001</v>
      </c>
      <c r="C37" s="2">
        <v>154.43042</v>
      </c>
      <c r="D37" s="2">
        <v>114.547302</v>
      </c>
      <c r="E37" s="2">
        <v>88.390220999999997</v>
      </c>
      <c r="F37" s="4">
        <v>35.775084999999997</v>
      </c>
      <c r="G37" s="4">
        <v>323.83331299999998</v>
      </c>
      <c r="H37" s="4">
        <v>24.840923</v>
      </c>
      <c r="I37" s="4">
        <v>61.513759999999998</v>
      </c>
      <c r="J37" s="5">
        <v>73.933479000000005</v>
      </c>
      <c r="K37" s="5">
        <v>51.488750000000003</v>
      </c>
      <c r="L37" s="5">
        <v>60.208514999999998</v>
      </c>
      <c r="M37" s="5">
        <v>79.902602999999999</v>
      </c>
      <c r="N37" s="4">
        <v>309.31680299999999</v>
      </c>
      <c r="O37" s="1">
        <f t="shared" si="12"/>
        <v>5.7984363994886386E-2</v>
      </c>
      <c r="P37" s="1">
        <f t="shared" si="0"/>
        <v>4.5294123428330189E-2</v>
      </c>
      <c r="Q37" s="1">
        <f t="shared" si="1"/>
        <v>8.7255005692542381E-3</v>
      </c>
      <c r="R37" s="1">
        <f t="shared" si="2"/>
        <v>-9.7604394783989031E-3</v>
      </c>
      <c r="S37" s="1">
        <f t="shared" si="3"/>
        <v>1.666661456647478E-2</v>
      </c>
      <c r="T37" s="1">
        <f t="shared" si="4"/>
        <v>-0.10519114469543107</v>
      </c>
      <c r="U37" s="1">
        <f t="shared" si="5"/>
        <v>4.5478871716007327E-2</v>
      </c>
      <c r="V37" s="1">
        <f t="shared" si="6"/>
        <v>-4.8239709807518681E-3</v>
      </c>
      <c r="W37" s="1">
        <f t="shared" si="7"/>
        <v>7.1100345978251628E-2</v>
      </c>
      <c r="X37" s="1">
        <f t="shared" si="8"/>
        <v>4.4259294113065922E-2</v>
      </c>
      <c r="Y37" s="1">
        <f t="shared" si="9"/>
        <v>3.6570135693321376E-2</v>
      </c>
      <c r="Z37" s="1">
        <f t="shared" si="10"/>
        <v>4.3243897124096126E-2</v>
      </c>
      <c r="AA37" s="1">
        <f t="shared" si="11"/>
        <v>2.4020762079943168E-2</v>
      </c>
    </row>
    <row r="38" spans="1:27" ht="15.75" customHeight="1" x14ac:dyDescent="0.25">
      <c r="A38" s="3">
        <v>43831</v>
      </c>
      <c r="B38" s="2">
        <v>122.939346</v>
      </c>
      <c r="C38" s="2">
        <v>166.700638</v>
      </c>
      <c r="D38" s="2">
        <v>122.828125</v>
      </c>
      <c r="E38" s="2">
        <v>98.696753999999999</v>
      </c>
      <c r="F38" s="4">
        <v>32.987583000000001</v>
      </c>
      <c r="G38" s="4">
        <v>316.38757299999997</v>
      </c>
      <c r="H38" s="4">
        <v>23.912886</v>
      </c>
      <c r="I38" s="4">
        <v>49.038544000000002</v>
      </c>
      <c r="J38" s="5">
        <v>68.862060999999997</v>
      </c>
      <c r="K38" s="5">
        <v>54.325980999999999</v>
      </c>
      <c r="L38" s="5">
        <v>53.599215999999998</v>
      </c>
      <c r="M38" s="5">
        <v>75.576599000000002</v>
      </c>
      <c r="N38" s="4">
        <v>310.71200599999997</v>
      </c>
      <c r="O38" s="1">
        <f t="shared" si="12"/>
        <v>-5.050210316756551E-2</v>
      </c>
      <c r="P38" s="1">
        <f t="shared" si="0"/>
        <v>7.9454669617553333E-2</v>
      </c>
      <c r="Q38" s="1">
        <f t="shared" si="1"/>
        <v>7.2291733243965872E-2</v>
      </c>
      <c r="R38" s="1">
        <f t="shared" si="2"/>
        <v>0.1166026386561473</v>
      </c>
      <c r="S38" s="1">
        <f t="shared" si="3"/>
        <v>-7.7917410957933336E-2</v>
      </c>
      <c r="T38" s="1">
        <f t="shared" si="4"/>
        <v>-2.2992507877038583E-2</v>
      </c>
      <c r="U38" s="1">
        <f t="shared" si="5"/>
        <v>-3.7359199575635729E-2</v>
      </c>
      <c r="V38" s="1">
        <f t="shared" si="6"/>
        <v>-0.202803665391288</v>
      </c>
      <c r="W38" s="1">
        <f t="shared" si="7"/>
        <v>-6.8594337350201096E-2</v>
      </c>
      <c r="X38" s="1">
        <f t="shared" si="8"/>
        <v>5.5103901337670763E-2</v>
      </c>
      <c r="Y38" s="1">
        <f t="shared" si="9"/>
        <v>-0.10977349300177891</v>
      </c>
      <c r="Z38" s="1">
        <f t="shared" si="10"/>
        <v>-5.4140964594107124E-2</v>
      </c>
      <c r="AA38" s="1">
        <f t="shared" si="11"/>
        <v>4.510595565673103E-3</v>
      </c>
    </row>
    <row r="39" spans="1:27" ht="15.75" customHeight="1" x14ac:dyDescent="0.25">
      <c r="A39" s="3">
        <v>43862</v>
      </c>
      <c r="B39" s="2">
        <v>108.53827699999999</v>
      </c>
      <c r="C39" s="2">
        <v>158.651062</v>
      </c>
      <c r="D39" s="2">
        <v>111.223007</v>
      </c>
      <c r="E39" s="2">
        <v>86.250656000000006</v>
      </c>
      <c r="F39" s="4">
        <v>30.132414000000001</v>
      </c>
      <c r="G39" s="4">
        <v>273.48284899999999</v>
      </c>
      <c r="H39" s="4">
        <v>22.686993000000001</v>
      </c>
      <c r="I39" s="4">
        <v>41.104992000000003</v>
      </c>
      <c r="J39" s="5">
        <v>59.117866999999997</v>
      </c>
      <c r="K39" s="5">
        <v>49.758507000000002</v>
      </c>
      <c r="L39" s="5">
        <v>44.384155</v>
      </c>
      <c r="M39" s="5">
        <v>67.721717999999996</v>
      </c>
      <c r="N39" s="4">
        <v>286.11425800000001</v>
      </c>
      <c r="O39" s="1">
        <f t="shared" si="12"/>
        <v>-0.11713962590951156</v>
      </c>
      <c r="P39" s="1">
        <f t="shared" si="0"/>
        <v>-4.8287613632288569E-2</v>
      </c>
      <c r="Q39" s="1">
        <f t="shared" si="1"/>
        <v>-9.4482578806767623E-2</v>
      </c>
      <c r="R39" s="1">
        <f t="shared" si="2"/>
        <v>-0.12610443095220733</v>
      </c>
      <c r="S39" s="1">
        <f t="shared" si="3"/>
        <v>-8.6552840200508172E-2</v>
      </c>
      <c r="T39" s="1">
        <f t="shared" si="4"/>
        <v>-0.13560812010780204</v>
      </c>
      <c r="U39" s="1">
        <f t="shared" si="5"/>
        <v>-5.1264953966660455E-2</v>
      </c>
      <c r="V39" s="1">
        <f t="shared" si="6"/>
        <v>-0.16178196481526855</v>
      </c>
      <c r="W39" s="1">
        <f t="shared" si="7"/>
        <v>-0.14150308396956054</v>
      </c>
      <c r="X39" s="1">
        <f t="shared" si="8"/>
        <v>-8.4075315639491111E-2</v>
      </c>
      <c r="Y39" s="1">
        <f t="shared" si="9"/>
        <v>-0.1719252945789356</v>
      </c>
      <c r="Z39" s="1">
        <f t="shared" si="10"/>
        <v>-0.10393271335218467</v>
      </c>
      <c r="AA39" s="1">
        <f t="shared" si="11"/>
        <v>-7.916574681700575E-2</v>
      </c>
    </row>
    <row r="40" spans="1:27" ht="15.75" customHeight="1" x14ac:dyDescent="0.25">
      <c r="A40" s="3">
        <v>43891</v>
      </c>
      <c r="B40" s="2">
        <v>84.159003999999996</v>
      </c>
      <c r="C40" s="2">
        <v>154.86204499999999</v>
      </c>
      <c r="D40" s="2">
        <v>95.787964000000002</v>
      </c>
      <c r="E40" s="2">
        <v>62.943961999999999</v>
      </c>
      <c r="F40" s="4">
        <v>20.52956</v>
      </c>
      <c r="G40" s="4">
        <v>149.13999899999999</v>
      </c>
      <c r="H40" s="4">
        <v>18.776997000000001</v>
      </c>
      <c r="I40" s="4">
        <v>32.881920000000001</v>
      </c>
      <c r="J40" s="5">
        <v>39.238014</v>
      </c>
      <c r="K40" s="5">
        <v>41.163094000000001</v>
      </c>
      <c r="L40" s="5">
        <v>33.232132</v>
      </c>
      <c r="M40" s="5">
        <v>68.057845999999998</v>
      </c>
      <c r="N40" s="4">
        <v>248.92309599999999</v>
      </c>
      <c r="O40" s="1">
        <f t="shared" si="12"/>
        <v>-0.22461452009229885</v>
      </c>
      <c r="P40" s="1">
        <f t="shared" si="0"/>
        <v>-2.3882708077932698E-2</v>
      </c>
      <c r="Q40" s="1">
        <f t="shared" si="1"/>
        <v>-0.13877563119652028</v>
      </c>
      <c r="R40" s="1">
        <f t="shared" si="2"/>
        <v>-0.27022048388826175</v>
      </c>
      <c r="S40" s="1">
        <f t="shared" si="3"/>
        <v>-0.31868850600552617</v>
      </c>
      <c r="T40" s="1">
        <f t="shared" si="4"/>
        <v>-0.45466416067648907</v>
      </c>
      <c r="U40" s="1">
        <f t="shared" si="5"/>
        <v>-0.17234527290593335</v>
      </c>
      <c r="V40" s="1">
        <f t="shared" si="6"/>
        <v>-0.20005044642752884</v>
      </c>
      <c r="W40" s="1">
        <f t="shared" si="7"/>
        <v>-0.33627486932165529</v>
      </c>
      <c r="X40" s="1">
        <f t="shared" si="8"/>
        <v>-0.17274258248946256</v>
      </c>
      <c r="Y40" s="1">
        <f t="shared" si="9"/>
        <v>-0.25126135667109128</v>
      </c>
      <c r="Z40" s="1">
        <f t="shared" si="10"/>
        <v>4.9633708347446561E-3</v>
      </c>
      <c r="AA40" s="1">
        <f t="shared" si="11"/>
        <v>-0.12998709767200772</v>
      </c>
    </row>
    <row r="41" spans="1:27" ht="15.75" customHeight="1" x14ac:dyDescent="0.25">
      <c r="A41" s="3">
        <v>43922</v>
      </c>
      <c r="B41" s="2">
        <v>89.515334999999993</v>
      </c>
      <c r="C41" s="2">
        <v>175.97378499999999</v>
      </c>
      <c r="D41" s="2">
        <v>108.420937</v>
      </c>
      <c r="E41" s="2">
        <v>53.960197000000001</v>
      </c>
      <c r="F41" s="4">
        <v>22.290001</v>
      </c>
      <c r="G41" s="4">
        <v>141.020004</v>
      </c>
      <c r="H41" s="4">
        <v>19.627276999999999</v>
      </c>
      <c r="I41" s="4">
        <v>45.340415999999998</v>
      </c>
      <c r="J41" s="5">
        <v>45.237372999999998</v>
      </c>
      <c r="K41" s="5">
        <v>43.063065000000002</v>
      </c>
      <c r="L41" s="5">
        <v>40.671505000000003</v>
      </c>
      <c r="M41" s="5">
        <v>70.760559000000001</v>
      </c>
      <c r="N41" s="4">
        <v>282.18188500000002</v>
      </c>
      <c r="O41" s="1">
        <f t="shared" si="12"/>
        <v>6.3645370612988694E-2</v>
      </c>
      <c r="P41" s="1">
        <f t="shared" si="0"/>
        <v>0.13632610882802174</v>
      </c>
      <c r="Q41" s="1">
        <f t="shared" si="1"/>
        <v>0.13188476372668273</v>
      </c>
      <c r="R41" s="1">
        <f t="shared" si="2"/>
        <v>-0.14272639844311036</v>
      </c>
      <c r="S41" s="1">
        <f t="shared" si="3"/>
        <v>8.5751521221107518E-2</v>
      </c>
      <c r="T41" s="1">
        <f t="shared" si="4"/>
        <v>-5.4445454300961808E-2</v>
      </c>
      <c r="U41" s="1">
        <f t="shared" si="5"/>
        <v>4.5283066296490211E-2</v>
      </c>
      <c r="V41" s="1">
        <f t="shared" si="6"/>
        <v>0.37888590447273141</v>
      </c>
      <c r="W41" s="1">
        <f t="shared" si="7"/>
        <v>0.15289660174951766</v>
      </c>
      <c r="X41" s="1">
        <f t="shared" si="8"/>
        <v>4.615714746806935E-2</v>
      </c>
      <c r="Y41" s="1">
        <f t="shared" si="9"/>
        <v>0.22386084046608876</v>
      </c>
      <c r="Z41" s="1">
        <f t="shared" si="10"/>
        <v>3.9711997350019027E-2</v>
      </c>
      <c r="AA41" s="1">
        <f t="shared" si="11"/>
        <v>0.13361069958731364</v>
      </c>
    </row>
    <row r="42" spans="1:27" ht="15.75" customHeight="1" x14ac:dyDescent="0.25">
      <c r="A42" s="3">
        <v>43952</v>
      </c>
      <c r="B42" s="2">
        <v>91.909499999999994</v>
      </c>
      <c r="C42" s="2">
        <v>179.940842</v>
      </c>
      <c r="D42" s="2">
        <v>107.85103599999999</v>
      </c>
      <c r="E42" s="2">
        <v>52.135066999999999</v>
      </c>
      <c r="F42" s="4">
        <v>25.879999000000002</v>
      </c>
      <c r="G42" s="4">
        <v>145.85000600000001</v>
      </c>
      <c r="H42" s="4">
        <v>20.228186000000001</v>
      </c>
      <c r="I42" s="4">
        <v>48.917895999999999</v>
      </c>
      <c r="J42" s="5">
        <v>44.631844000000001</v>
      </c>
      <c r="K42" s="5">
        <v>43.804400999999999</v>
      </c>
      <c r="L42" s="5">
        <v>39.796287999999997</v>
      </c>
      <c r="M42" s="5">
        <v>71.991332999999997</v>
      </c>
      <c r="N42" s="4">
        <v>295.62643400000002</v>
      </c>
      <c r="O42" s="1">
        <f t="shared" si="12"/>
        <v>2.6745864270071727E-2</v>
      </c>
      <c r="P42" s="1">
        <f t="shared" si="0"/>
        <v>2.2543454412826385E-2</v>
      </c>
      <c r="Q42" s="1">
        <f t="shared" si="1"/>
        <v>-5.2563740525504001E-3</v>
      </c>
      <c r="R42" s="1">
        <f t="shared" si="2"/>
        <v>-3.3823634854409472E-2</v>
      </c>
      <c r="S42" s="1">
        <f t="shared" si="3"/>
        <v>0.16105867379727803</v>
      </c>
      <c r="T42" s="1">
        <f t="shared" si="4"/>
        <v>3.4250474138406685E-2</v>
      </c>
      <c r="U42" s="1">
        <f t="shared" si="5"/>
        <v>3.0616014641256732E-2</v>
      </c>
      <c r="V42" s="1">
        <f t="shared" si="6"/>
        <v>7.8902672617736938E-2</v>
      </c>
      <c r="W42" s="1">
        <f t="shared" si="7"/>
        <v>-1.3385591599229184E-2</v>
      </c>
      <c r="X42" s="1">
        <f t="shared" si="8"/>
        <v>1.7215123911871969E-2</v>
      </c>
      <c r="Y42" s="1">
        <f t="shared" si="9"/>
        <v>-2.1519169256215286E-2</v>
      </c>
      <c r="Z42" s="1">
        <f t="shared" si="10"/>
        <v>1.7393503067153506E-2</v>
      </c>
      <c r="AA42" s="1">
        <f t="shared" si="11"/>
        <v>4.7644975509324401E-2</v>
      </c>
    </row>
    <row r="43" spans="1:27" ht="15.75" customHeight="1" x14ac:dyDescent="0.25">
      <c r="A43" s="3">
        <v>43983</v>
      </c>
      <c r="B43" s="2">
        <v>88.839866999999998</v>
      </c>
      <c r="C43" s="2">
        <v>200.39154099999999</v>
      </c>
      <c r="D43" s="2">
        <v>105.68338</v>
      </c>
      <c r="E43" s="2">
        <v>54.198261000000002</v>
      </c>
      <c r="F43" s="4">
        <v>25.299999</v>
      </c>
      <c r="G43" s="4">
        <v>183.300003</v>
      </c>
      <c r="H43" s="4">
        <v>19.815232999999999</v>
      </c>
      <c r="I43" s="4">
        <v>51.544806999999999</v>
      </c>
      <c r="J43" s="5">
        <v>48.108837000000001</v>
      </c>
      <c r="K43" s="5">
        <v>41.927607999999999</v>
      </c>
      <c r="L43" s="5">
        <v>39.898769000000001</v>
      </c>
      <c r="M43" s="5">
        <v>68.967911000000001</v>
      </c>
      <c r="N43" s="4">
        <v>299.55102499999998</v>
      </c>
      <c r="O43" s="1">
        <f t="shared" si="12"/>
        <v>-3.3398429977314598E-2</v>
      </c>
      <c r="P43" s="1">
        <f t="shared" si="0"/>
        <v>0.11365234691966143</v>
      </c>
      <c r="Q43" s="1">
        <f t="shared" si="1"/>
        <v>-2.0098610828365098E-2</v>
      </c>
      <c r="R43" s="1">
        <f t="shared" si="2"/>
        <v>3.957401646764936E-2</v>
      </c>
      <c r="S43" s="1">
        <f t="shared" si="3"/>
        <v>-2.2411129150352819E-2</v>
      </c>
      <c r="T43" s="1">
        <f t="shared" si="4"/>
        <v>0.25677062365016284</v>
      </c>
      <c r="U43" s="1">
        <f t="shared" si="5"/>
        <v>-2.0414732195956752E-2</v>
      </c>
      <c r="V43" s="1">
        <f t="shared" si="6"/>
        <v>5.3700408537603495E-2</v>
      </c>
      <c r="W43" s="1">
        <f t="shared" si="7"/>
        <v>7.7903861646406544E-2</v>
      </c>
      <c r="X43" s="1">
        <f t="shared" si="8"/>
        <v>-4.284485022406765E-2</v>
      </c>
      <c r="Y43" s="1">
        <f t="shared" si="9"/>
        <v>2.5751396713182017E-3</v>
      </c>
      <c r="Z43" s="1">
        <f t="shared" si="10"/>
        <v>-4.1997027614421263E-2</v>
      </c>
      <c r="AA43" s="1">
        <f t="shared" si="11"/>
        <v>1.3275507696987489E-2</v>
      </c>
    </row>
    <row r="44" spans="1:27" ht="15.75" customHeight="1" x14ac:dyDescent="0.25">
      <c r="A44" s="3">
        <v>44013</v>
      </c>
      <c r="B44" s="2">
        <v>91.276687999999993</v>
      </c>
      <c r="C44" s="2">
        <v>201.86854600000001</v>
      </c>
      <c r="D44" s="2">
        <v>107.58229799999999</v>
      </c>
      <c r="E44" s="2">
        <v>48.239623999999999</v>
      </c>
      <c r="F44" s="4">
        <v>24.889999</v>
      </c>
      <c r="G44" s="4">
        <v>158</v>
      </c>
      <c r="H44" s="4">
        <v>19.389165999999999</v>
      </c>
      <c r="I44" s="4">
        <v>51.884365000000003</v>
      </c>
      <c r="J44" s="5">
        <v>47.082638000000003</v>
      </c>
      <c r="K44" s="5">
        <v>44.732635000000002</v>
      </c>
      <c r="L44" s="5">
        <v>37.543385000000001</v>
      </c>
      <c r="M44" s="5">
        <v>72.132087999999996</v>
      </c>
      <c r="N44" s="4">
        <v>318.58810399999999</v>
      </c>
      <c r="O44" s="1">
        <f t="shared" si="12"/>
        <v>2.7429363441077582E-2</v>
      </c>
      <c r="P44" s="1">
        <f t="shared" si="0"/>
        <v>7.3705955482423272E-3</v>
      </c>
      <c r="Q44" s="1">
        <f t="shared" si="1"/>
        <v>1.7967990804230474E-2</v>
      </c>
      <c r="R44" s="1">
        <f t="shared" si="2"/>
        <v>-0.10994147948769063</v>
      </c>
      <c r="S44" s="1">
        <f t="shared" si="3"/>
        <v>-1.62055342373729E-2</v>
      </c>
      <c r="T44" s="1">
        <f t="shared" si="4"/>
        <v>-0.13802510957951269</v>
      </c>
      <c r="U44" s="1">
        <f t="shared" si="5"/>
        <v>-2.1501992936444388E-2</v>
      </c>
      <c r="V44" s="1">
        <f t="shared" si="6"/>
        <v>6.5876277313445721E-3</v>
      </c>
      <c r="W44" s="1">
        <f t="shared" si="7"/>
        <v>-2.1330779623710262E-2</v>
      </c>
      <c r="X44" s="1">
        <f t="shared" si="8"/>
        <v>6.6901670135820837E-2</v>
      </c>
      <c r="Y44" s="1">
        <f t="shared" si="9"/>
        <v>-5.903400177584428E-2</v>
      </c>
      <c r="Z44" s="1">
        <f t="shared" si="10"/>
        <v>4.5878974063749661E-2</v>
      </c>
      <c r="AA44" s="1">
        <f t="shared" si="11"/>
        <v>6.3552040925248063E-2</v>
      </c>
    </row>
    <row r="45" spans="1:27" ht="15.75" customHeight="1" x14ac:dyDescent="0.25">
      <c r="A45" s="3">
        <v>44044</v>
      </c>
      <c r="B45" s="2">
        <v>95.551788000000002</v>
      </c>
      <c r="C45" s="2">
        <v>222.07414199999999</v>
      </c>
      <c r="D45" s="2">
        <v>107.906075</v>
      </c>
      <c r="E45" s="2">
        <v>50.385376000000001</v>
      </c>
      <c r="F45" s="4">
        <v>29.629999000000002</v>
      </c>
      <c r="G45" s="4">
        <v>171.820007</v>
      </c>
      <c r="H45" s="4">
        <v>19.879297000000001</v>
      </c>
      <c r="I45" s="4">
        <v>54.390236000000002</v>
      </c>
      <c r="J45" s="5">
        <v>48.615054999999998</v>
      </c>
      <c r="K45" s="5">
        <v>46.901088999999999</v>
      </c>
      <c r="L45" s="5">
        <v>35.63409</v>
      </c>
      <c r="M45" s="5">
        <v>76.653824</v>
      </c>
      <c r="N45" s="4">
        <v>340.82449300000002</v>
      </c>
      <c r="O45" s="1">
        <f t="shared" si="12"/>
        <v>4.6836712567835607E-2</v>
      </c>
      <c r="P45" s="1">
        <f t="shared" si="0"/>
        <v>0.10009283962445534</v>
      </c>
      <c r="Q45" s="1">
        <f t="shared" si="1"/>
        <v>3.0095750510925772E-3</v>
      </c>
      <c r="R45" s="1">
        <f t="shared" si="2"/>
        <v>4.4481109554253606E-2</v>
      </c>
      <c r="S45" s="1">
        <f t="shared" si="3"/>
        <v>0.19043793452944704</v>
      </c>
      <c r="T45" s="1">
        <f t="shared" si="4"/>
        <v>8.7468398734177236E-2</v>
      </c>
      <c r="U45" s="1">
        <f t="shared" si="5"/>
        <v>2.5278601462280618E-2</v>
      </c>
      <c r="V45" s="1">
        <f t="shared" si="6"/>
        <v>4.8297227883583017E-2</v>
      </c>
      <c r="W45" s="1">
        <f t="shared" si="7"/>
        <v>3.2547390398983064E-2</v>
      </c>
      <c r="X45" s="1">
        <f t="shared" si="8"/>
        <v>4.8475883434990964E-2</v>
      </c>
      <c r="Y45" s="1">
        <f t="shared" si="9"/>
        <v>-5.0855696682651289E-2</v>
      </c>
      <c r="Z45" s="1">
        <f t="shared" si="10"/>
        <v>6.2686886313342335E-2</v>
      </c>
      <c r="AA45" s="1">
        <f t="shared" si="11"/>
        <v>6.9796670750769882E-2</v>
      </c>
    </row>
    <row r="46" spans="1:27" ht="15.75" customHeight="1" x14ac:dyDescent="0.25">
      <c r="A46" s="3">
        <v>44075</v>
      </c>
      <c r="B46" s="2">
        <v>91.813254999999998</v>
      </c>
      <c r="C46" s="2">
        <v>207.60768100000001</v>
      </c>
      <c r="D46" s="2">
        <v>107.865013</v>
      </c>
      <c r="E46" s="2">
        <v>49.511184999999998</v>
      </c>
      <c r="F46" s="4">
        <v>29.59</v>
      </c>
      <c r="G46" s="4">
        <v>165.259995</v>
      </c>
      <c r="H46" s="4">
        <v>19.012371000000002</v>
      </c>
      <c r="I46" s="4">
        <v>54.117111000000001</v>
      </c>
      <c r="J46" s="5">
        <v>40.997565999999999</v>
      </c>
      <c r="K46" s="5">
        <v>46.749583999999999</v>
      </c>
      <c r="L46" s="5">
        <v>31.233152</v>
      </c>
      <c r="M46" s="5">
        <v>74.568252999999999</v>
      </c>
      <c r="N46" s="4">
        <v>326.75479100000001</v>
      </c>
      <c r="O46" s="1">
        <f t="shared" si="12"/>
        <v>-3.9125725203593302E-2</v>
      </c>
      <c r="P46" s="1">
        <f t="shared" si="0"/>
        <v>-6.5142482910054339E-2</v>
      </c>
      <c r="Q46" s="1">
        <f t="shared" si="1"/>
        <v>-3.8053464552386507E-4</v>
      </c>
      <c r="R46" s="1">
        <f t="shared" si="2"/>
        <v>-1.7350093804996181E-2</v>
      </c>
      <c r="S46" s="1">
        <f t="shared" si="3"/>
        <v>-1.3499494211930843E-3</v>
      </c>
      <c r="T46" s="1">
        <f t="shared" si="4"/>
        <v>-3.8179558449209006E-2</v>
      </c>
      <c r="U46" s="1">
        <f t="shared" si="5"/>
        <v>-4.3609489812441525E-2</v>
      </c>
      <c r="V46" s="1">
        <f t="shared" si="6"/>
        <v>-5.0215814470817941E-3</v>
      </c>
      <c r="W46" s="1">
        <f t="shared" si="7"/>
        <v>-0.15668991838022192</v>
      </c>
      <c r="X46" s="1">
        <f t="shared" si="8"/>
        <v>-3.230308788778875E-3</v>
      </c>
      <c r="Y46" s="1">
        <f t="shared" si="9"/>
        <v>-0.12350358883866544</v>
      </c>
      <c r="Z46" s="1">
        <f t="shared" si="10"/>
        <v>-2.7207657637536801E-2</v>
      </c>
      <c r="AA46" s="1">
        <f t="shared" si="11"/>
        <v>-4.1281369998253048E-2</v>
      </c>
    </row>
    <row r="47" spans="1:27" ht="15.75" customHeight="1" x14ac:dyDescent="0.25">
      <c r="A47" s="3">
        <v>44105</v>
      </c>
      <c r="B47" s="2">
        <v>93.501320000000007</v>
      </c>
      <c r="C47" s="2">
        <v>199.849411</v>
      </c>
      <c r="D47" s="2">
        <v>98.990768000000003</v>
      </c>
      <c r="E47" s="2">
        <v>59.065845000000003</v>
      </c>
      <c r="F47" s="4">
        <v>34.529998999999997</v>
      </c>
      <c r="G47" s="4">
        <v>144.38999899999999</v>
      </c>
      <c r="H47" s="4">
        <v>18.018737999999999</v>
      </c>
      <c r="I47" s="4">
        <v>55.482723</v>
      </c>
      <c r="J47" s="5">
        <v>39.390369</v>
      </c>
      <c r="K47" s="5">
        <v>45.877499</v>
      </c>
      <c r="L47" s="5">
        <v>29.677403999999999</v>
      </c>
      <c r="M47" s="5">
        <v>68.102089000000007</v>
      </c>
      <c r="N47" s="4">
        <v>319.88299599999999</v>
      </c>
      <c r="O47" s="1">
        <f t="shared" si="12"/>
        <v>1.838585289237386E-2</v>
      </c>
      <c r="P47" s="1">
        <f t="shared" si="0"/>
        <v>-3.7369860125743663E-2</v>
      </c>
      <c r="Q47" s="1">
        <f t="shared" si="1"/>
        <v>-8.2271764988337798E-2</v>
      </c>
      <c r="R47" s="1">
        <f t="shared" si="2"/>
        <v>0.19297982869931321</v>
      </c>
      <c r="S47" s="1">
        <f t="shared" si="3"/>
        <v>0.16694825954714421</v>
      </c>
      <c r="T47" s="1">
        <f t="shared" si="4"/>
        <v>-0.1262858322124481</v>
      </c>
      <c r="U47" s="1">
        <f t="shared" si="5"/>
        <v>-5.226244533099015E-2</v>
      </c>
      <c r="V47" s="1">
        <f t="shared" si="6"/>
        <v>2.5234384740160994E-2</v>
      </c>
      <c r="W47" s="1">
        <f t="shared" si="7"/>
        <v>-3.9202254104548535E-2</v>
      </c>
      <c r="X47" s="1">
        <f t="shared" si="8"/>
        <v>-1.8654390593079898E-2</v>
      </c>
      <c r="Y47" s="1">
        <f t="shared" si="9"/>
        <v>-4.981079079050367E-2</v>
      </c>
      <c r="Z47" s="1">
        <f t="shared" si="10"/>
        <v>-8.671470417846576E-2</v>
      </c>
      <c r="AA47" s="1">
        <f t="shared" si="11"/>
        <v>-2.103043379706717E-2</v>
      </c>
    </row>
    <row r="48" spans="1:27" ht="15.75" customHeight="1" x14ac:dyDescent="0.25">
      <c r="A48" s="3">
        <v>44136</v>
      </c>
      <c r="B48" s="2">
        <v>113.466049</v>
      </c>
      <c r="C48" s="2">
        <v>211.299271</v>
      </c>
      <c r="D48" s="2">
        <v>109.505112</v>
      </c>
      <c r="E48" s="2">
        <v>81.036429999999996</v>
      </c>
      <c r="F48" s="4">
        <v>43.84</v>
      </c>
      <c r="G48" s="4">
        <v>210.71000699999999</v>
      </c>
      <c r="H48" s="4">
        <v>19.524954000000001</v>
      </c>
      <c r="I48" s="4">
        <v>61.881573000000003</v>
      </c>
      <c r="J48" s="5">
        <v>53.020580000000002</v>
      </c>
      <c r="K48" s="5">
        <v>49.256737000000001</v>
      </c>
      <c r="L48" s="5">
        <v>34.690365</v>
      </c>
      <c r="M48" s="5">
        <v>72.792541999999997</v>
      </c>
      <c r="N48" s="4">
        <v>354.67886399999998</v>
      </c>
      <c r="O48" s="1">
        <f t="shared" si="12"/>
        <v>0.21352349891958733</v>
      </c>
      <c r="P48" s="1">
        <f t="shared" si="0"/>
        <v>5.7292438054771154E-2</v>
      </c>
      <c r="Q48" s="1">
        <f t="shared" si="1"/>
        <v>0.10621539980374729</v>
      </c>
      <c r="R48" s="1">
        <f t="shared" si="2"/>
        <v>0.37196767438102329</v>
      </c>
      <c r="S48" s="1">
        <f t="shared" si="3"/>
        <v>0.26962065651956746</v>
      </c>
      <c r="T48" s="1">
        <f t="shared" si="4"/>
        <v>0.4593116452615254</v>
      </c>
      <c r="U48" s="1">
        <f t="shared" si="5"/>
        <v>8.3591647761347226E-2</v>
      </c>
      <c r="V48" s="1">
        <f t="shared" si="6"/>
        <v>0.11533049666650289</v>
      </c>
      <c r="W48" s="1">
        <f t="shared" si="7"/>
        <v>0.3460290255214416</v>
      </c>
      <c r="X48" s="1">
        <f t="shared" si="8"/>
        <v>7.365785131399602E-2</v>
      </c>
      <c r="Y48" s="1">
        <f t="shared" si="9"/>
        <v>0.16891507761258368</v>
      </c>
      <c r="Z48" s="1">
        <f t="shared" si="10"/>
        <v>6.8873849082661628E-2</v>
      </c>
      <c r="AA48" s="1">
        <f t="shared" si="11"/>
        <v>0.1087768603992942</v>
      </c>
    </row>
    <row r="49" spans="1:27" ht="15.75" customHeight="1" x14ac:dyDescent="0.25">
      <c r="A49" s="3">
        <v>44166</v>
      </c>
      <c r="B49" s="2">
        <v>122.31193500000001</v>
      </c>
      <c r="C49" s="2">
        <v>220.11595199999999</v>
      </c>
      <c r="D49" s="2">
        <v>113.215546</v>
      </c>
      <c r="E49" s="2">
        <v>85.971847999999994</v>
      </c>
      <c r="F49" s="4">
        <v>41.639999000000003</v>
      </c>
      <c r="G49" s="4">
        <v>214.05999800000001</v>
      </c>
      <c r="H49" s="4">
        <v>19.531744</v>
      </c>
      <c r="I49" s="4">
        <v>69.685326000000003</v>
      </c>
      <c r="J49" s="5">
        <v>59.365336999999997</v>
      </c>
      <c r="K49" s="5">
        <v>52.760075000000001</v>
      </c>
      <c r="L49" s="5">
        <v>38.406395000000003</v>
      </c>
      <c r="M49" s="5">
        <v>74.069282999999999</v>
      </c>
      <c r="N49" s="4">
        <v>366.25793499999997</v>
      </c>
      <c r="O49" s="1">
        <f t="shared" si="12"/>
        <v>7.7960641777524195E-2</v>
      </c>
      <c r="P49" s="1">
        <f t="shared" si="0"/>
        <v>4.1726036054331624E-2</v>
      </c>
      <c r="Q49" s="1">
        <f t="shared" si="1"/>
        <v>3.3883660152779049E-2</v>
      </c>
      <c r="R49" s="1">
        <f t="shared" si="2"/>
        <v>6.0903694795044636E-2</v>
      </c>
      <c r="S49" s="1">
        <f t="shared" si="3"/>
        <v>-5.0182504562043796E-2</v>
      </c>
      <c r="T49" s="1">
        <f t="shared" si="4"/>
        <v>1.589858520578008E-2</v>
      </c>
      <c r="U49" s="1">
        <f t="shared" si="5"/>
        <v>3.4776010227725716E-4</v>
      </c>
      <c r="V49" s="1">
        <f t="shared" si="6"/>
        <v>0.12610786412943964</v>
      </c>
      <c r="W49" s="1">
        <f t="shared" si="7"/>
        <v>0.11966592972011988</v>
      </c>
      <c r="X49" s="1">
        <f t="shared" si="8"/>
        <v>7.1124037306815505E-2</v>
      </c>
      <c r="Y49" s="1">
        <f t="shared" si="9"/>
        <v>0.10711994526434079</v>
      </c>
      <c r="Z49" s="1">
        <f t="shared" si="10"/>
        <v>1.7539447928607867E-2</v>
      </c>
      <c r="AA49" s="1">
        <f t="shared" si="11"/>
        <v>3.2646633829299734E-2</v>
      </c>
    </row>
    <row r="50" spans="1:27" ht="15.75" customHeight="1" x14ac:dyDescent="0.25">
      <c r="A50" s="3">
        <v>44197</v>
      </c>
      <c r="B50" s="2">
        <v>123.852028</v>
      </c>
      <c r="C50" s="2">
        <v>229.55714399999999</v>
      </c>
      <c r="D50" s="2">
        <v>107.126671</v>
      </c>
      <c r="E50" s="2">
        <v>85.094825999999998</v>
      </c>
      <c r="F50" s="4">
        <v>50.68</v>
      </c>
      <c r="G50" s="4">
        <v>194.19000199999999</v>
      </c>
      <c r="H50" s="4">
        <v>19.443456999999999</v>
      </c>
      <c r="I50" s="4">
        <v>77.858231000000004</v>
      </c>
      <c r="J50" s="5">
        <v>55.831913</v>
      </c>
      <c r="K50" s="5">
        <v>46.323807000000002</v>
      </c>
      <c r="L50" s="5">
        <v>41.779305000000001</v>
      </c>
      <c r="M50" s="5">
        <v>70.337395000000001</v>
      </c>
      <c r="N50" s="4">
        <v>364.07092299999999</v>
      </c>
      <c r="O50" s="1">
        <f t="shared" si="12"/>
        <v>1.2591518562763304E-2</v>
      </c>
      <c r="P50" s="1">
        <f t="shared" si="0"/>
        <v>4.2891902718618057E-2</v>
      </c>
      <c r="Q50" s="1">
        <f t="shared" si="1"/>
        <v>-5.3781262513188793E-2</v>
      </c>
      <c r="R50" s="1">
        <f t="shared" si="2"/>
        <v>-1.0201269606301782E-2</v>
      </c>
      <c r="S50" s="1">
        <f t="shared" si="3"/>
        <v>0.21709897255280905</v>
      </c>
      <c r="T50" s="1">
        <f t="shared" si="4"/>
        <v>-9.2824423926230318E-2</v>
      </c>
      <c r="U50" s="1">
        <f t="shared" si="5"/>
        <v>-4.5201800719895319E-3</v>
      </c>
      <c r="V50" s="1">
        <f t="shared" si="6"/>
        <v>0.11728301306935121</v>
      </c>
      <c r="W50" s="1">
        <f t="shared" si="7"/>
        <v>-5.9519985543078732E-2</v>
      </c>
      <c r="X50" s="1">
        <f t="shared" si="8"/>
        <v>-0.1219912594893013</v>
      </c>
      <c r="Y50" s="1">
        <f t="shared" si="9"/>
        <v>8.782157242303E-2</v>
      </c>
      <c r="Z50" s="1">
        <f t="shared" si="10"/>
        <v>-5.0383746795550834E-2</v>
      </c>
      <c r="AA50" s="1">
        <f t="shared" si="11"/>
        <v>-5.9712344525722884E-3</v>
      </c>
    </row>
    <row r="51" spans="1:27" ht="15.75" customHeight="1" x14ac:dyDescent="0.25">
      <c r="A51" s="3">
        <v>44228</v>
      </c>
      <c r="B51" s="2">
        <v>142.67948899999999</v>
      </c>
      <c r="C51" s="2">
        <v>229.97280900000001</v>
      </c>
      <c r="D51" s="2">
        <v>106.96476699999999</v>
      </c>
      <c r="E51" s="2">
        <v>99.914703000000003</v>
      </c>
      <c r="F51" s="4">
        <v>51.330002</v>
      </c>
      <c r="G51" s="4">
        <v>212.009995</v>
      </c>
      <c r="H51" s="4">
        <v>19.276026000000002</v>
      </c>
      <c r="I51" s="4">
        <v>68.911156000000005</v>
      </c>
      <c r="J51" s="5">
        <v>63.968955999999999</v>
      </c>
      <c r="K51" s="5">
        <v>47.131946999999997</v>
      </c>
      <c r="L51" s="5">
        <v>50.658797999999997</v>
      </c>
      <c r="M51" s="5">
        <v>66.276138000000003</v>
      </c>
      <c r="N51" s="4">
        <v>374.19406099999998</v>
      </c>
      <c r="O51" s="1">
        <f t="shared" si="12"/>
        <v>0.1520157667503029</v>
      </c>
      <c r="P51" s="1">
        <f t="shared" si="0"/>
        <v>1.8107256117457986E-3</v>
      </c>
      <c r="Q51" s="1">
        <f t="shared" si="1"/>
        <v>-1.5113323179808968E-3</v>
      </c>
      <c r="R51" s="1">
        <f t="shared" si="2"/>
        <v>0.17415720434048487</v>
      </c>
      <c r="S51" s="1">
        <f t="shared" si="3"/>
        <v>1.2825611681136556E-2</v>
      </c>
      <c r="T51" s="1">
        <f t="shared" si="4"/>
        <v>9.1765759392700416E-2</v>
      </c>
      <c r="U51" s="1">
        <f t="shared" si="5"/>
        <v>-8.6111744428985556E-3</v>
      </c>
      <c r="V51" s="1">
        <f t="shared" si="6"/>
        <v>-0.11491495356476822</v>
      </c>
      <c r="W51" s="1">
        <f t="shared" si="7"/>
        <v>0.14574179107923455</v>
      </c>
      <c r="X51" s="1">
        <f t="shared" si="8"/>
        <v>1.7445457364935368E-2</v>
      </c>
      <c r="Y51" s="1">
        <f t="shared" si="9"/>
        <v>0.21253328651589576</v>
      </c>
      <c r="Z51" s="1">
        <f t="shared" si="10"/>
        <v>-5.7739656124597701E-2</v>
      </c>
      <c r="AA51" s="1">
        <f t="shared" si="11"/>
        <v>2.7805400982269555E-2</v>
      </c>
    </row>
    <row r="52" spans="1:27" ht="15.75" customHeight="1" x14ac:dyDescent="0.25">
      <c r="A52" s="3">
        <v>44256</v>
      </c>
      <c r="B52" s="2">
        <v>147.58509799999999</v>
      </c>
      <c r="C52" s="2">
        <v>233.86506700000001</v>
      </c>
      <c r="D52" s="2">
        <v>121.45465900000001</v>
      </c>
      <c r="E52" s="2">
        <v>104.615639</v>
      </c>
      <c r="F52" s="4">
        <v>57.459999000000003</v>
      </c>
      <c r="G52" s="4">
        <v>254.720001</v>
      </c>
      <c r="H52" s="4">
        <v>20.920950000000001</v>
      </c>
      <c r="I52" s="4">
        <v>76.058837999999994</v>
      </c>
      <c r="J52" s="5">
        <v>70.639671000000007</v>
      </c>
      <c r="K52" s="5">
        <v>50.710853999999998</v>
      </c>
      <c r="L52" s="5">
        <v>52.902549999999998</v>
      </c>
      <c r="M52" s="5">
        <v>70.355643999999998</v>
      </c>
      <c r="N52" s="4">
        <v>389.90518200000002</v>
      </c>
      <c r="O52" s="1">
        <f t="shared" si="12"/>
        <v>3.4382019688898653E-2</v>
      </c>
      <c r="P52" s="1">
        <f t="shared" si="0"/>
        <v>1.6924861756156564E-2</v>
      </c>
      <c r="Q52" s="1">
        <f t="shared" si="1"/>
        <v>0.13546415709015672</v>
      </c>
      <c r="R52" s="1">
        <f t="shared" si="2"/>
        <v>4.7049491805024921E-2</v>
      </c>
      <c r="S52" s="1">
        <f t="shared" si="3"/>
        <v>0.11942327607935808</v>
      </c>
      <c r="T52" s="1">
        <f t="shared" si="4"/>
        <v>0.20145279471375863</v>
      </c>
      <c r="U52" s="1">
        <f t="shared" si="5"/>
        <v>8.5335224179506688E-2</v>
      </c>
      <c r="V52" s="1">
        <f t="shared" si="6"/>
        <v>0.10372314752635972</v>
      </c>
      <c r="W52" s="1">
        <f t="shared" si="7"/>
        <v>0.10428050443718369</v>
      </c>
      <c r="X52" s="1">
        <f t="shared" si="8"/>
        <v>7.593378223904057E-2</v>
      </c>
      <c r="Y52" s="1">
        <f t="shared" si="9"/>
        <v>4.4291457527278887E-2</v>
      </c>
      <c r="Z52" s="1">
        <f t="shared" si="10"/>
        <v>6.1553164126732833E-2</v>
      </c>
      <c r="AA52" s="1">
        <f t="shared" si="11"/>
        <v>4.1986558947551149E-2</v>
      </c>
    </row>
    <row r="53" spans="1:27" ht="15.75" customHeight="1" x14ac:dyDescent="0.25">
      <c r="A53" s="3">
        <v>44287</v>
      </c>
      <c r="B53" s="2">
        <v>149.116882</v>
      </c>
      <c r="C53" s="2">
        <v>250.142471</v>
      </c>
      <c r="D53" s="2">
        <v>129.31102000000001</v>
      </c>
      <c r="E53" s="2">
        <v>104.61303700000001</v>
      </c>
      <c r="F53" s="4">
        <v>57.220001000000003</v>
      </c>
      <c r="G53" s="4">
        <v>234.30999800000001</v>
      </c>
      <c r="H53" s="4">
        <v>21.708856999999998</v>
      </c>
      <c r="I53" s="4">
        <v>75.891532999999995</v>
      </c>
      <c r="J53" s="5">
        <v>69.173469999999995</v>
      </c>
      <c r="K53" s="5">
        <v>52.364947999999998</v>
      </c>
      <c r="L53" s="5">
        <v>54.238613000000001</v>
      </c>
      <c r="M53" s="5">
        <v>68.589302000000004</v>
      </c>
      <c r="N53" s="4">
        <v>411.87985200000003</v>
      </c>
      <c r="O53" s="1">
        <f t="shared" si="12"/>
        <v>1.0378988263435758E-2</v>
      </c>
      <c r="P53" s="1">
        <f t="shared" si="0"/>
        <v>6.9601690448278838E-2</v>
      </c>
      <c r="Q53" s="1">
        <f t="shared" si="1"/>
        <v>6.4685546562688934E-2</v>
      </c>
      <c r="R53" s="1">
        <f t="shared" si="2"/>
        <v>-2.4871998344301051E-5</v>
      </c>
      <c r="S53" s="1">
        <f t="shared" si="3"/>
        <v>-4.1767839223248145E-3</v>
      </c>
      <c r="T53" s="1">
        <f t="shared" si="4"/>
        <v>-8.0127209955530701E-2</v>
      </c>
      <c r="U53" s="1">
        <f t="shared" si="5"/>
        <v>3.7661148274815294E-2</v>
      </c>
      <c r="V53" s="1">
        <f t="shared" si="6"/>
        <v>-2.1996786224895907E-3</v>
      </c>
      <c r="W53" s="1">
        <f t="shared" si="7"/>
        <v>-2.0756056465778445E-2</v>
      </c>
      <c r="X53" s="1">
        <f t="shared" si="8"/>
        <v>3.2618145219956277E-2</v>
      </c>
      <c r="Y53" s="1">
        <f t="shared" si="9"/>
        <v>2.5255172009666885E-2</v>
      </c>
      <c r="Z53" s="1">
        <f t="shared" si="10"/>
        <v>-2.5105903372869342E-2</v>
      </c>
      <c r="AA53" s="1">
        <f t="shared" si="11"/>
        <v>5.6359009868199195E-2</v>
      </c>
    </row>
    <row r="54" spans="1:27" ht="15.75" customHeight="1" x14ac:dyDescent="0.25">
      <c r="A54" s="3">
        <v>44317</v>
      </c>
      <c r="B54" s="2">
        <v>160.16645800000001</v>
      </c>
      <c r="C54" s="2">
        <v>247.66267400000001</v>
      </c>
      <c r="D54" s="2">
        <v>131.006226</v>
      </c>
      <c r="E54" s="2">
        <v>112.10818500000001</v>
      </c>
      <c r="F54" s="4">
        <v>59.310001</v>
      </c>
      <c r="G54" s="4">
        <v>247.020004</v>
      </c>
      <c r="H54" s="4">
        <v>20.688203999999999</v>
      </c>
      <c r="I54" s="4">
        <v>83.253333999999995</v>
      </c>
      <c r="J54" s="5">
        <v>76.958320999999998</v>
      </c>
      <c r="K54" s="5">
        <v>53.635753999999999</v>
      </c>
      <c r="L54" s="5">
        <v>55.309361000000003</v>
      </c>
      <c r="M54" s="5">
        <v>69.869018999999994</v>
      </c>
      <c r="N54" s="4">
        <v>414.58429000000001</v>
      </c>
      <c r="O54" s="1">
        <f t="shared" si="12"/>
        <v>7.4100100885961404E-2</v>
      </c>
      <c r="P54" s="1">
        <f t="shared" si="0"/>
        <v>-9.9135384330635741E-3</v>
      </c>
      <c r="Q54" s="1">
        <f t="shared" si="1"/>
        <v>1.3109524617468678E-2</v>
      </c>
      <c r="R54" s="1">
        <f t="shared" si="2"/>
        <v>7.1646404835756752E-2</v>
      </c>
      <c r="S54" s="1">
        <f t="shared" si="3"/>
        <v>3.6525689679732722E-2</v>
      </c>
      <c r="T54" s="1">
        <f t="shared" si="4"/>
        <v>5.4244403177366729E-2</v>
      </c>
      <c r="U54" s="1">
        <f t="shared" si="5"/>
        <v>-4.7015510765951403E-2</v>
      </c>
      <c r="V54" s="1">
        <f t="shared" si="6"/>
        <v>9.7004246837390937E-2</v>
      </c>
      <c r="W54" s="1">
        <f t="shared" si="7"/>
        <v>0.11254099295582547</v>
      </c>
      <c r="X54" s="1">
        <f t="shared" si="8"/>
        <v>2.4268256697208987E-2</v>
      </c>
      <c r="Y54" s="1">
        <f t="shared" si="9"/>
        <v>1.9741434022289651E-2</v>
      </c>
      <c r="Z54" s="1">
        <f t="shared" si="10"/>
        <v>1.8657676382243849E-2</v>
      </c>
      <c r="AA54" s="1">
        <f t="shared" si="11"/>
        <v>6.566084713461492E-3</v>
      </c>
    </row>
    <row r="55" spans="1:27" ht="15.75" customHeight="1" x14ac:dyDescent="0.25">
      <c r="A55" s="3">
        <v>44348</v>
      </c>
      <c r="B55" s="2">
        <v>151.68223599999999</v>
      </c>
      <c r="C55" s="2">
        <v>269.331726</v>
      </c>
      <c r="D55" s="2">
        <v>135.096542</v>
      </c>
      <c r="E55" s="2">
        <v>107.324051</v>
      </c>
      <c r="F55" s="4">
        <v>59.169998</v>
      </c>
      <c r="G55" s="4">
        <v>239.55999800000001</v>
      </c>
      <c r="H55" s="4">
        <v>20.231276999999999</v>
      </c>
      <c r="I55" s="4">
        <v>76.461342000000002</v>
      </c>
      <c r="J55" s="5">
        <v>69.175476000000003</v>
      </c>
      <c r="K55" s="5">
        <v>52.491058000000002</v>
      </c>
      <c r="L55" s="5">
        <v>60.643154000000003</v>
      </c>
      <c r="M55" s="5">
        <v>75.036652000000004</v>
      </c>
      <c r="N55" s="4">
        <v>422.500092</v>
      </c>
      <c r="O55" s="1">
        <f t="shared" si="12"/>
        <v>-5.2971278168616409E-2</v>
      </c>
      <c r="P55" s="1">
        <f t="shared" si="0"/>
        <v>8.7494218042723684E-2</v>
      </c>
      <c r="Q55" s="1">
        <f t="shared" si="1"/>
        <v>3.122230236599596E-2</v>
      </c>
      <c r="R55" s="1">
        <f t="shared" si="2"/>
        <v>-4.2674261473415243E-2</v>
      </c>
      <c r="S55" s="1">
        <f t="shared" si="3"/>
        <v>-2.360529381882831E-3</v>
      </c>
      <c r="T55" s="1">
        <f t="shared" si="4"/>
        <v>-3.0200007607481025E-2</v>
      </c>
      <c r="U55" s="1">
        <f t="shared" si="5"/>
        <v>-2.2086354136879177E-2</v>
      </c>
      <c r="V55" s="1">
        <f t="shared" si="6"/>
        <v>-8.1582222280731656E-2</v>
      </c>
      <c r="W55" s="1">
        <f t="shared" si="7"/>
        <v>-0.10113064966685012</v>
      </c>
      <c r="X55" s="1">
        <f t="shared" si="8"/>
        <v>-2.1342032406219107E-2</v>
      </c>
      <c r="Y55" s="1">
        <f t="shared" si="9"/>
        <v>9.6435628681372759E-2</v>
      </c>
      <c r="Z55" s="1">
        <f t="shared" si="10"/>
        <v>7.3961722576926542E-2</v>
      </c>
      <c r="AA55" s="1">
        <f t="shared" si="11"/>
        <v>1.9093347700174516E-2</v>
      </c>
    </row>
    <row r="56" spans="1:27" ht="15.75" customHeight="1" x14ac:dyDescent="0.25">
      <c r="A56" s="3">
        <v>44378</v>
      </c>
      <c r="B56" s="2">
        <v>148.015488</v>
      </c>
      <c r="C56" s="2">
        <v>283.26062000000002</v>
      </c>
      <c r="D56" s="2">
        <v>129.907974</v>
      </c>
      <c r="E56" s="2">
        <v>103.33612100000001</v>
      </c>
      <c r="F56" s="4">
        <v>56.84</v>
      </c>
      <c r="G56" s="4">
        <v>226.479996</v>
      </c>
      <c r="H56" s="4">
        <v>19.718112999999999</v>
      </c>
      <c r="I56" s="4">
        <v>74.130263999999997</v>
      </c>
      <c r="J56" s="5">
        <v>66.115134999999995</v>
      </c>
      <c r="K56" s="5">
        <v>55.740555000000001</v>
      </c>
      <c r="L56" s="5">
        <v>55.346007999999998</v>
      </c>
      <c r="M56" s="5">
        <v>74.805808999999996</v>
      </c>
      <c r="N56" s="4">
        <v>434.23037699999998</v>
      </c>
      <c r="O56" s="1">
        <f t="shared" si="12"/>
        <v>-2.4173878871353034E-2</v>
      </c>
      <c r="P56" s="1">
        <f t="shared" si="0"/>
        <v>5.171649922891005E-2</v>
      </c>
      <c r="Q56" s="1">
        <f t="shared" si="1"/>
        <v>-3.8406371644953009E-2</v>
      </c>
      <c r="R56" s="1">
        <f t="shared" si="2"/>
        <v>-3.7157840790038678E-2</v>
      </c>
      <c r="S56" s="1">
        <f t="shared" si="3"/>
        <v>-3.9378030737807296E-2</v>
      </c>
      <c r="T56" s="1">
        <f t="shared" si="4"/>
        <v>-5.4600108988145872E-2</v>
      </c>
      <c r="U56" s="1">
        <f t="shared" si="5"/>
        <v>-2.5364884282885344E-2</v>
      </c>
      <c r="V56" s="1">
        <f t="shared" si="6"/>
        <v>-3.04870139475188E-2</v>
      </c>
      <c r="W56" s="1">
        <f t="shared" si="7"/>
        <v>-4.4240259365906032E-2</v>
      </c>
      <c r="X56" s="1">
        <f t="shared" si="8"/>
        <v>6.1905724971289357E-2</v>
      </c>
      <c r="Y56" s="1">
        <f t="shared" si="9"/>
        <v>-8.734944755676799E-2</v>
      </c>
      <c r="Z56" s="1">
        <f t="shared" si="10"/>
        <v>-3.0764032489083767E-3</v>
      </c>
      <c r="AA56" s="1">
        <f t="shared" si="11"/>
        <v>2.7763982120032251E-2</v>
      </c>
    </row>
    <row r="57" spans="1:27" ht="15.75" customHeight="1" x14ac:dyDescent="0.25">
      <c r="A57" s="3">
        <v>44409</v>
      </c>
      <c r="B57" s="2">
        <v>156.88171399999999</v>
      </c>
      <c r="C57" s="2">
        <v>300.13235500000002</v>
      </c>
      <c r="D57" s="2">
        <v>129.336578</v>
      </c>
      <c r="E57" s="2">
        <v>105.14151</v>
      </c>
      <c r="F57" s="4">
        <v>49.009998000000003</v>
      </c>
      <c r="G57" s="4">
        <v>219.5</v>
      </c>
      <c r="H57" s="4">
        <v>19.628050000000002</v>
      </c>
      <c r="I57" s="4">
        <v>73.409485000000004</v>
      </c>
      <c r="J57" s="5">
        <v>70.834671</v>
      </c>
      <c r="K57" s="5">
        <v>55.036839000000001</v>
      </c>
      <c r="L57" s="5">
        <v>52.413837000000001</v>
      </c>
      <c r="M57" s="5">
        <v>74.241378999999995</v>
      </c>
      <c r="N57" s="4">
        <v>447.15301499999998</v>
      </c>
      <c r="O57" s="1">
        <f t="shared" si="12"/>
        <v>5.9900663908901093E-2</v>
      </c>
      <c r="P57" s="1">
        <f t="shared" si="0"/>
        <v>5.9562585861741034E-2</v>
      </c>
      <c r="Q57" s="1">
        <f t="shared" si="1"/>
        <v>-4.3984674874537949E-3</v>
      </c>
      <c r="R57" s="1">
        <f t="shared" si="2"/>
        <v>1.7471035128171601E-2</v>
      </c>
      <c r="S57" s="1">
        <f t="shared" si="3"/>
        <v>-0.1377551372273047</v>
      </c>
      <c r="T57" s="1">
        <f t="shared" si="4"/>
        <v>-3.081948129317346E-2</v>
      </c>
      <c r="U57" s="1">
        <f t="shared" si="5"/>
        <v>-4.5675263145107808E-3</v>
      </c>
      <c r="V57" s="1">
        <f t="shared" si="6"/>
        <v>-9.723140875364928E-3</v>
      </c>
      <c r="W57" s="1">
        <f t="shared" si="7"/>
        <v>7.1383594694316294E-2</v>
      </c>
      <c r="X57" s="1">
        <f t="shared" si="8"/>
        <v>-1.2624847384458227E-2</v>
      </c>
      <c r="Y57" s="1">
        <f t="shared" si="9"/>
        <v>-5.2978906807515311E-2</v>
      </c>
      <c r="Z57" s="1">
        <f t="shared" si="10"/>
        <v>-7.545269646104644E-3</v>
      </c>
      <c r="AA57" s="1">
        <f t="shared" si="11"/>
        <v>2.9759866385395711E-2</v>
      </c>
    </row>
    <row r="58" spans="1:27" ht="15.75" customHeight="1" x14ac:dyDescent="0.25">
      <c r="A58" s="3">
        <v>44440</v>
      </c>
      <c r="B58" s="2">
        <v>160.54998800000001</v>
      </c>
      <c r="C58" s="2">
        <v>280.824524</v>
      </c>
      <c r="D58" s="2">
        <v>129.5112</v>
      </c>
      <c r="E58" s="2">
        <v>102.76757000000001</v>
      </c>
      <c r="F58" s="4">
        <v>52.709999000000003</v>
      </c>
      <c r="G58" s="4">
        <v>219.94000199999999</v>
      </c>
      <c r="H58" s="4">
        <v>19.33456</v>
      </c>
      <c r="I58" s="4">
        <v>67.429221999999996</v>
      </c>
      <c r="J58" s="5">
        <v>69.130538999999999</v>
      </c>
      <c r="K58" s="5">
        <v>51.283664999999999</v>
      </c>
      <c r="L58" s="5">
        <v>57.403613999999997</v>
      </c>
      <c r="M58" s="5">
        <v>73.093070999999995</v>
      </c>
      <c r="N58" s="4">
        <v>424.951843</v>
      </c>
      <c r="O58" s="1">
        <f t="shared" si="12"/>
        <v>2.3382419190040374E-2</v>
      </c>
      <c r="P58" s="1">
        <f t="shared" si="0"/>
        <v>-6.4331054877439051E-2</v>
      </c>
      <c r="Q58" s="1">
        <f t="shared" si="1"/>
        <v>1.3501362313760874E-3</v>
      </c>
      <c r="R58" s="1">
        <f t="shared" si="2"/>
        <v>-2.2578522982977803E-2</v>
      </c>
      <c r="S58" s="1">
        <f t="shared" si="3"/>
        <v>7.5494820464999821E-2</v>
      </c>
      <c r="T58" s="1">
        <f t="shared" si="4"/>
        <v>2.0045649202733154E-3</v>
      </c>
      <c r="U58" s="1">
        <f t="shared" si="5"/>
        <v>-1.4952580618044177E-2</v>
      </c>
      <c r="V58" s="1">
        <f t="shared" si="6"/>
        <v>-8.1464445636691335E-2</v>
      </c>
      <c r="W58" s="1">
        <f t="shared" si="7"/>
        <v>-2.4057879791663059E-2</v>
      </c>
      <c r="X58" s="1">
        <f t="shared" si="8"/>
        <v>-6.8193851031306527E-2</v>
      </c>
      <c r="Y58" s="1">
        <f t="shared" si="9"/>
        <v>9.5199613033481914E-2</v>
      </c>
      <c r="Z58" s="1">
        <f t="shared" si="10"/>
        <v>-1.5467223473852772E-2</v>
      </c>
      <c r="AA58" s="1">
        <f t="shared" si="11"/>
        <v>-4.9650055473739761E-2</v>
      </c>
    </row>
    <row r="59" spans="1:27" ht="15.75" customHeight="1" x14ac:dyDescent="0.25">
      <c r="A59" s="3">
        <v>44470</v>
      </c>
      <c r="B59" s="2">
        <v>166.63104200000001</v>
      </c>
      <c r="C59" s="2">
        <v>330.33136000000002</v>
      </c>
      <c r="D59" s="2">
        <v>116.618813</v>
      </c>
      <c r="E59" s="2">
        <v>104.68422700000001</v>
      </c>
      <c r="F59" s="4">
        <v>54.43</v>
      </c>
      <c r="G59" s="4">
        <v>207.029999</v>
      </c>
      <c r="H59" s="4">
        <v>18.081858</v>
      </c>
      <c r="I59" s="4">
        <v>69.025940000000006</v>
      </c>
      <c r="J59" s="5">
        <v>68.125793000000002</v>
      </c>
      <c r="K59" s="5">
        <v>55.511294999999997</v>
      </c>
      <c r="L59" s="5">
        <v>62.917560999999999</v>
      </c>
      <c r="M59" s="5">
        <v>86.453491</v>
      </c>
      <c r="N59" s="4">
        <v>456.22488399999997</v>
      </c>
      <c r="O59" s="1">
        <f t="shared" si="12"/>
        <v>3.7876390249247445E-2</v>
      </c>
      <c r="P59" s="1">
        <f t="shared" si="0"/>
        <v>0.17629099942852577</v>
      </c>
      <c r="Q59" s="1">
        <f t="shared" si="1"/>
        <v>-9.9546502541865103E-2</v>
      </c>
      <c r="R59" s="1">
        <f t="shared" si="2"/>
        <v>1.8650406932848571E-2</v>
      </c>
      <c r="S59" s="1">
        <f t="shared" si="3"/>
        <v>3.2631398835731268E-2</v>
      </c>
      <c r="T59" s="1">
        <f t="shared" si="4"/>
        <v>-5.8697839786324951E-2</v>
      </c>
      <c r="U59" s="1">
        <f t="shared" si="5"/>
        <v>-6.4790820168651328E-2</v>
      </c>
      <c r="V59" s="1">
        <f t="shared" si="6"/>
        <v>2.3679911359499446E-2</v>
      </c>
      <c r="W59" s="1">
        <f t="shared" si="7"/>
        <v>-1.4534039724469634E-2</v>
      </c>
      <c r="X59" s="1">
        <f t="shared" si="8"/>
        <v>8.2436190939161574E-2</v>
      </c>
      <c r="Y59" s="1">
        <f t="shared" si="9"/>
        <v>9.6055746594630814E-2</v>
      </c>
      <c r="Z59" s="1">
        <f t="shared" si="10"/>
        <v>0.18278640939850518</v>
      </c>
      <c r="AA59" s="1">
        <f t="shared" si="11"/>
        <v>7.3591964631154638E-2</v>
      </c>
    </row>
    <row r="60" spans="1:27" ht="15.75" customHeight="1" x14ac:dyDescent="0.25">
      <c r="A60" s="3">
        <v>44501</v>
      </c>
      <c r="B60" s="2">
        <v>156.72193899999999</v>
      </c>
      <c r="C60" s="2">
        <v>329.30535900000001</v>
      </c>
      <c r="D60" s="2">
        <v>114.182587</v>
      </c>
      <c r="E60" s="2">
        <v>94.821724000000003</v>
      </c>
      <c r="F60" s="4">
        <v>57.869999</v>
      </c>
      <c r="G60" s="4">
        <v>197.85000600000001</v>
      </c>
      <c r="H60" s="4">
        <v>16.659600999999999</v>
      </c>
      <c r="I60" s="4">
        <v>73.349982999999995</v>
      </c>
      <c r="J60" s="5">
        <v>63.202193999999999</v>
      </c>
      <c r="K60" s="5">
        <v>51.651012000000001</v>
      </c>
      <c r="L60" s="5">
        <v>58.399051999999998</v>
      </c>
      <c r="M60" s="5">
        <v>73.551743000000002</v>
      </c>
      <c r="N60" s="4">
        <v>452.55920400000002</v>
      </c>
      <c r="O60" s="1">
        <f t="shared" si="12"/>
        <v>-5.9467329022644025E-2</v>
      </c>
      <c r="P60" s="1">
        <f t="shared" si="0"/>
        <v>-3.1059751638476221E-3</v>
      </c>
      <c r="Q60" s="1">
        <f t="shared" si="1"/>
        <v>-2.0890505891189314E-2</v>
      </c>
      <c r="R60" s="1">
        <f t="shared" si="2"/>
        <v>-9.4211929367353522E-2</v>
      </c>
      <c r="S60" s="1">
        <f t="shared" si="3"/>
        <v>6.3200422561087641E-2</v>
      </c>
      <c r="T60" s="1">
        <f t="shared" si="4"/>
        <v>-4.4341366199784391E-2</v>
      </c>
      <c r="U60" s="1">
        <f t="shared" si="5"/>
        <v>-7.8656573898545259E-2</v>
      </c>
      <c r="V60" s="1">
        <f t="shared" si="6"/>
        <v>6.264373944056377E-2</v>
      </c>
      <c r="W60" s="1">
        <f t="shared" si="7"/>
        <v>-7.2272171569437771E-2</v>
      </c>
      <c r="X60" s="1">
        <f t="shared" si="8"/>
        <v>-6.9540496217931791E-2</v>
      </c>
      <c r="Y60" s="1">
        <f t="shared" si="9"/>
        <v>-7.1816340751034546E-2</v>
      </c>
      <c r="Z60" s="1">
        <f t="shared" si="10"/>
        <v>-0.14923339532928748</v>
      </c>
      <c r="AA60" s="1">
        <f t="shared" si="11"/>
        <v>-8.0348094296407383E-3</v>
      </c>
    </row>
    <row r="61" spans="1:27" ht="15.75" customHeight="1" x14ac:dyDescent="0.25">
      <c r="A61" s="3">
        <v>44531</v>
      </c>
      <c r="B61" s="2">
        <v>156.248322</v>
      </c>
      <c r="C61" s="2">
        <v>335.62603799999999</v>
      </c>
      <c r="D61" s="2">
        <v>132.06916799999999</v>
      </c>
      <c r="E61" s="2">
        <v>94.302643000000003</v>
      </c>
      <c r="F61" s="4">
        <v>58.630001</v>
      </c>
      <c r="G61" s="4">
        <v>201.320007</v>
      </c>
      <c r="H61" s="4">
        <v>17.95121</v>
      </c>
      <c r="I61" s="4">
        <v>80.427245999999997</v>
      </c>
      <c r="J61" s="5">
        <v>59.918059999999997</v>
      </c>
      <c r="K61" s="5">
        <v>58.760201000000002</v>
      </c>
      <c r="L61" s="5">
        <v>60.519089000000001</v>
      </c>
      <c r="M61" s="5">
        <v>75.250373999999994</v>
      </c>
      <c r="N61" s="4">
        <v>471.83139</v>
      </c>
      <c r="O61" s="1">
        <f>(B61-B60)/B60</f>
        <v>-3.0220210585831906E-3</v>
      </c>
      <c r="P61" s="1">
        <f t="shared" si="0"/>
        <v>1.9193975522275007E-2</v>
      </c>
      <c r="Q61" s="1">
        <f t="shared" si="1"/>
        <v>0.15664893807319319</v>
      </c>
      <c r="R61" s="1">
        <f t="shared" si="2"/>
        <v>-5.4742835091249756E-3</v>
      </c>
      <c r="S61" s="1">
        <f t="shared" si="3"/>
        <v>1.3132918837617399E-2</v>
      </c>
      <c r="T61" s="1">
        <f t="shared" si="4"/>
        <v>1.7538543819907673E-2</v>
      </c>
      <c r="U61" s="1">
        <f t="shared" si="5"/>
        <v>7.7529407817150078E-2</v>
      </c>
      <c r="V61" s="1">
        <f t="shared" si="6"/>
        <v>9.6486225497830078E-2</v>
      </c>
      <c r="W61" s="1">
        <f t="shared" si="7"/>
        <v>-5.1962341687062347E-2</v>
      </c>
      <c r="X61" s="1">
        <f t="shared" si="8"/>
        <v>0.13763891015339641</v>
      </c>
      <c r="Y61" s="1">
        <f t="shared" si="9"/>
        <v>3.6302592720169558E-2</v>
      </c>
      <c r="Z61" s="1">
        <f t="shared" si="10"/>
        <v>2.3094367729667421E-2</v>
      </c>
      <c r="AA61" s="1">
        <f t="shared" si="11"/>
        <v>4.2584894594255067E-2</v>
      </c>
    </row>
    <row r="62" spans="1:27" ht="15.75" customHeight="1" x14ac:dyDescent="0.25">
      <c r="A62" s="3">
        <v>44562</v>
      </c>
      <c r="B62" s="2">
        <v>146.62773100000001</v>
      </c>
      <c r="C62" s="2">
        <v>310.33831800000002</v>
      </c>
      <c r="D62" s="2">
        <v>131.98024000000001</v>
      </c>
      <c r="E62" s="2">
        <v>94.395210000000006</v>
      </c>
      <c r="F62" s="4">
        <v>52.73</v>
      </c>
      <c r="G62" s="4">
        <v>200.240005</v>
      </c>
      <c r="H62" s="4">
        <v>18.607963999999999</v>
      </c>
      <c r="I62" s="4">
        <v>76.265502999999995</v>
      </c>
      <c r="J62" s="5">
        <v>64.611098999999996</v>
      </c>
      <c r="K62" s="5">
        <v>60.546523999999998</v>
      </c>
      <c r="L62" s="5">
        <v>75.127144000000001</v>
      </c>
      <c r="M62" s="5">
        <v>80.761612</v>
      </c>
      <c r="N62" s="4">
        <v>448.51663200000002</v>
      </c>
      <c r="O62" s="1">
        <f t="shared" si="12"/>
        <v>-6.157244363878666E-2</v>
      </c>
      <c r="P62" s="1">
        <f t="shared" si="0"/>
        <v>-7.5344928989091065E-2</v>
      </c>
      <c r="Q62" s="1">
        <f t="shared" si="1"/>
        <v>-6.7334413736884805E-4</v>
      </c>
      <c r="R62" s="1">
        <f t="shared" si="2"/>
        <v>9.8159496971895587E-4</v>
      </c>
      <c r="S62" s="1">
        <f t="shared" si="3"/>
        <v>-0.10063109158057158</v>
      </c>
      <c r="T62" s="1">
        <f t="shared" si="4"/>
        <v>-5.3646034296035341E-3</v>
      </c>
      <c r="U62" s="1">
        <f t="shared" si="5"/>
        <v>3.6585500364599344E-2</v>
      </c>
      <c r="V62" s="1">
        <f t="shared" si="6"/>
        <v>-5.1745437112194557E-2</v>
      </c>
      <c r="W62" s="1">
        <f t="shared" si="7"/>
        <v>7.8324281527138884E-2</v>
      </c>
      <c r="X62" s="1">
        <f t="shared" si="8"/>
        <v>3.0400219359358487E-2</v>
      </c>
      <c r="Y62" s="1">
        <f t="shared" si="9"/>
        <v>0.24137929439089872</v>
      </c>
      <c r="Z62" s="1">
        <f t="shared" si="10"/>
        <v>7.3238679185833766E-2</v>
      </c>
      <c r="AA62" s="1">
        <f t="shared" si="11"/>
        <v>-4.9413325383035632E-2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data for project 5261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 Yan</cp:lastModifiedBy>
  <dcterms:created xsi:type="dcterms:W3CDTF">2022-04-30T17:38:28Z</dcterms:created>
  <dcterms:modified xsi:type="dcterms:W3CDTF">2022-05-04T01:47:53Z</dcterms:modified>
</cp:coreProperties>
</file>