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 Files (x86)\SUC\SEM 5\Project II\"/>
    </mc:Choice>
  </mc:AlternateContent>
  <xr:revisionPtr revIDLastSave="0" documentId="13_ncr:1_{FAD9B608-9893-41E4-A298-A2CDE8C649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anttChart" sheetId="9" r:id="rId1"/>
  </sheets>
  <definedNames>
    <definedName name="prevWBS" localSheetId="0">GanttChart!$A1048576</definedName>
    <definedName name="_xlnm.Print_Area" localSheetId="0">GanttChart!$A$1:$BN$30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9" l="1"/>
  <c r="F12" i="9"/>
  <c r="F13" i="9"/>
  <c r="F14" i="9"/>
  <c r="F15" i="9"/>
  <c r="F16" i="9"/>
  <c r="F17" i="9"/>
  <c r="F18" i="9"/>
  <c r="F46" i="9"/>
  <c r="I46" i="9" s="1"/>
  <c r="F45" i="9"/>
  <c r="I45" i="9" s="1"/>
  <c r="F29" i="9"/>
  <c r="F42" i="9"/>
  <c r="I42" i="9" s="1"/>
  <c r="F41" i="9"/>
  <c r="I41" i="9" s="1"/>
  <c r="F40" i="9"/>
  <c r="I40" i="9" s="1"/>
  <c r="F39" i="9"/>
  <c r="I39" i="9" s="1"/>
  <c r="F38" i="9"/>
  <c r="I38" i="9" s="1"/>
  <c r="F37" i="9"/>
  <c r="I37" i="9" s="1"/>
  <c r="F34" i="9"/>
  <c r="I34" i="9" s="1"/>
  <c r="F33" i="9"/>
  <c r="I33" i="9" s="1"/>
  <c r="F44" i="9"/>
  <c r="I44" i="9" s="1"/>
  <c r="F43" i="9"/>
  <c r="I43" i="9" s="1"/>
  <c r="F36" i="9"/>
  <c r="I36" i="9" s="1"/>
  <c r="F35" i="9"/>
  <c r="I35" i="9" s="1"/>
  <c r="F32" i="9"/>
  <c r="I32" i="9" s="1"/>
  <c r="F31" i="9"/>
  <c r="I31" i="9" s="1"/>
  <c r="F23" i="9" l="1"/>
  <c r="I23" i="9" s="1"/>
  <c r="F8" i="9" l="1"/>
  <c r="I8" i="9" l="1"/>
  <c r="F9" i="9"/>
  <c r="I9" i="9" s="1"/>
  <c r="F10" i="9"/>
  <c r="I10" i="9" s="1"/>
  <c r="F11" i="9"/>
  <c r="I11" i="9" s="1"/>
  <c r="F27" i="9" l="1"/>
  <c r="I27" i="9" s="1"/>
  <c r="I26" i="9"/>
  <c r="F25" i="9"/>
  <c r="I25" i="9" s="1"/>
  <c r="F19" i="9"/>
  <c r="A8" i="9" l="1"/>
  <c r="A9" i="9" s="1"/>
  <c r="A10" i="9" s="1"/>
  <c r="A11" i="9" s="1"/>
  <c r="A20" i="9" s="1"/>
  <c r="A21" i="9" s="1"/>
  <c r="A22" i="9" s="1"/>
  <c r="A28" i="9" s="1"/>
  <c r="A29" i="9" s="1"/>
  <c r="A30" i="9" s="1"/>
  <c r="A31" i="9" s="1"/>
  <c r="A32" i="9" s="1"/>
  <c r="A36" i="9" s="1"/>
  <c r="A44" i="9" s="1"/>
  <c r="I19" i="9"/>
  <c r="F20" i="9"/>
  <c r="I20" i="9" s="1"/>
  <c r="F21" i="9"/>
  <c r="I21" i="9" s="1"/>
  <c r="F22" i="9"/>
  <c r="I22" i="9" s="1"/>
  <c r="F24" i="9"/>
  <c r="I24" i="9" s="1"/>
  <c r="F28" i="9"/>
  <c r="I28" i="9" s="1"/>
  <c r="I29" i="9"/>
  <c r="F30" i="9"/>
  <c r="I30" i="9" s="1"/>
  <c r="K6" i="9" l="1"/>
  <c r="K7" i="9" l="1"/>
  <c r="K5" i="9"/>
  <c r="K4" i="9"/>
  <c r="L6" i="9" l="1"/>
  <c r="L7" i="9" s="1"/>
  <c r="M6" i="9" l="1"/>
  <c r="M7" i="9" s="1"/>
  <c r="N6" i="9" l="1"/>
  <c r="N7" i="9" s="1"/>
  <c r="O6" i="9" l="1"/>
  <c r="O7" i="9" l="1"/>
  <c r="P6" i="9"/>
  <c r="P7" i="9" s="1"/>
  <c r="Q6" i="9" l="1"/>
  <c r="Q7" i="9" s="1"/>
  <c r="R6" i="9" l="1"/>
  <c r="R7" i="9" s="1"/>
  <c r="S6" i="9" l="1"/>
  <c r="S7" i="9" s="1"/>
  <c r="T6" i="9" l="1"/>
  <c r="T7" i="9" s="1"/>
  <c r="U6" i="9" l="1"/>
  <c r="U7" i="9" s="1"/>
  <c r="R5" i="9"/>
  <c r="R4" i="9"/>
  <c r="V6" i="9" l="1"/>
  <c r="V7" i="9" s="1"/>
  <c r="W6" i="9" l="1"/>
  <c r="W7" i="9" s="1"/>
  <c r="X6" i="9" l="1"/>
  <c r="X7" i="9" s="1"/>
  <c r="Y6" i="9" l="1"/>
  <c r="Y7" i="9" s="1"/>
  <c r="Z6" i="9" l="1"/>
  <c r="Z7" i="9" s="1"/>
  <c r="AA6" i="9" l="1"/>
  <c r="AA7" i="9" s="1"/>
  <c r="Y5" i="9"/>
  <c r="Y4" i="9"/>
  <c r="AB6" i="9" l="1"/>
  <c r="AB7" i="9" s="1"/>
  <c r="AC6" i="9" l="1"/>
  <c r="AC7" i="9" s="1"/>
  <c r="AD6" i="9" l="1"/>
  <c r="AD7" i="9" s="1"/>
  <c r="AE6" i="9" l="1"/>
  <c r="AE7" i="9" s="1"/>
  <c r="AF6" i="9" l="1"/>
  <c r="AF7" i="9" s="1"/>
  <c r="AG6" i="9" l="1"/>
  <c r="AG7" i="9" s="1"/>
  <c r="AH6" i="9" l="1"/>
  <c r="AH7" i="9" s="1"/>
  <c r="AF4" i="9"/>
  <c r="AF5" i="9"/>
  <c r="AI6" i="9" l="1"/>
  <c r="AI7" i="9" s="1"/>
  <c r="AJ6" i="9" l="1"/>
  <c r="AJ7" i="9" s="1"/>
  <c r="AK6" i="9" l="1"/>
  <c r="AK7" i="9" s="1"/>
  <c r="AL6" i="9" l="1"/>
  <c r="AL7" i="9" s="1"/>
  <c r="AM6" i="9" l="1"/>
  <c r="AM7" i="9" s="1"/>
  <c r="AN6" i="9" l="1"/>
  <c r="AN7" i="9" s="1"/>
  <c r="AO6" i="9" l="1"/>
  <c r="AO7" i="9" s="1"/>
  <c r="AM5" i="9"/>
  <c r="AM4" i="9"/>
  <c r="AP6" i="9" l="1"/>
  <c r="AP7" i="9" s="1"/>
  <c r="AQ6" i="9" l="1"/>
  <c r="AQ7" i="9" s="1"/>
  <c r="AR6" i="9" l="1"/>
  <c r="AR7" i="9" s="1"/>
  <c r="AS6" i="9" l="1"/>
  <c r="AS7" i="9" s="1"/>
  <c r="AT6" i="9" l="1"/>
  <c r="AT7" i="9" s="1"/>
  <c r="AU6" i="9" l="1"/>
  <c r="AU7" i="9" s="1"/>
  <c r="AV6" i="9" l="1"/>
  <c r="AV7" i="9" s="1"/>
  <c r="AT5" i="9"/>
  <c r="AT4" i="9"/>
  <c r="AW6" i="9" l="1"/>
  <c r="AW7" i="9" s="1"/>
  <c r="AX6" i="9" l="1"/>
  <c r="AX7" i="9" s="1"/>
  <c r="AY6" i="9" l="1"/>
  <c r="AY7" i="9" s="1"/>
  <c r="AZ6" i="9" l="1"/>
  <c r="AZ7" i="9" s="1"/>
  <c r="BA6" i="9" l="1"/>
  <c r="BA7" i="9" s="1"/>
  <c r="BB6" i="9" l="1"/>
  <c r="BB7" i="9" s="1"/>
  <c r="BC6" i="9" l="1"/>
  <c r="BC7" i="9" s="1"/>
  <c r="BA5" i="9"/>
  <c r="BA4" i="9"/>
  <c r="BD6" i="9" l="1"/>
  <c r="BD7" i="9" s="1"/>
  <c r="BE6" i="9" l="1"/>
  <c r="BE7" i="9" s="1"/>
  <c r="BF6" i="9" l="1"/>
  <c r="BF7" i="9" s="1"/>
  <c r="BG6" i="9" l="1"/>
  <c r="BG7" i="9" s="1"/>
  <c r="BH6" i="9" l="1"/>
  <c r="BH7" i="9" s="1"/>
  <c r="BI6" i="9" l="1"/>
  <c r="BI7" i="9" s="1"/>
  <c r="BJ6" i="9" l="1"/>
  <c r="BJ7" i="9" s="1"/>
  <c r="BH4" i="9"/>
  <c r="BH5" i="9"/>
  <c r="BK6" i="9" l="1"/>
  <c r="BK7" i="9" s="1"/>
  <c r="BL6" i="9" l="1"/>
  <c r="BL7" i="9" s="1"/>
  <c r="BM6" i="9" l="1"/>
  <c r="BM7" i="9" s="1"/>
  <c r="BN6" i="9" l="1"/>
  <c r="BN7" i="9" l="1"/>
</calcChain>
</file>

<file path=xl/sharedStrings.xml><?xml version="1.0" encoding="utf-8"?>
<sst xmlns="http://schemas.openxmlformats.org/spreadsheetml/2006/main" count="53" uniqueCount="47">
  <si>
    <t>WBS</t>
  </si>
  <si>
    <t>TASK</t>
  </si>
  <si>
    <t>START</t>
  </si>
  <si>
    <t>END</t>
  </si>
  <si>
    <t>DAYS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</si>
  <si>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</si>
  <si>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</si>
  <si>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</si>
  <si>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</si>
  <si>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</si>
  <si>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</si>
  <si>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t>Ng Yi Xin, Wong Jun Yuan ,Yeong Chee Chiew</t>
  </si>
  <si>
    <t>Project Initiation</t>
  </si>
  <si>
    <t>Face to face meeting</t>
  </si>
  <si>
    <t>A Plan Of Team's Project Work For Stage 2 and 3</t>
  </si>
  <si>
    <t>Investigation &amp; Analysis</t>
  </si>
  <si>
    <t>Develop UML Use case</t>
  </si>
  <si>
    <t>Develop Activity Diagram</t>
  </si>
  <si>
    <t xml:space="preserve">Develop Sequence Diagram </t>
  </si>
  <si>
    <t>Develop Use Case Description</t>
  </si>
  <si>
    <t>Develop Class Diagram</t>
  </si>
  <si>
    <t>Develop Data Flow Diagram</t>
  </si>
  <si>
    <t>Requirement Protype and System</t>
  </si>
  <si>
    <t>Design database tables and index</t>
  </si>
  <si>
    <t>Develop system admin guide</t>
  </si>
  <si>
    <t>Develop system user guide</t>
  </si>
  <si>
    <t>Develop  ERD</t>
  </si>
  <si>
    <t>FoodTiger</t>
  </si>
  <si>
    <t>Select project title</t>
  </si>
  <si>
    <t>Develop project  outline description</t>
  </si>
  <si>
    <t>Develop project  objective</t>
  </si>
  <si>
    <t xml:space="preserve"> An Outline Of The Scope Of The Intended System</t>
  </si>
  <si>
    <t>A Financial Justification</t>
  </si>
  <si>
    <t>A List Of Team Member's CV</t>
  </si>
  <si>
    <t>Background Research</t>
  </si>
  <si>
    <t>Minutes Of Team Meeting</t>
  </si>
  <si>
    <t>Checking &amp; Submit Stage 1 document</t>
  </si>
  <si>
    <t xml:space="preserve">Review Project </t>
  </si>
  <si>
    <t>Update UML Use case</t>
  </si>
  <si>
    <t>Update Use Case Description</t>
  </si>
  <si>
    <t>Update Activity Diagram</t>
  </si>
  <si>
    <t xml:space="preserve">Update Sequence Diagram </t>
  </si>
  <si>
    <t>Update ERD</t>
  </si>
  <si>
    <t>Update Class Diagram</t>
  </si>
  <si>
    <t>Update  Data Flow Diagram</t>
  </si>
  <si>
    <t>Update database tables and index</t>
  </si>
  <si>
    <t>1.8.1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</si>
</sst>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\ \(dddd\)"/>
    <numFmt numFmtId="165" formatCode="ddd\ m/dd/yy"/>
    <numFmt numFmtId="166" formatCode="d"/>
    <numFmt numFmtId="167" formatCode="d\ mmm\ yyyy"/>
  </numFmts>
  <fonts count="40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9796"/>
        <bgColor indexed="64"/>
      </patternFill>
    </fill>
    <fill>
      <patternFill patternType="solid">
        <fgColor rgb="FFF5CEC7"/>
        <bgColor rgb="FFD6F4D9"/>
      </patternFill>
    </fill>
    <fill>
      <patternFill patternType="solid">
        <fgColor rgb="FFF5CEC7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97">
    <xf numFmtId="0" fontId="0" fillId="0" borderId="0" xfId="0"/>
    <xf numFmtId="0" fontId="0" fillId="0" borderId="0" xfId="0" applyProtection="1"/>
    <xf numFmtId="0" fontId="0" fillId="20" borderId="0" xfId="0" applyFill="1" applyBorder="1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26" fillId="21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0" borderId="11" xfId="0" applyNumberFormat="1" applyFont="1" applyBorder="1" applyAlignment="1" applyProtection="1">
      <alignment horizontal="center"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4" fillId="0" borderId="11" xfId="0" applyNumberFormat="1" applyFont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35" fillId="0" borderId="0" xfId="0" applyNumberFormat="1" applyFont="1" applyFill="1" applyBorder="1" applyProtection="1"/>
    <xf numFmtId="0" fontId="35" fillId="0" borderId="0" xfId="0" applyFont="1" applyFill="1" applyBorder="1" applyProtection="1"/>
    <xf numFmtId="0" fontId="1" fillId="0" borderId="0" xfId="0" applyFont="1" applyFill="1" applyBorder="1" applyProtection="1"/>
    <xf numFmtId="0" fontId="35" fillId="0" borderId="0" xfId="0" applyFont="1" applyProtection="1"/>
    <xf numFmtId="0" fontId="35" fillId="0" borderId="0" xfId="0" applyFont="1" applyFill="1" applyAlignment="1" applyProtection="1">
      <alignment horizontal="right" vertical="center"/>
    </xf>
    <xf numFmtId="0" fontId="36" fillId="0" borderId="17" xfId="0" applyNumberFormat="1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left" vertical="center"/>
    </xf>
    <xf numFmtId="0" fontId="36" fillId="0" borderId="17" xfId="0" applyFont="1" applyFill="1" applyBorder="1" applyAlignment="1" applyProtection="1">
      <alignment horizontal="center" vertical="center" wrapText="1"/>
    </xf>
    <xf numFmtId="0" fontId="37" fillId="0" borderId="17" xfId="0" applyNumberFormat="1" applyFont="1" applyFill="1" applyBorder="1" applyAlignment="1" applyProtection="1">
      <alignment horizontal="center" vertical="center" wrapText="1"/>
    </xf>
    <xf numFmtId="0" fontId="36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38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8" fillId="0" borderId="0" xfId="0" applyFont="1" applyAlignment="1" applyProtection="1">
      <protection locked="0"/>
    </xf>
    <xf numFmtId="0" fontId="30" fillId="22" borderId="13" xfId="0" applyNumberFormat="1" applyFont="1" applyFill="1" applyBorder="1" applyAlignment="1" applyProtection="1">
      <alignment horizontal="left" vertical="center"/>
    </xf>
    <xf numFmtId="0" fontId="30" fillId="22" borderId="13" xfId="0" applyFont="1" applyFill="1" applyBorder="1" applyAlignment="1" applyProtection="1">
      <alignment vertical="center"/>
    </xf>
    <xf numFmtId="0" fontId="26" fillId="22" borderId="13" xfId="0" applyFont="1" applyFill="1" applyBorder="1" applyAlignment="1" applyProtection="1">
      <alignment vertical="center"/>
    </xf>
    <xf numFmtId="0" fontId="26" fillId="22" borderId="13" xfId="0" applyNumberFormat="1" applyFont="1" applyFill="1" applyBorder="1" applyAlignment="1" applyProtection="1">
      <alignment horizontal="center" vertical="center"/>
    </xf>
    <xf numFmtId="165" fontId="26" fillId="22" borderId="13" xfId="0" applyNumberFormat="1" applyFont="1" applyFill="1" applyBorder="1" applyAlignment="1" applyProtection="1">
      <alignment horizontal="right" vertical="center"/>
    </xf>
    <xf numFmtId="165" fontId="26" fillId="22" borderId="13" xfId="0" applyNumberFormat="1" applyFont="1" applyFill="1" applyBorder="1" applyAlignment="1" applyProtection="1">
      <alignment horizontal="center" vertical="center"/>
    </xf>
    <xf numFmtId="1" fontId="26" fillId="22" borderId="13" xfId="40" applyNumberFormat="1" applyFont="1" applyFill="1" applyBorder="1" applyAlignment="1" applyProtection="1">
      <alignment horizontal="center" vertical="center"/>
    </xf>
    <xf numFmtId="9" fontId="26" fillId="22" borderId="13" xfId="40" applyFont="1" applyFill="1" applyBorder="1" applyAlignment="1" applyProtection="1">
      <alignment horizontal="center" vertical="center"/>
    </xf>
    <xf numFmtId="1" fontId="26" fillId="22" borderId="13" xfId="0" applyNumberFormat="1" applyFont="1" applyFill="1" applyBorder="1" applyAlignment="1" applyProtection="1">
      <alignment horizontal="center" vertical="center"/>
    </xf>
    <xf numFmtId="1" fontId="33" fillId="22" borderId="13" xfId="0" applyNumberFormat="1" applyFont="1" applyFill="1" applyBorder="1" applyAlignment="1" applyProtection="1">
      <alignment horizontal="center" vertical="center"/>
    </xf>
    <xf numFmtId="0" fontId="26" fillId="22" borderId="13" xfId="0" applyFont="1" applyFill="1" applyBorder="1" applyAlignment="1" applyProtection="1">
      <alignment horizontal="left" vertical="center"/>
    </xf>
    <xf numFmtId="0" fontId="26" fillId="22" borderId="10" xfId="0" applyFont="1" applyFill="1" applyBorder="1" applyAlignment="1" applyProtection="1">
      <alignment vertical="center"/>
    </xf>
    <xf numFmtId="0" fontId="30" fillId="22" borderId="10" xfId="0" applyNumberFormat="1" applyFont="1" applyFill="1" applyBorder="1" applyAlignment="1" applyProtection="1">
      <alignment horizontal="left" vertical="center"/>
    </xf>
    <xf numFmtId="0" fontId="30" fillId="22" borderId="10" xfId="0" applyFont="1" applyFill="1" applyBorder="1" applyAlignment="1" applyProtection="1">
      <alignment vertical="center"/>
    </xf>
    <xf numFmtId="0" fontId="26" fillId="22" borderId="10" xfId="0" applyNumberFormat="1" applyFont="1" applyFill="1" applyBorder="1" applyAlignment="1" applyProtection="1">
      <alignment horizontal="center" vertical="center"/>
    </xf>
    <xf numFmtId="165" fontId="26" fillId="22" borderId="10" xfId="0" applyNumberFormat="1" applyFont="1" applyFill="1" applyBorder="1" applyAlignment="1" applyProtection="1">
      <alignment horizontal="center" vertical="center"/>
    </xf>
    <xf numFmtId="1" fontId="26" fillId="22" borderId="10" xfId="40" applyNumberFormat="1" applyFont="1" applyFill="1" applyBorder="1" applyAlignment="1" applyProtection="1">
      <alignment horizontal="center" vertical="center"/>
    </xf>
    <xf numFmtId="9" fontId="26" fillId="22" borderId="10" xfId="40" applyFont="1" applyFill="1" applyBorder="1" applyAlignment="1" applyProtection="1">
      <alignment horizontal="center" vertical="center"/>
    </xf>
    <xf numFmtId="1" fontId="26" fillId="22" borderId="10" xfId="0" applyNumberFormat="1" applyFont="1" applyFill="1" applyBorder="1" applyAlignment="1" applyProtection="1">
      <alignment horizontal="center" vertical="center"/>
    </xf>
    <xf numFmtId="1" fontId="33" fillId="22" borderId="10" xfId="0" applyNumberFormat="1" applyFont="1" applyFill="1" applyBorder="1" applyAlignment="1" applyProtection="1">
      <alignment horizontal="center" vertical="center"/>
    </xf>
    <xf numFmtId="0" fontId="26" fillId="22" borderId="10" xfId="0" applyFont="1" applyFill="1" applyBorder="1" applyAlignment="1" applyProtection="1">
      <alignment horizontal="left" vertical="center"/>
    </xf>
    <xf numFmtId="165" fontId="31" fillId="23" borderId="11" xfId="0" applyNumberFormat="1" applyFont="1" applyFill="1" applyBorder="1" applyAlignment="1" applyProtection="1">
      <alignment horizontal="center" vertical="center"/>
    </xf>
    <xf numFmtId="1" fontId="31" fillId="24" borderId="11" xfId="0" applyNumberFormat="1" applyFont="1" applyFill="1" applyBorder="1" applyAlignment="1" applyProtection="1">
      <alignment horizontal="center" vertical="center"/>
    </xf>
    <xf numFmtId="9" fontId="31" fillId="24" borderId="11" xfId="40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6" fillId="0" borderId="0" xfId="0" applyFont="1" applyFill="1" applyBorder="1" applyAlignment="1" applyProtection="1">
      <alignment vertical="center" wrapText="1"/>
    </xf>
    <xf numFmtId="0" fontId="26" fillId="0" borderId="0" xfId="0" applyFont="1" applyFill="1" applyBorder="1" applyAlignment="1" applyProtection="1">
      <alignment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3" borderId="0" xfId="0" applyNumberFormat="1" applyFont="1" applyFill="1" applyBorder="1" applyAlignment="1" applyProtection="1">
      <alignment horizontal="center" vertical="center"/>
    </xf>
    <xf numFmtId="165" fontId="31" fillId="0" borderId="0" xfId="0" applyNumberFormat="1" applyFont="1" applyBorder="1" applyAlignment="1" applyProtection="1">
      <alignment horizontal="center" vertical="center"/>
    </xf>
    <xf numFmtId="1" fontId="31" fillId="24" borderId="0" xfId="0" applyNumberFormat="1" applyFont="1" applyFill="1" applyBorder="1" applyAlignment="1" applyProtection="1">
      <alignment horizontal="center" vertical="center"/>
    </xf>
    <xf numFmtId="9" fontId="31" fillId="24" borderId="0" xfId="40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4" fillId="0" borderId="0" xfId="0" applyNumberFormat="1" applyFont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horizontal="left" vertical="center"/>
    </xf>
    <xf numFmtId="0" fontId="26" fillId="0" borderId="13" xfId="0" applyNumberFormat="1" applyFont="1" applyFill="1" applyBorder="1" applyAlignment="1" applyProtection="1">
      <alignment horizontal="left" vertical="center"/>
    </xf>
    <xf numFmtId="0" fontId="26" fillId="0" borderId="13" xfId="0" applyFont="1" applyFill="1" applyBorder="1" applyAlignment="1" applyProtection="1">
      <alignment vertical="center" wrapText="1"/>
    </xf>
    <xf numFmtId="0" fontId="26" fillId="0" borderId="13" xfId="0" applyFont="1" applyFill="1" applyBorder="1" applyAlignment="1" applyProtection="1">
      <alignment vertical="center"/>
    </xf>
    <xf numFmtId="0" fontId="26" fillId="0" borderId="13" xfId="0" applyFont="1" applyFill="1" applyBorder="1" applyAlignment="1" applyProtection="1">
      <alignment horizontal="left" vertical="center"/>
    </xf>
    <xf numFmtId="165" fontId="31" fillId="0" borderId="0" xfId="0" applyNumberFormat="1" applyFont="1" applyAlignment="1">
      <alignment horizontal="center" vertical="center"/>
    </xf>
    <xf numFmtId="165" fontId="31" fillId="0" borderId="11" xfId="0" applyNumberFormat="1" applyFont="1" applyBorder="1" applyAlignment="1">
      <alignment horizontal="center" vertical="center"/>
    </xf>
    <xf numFmtId="164" fontId="29" fillId="0" borderId="14" xfId="0" applyNumberFormat="1" applyFont="1" applyBorder="1" applyAlignment="1" applyProtection="1">
      <alignment horizontal="center" vertical="center" shrinkToFit="1"/>
      <protection locked="0"/>
    </xf>
    <xf numFmtId="0" fontId="32" fillId="0" borderId="15" xfId="0" applyNumberFormat="1" applyFont="1" applyFill="1" applyBorder="1" applyAlignment="1" applyProtection="1">
      <alignment horizontal="center" vertical="center"/>
    </xf>
    <xf numFmtId="0" fontId="32" fillId="0" borderId="12" xfId="0" applyNumberFormat="1" applyFont="1" applyFill="1" applyBorder="1" applyAlignment="1" applyProtection="1">
      <alignment horizontal="center" vertical="center"/>
    </xf>
    <xf numFmtId="0" fontId="32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9" fillId="0" borderId="0" xfId="34" applyFont="1" applyBorder="1" applyAlignment="1" applyProtection="1">
      <alignment horizontal="left" vertical="center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2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FFB284"/>
        </patternFill>
      </fill>
    </dxf>
    <dxf>
      <fill>
        <patternFill>
          <bgColor rgb="FFC6C09C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FF99"/>
      <color rgb="FFF5CEC7"/>
      <color rgb="FFF89F56"/>
      <color rgb="FFC6C09C"/>
      <color rgb="FFFFB284"/>
      <color rgb="FFE79796"/>
      <color rgb="FFCC3D04"/>
      <color rgb="FFF8D574"/>
      <color rgb="FFAFEE48"/>
      <color rgb="FFF5CC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257175</xdr:colOff>
      <xdr:row>5</xdr:row>
      <xdr:rowOff>142875</xdr:rowOff>
    </xdr:from>
    <xdr:to>
      <xdr:col>6</xdr:col>
      <xdr:colOff>333375</xdr:colOff>
      <xdr:row>10</xdr:row>
      <xdr:rowOff>80433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66</xdr:col>
          <xdr:colOff>9525</xdr:colOff>
          <xdr:row>2</xdr:row>
          <xdr:rowOff>171450</xdr:rowOff>
        </xdr:to>
        <xdr:sp macro="" textlink="">
          <xdr:nvSpPr>
            <xdr:cNvPr id="8238" name="Scroll Bar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pageSetUpPr fitToPage="1"/>
  </sheetPr>
  <dimension ref="A1:GJ60"/>
  <sheetViews>
    <sheetView showGridLines="0" tabSelected="1" zoomScaleNormal="100" workbookViewId="0">
      <pane ySplit="7" topLeftCell="A44" activePane="bottomLeft" state="frozen"/>
      <selection pane="bottomLeft" activeCell="C56" sqref="C56"/>
    </sheetView>
  </sheetViews>
  <sheetFormatPr defaultColWidth="9.140625" defaultRowHeight="12.75" x14ac:dyDescent="0.2"/>
  <cols>
    <col min="1" max="1" width="10" style="5" customWidth="1"/>
    <col min="2" max="2" width="60.42578125" style="1" customWidth="1"/>
    <col min="3" max="3" width="26.140625" style="1" customWidth="1"/>
    <col min="4" max="4" width="6.85546875" style="6" hidden="1" customWidth="1"/>
    <col min="5" max="6" width="12" style="1" customWidth="1"/>
    <col min="7" max="7" width="6" style="1" customWidth="1"/>
    <col min="8" max="8" width="6.7109375" style="1" customWidth="1"/>
    <col min="9" max="9" width="6.42578125" style="1" customWidth="1"/>
    <col min="10" max="10" width="1.85546875" style="1" customWidth="1"/>
    <col min="11" max="60" width="2.42578125" style="1" customWidth="1"/>
    <col min="61" max="62" width="2.140625" style="1" customWidth="1"/>
    <col min="63" max="63" width="2.28515625" style="1" customWidth="1"/>
    <col min="64" max="66" width="2.140625" style="1" customWidth="1"/>
    <col min="67" max="67" width="2.140625" style="3" customWidth="1"/>
    <col min="68" max="68" width="2.28515625" style="3" customWidth="1"/>
    <col min="69" max="69" width="2.140625" style="3" customWidth="1"/>
    <col min="70" max="71" width="2.42578125" style="3" customWidth="1"/>
    <col min="72" max="72" width="2.85546875" style="3" customWidth="1"/>
    <col min="73" max="73" width="2.42578125" style="3" customWidth="1"/>
    <col min="74" max="74" width="2.7109375" style="3" customWidth="1"/>
    <col min="75" max="76" width="2.42578125" style="3" customWidth="1"/>
    <col min="77" max="77" width="2.5703125" style="3" customWidth="1"/>
    <col min="78" max="78" width="2.42578125" style="3" customWidth="1"/>
    <col min="79" max="80" width="2.7109375" style="3" customWidth="1"/>
    <col min="81" max="82" width="2.42578125" style="3" customWidth="1"/>
    <col min="83" max="83" width="2.5703125" style="3" customWidth="1"/>
    <col min="84" max="84" width="2.42578125" style="3" customWidth="1"/>
    <col min="85" max="86" width="2.5703125" style="3" customWidth="1"/>
    <col min="87" max="87" width="2.7109375" style="3" customWidth="1"/>
    <col min="88" max="16384" width="9.140625" style="3"/>
  </cols>
  <sheetData>
    <row r="1" spans="1:192" ht="30" customHeight="1" x14ac:dyDescent="0.2">
      <c r="A1" s="41" t="s">
        <v>27</v>
      </c>
      <c r="B1" s="10"/>
      <c r="C1" s="10"/>
      <c r="D1" s="10"/>
      <c r="E1" s="10"/>
      <c r="F1" s="10"/>
      <c r="I1" s="4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</row>
    <row r="2" spans="1:192" ht="18" customHeight="1" x14ac:dyDescent="0.2">
      <c r="A2" s="15"/>
      <c r="B2" s="7"/>
      <c r="C2" s="7"/>
      <c r="D2" s="9"/>
      <c r="E2" s="46"/>
      <c r="F2" s="46"/>
      <c r="H2" s="2"/>
    </row>
    <row r="3" spans="1:192" ht="14.25" x14ac:dyDescent="0.2">
      <c r="A3" s="15"/>
      <c r="B3" s="11"/>
      <c r="C3" s="4"/>
      <c r="D3" s="4"/>
      <c r="E3" s="4"/>
      <c r="F3" s="4"/>
      <c r="G3" s="4"/>
      <c r="H3" s="2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192" ht="17.25" customHeight="1" x14ac:dyDescent="0.2">
      <c r="A4" s="27"/>
      <c r="B4" s="31" t="s">
        <v>9</v>
      </c>
      <c r="C4" s="96">
        <v>43997</v>
      </c>
      <c r="D4" s="96"/>
      <c r="E4" s="96"/>
      <c r="F4" s="28"/>
      <c r="G4" s="31" t="s">
        <v>8</v>
      </c>
      <c r="H4" s="44">
        <v>1</v>
      </c>
      <c r="I4" s="29"/>
      <c r="J4" s="13"/>
      <c r="K4" s="89" t="str">
        <f>"Week "&amp;(K6-($C$4-WEEKDAY($C$4,1)+2))/7+1</f>
        <v>Week 1</v>
      </c>
      <c r="L4" s="90"/>
      <c r="M4" s="90"/>
      <c r="N4" s="90"/>
      <c r="O4" s="90"/>
      <c r="P4" s="90"/>
      <c r="Q4" s="91"/>
      <c r="R4" s="89" t="str">
        <f>"Week "&amp;(R6-($C$4-WEEKDAY($C$4,1)+2))/7+1</f>
        <v>Week 2</v>
      </c>
      <c r="S4" s="90"/>
      <c r="T4" s="90"/>
      <c r="U4" s="90"/>
      <c r="V4" s="90"/>
      <c r="W4" s="90"/>
      <c r="X4" s="91"/>
      <c r="Y4" s="89" t="str">
        <f>"Week "&amp;(Y6-($C$4-WEEKDAY($C$4,1)+2))/7+1</f>
        <v>Week 3</v>
      </c>
      <c r="Z4" s="90"/>
      <c r="AA4" s="90"/>
      <c r="AB4" s="90"/>
      <c r="AC4" s="90"/>
      <c r="AD4" s="90"/>
      <c r="AE4" s="91"/>
      <c r="AF4" s="89" t="str">
        <f>"Week "&amp;(AF6-($C$4-WEEKDAY($C$4,1)+2))/7+1</f>
        <v>Week 4</v>
      </c>
      <c r="AG4" s="90"/>
      <c r="AH4" s="90"/>
      <c r="AI4" s="90"/>
      <c r="AJ4" s="90"/>
      <c r="AK4" s="90"/>
      <c r="AL4" s="91"/>
      <c r="AM4" s="89" t="str">
        <f>"Week "&amp;(AM6-($C$4-WEEKDAY($C$4,1)+2))/7+1</f>
        <v>Week 5</v>
      </c>
      <c r="AN4" s="90"/>
      <c r="AO4" s="90"/>
      <c r="AP4" s="90"/>
      <c r="AQ4" s="90"/>
      <c r="AR4" s="90"/>
      <c r="AS4" s="91"/>
      <c r="AT4" s="89" t="str">
        <f>"Week "&amp;(AT6-($C$4-WEEKDAY($C$4,1)+2))/7+1</f>
        <v>Week 6</v>
      </c>
      <c r="AU4" s="90"/>
      <c r="AV4" s="90"/>
      <c r="AW4" s="90"/>
      <c r="AX4" s="90"/>
      <c r="AY4" s="90"/>
      <c r="AZ4" s="91"/>
      <c r="BA4" s="89" t="str">
        <f>"Week "&amp;(BA6-($C$4-WEEKDAY($C$4,1)+2))/7+1</f>
        <v>Week 7</v>
      </c>
      <c r="BB4" s="90"/>
      <c r="BC4" s="90"/>
      <c r="BD4" s="90"/>
      <c r="BE4" s="90"/>
      <c r="BF4" s="90"/>
      <c r="BG4" s="91"/>
      <c r="BH4" s="89" t="str">
        <f>"Week "&amp;(BH6-($C$4-WEEKDAY($C$4,1)+2))/7+1</f>
        <v>Week 8</v>
      </c>
      <c r="BI4" s="90"/>
      <c r="BJ4" s="90"/>
      <c r="BK4" s="90"/>
      <c r="BL4" s="90"/>
      <c r="BM4" s="90"/>
      <c r="BN4" s="91"/>
    </row>
    <row r="5" spans="1:192" ht="17.25" customHeight="1" x14ac:dyDescent="0.2">
      <c r="A5" s="27"/>
      <c r="B5" s="31" t="s">
        <v>10</v>
      </c>
      <c r="C5" s="88" t="s">
        <v>11</v>
      </c>
      <c r="D5" s="88"/>
      <c r="E5" s="88"/>
      <c r="F5" s="30"/>
      <c r="G5" s="30"/>
      <c r="H5" s="30"/>
      <c r="I5" s="30"/>
      <c r="J5" s="13"/>
      <c r="K5" s="92">
        <f>K6</f>
        <v>43997</v>
      </c>
      <c r="L5" s="93"/>
      <c r="M5" s="93"/>
      <c r="N5" s="93"/>
      <c r="O5" s="93"/>
      <c r="P5" s="93"/>
      <c r="Q5" s="94"/>
      <c r="R5" s="92">
        <f>R6</f>
        <v>44004</v>
      </c>
      <c r="S5" s="93"/>
      <c r="T5" s="93"/>
      <c r="U5" s="93"/>
      <c r="V5" s="93"/>
      <c r="W5" s="93"/>
      <c r="X5" s="94"/>
      <c r="Y5" s="92">
        <f>Y6</f>
        <v>44011</v>
      </c>
      <c r="Z5" s="93"/>
      <c r="AA5" s="93"/>
      <c r="AB5" s="93"/>
      <c r="AC5" s="93"/>
      <c r="AD5" s="93"/>
      <c r="AE5" s="94"/>
      <c r="AF5" s="92">
        <f>AF6</f>
        <v>44018</v>
      </c>
      <c r="AG5" s="93"/>
      <c r="AH5" s="93"/>
      <c r="AI5" s="93"/>
      <c r="AJ5" s="93"/>
      <c r="AK5" s="93"/>
      <c r="AL5" s="94"/>
      <c r="AM5" s="92">
        <f>AM6</f>
        <v>44025</v>
      </c>
      <c r="AN5" s="93"/>
      <c r="AO5" s="93"/>
      <c r="AP5" s="93"/>
      <c r="AQ5" s="93"/>
      <c r="AR5" s="93"/>
      <c r="AS5" s="94"/>
      <c r="AT5" s="92">
        <f>AT6</f>
        <v>44032</v>
      </c>
      <c r="AU5" s="93"/>
      <c r="AV5" s="93"/>
      <c r="AW5" s="93"/>
      <c r="AX5" s="93"/>
      <c r="AY5" s="93"/>
      <c r="AZ5" s="94"/>
      <c r="BA5" s="92">
        <f>BA6</f>
        <v>44039</v>
      </c>
      <c r="BB5" s="93"/>
      <c r="BC5" s="93"/>
      <c r="BD5" s="93"/>
      <c r="BE5" s="93"/>
      <c r="BF5" s="93"/>
      <c r="BG5" s="94"/>
      <c r="BH5" s="92">
        <f>BH6</f>
        <v>44046</v>
      </c>
      <c r="BI5" s="93"/>
      <c r="BJ5" s="93"/>
      <c r="BK5" s="93"/>
      <c r="BL5" s="93"/>
      <c r="BM5" s="93"/>
      <c r="BN5" s="94"/>
    </row>
    <row r="6" spans="1:192" x14ac:dyDescent="0.2">
      <c r="A6" s="12"/>
      <c r="B6" s="13"/>
      <c r="C6" s="13"/>
      <c r="D6" s="14"/>
      <c r="E6" s="13"/>
      <c r="F6" s="13"/>
      <c r="G6" s="13"/>
      <c r="H6" s="13"/>
      <c r="I6" s="13"/>
      <c r="J6" s="13"/>
      <c r="K6" s="21">
        <f>C4-WEEKDAY(C4,1)+2+7*(H4-1)</f>
        <v>43997</v>
      </c>
      <c r="L6" s="20">
        <f t="shared" ref="L6:AQ6" si="0">K6+1</f>
        <v>43998</v>
      </c>
      <c r="M6" s="20">
        <f t="shared" si="0"/>
        <v>43999</v>
      </c>
      <c r="N6" s="20">
        <f t="shared" si="0"/>
        <v>44000</v>
      </c>
      <c r="O6" s="20">
        <f t="shared" si="0"/>
        <v>44001</v>
      </c>
      <c r="P6" s="20">
        <f t="shared" si="0"/>
        <v>44002</v>
      </c>
      <c r="Q6" s="22">
        <f>P6+1</f>
        <v>44003</v>
      </c>
      <c r="R6" s="21">
        <f t="shared" si="0"/>
        <v>44004</v>
      </c>
      <c r="S6" s="20">
        <f t="shared" si="0"/>
        <v>44005</v>
      </c>
      <c r="T6" s="20">
        <f t="shared" si="0"/>
        <v>44006</v>
      </c>
      <c r="U6" s="20">
        <f t="shared" si="0"/>
        <v>44007</v>
      </c>
      <c r="V6" s="20">
        <f t="shared" si="0"/>
        <v>44008</v>
      </c>
      <c r="W6" s="20">
        <f t="shared" si="0"/>
        <v>44009</v>
      </c>
      <c r="X6" s="22">
        <f t="shared" si="0"/>
        <v>44010</v>
      </c>
      <c r="Y6" s="21">
        <f t="shared" si="0"/>
        <v>44011</v>
      </c>
      <c r="Z6" s="20">
        <f t="shared" si="0"/>
        <v>44012</v>
      </c>
      <c r="AA6" s="20">
        <f t="shared" si="0"/>
        <v>44013</v>
      </c>
      <c r="AB6" s="20">
        <f t="shared" si="0"/>
        <v>44014</v>
      </c>
      <c r="AC6" s="20">
        <f t="shared" si="0"/>
        <v>44015</v>
      </c>
      <c r="AD6" s="20">
        <f t="shared" si="0"/>
        <v>44016</v>
      </c>
      <c r="AE6" s="22">
        <f t="shared" si="0"/>
        <v>44017</v>
      </c>
      <c r="AF6" s="21">
        <f t="shared" si="0"/>
        <v>44018</v>
      </c>
      <c r="AG6" s="20">
        <f t="shared" si="0"/>
        <v>44019</v>
      </c>
      <c r="AH6" s="20">
        <f t="shared" si="0"/>
        <v>44020</v>
      </c>
      <c r="AI6" s="20">
        <f t="shared" si="0"/>
        <v>44021</v>
      </c>
      <c r="AJ6" s="20">
        <f t="shared" si="0"/>
        <v>44022</v>
      </c>
      <c r="AK6" s="20">
        <f t="shared" si="0"/>
        <v>44023</v>
      </c>
      <c r="AL6" s="22">
        <f t="shared" si="0"/>
        <v>44024</v>
      </c>
      <c r="AM6" s="21">
        <f t="shared" si="0"/>
        <v>44025</v>
      </c>
      <c r="AN6" s="20">
        <f t="shared" si="0"/>
        <v>44026</v>
      </c>
      <c r="AO6" s="20">
        <f t="shared" si="0"/>
        <v>44027</v>
      </c>
      <c r="AP6" s="20">
        <f t="shared" si="0"/>
        <v>44028</v>
      </c>
      <c r="AQ6" s="20">
        <f t="shared" si="0"/>
        <v>44029</v>
      </c>
      <c r="AR6" s="20">
        <f t="shared" ref="AR6:BN6" si="1">AQ6+1</f>
        <v>44030</v>
      </c>
      <c r="AS6" s="22">
        <f t="shared" si="1"/>
        <v>44031</v>
      </c>
      <c r="AT6" s="21">
        <f t="shared" si="1"/>
        <v>44032</v>
      </c>
      <c r="AU6" s="20">
        <f t="shared" si="1"/>
        <v>44033</v>
      </c>
      <c r="AV6" s="20">
        <f t="shared" si="1"/>
        <v>44034</v>
      </c>
      <c r="AW6" s="20">
        <f t="shared" si="1"/>
        <v>44035</v>
      </c>
      <c r="AX6" s="20">
        <f t="shared" si="1"/>
        <v>44036</v>
      </c>
      <c r="AY6" s="20">
        <f t="shared" si="1"/>
        <v>44037</v>
      </c>
      <c r="AZ6" s="22">
        <f t="shared" si="1"/>
        <v>44038</v>
      </c>
      <c r="BA6" s="21">
        <f t="shared" si="1"/>
        <v>44039</v>
      </c>
      <c r="BB6" s="20">
        <f t="shared" si="1"/>
        <v>44040</v>
      </c>
      <c r="BC6" s="20">
        <f t="shared" si="1"/>
        <v>44041</v>
      </c>
      <c r="BD6" s="20">
        <f t="shared" si="1"/>
        <v>44042</v>
      </c>
      <c r="BE6" s="20">
        <f t="shared" si="1"/>
        <v>44043</v>
      </c>
      <c r="BF6" s="20">
        <f t="shared" si="1"/>
        <v>44044</v>
      </c>
      <c r="BG6" s="22">
        <f t="shared" si="1"/>
        <v>44045</v>
      </c>
      <c r="BH6" s="21">
        <f t="shared" si="1"/>
        <v>44046</v>
      </c>
      <c r="BI6" s="20">
        <f t="shared" si="1"/>
        <v>44047</v>
      </c>
      <c r="BJ6" s="20">
        <f t="shared" si="1"/>
        <v>44048</v>
      </c>
      <c r="BK6" s="20">
        <f t="shared" si="1"/>
        <v>44049</v>
      </c>
      <c r="BL6" s="20">
        <f t="shared" si="1"/>
        <v>44050</v>
      </c>
      <c r="BM6" s="20">
        <f t="shared" si="1"/>
        <v>44051</v>
      </c>
      <c r="BN6" s="22">
        <f t="shared" si="1"/>
        <v>44052</v>
      </c>
    </row>
    <row r="7" spans="1:192" s="40" customFormat="1" ht="24.75" thickBot="1" x14ac:dyDescent="0.25">
      <c r="A7" s="32" t="s">
        <v>0</v>
      </c>
      <c r="B7" s="33" t="s">
        <v>1</v>
      </c>
      <c r="C7" s="34"/>
      <c r="D7" s="35" t="s">
        <v>7</v>
      </c>
      <c r="E7" s="36" t="s">
        <v>2</v>
      </c>
      <c r="F7" s="36" t="s">
        <v>3</v>
      </c>
      <c r="G7" s="34" t="s">
        <v>4</v>
      </c>
      <c r="H7" s="34" t="s">
        <v>5</v>
      </c>
      <c r="I7" s="34" t="s">
        <v>6</v>
      </c>
      <c r="J7" s="34"/>
      <c r="K7" s="37" t="str">
        <f t="shared" ref="K7:AP7" si="2">CHOOSE(WEEKDAY(K6,1),"S","M","T","W","T","F","S")</f>
        <v>M</v>
      </c>
      <c r="L7" s="38" t="str">
        <f t="shared" si="2"/>
        <v>T</v>
      </c>
      <c r="M7" s="38" t="str">
        <f t="shared" si="2"/>
        <v>W</v>
      </c>
      <c r="N7" s="38" t="str">
        <f t="shared" si="2"/>
        <v>T</v>
      </c>
      <c r="O7" s="38" t="str">
        <f t="shared" si="2"/>
        <v>F</v>
      </c>
      <c r="P7" s="38" t="str">
        <f t="shared" si="2"/>
        <v>S</v>
      </c>
      <c r="Q7" s="39" t="str">
        <f t="shared" si="2"/>
        <v>S</v>
      </c>
      <c r="R7" s="37" t="str">
        <f t="shared" si="2"/>
        <v>M</v>
      </c>
      <c r="S7" s="38" t="str">
        <f t="shared" si="2"/>
        <v>T</v>
      </c>
      <c r="T7" s="38" t="str">
        <f t="shared" si="2"/>
        <v>W</v>
      </c>
      <c r="U7" s="38" t="str">
        <f t="shared" si="2"/>
        <v>T</v>
      </c>
      <c r="V7" s="38" t="str">
        <f t="shared" si="2"/>
        <v>F</v>
      </c>
      <c r="W7" s="38" t="str">
        <f t="shared" si="2"/>
        <v>S</v>
      </c>
      <c r="X7" s="39" t="str">
        <f t="shared" si="2"/>
        <v>S</v>
      </c>
      <c r="Y7" s="37" t="str">
        <f t="shared" si="2"/>
        <v>M</v>
      </c>
      <c r="Z7" s="38" t="str">
        <f t="shared" si="2"/>
        <v>T</v>
      </c>
      <c r="AA7" s="38" t="str">
        <f t="shared" si="2"/>
        <v>W</v>
      </c>
      <c r="AB7" s="38" t="str">
        <f t="shared" si="2"/>
        <v>T</v>
      </c>
      <c r="AC7" s="38" t="str">
        <f t="shared" si="2"/>
        <v>F</v>
      </c>
      <c r="AD7" s="38" t="str">
        <f t="shared" si="2"/>
        <v>S</v>
      </c>
      <c r="AE7" s="39" t="str">
        <f t="shared" si="2"/>
        <v>S</v>
      </c>
      <c r="AF7" s="37" t="str">
        <f t="shared" si="2"/>
        <v>M</v>
      </c>
      <c r="AG7" s="38" t="str">
        <f t="shared" si="2"/>
        <v>T</v>
      </c>
      <c r="AH7" s="38" t="str">
        <f t="shared" si="2"/>
        <v>W</v>
      </c>
      <c r="AI7" s="38" t="str">
        <f t="shared" si="2"/>
        <v>T</v>
      </c>
      <c r="AJ7" s="38" t="str">
        <f t="shared" si="2"/>
        <v>F</v>
      </c>
      <c r="AK7" s="38" t="str">
        <f t="shared" si="2"/>
        <v>S</v>
      </c>
      <c r="AL7" s="39" t="str">
        <f t="shared" si="2"/>
        <v>S</v>
      </c>
      <c r="AM7" s="37" t="str">
        <f t="shared" si="2"/>
        <v>M</v>
      </c>
      <c r="AN7" s="38" t="str">
        <f t="shared" si="2"/>
        <v>T</v>
      </c>
      <c r="AO7" s="38" t="str">
        <f t="shared" si="2"/>
        <v>W</v>
      </c>
      <c r="AP7" s="38" t="str">
        <f t="shared" si="2"/>
        <v>T</v>
      </c>
      <c r="AQ7" s="38" t="str">
        <f t="shared" ref="AQ7:BN7" si="3">CHOOSE(WEEKDAY(AQ6,1),"S","M","T","W","T","F","S")</f>
        <v>F</v>
      </c>
      <c r="AR7" s="38" t="str">
        <f t="shared" si="3"/>
        <v>S</v>
      </c>
      <c r="AS7" s="39" t="str">
        <f t="shared" si="3"/>
        <v>S</v>
      </c>
      <c r="AT7" s="37" t="str">
        <f t="shared" si="3"/>
        <v>M</v>
      </c>
      <c r="AU7" s="38" t="str">
        <f t="shared" si="3"/>
        <v>T</v>
      </c>
      <c r="AV7" s="38" t="str">
        <f t="shared" si="3"/>
        <v>W</v>
      </c>
      <c r="AW7" s="38" t="str">
        <f t="shared" si="3"/>
        <v>T</v>
      </c>
      <c r="AX7" s="38" t="str">
        <f t="shared" si="3"/>
        <v>F</v>
      </c>
      <c r="AY7" s="38" t="str">
        <f t="shared" si="3"/>
        <v>S</v>
      </c>
      <c r="AZ7" s="39" t="str">
        <f t="shared" si="3"/>
        <v>S</v>
      </c>
      <c r="BA7" s="37" t="str">
        <f t="shared" si="3"/>
        <v>M</v>
      </c>
      <c r="BB7" s="38" t="str">
        <f t="shared" si="3"/>
        <v>T</v>
      </c>
      <c r="BC7" s="38" t="str">
        <f t="shared" si="3"/>
        <v>W</v>
      </c>
      <c r="BD7" s="38" t="str">
        <f t="shared" si="3"/>
        <v>T</v>
      </c>
      <c r="BE7" s="38" t="str">
        <f t="shared" si="3"/>
        <v>F</v>
      </c>
      <c r="BF7" s="38" t="str">
        <f t="shared" si="3"/>
        <v>S</v>
      </c>
      <c r="BG7" s="39" t="str">
        <f t="shared" si="3"/>
        <v>S</v>
      </c>
      <c r="BH7" s="37" t="str">
        <f t="shared" si="3"/>
        <v>M</v>
      </c>
      <c r="BI7" s="38" t="str">
        <f t="shared" si="3"/>
        <v>T</v>
      </c>
      <c r="BJ7" s="38" t="str">
        <f t="shared" si="3"/>
        <v>W</v>
      </c>
      <c r="BK7" s="38" t="str">
        <f t="shared" si="3"/>
        <v>T</v>
      </c>
      <c r="BL7" s="38" t="str">
        <f t="shared" si="3"/>
        <v>F</v>
      </c>
      <c r="BM7" s="38" t="str">
        <f t="shared" si="3"/>
        <v>S</v>
      </c>
      <c r="BN7" s="39" t="str">
        <f t="shared" si="3"/>
        <v>S</v>
      </c>
    </row>
    <row r="8" spans="1:192" s="16" customFormat="1" ht="18" x14ac:dyDescent="0.2">
      <c r="A8" s="47" t="str">
        <f>IF(ISERROR(VALUE(SUBSTITUTE(prevWBS,".",""))),"1",IF(ISERROR(FIND("`",SUBSTITUTE(prevWBS,".","`",1))),TEXT(VALUE(prevWBS)+1,"#"),TEXT(VALUE(LEFT(prevWBS,FIND("`",SUBSTITUTE(prevWBS,".","`",1))-1))+1,"#")))</f>
        <v>1</v>
      </c>
      <c r="B8" s="48" t="s">
        <v>12</v>
      </c>
      <c r="C8" s="49"/>
      <c r="D8" s="50"/>
      <c r="E8" s="51">
        <v>43997</v>
      </c>
      <c r="F8" s="52">
        <f>IF(ISBLANK(E8)," - ",IF(G8=0,E8,E8+G8-1))</f>
        <v>44010</v>
      </c>
      <c r="G8" s="53">
        <v>14</v>
      </c>
      <c r="H8" s="54">
        <v>1</v>
      </c>
      <c r="I8" s="55">
        <f t="shared" ref="I8:I30" si="4">IF(OR(F8=0,E8=0)," - ",NETWORKDAYS(E8,F8))</f>
        <v>10</v>
      </c>
      <c r="J8" s="56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57"/>
      <c r="BK8" s="57"/>
      <c r="BL8" s="57"/>
      <c r="BM8" s="57"/>
      <c r="BN8" s="57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</row>
    <row r="9" spans="1:192" s="18" customFormat="1" ht="18" x14ac:dyDescent="0.2">
      <c r="A9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9" s="42" t="s">
        <v>28</v>
      </c>
      <c r="D9" s="43"/>
      <c r="E9" s="68">
        <v>43997</v>
      </c>
      <c r="F9" s="24">
        <f>IF(ISBLANK(E9)," - ",IF(G9=0,E9,E9+G9-1))</f>
        <v>43998</v>
      </c>
      <c r="G9" s="69">
        <v>2</v>
      </c>
      <c r="H9" s="70">
        <v>1</v>
      </c>
      <c r="I9" s="19">
        <f t="shared" si="4"/>
        <v>2</v>
      </c>
      <c r="J9" s="23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</row>
    <row r="10" spans="1:192" s="18" customFormat="1" ht="18" x14ac:dyDescent="0.2">
      <c r="A1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10" s="42" t="s">
        <v>29</v>
      </c>
      <c r="D10" s="43"/>
      <c r="E10" s="68">
        <v>43997</v>
      </c>
      <c r="F10" s="24">
        <f t="shared" ref="F10:F30" si="5">IF(ISBLANK(E10)," - ",IF(G10=0,E10,E10+G10-1))</f>
        <v>43999</v>
      </c>
      <c r="G10" s="69">
        <v>3</v>
      </c>
      <c r="H10" s="70">
        <v>1</v>
      </c>
      <c r="I10" s="19">
        <f t="shared" si="4"/>
        <v>3</v>
      </c>
      <c r="J10" s="23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</row>
    <row r="11" spans="1:192" s="18" customFormat="1" ht="18" x14ac:dyDescent="0.2">
      <c r="A1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11" s="42" t="s">
        <v>30</v>
      </c>
      <c r="D11" s="43"/>
      <c r="E11" s="68">
        <v>43996</v>
      </c>
      <c r="F11" s="24">
        <f t="shared" si="5"/>
        <v>43998</v>
      </c>
      <c r="G11" s="69">
        <v>3</v>
      </c>
      <c r="H11" s="70">
        <v>1</v>
      </c>
      <c r="I11" s="19">
        <f t="shared" si="4"/>
        <v>2</v>
      </c>
      <c r="J11" s="23"/>
      <c r="K11" s="25"/>
      <c r="L11" s="25"/>
      <c r="M11" s="26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</row>
    <row r="12" spans="1:192" s="18" customFormat="1" ht="18" x14ac:dyDescent="0.2">
      <c r="A12" s="17">
        <v>1.4</v>
      </c>
      <c r="B12" s="42" t="s">
        <v>31</v>
      </c>
      <c r="D12" s="74"/>
      <c r="E12" s="75">
        <v>43998</v>
      </c>
      <c r="F12" s="87">
        <f t="shared" si="5"/>
        <v>44001</v>
      </c>
      <c r="G12" s="77">
        <v>4</v>
      </c>
      <c r="H12" s="78">
        <v>1</v>
      </c>
      <c r="I12" s="79">
        <v>4</v>
      </c>
      <c r="J12" s="80"/>
      <c r="K12" s="25"/>
      <c r="L12" s="25"/>
      <c r="M12" s="26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</row>
    <row r="13" spans="1:192" s="18" customFormat="1" ht="18" x14ac:dyDescent="0.2">
      <c r="A13" s="17">
        <v>1.5</v>
      </c>
      <c r="B13" s="42" t="s">
        <v>32</v>
      </c>
      <c r="D13" s="74"/>
      <c r="E13" s="75">
        <v>44001</v>
      </c>
      <c r="F13" s="87">
        <f t="shared" ref="F13" si="6">IF(ISBLANK(E13)," - ",IF(G13=0,E13,E13+G13-1))</f>
        <v>44001</v>
      </c>
      <c r="G13" s="77">
        <v>1</v>
      </c>
      <c r="H13" s="78">
        <v>1</v>
      </c>
      <c r="I13" s="79">
        <v>1</v>
      </c>
      <c r="J13" s="80"/>
      <c r="K13" s="25"/>
      <c r="L13" s="25"/>
      <c r="M13" s="26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</row>
    <row r="14" spans="1:192" s="18" customFormat="1" ht="18" x14ac:dyDescent="0.2">
      <c r="A14" s="17">
        <v>1.6</v>
      </c>
      <c r="B14" s="42" t="s">
        <v>33</v>
      </c>
      <c r="D14" s="74"/>
      <c r="E14" s="75">
        <v>44001</v>
      </c>
      <c r="F14" s="87">
        <f t="shared" ref="F14" si="7">IF(ISBLANK(E14)," - ",IF(G14=0,E14,E14+G14-1))</f>
        <v>44001</v>
      </c>
      <c r="G14" s="77">
        <v>1</v>
      </c>
      <c r="H14" s="78">
        <v>1</v>
      </c>
      <c r="I14" s="79">
        <v>1</v>
      </c>
      <c r="J14" s="80"/>
      <c r="K14" s="25"/>
      <c r="L14" s="25"/>
      <c r="M14" s="26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</row>
    <row r="15" spans="1:192" s="18" customFormat="1" ht="18" x14ac:dyDescent="0.2">
      <c r="A15" s="17">
        <v>1.7</v>
      </c>
      <c r="B15" s="42" t="s">
        <v>34</v>
      </c>
      <c r="D15" s="74"/>
      <c r="E15" s="75">
        <v>44002</v>
      </c>
      <c r="F15" s="87">
        <f t="shared" ref="F15" si="8">IF(ISBLANK(E15)," - ",IF(G15=0,E15,E15+G15-1))</f>
        <v>44008</v>
      </c>
      <c r="G15" s="77">
        <v>7</v>
      </c>
      <c r="H15" s="78">
        <v>1</v>
      </c>
      <c r="I15" s="79">
        <v>5</v>
      </c>
      <c r="J15" s="80"/>
      <c r="K15" s="25"/>
      <c r="L15" s="25"/>
      <c r="M15" s="26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</row>
    <row r="16" spans="1:192" s="18" customFormat="1" ht="18" x14ac:dyDescent="0.2">
      <c r="A16" s="17">
        <v>1.8</v>
      </c>
      <c r="B16" s="42" t="s">
        <v>14</v>
      </c>
      <c r="D16" s="74"/>
      <c r="E16" s="75">
        <v>44009</v>
      </c>
      <c r="F16" s="87">
        <f t="shared" ref="F16" si="9">IF(ISBLANK(E16)," - ",IF(G16=0,E16,E16+G16-1))</f>
        <v>44010</v>
      </c>
      <c r="G16" s="77">
        <v>2</v>
      </c>
      <c r="H16" s="78">
        <v>1</v>
      </c>
      <c r="I16" s="79">
        <v>1</v>
      </c>
      <c r="J16" s="80"/>
      <c r="K16" s="25"/>
      <c r="L16" s="25"/>
      <c r="M16" s="26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</row>
    <row r="17" spans="1:192" s="18" customFormat="1" ht="18" x14ac:dyDescent="0.2">
      <c r="A17" s="17" t="s">
        <v>46</v>
      </c>
      <c r="B17" s="42" t="s">
        <v>35</v>
      </c>
      <c r="D17" s="74"/>
      <c r="E17" s="75">
        <v>44010</v>
      </c>
      <c r="F17" s="86">
        <f t="shared" ref="F17" si="10">IF(ISBLANK(E17)," - ",IF(G17=0,E17,E17+G17-1))</f>
        <v>44010</v>
      </c>
      <c r="G17" s="77">
        <v>1</v>
      </c>
      <c r="H17" s="78">
        <v>1</v>
      </c>
      <c r="I17" s="79">
        <v>1</v>
      </c>
      <c r="J17" s="80"/>
      <c r="K17" s="25"/>
      <c r="L17" s="25"/>
      <c r="M17" s="26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</row>
    <row r="18" spans="1:192" s="18" customFormat="1" ht="18" x14ac:dyDescent="0.2">
      <c r="A18" s="17">
        <v>1.9</v>
      </c>
      <c r="B18" s="42" t="s">
        <v>36</v>
      </c>
      <c r="D18" s="74"/>
      <c r="E18" s="75">
        <v>44011</v>
      </c>
      <c r="F18" s="86">
        <f>IF(ISBLANK(E18)," - ",IF(G18=0,E18,E18+G18-1))</f>
        <v>44011</v>
      </c>
      <c r="G18" s="77">
        <v>1</v>
      </c>
      <c r="H18" s="78">
        <v>1</v>
      </c>
      <c r="I18" s="79">
        <v>1</v>
      </c>
      <c r="J18" s="80"/>
      <c r="K18" s="25"/>
      <c r="L18" s="25"/>
      <c r="M18" s="26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</row>
    <row r="19" spans="1:192" s="16" customFormat="1" ht="18" x14ac:dyDescent="0.2">
      <c r="A19" s="59">
        <v>2</v>
      </c>
      <c r="B19" s="60" t="s">
        <v>15</v>
      </c>
      <c r="C19" s="58"/>
      <c r="D19" s="61"/>
      <c r="E19" s="62">
        <v>44012</v>
      </c>
      <c r="F19" s="62">
        <f>IF(ISBLANK(E19)," - ",IF(G19=0,E19,E19+G19-1))</f>
        <v>44031</v>
      </c>
      <c r="G19" s="63">
        <v>20</v>
      </c>
      <c r="H19" s="64">
        <v>1</v>
      </c>
      <c r="I19" s="65">
        <f t="shared" si="4"/>
        <v>14</v>
      </c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</row>
    <row r="20" spans="1:192" s="18" customFormat="1" ht="18" x14ac:dyDescent="0.2">
      <c r="A2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20" s="42" t="s">
        <v>16</v>
      </c>
      <c r="D20" s="43"/>
      <c r="E20" s="68">
        <v>44013</v>
      </c>
      <c r="F20" s="24">
        <f t="shared" si="5"/>
        <v>44016</v>
      </c>
      <c r="G20" s="69">
        <v>4</v>
      </c>
      <c r="H20" s="70">
        <v>1</v>
      </c>
      <c r="I20" s="19">
        <f t="shared" si="4"/>
        <v>3</v>
      </c>
      <c r="J20" s="23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</row>
    <row r="21" spans="1:192" s="18" customFormat="1" ht="18" x14ac:dyDescent="0.2">
      <c r="A21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21" s="42" t="s">
        <v>19</v>
      </c>
      <c r="D21" s="43"/>
      <c r="E21" s="68">
        <v>44015</v>
      </c>
      <c r="F21" s="24">
        <f t="shared" si="5"/>
        <v>44018</v>
      </c>
      <c r="G21" s="69">
        <v>4</v>
      </c>
      <c r="H21" s="70">
        <v>1</v>
      </c>
      <c r="I21" s="19">
        <f t="shared" si="4"/>
        <v>2</v>
      </c>
      <c r="J21" s="23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</row>
    <row r="22" spans="1:192" s="18" customFormat="1" ht="18" x14ac:dyDescent="0.2">
      <c r="A2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22" s="42" t="s">
        <v>17</v>
      </c>
      <c r="D22" s="43"/>
      <c r="E22" s="68">
        <v>44017</v>
      </c>
      <c r="F22" s="24">
        <f t="shared" si="5"/>
        <v>44020</v>
      </c>
      <c r="G22" s="69">
        <v>4</v>
      </c>
      <c r="H22" s="70">
        <v>1</v>
      </c>
      <c r="I22" s="19">
        <f t="shared" si="4"/>
        <v>3</v>
      </c>
      <c r="J22" s="23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</row>
    <row r="23" spans="1:192" s="18" customFormat="1" ht="18" x14ac:dyDescent="0.2">
      <c r="A23" s="17">
        <v>2.4</v>
      </c>
      <c r="B23" s="42" t="s">
        <v>18</v>
      </c>
      <c r="D23" s="43"/>
      <c r="E23" s="68">
        <v>44019</v>
      </c>
      <c r="F23" s="24">
        <f t="shared" si="5"/>
        <v>44024</v>
      </c>
      <c r="G23" s="69">
        <v>6</v>
      </c>
      <c r="H23" s="70">
        <v>1</v>
      </c>
      <c r="I23" s="19">
        <f t="shared" si="4"/>
        <v>4</v>
      </c>
      <c r="J23" s="23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</row>
    <row r="24" spans="1:192" s="18" customFormat="1" ht="18" x14ac:dyDescent="0.2">
      <c r="A24" s="17">
        <v>2.5</v>
      </c>
      <c r="B24" s="42" t="s">
        <v>26</v>
      </c>
      <c r="D24" s="43"/>
      <c r="E24" s="68">
        <v>44021</v>
      </c>
      <c r="F24" s="24">
        <f t="shared" si="5"/>
        <v>44024</v>
      </c>
      <c r="G24" s="69">
        <v>4</v>
      </c>
      <c r="H24" s="70">
        <v>1</v>
      </c>
      <c r="I24" s="19">
        <f t="shared" si="4"/>
        <v>2</v>
      </c>
      <c r="J24" s="23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</row>
    <row r="25" spans="1:192" s="18" customFormat="1" ht="18" x14ac:dyDescent="0.2">
      <c r="A25" s="17">
        <v>2.6</v>
      </c>
      <c r="B25" s="42" t="s">
        <v>20</v>
      </c>
      <c r="D25" s="43"/>
      <c r="E25" s="68">
        <v>44023</v>
      </c>
      <c r="F25" s="24">
        <f t="shared" si="5"/>
        <v>44026</v>
      </c>
      <c r="G25" s="69">
        <v>4</v>
      </c>
      <c r="H25" s="70">
        <v>1</v>
      </c>
      <c r="I25" s="19">
        <f t="shared" si="4"/>
        <v>2</v>
      </c>
      <c r="J25" s="23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</row>
    <row r="26" spans="1:192" s="18" customFormat="1" ht="18" x14ac:dyDescent="0.2">
      <c r="A26" s="17">
        <v>2.7</v>
      </c>
      <c r="B26" s="42" t="s">
        <v>21</v>
      </c>
      <c r="D26" s="43"/>
      <c r="E26" s="68">
        <v>44026</v>
      </c>
      <c r="F26" s="24">
        <f>IF(ISBLANK(E26)," - ",IF(G26=0,E26,E26+G26-1))</f>
        <v>44030</v>
      </c>
      <c r="G26" s="69">
        <v>5</v>
      </c>
      <c r="H26" s="70">
        <v>1</v>
      </c>
      <c r="I26" s="19">
        <f t="shared" si="4"/>
        <v>4</v>
      </c>
      <c r="J26" s="23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</row>
    <row r="27" spans="1:192" s="16" customFormat="1" ht="18" x14ac:dyDescent="0.2">
      <c r="A27" s="59">
        <v>3</v>
      </c>
      <c r="B27" s="60" t="s">
        <v>22</v>
      </c>
      <c r="C27" s="58"/>
      <c r="D27" s="61"/>
      <c r="E27" s="62">
        <v>44031</v>
      </c>
      <c r="F27" s="62">
        <f t="shared" si="5"/>
        <v>44065</v>
      </c>
      <c r="G27" s="63">
        <v>35</v>
      </c>
      <c r="H27" s="64">
        <v>1</v>
      </c>
      <c r="I27" s="65">
        <f t="shared" si="4"/>
        <v>25</v>
      </c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58"/>
      <c r="BP27" s="58"/>
      <c r="BQ27" s="58"/>
      <c r="BR27" s="58"/>
      <c r="BS27" s="58"/>
      <c r="BT27" s="58"/>
      <c r="BU27" s="58"/>
      <c r="BV27" s="58"/>
      <c r="BW27" s="58"/>
      <c r="BX27" s="58"/>
      <c r="BY27" s="58"/>
      <c r="BZ27" s="58"/>
      <c r="CA27" s="58"/>
      <c r="CB27" s="58"/>
      <c r="CC27" s="58"/>
      <c r="CD27" s="58"/>
      <c r="CE27" s="58"/>
      <c r="CF27" s="58"/>
      <c r="CG27" s="58"/>
      <c r="CH27" s="58"/>
      <c r="CI27" s="58"/>
      <c r="CJ27" s="58"/>
      <c r="CK27" s="58"/>
      <c r="CL27" s="58"/>
      <c r="CM27" s="58"/>
      <c r="CN27" s="58"/>
      <c r="CO27" s="58"/>
      <c r="CP27" s="58"/>
      <c r="CQ27" s="58"/>
      <c r="CR27" s="58"/>
      <c r="CS27" s="58"/>
      <c r="CT27" s="58"/>
      <c r="CU27" s="58"/>
      <c r="CV27" s="58"/>
      <c r="CW27" s="58"/>
      <c r="CX27" s="58"/>
      <c r="CY27" s="58"/>
      <c r="CZ27" s="58"/>
      <c r="DA27" s="58"/>
      <c r="DB27" s="58"/>
      <c r="DC27" s="58"/>
      <c r="DD27" s="58"/>
      <c r="DE27" s="58"/>
      <c r="DF27" s="58"/>
      <c r="DG27" s="58"/>
      <c r="DH27" s="58"/>
      <c r="DI27" s="58"/>
      <c r="DJ27" s="58"/>
      <c r="DK27" s="58"/>
      <c r="DL27" s="58"/>
      <c r="DM27" s="58"/>
      <c r="DN27" s="58"/>
      <c r="DO27" s="58"/>
      <c r="DP27" s="58"/>
      <c r="DQ27" s="58"/>
      <c r="DR27" s="58"/>
      <c r="DS27" s="58"/>
      <c r="DT27" s="58"/>
      <c r="DU27" s="58"/>
      <c r="DV27" s="58"/>
      <c r="DW27" s="58"/>
      <c r="DX27" s="58"/>
      <c r="DY27" s="58"/>
      <c r="DZ27" s="58"/>
      <c r="EA27" s="58"/>
      <c r="EB27" s="58"/>
      <c r="EC27" s="58"/>
      <c r="ED27" s="58"/>
      <c r="EE27" s="58"/>
      <c r="EF27" s="58"/>
      <c r="EG27" s="58"/>
      <c r="EH27" s="58"/>
      <c r="EI27" s="58"/>
      <c r="EJ27" s="58"/>
      <c r="EK27" s="58"/>
      <c r="EL27" s="58"/>
      <c r="EM27" s="58"/>
      <c r="EN27" s="58"/>
      <c r="EO27" s="58"/>
      <c r="EP27" s="58"/>
      <c r="EQ27" s="58"/>
      <c r="ER27" s="58"/>
      <c r="ES27" s="58"/>
      <c r="ET27" s="58"/>
      <c r="EU27" s="58"/>
      <c r="EV27" s="58"/>
      <c r="EW27" s="58"/>
      <c r="EX27" s="58"/>
      <c r="EY27" s="58"/>
      <c r="EZ27" s="58"/>
      <c r="FA27" s="58"/>
      <c r="FB27" s="58"/>
      <c r="FC27" s="58"/>
      <c r="FD27" s="58"/>
      <c r="FE27" s="58"/>
      <c r="FF27" s="58"/>
      <c r="FG27" s="58"/>
      <c r="FH27" s="58"/>
      <c r="FI27" s="58"/>
      <c r="FJ27" s="58"/>
      <c r="FK27" s="58"/>
      <c r="FL27" s="58"/>
      <c r="FM27" s="58"/>
      <c r="FN27" s="58"/>
      <c r="FO27" s="58"/>
      <c r="FP27" s="58"/>
      <c r="FQ27" s="58"/>
      <c r="FR27" s="58"/>
      <c r="FS27" s="58"/>
      <c r="FT27" s="58"/>
      <c r="FU27" s="58"/>
      <c r="FV27" s="58"/>
      <c r="FW27" s="58"/>
      <c r="FX27" s="58"/>
      <c r="FY27" s="58"/>
      <c r="FZ27" s="58"/>
      <c r="GA27" s="58"/>
      <c r="GB27" s="58"/>
      <c r="GC27" s="58"/>
      <c r="GD27" s="58"/>
      <c r="GE27" s="58"/>
      <c r="GF27" s="58"/>
      <c r="GG27" s="58"/>
      <c r="GH27" s="58"/>
      <c r="GI27" s="58"/>
      <c r="GJ27" s="58"/>
    </row>
    <row r="28" spans="1:192" s="18" customFormat="1" ht="18" x14ac:dyDescent="0.2">
      <c r="A28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8" s="42" t="s">
        <v>23</v>
      </c>
      <c r="D28" s="43"/>
      <c r="E28" s="68">
        <v>44031</v>
      </c>
      <c r="F28" s="24">
        <f t="shared" si="5"/>
        <v>44037</v>
      </c>
      <c r="G28" s="69">
        <v>7</v>
      </c>
      <c r="H28" s="70">
        <v>1</v>
      </c>
      <c r="I28" s="19">
        <f t="shared" si="4"/>
        <v>5</v>
      </c>
      <c r="J28" s="23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</row>
    <row r="29" spans="1:192" s="18" customFormat="1" ht="18" x14ac:dyDescent="0.2">
      <c r="A29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3.2</v>
      </c>
      <c r="B29" s="42" t="s">
        <v>24</v>
      </c>
      <c r="D29" s="43"/>
      <c r="E29" s="68">
        <v>44037</v>
      </c>
      <c r="F29" s="24">
        <f>IF(ISBLANK(E29)," - ",IF(G29=0,E29,E29+G29-1))</f>
        <v>44057</v>
      </c>
      <c r="G29" s="69">
        <v>21</v>
      </c>
      <c r="H29" s="70">
        <v>1</v>
      </c>
      <c r="I29" s="19">
        <f t="shared" si="4"/>
        <v>15</v>
      </c>
      <c r="J29" s="23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</row>
    <row r="30" spans="1:192" s="18" customFormat="1" ht="18" x14ac:dyDescent="0.2">
      <c r="A30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3.3</v>
      </c>
      <c r="B30" s="42" t="s">
        <v>25</v>
      </c>
      <c r="D30" s="43"/>
      <c r="E30" s="68">
        <v>44057</v>
      </c>
      <c r="F30" s="24">
        <f t="shared" si="5"/>
        <v>44077</v>
      </c>
      <c r="G30" s="69">
        <v>21</v>
      </c>
      <c r="H30" s="70">
        <v>1</v>
      </c>
      <c r="I30" s="19">
        <f t="shared" si="4"/>
        <v>15</v>
      </c>
      <c r="J30" s="23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</row>
    <row r="31" spans="1:192" ht="18" x14ac:dyDescent="0.2">
      <c r="A31" s="47" t="str">
        <f>IF(ISERROR(VALUE(SUBSTITUTE(prevWBS,".",""))),"1",IF(ISERROR(FIND("`",SUBSTITUTE(prevWBS,".","`",1))),TEXT(VALUE(prevWBS)+1,"#"),TEXT(VALUE(LEFT(prevWBS,FIND("`",SUBSTITUTE(prevWBS,".","`",1))-1))+1,"#")))</f>
        <v>4</v>
      </c>
      <c r="B31" s="48" t="s">
        <v>12</v>
      </c>
      <c r="C31" s="49"/>
      <c r="D31" s="50"/>
      <c r="E31" s="51">
        <v>44116</v>
      </c>
      <c r="F31" s="52">
        <f>IF(ISBLANK(E31)," - ",IF(G31=0,E31,E31+G31-1))</f>
        <v>44122</v>
      </c>
      <c r="G31" s="53">
        <v>7</v>
      </c>
      <c r="H31" s="54">
        <v>1</v>
      </c>
      <c r="I31" s="55">
        <f t="shared" ref="I31:I34" si="11">IF(OR(F31=0,E31=0)," - ",NETWORKDAYS(E31,F31))</f>
        <v>5</v>
      </c>
      <c r="J31" s="56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8"/>
      <c r="BP31" s="58"/>
      <c r="BQ31" s="58"/>
      <c r="BR31" s="58"/>
      <c r="BS31" s="58"/>
      <c r="BT31" s="58"/>
      <c r="BU31" s="58"/>
      <c r="BV31" s="58"/>
      <c r="BW31" s="58"/>
      <c r="BX31" s="58"/>
      <c r="BY31" s="58"/>
      <c r="BZ31" s="58"/>
      <c r="CA31" s="58"/>
      <c r="CB31" s="58"/>
      <c r="CC31" s="58"/>
      <c r="CD31" s="58"/>
      <c r="CE31" s="58"/>
      <c r="CF31" s="58"/>
      <c r="CG31" s="58"/>
      <c r="CH31" s="58"/>
      <c r="CI31" s="58"/>
      <c r="CJ31" s="58"/>
      <c r="CK31" s="58"/>
      <c r="CL31" s="58"/>
      <c r="CM31" s="58"/>
      <c r="CN31" s="58"/>
      <c r="CO31" s="58"/>
      <c r="CP31" s="58"/>
      <c r="CQ31" s="58"/>
      <c r="CR31" s="58"/>
      <c r="CS31" s="58"/>
      <c r="CT31" s="58"/>
      <c r="CU31" s="58"/>
      <c r="CV31" s="58"/>
      <c r="CW31" s="58"/>
      <c r="CX31" s="58"/>
      <c r="CY31" s="58"/>
      <c r="CZ31" s="58"/>
      <c r="DA31" s="58"/>
      <c r="DB31" s="58"/>
      <c r="DC31" s="58"/>
      <c r="DD31" s="58"/>
      <c r="DE31" s="58"/>
      <c r="DF31" s="58"/>
      <c r="DG31" s="58"/>
      <c r="DH31" s="58"/>
      <c r="DI31" s="58"/>
      <c r="DJ31" s="58"/>
      <c r="DK31" s="58"/>
      <c r="DL31" s="58"/>
      <c r="DM31" s="58"/>
      <c r="DN31" s="58"/>
      <c r="DO31" s="58"/>
      <c r="DP31" s="58"/>
      <c r="DQ31" s="58"/>
      <c r="DR31" s="58"/>
      <c r="DS31" s="58"/>
      <c r="DT31" s="58"/>
      <c r="DU31" s="58"/>
      <c r="DV31" s="58"/>
      <c r="DW31" s="58"/>
      <c r="DX31" s="58"/>
      <c r="DY31" s="58"/>
      <c r="DZ31" s="58"/>
      <c r="EA31" s="58"/>
      <c r="EB31" s="58"/>
      <c r="EC31" s="58"/>
      <c r="ED31" s="58"/>
      <c r="EE31" s="58"/>
      <c r="EF31" s="58"/>
      <c r="EG31" s="58"/>
      <c r="EH31" s="58"/>
      <c r="EI31" s="58"/>
      <c r="EJ31" s="58"/>
      <c r="EK31" s="58"/>
      <c r="EL31" s="58"/>
      <c r="EM31" s="58"/>
      <c r="EN31" s="58"/>
      <c r="EO31" s="58"/>
      <c r="EP31" s="58"/>
      <c r="EQ31" s="58"/>
      <c r="ER31" s="58"/>
      <c r="ES31" s="58"/>
      <c r="ET31" s="58"/>
      <c r="EU31" s="58"/>
      <c r="EV31" s="58"/>
      <c r="EW31" s="58"/>
      <c r="EX31" s="58"/>
      <c r="EY31" s="58"/>
      <c r="EZ31" s="58"/>
      <c r="FA31" s="58"/>
      <c r="FB31" s="58"/>
      <c r="FC31" s="58"/>
      <c r="FD31" s="58"/>
      <c r="FE31" s="58"/>
      <c r="FF31" s="58"/>
      <c r="FG31" s="58"/>
      <c r="FH31" s="58"/>
      <c r="FI31" s="58"/>
      <c r="FJ31" s="58"/>
      <c r="FK31" s="58"/>
      <c r="FL31" s="58"/>
      <c r="FM31" s="58"/>
      <c r="FN31" s="58"/>
      <c r="FO31" s="58"/>
      <c r="FP31" s="58"/>
      <c r="FQ31" s="58"/>
      <c r="FR31" s="58"/>
      <c r="FS31" s="58"/>
      <c r="FT31" s="58"/>
      <c r="FU31" s="58"/>
      <c r="FV31" s="58"/>
      <c r="FW31" s="58"/>
      <c r="FX31" s="58"/>
      <c r="FY31" s="58"/>
      <c r="FZ31" s="58"/>
      <c r="GA31" s="58"/>
      <c r="GB31" s="58"/>
      <c r="GC31" s="58"/>
      <c r="GD31" s="58"/>
      <c r="GE31" s="58"/>
      <c r="GF31" s="58"/>
      <c r="GG31" s="58"/>
      <c r="GH31" s="58"/>
      <c r="GI31" s="58"/>
      <c r="GJ31" s="58"/>
    </row>
    <row r="32" spans="1:192" ht="18" x14ac:dyDescent="0.2">
      <c r="A32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32" s="42" t="s">
        <v>37</v>
      </c>
      <c r="C32" s="18"/>
      <c r="D32" s="43"/>
      <c r="E32" s="68">
        <v>44116</v>
      </c>
      <c r="F32" s="24">
        <f t="shared" ref="F32:F34" si="12">IF(ISBLANK(E32)," - ",IF(G32=0,E32,E32+G32-1))</f>
        <v>44118</v>
      </c>
      <c r="G32" s="69">
        <v>3</v>
      </c>
      <c r="H32" s="70">
        <v>1</v>
      </c>
      <c r="I32" s="19">
        <f t="shared" si="11"/>
        <v>3</v>
      </c>
      <c r="J32" s="23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</row>
    <row r="33" spans="1:192" ht="18" x14ac:dyDescent="0.2">
      <c r="A33" s="82">
        <v>4.2</v>
      </c>
      <c r="B33" s="83" t="s">
        <v>13</v>
      </c>
      <c r="C33" s="84"/>
      <c r="D33" s="74"/>
      <c r="E33" s="75">
        <v>44118</v>
      </c>
      <c r="F33" s="76">
        <f t="shared" si="12"/>
        <v>44121</v>
      </c>
      <c r="G33" s="77">
        <v>4</v>
      </c>
      <c r="H33" s="78">
        <v>1</v>
      </c>
      <c r="I33" s="79">
        <f t="shared" si="11"/>
        <v>3</v>
      </c>
      <c r="J33" s="80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</row>
    <row r="34" spans="1:192" ht="18" x14ac:dyDescent="0.2">
      <c r="A34" s="82">
        <v>4.3</v>
      </c>
      <c r="B34" s="83" t="s">
        <v>14</v>
      </c>
      <c r="C34" s="84"/>
      <c r="D34" s="74"/>
      <c r="E34" s="75">
        <v>44119</v>
      </c>
      <c r="F34" s="76">
        <f t="shared" si="12"/>
        <v>44122</v>
      </c>
      <c r="G34" s="77">
        <v>4</v>
      </c>
      <c r="H34" s="78">
        <v>0.5</v>
      </c>
      <c r="I34" s="79">
        <f t="shared" si="11"/>
        <v>2</v>
      </c>
      <c r="J34" s="80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</row>
    <row r="35" spans="1:192" ht="18" x14ac:dyDescent="0.2">
      <c r="A35" s="47">
        <v>5</v>
      </c>
      <c r="B35" s="48" t="s">
        <v>15</v>
      </c>
      <c r="C35" s="49"/>
      <c r="D35" s="50"/>
      <c r="E35" s="51">
        <v>44123</v>
      </c>
      <c r="F35" s="52">
        <f>IF(ISBLANK(E35)," - ",IF(G35=0,E35,E35+G35-1))</f>
        <v>44129</v>
      </c>
      <c r="G35" s="53">
        <v>7</v>
      </c>
      <c r="H35" s="54">
        <v>0.5</v>
      </c>
      <c r="I35" s="55">
        <f t="shared" ref="I35:I42" si="13">IF(OR(F35=0,E35=0)," - ",NETWORKDAYS(E35,F35))</f>
        <v>5</v>
      </c>
      <c r="J35" s="56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8"/>
      <c r="BP35" s="58"/>
      <c r="BQ35" s="58"/>
      <c r="BR35" s="58"/>
      <c r="BS35" s="58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58"/>
      <c r="CP35" s="58"/>
      <c r="CQ35" s="58"/>
      <c r="CR35" s="58"/>
      <c r="CS35" s="58"/>
      <c r="CT35" s="58"/>
      <c r="CU35" s="58"/>
      <c r="CV35" s="58"/>
      <c r="CW35" s="58"/>
      <c r="CX35" s="58"/>
      <c r="CY35" s="58"/>
      <c r="CZ35" s="58"/>
      <c r="DA35" s="58"/>
      <c r="DB35" s="58"/>
      <c r="DC35" s="58"/>
      <c r="DD35" s="58"/>
      <c r="DE35" s="58"/>
      <c r="DF35" s="58"/>
      <c r="DG35" s="58"/>
      <c r="DH35" s="58"/>
      <c r="DI35" s="58"/>
      <c r="DJ35" s="58"/>
      <c r="DK35" s="58"/>
      <c r="DL35" s="58"/>
      <c r="DM35" s="58"/>
      <c r="DN35" s="58"/>
      <c r="DO35" s="58"/>
      <c r="DP35" s="58"/>
      <c r="DQ35" s="58"/>
      <c r="DR35" s="58"/>
      <c r="DS35" s="58"/>
      <c r="DT35" s="58"/>
      <c r="DU35" s="58"/>
      <c r="DV35" s="58"/>
      <c r="DW35" s="58"/>
      <c r="DX35" s="58"/>
      <c r="DY35" s="58"/>
      <c r="DZ35" s="58"/>
      <c r="EA35" s="58"/>
      <c r="EB35" s="58"/>
      <c r="EC35" s="58"/>
      <c r="ED35" s="58"/>
      <c r="EE35" s="58"/>
      <c r="EF35" s="58"/>
      <c r="EG35" s="58"/>
      <c r="EH35" s="58"/>
      <c r="EI35" s="58"/>
      <c r="EJ35" s="58"/>
      <c r="EK35" s="58"/>
      <c r="EL35" s="58"/>
      <c r="EM35" s="58"/>
      <c r="EN35" s="58"/>
      <c r="EO35" s="58"/>
      <c r="EP35" s="58"/>
      <c r="EQ35" s="58"/>
      <c r="ER35" s="58"/>
      <c r="ES35" s="58"/>
      <c r="ET35" s="58"/>
      <c r="EU35" s="58"/>
      <c r="EV35" s="58"/>
      <c r="EW35" s="58"/>
      <c r="EX35" s="58"/>
      <c r="EY35" s="58"/>
      <c r="EZ35" s="58"/>
      <c r="FA35" s="58"/>
      <c r="FB35" s="58"/>
      <c r="FC35" s="58"/>
      <c r="FD35" s="58"/>
      <c r="FE35" s="58"/>
      <c r="FF35" s="58"/>
      <c r="FG35" s="58"/>
      <c r="FH35" s="58"/>
      <c r="FI35" s="58"/>
      <c r="FJ35" s="58"/>
      <c r="FK35" s="58"/>
      <c r="FL35" s="58"/>
      <c r="FM35" s="58"/>
      <c r="FN35" s="58"/>
      <c r="FO35" s="58"/>
      <c r="FP35" s="58"/>
      <c r="FQ35" s="58"/>
      <c r="FR35" s="58"/>
      <c r="FS35" s="58"/>
      <c r="FT35" s="58"/>
      <c r="FU35" s="58"/>
      <c r="FV35" s="58"/>
      <c r="FW35" s="58"/>
      <c r="FX35" s="58"/>
      <c r="FY35" s="58"/>
      <c r="FZ35" s="58"/>
      <c r="GA35" s="58"/>
      <c r="GB35" s="58"/>
      <c r="GC35" s="58"/>
      <c r="GD35" s="58"/>
      <c r="GE35" s="58"/>
      <c r="GF35" s="58"/>
      <c r="GG35" s="58"/>
      <c r="GH35" s="58"/>
      <c r="GI35" s="58"/>
      <c r="GJ35" s="58"/>
    </row>
    <row r="36" spans="1:192" ht="18" x14ac:dyDescent="0.2">
      <c r="A36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5.1</v>
      </c>
      <c r="B36" s="42" t="s">
        <v>38</v>
      </c>
      <c r="C36" s="18"/>
      <c r="D36" s="43"/>
      <c r="E36" s="68">
        <v>44123</v>
      </c>
      <c r="F36" s="24">
        <f t="shared" ref="F36:F42" si="14">IF(ISBLANK(E36)," - ",IF(G36=0,E36,E36+G36-1))</f>
        <v>44128</v>
      </c>
      <c r="G36" s="69">
        <v>6</v>
      </c>
      <c r="H36" s="70">
        <v>0.3</v>
      </c>
      <c r="I36" s="19">
        <f t="shared" si="13"/>
        <v>5</v>
      </c>
      <c r="J36" s="23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</row>
    <row r="37" spans="1:192" ht="18" x14ac:dyDescent="0.2">
      <c r="A37" s="82">
        <v>5.2</v>
      </c>
      <c r="B37" s="83" t="s">
        <v>39</v>
      </c>
      <c r="C37" s="84"/>
      <c r="D37" s="74"/>
      <c r="E37" s="75">
        <v>44125</v>
      </c>
      <c r="F37" s="76">
        <f t="shared" si="14"/>
        <v>44134</v>
      </c>
      <c r="G37" s="77">
        <v>10</v>
      </c>
      <c r="H37" s="78">
        <v>0.23</v>
      </c>
      <c r="I37" s="79">
        <f t="shared" si="13"/>
        <v>8</v>
      </c>
      <c r="J37" s="80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85"/>
      <c r="BL37" s="85"/>
      <c r="BM37" s="85"/>
      <c r="BN37" s="85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</row>
    <row r="38" spans="1:192" ht="18" x14ac:dyDescent="0.2">
      <c r="A38" s="82">
        <v>5.3</v>
      </c>
      <c r="B38" s="83" t="s">
        <v>40</v>
      </c>
      <c r="C38" s="84"/>
      <c r="D38" s="74"/>
      <c r="E38" s="75">
        <v>44123</v>
      </c>
      <c r="F38" s="76">
        <f t="shared" si="14"/>
        <v>44128</v>
      </c>
      <c r="G38" s="77">
        <v>6</v>
      </c>
      <c r="H38" s="78">
        <v>0.25</v>
      </c>
      <c r="I38" s="79">
        <f t="shared" si="13"/>
        <v>5</v>
      </c>
      <c r="J38" s="80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85"/>
      <c r="BK38" s="85"/>
      <c r="BL38" s="85"/>
      <c r="BM38" s="85"/>
      <c r="BN38" s="85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</row>
    <row r="39" spans="1:192" ht="18" x14ac:dyDescent="0.2">
      <c r="A39" s="82">
        <v>5.4</v>
      </c>
      <c r="B39" s="83" t="s">
        <v>41</v>
      </c>
      <c r="C39" s="84"/>
      <c r="D39" s="74"/>
      <c r="E39" s="75">
        <v>44123</v>
      </c>
      <c r="F39" s="76">
        <f t="shared" si="14"/>
        <v>44128</v>
      </c>
      <c r="G39" s="77">
        <v>6</v>
      </c>
      <c r="H39" s="78">
        <v>0.27</v>
      </c>
      <c r="I39" s="79">
        <f t="shared" si="13"/>
        <v>5</v>
      </c>
      <c r="J39" s="80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85"/>
      <c r="BL39" s="85"/>
      <c r="BM39" s="85"/>
      <c r="BN39" s="85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</row>
    <row r="40" spans="1:192" ht="18" x14ac:dyDescent="0.2">
      <c r="A40" s="82">
        <v>5.5</v>
      </c>
      <c r="B40" s="83" t="s">
        <v>42</v>
      </c>
      <c r="C40" s="84"/>
      <c r="D40" s="74"/>
      <c r="E40" s="75">
        <v>44125</v>
      </c>
      <c r="F40" s="76">
        <f t="shared" si="14"/>
        <v>44136</v>
      </c>
      <c r="G40" s="77">
        <v>12</v>
      </c>
      <c r="H40" s="78">
        <v>0.1</v>
      </c>
      <c r="I40" s="79">
        <f t="shared" si="13"/>
        <v>8</v>
      </c>
      <c r="J40" s="80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85"/>
      <c r="BN40" s="85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</row>
    <row r="41" spans="1:192" ht="18" x14ac:dyDescent="0.2">
      <c r="A41" s="82">
        <v>5.6</v>
      </c>
      <c r="B41" s="83" t="s">
        <v>43</v>
      </c>
      <c r="C41" s="84"/>
      <c r="D41" s="74"/>
      <c r="E41" s="75">
        <v>44128</v>
      </c>
      <c r="F41" s="76">
        <f t="shared" si="14"/>
        <v>44147</v>
      </c>
      <c r="G41" s="77">
        <v>20</v>
      </c>
      <c r="H41" s="78">
        <v>0.23</v>
      </c>
      <c r="I41" s="79">
        <f t="shared" si="13"/>
        <v>14</v>
      </c>
      <c r="J41" s="80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85"/>
      <c r="BL41" s="85"/>
      <c r="BM41" s="85"/>
      <c r="BN41" s="85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</row>
    <row r="42" spans="1:192" ht="18" x14ac:dyDescent="0.2">
      <c r="A42" s="82">
        <v>5.7</v>
      </c>
      <c r="B42" s="83" t="s">
        <v>44</v>
      </c>
      <c r="C42" s="84"/>
      <c r="D42" s="74"/>
      <c r="E42" s="75">
        <v>44129</v>
      </c>
      <c r="F42" s="76">
        <f t="shared" si="14"/>
        <v>44147</v>
      </c>
      <c r="G42" s="77">
        <v>19</v>
      </c>
      <c r="H42" s="78">
        <v>0.45</v>
      </c>
      <c r="I42" s="79">
        <f t="shared" si="13"/>
        <v>14</v>
      </c>
      <c r="J42" s="80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85"/>
      <c r="BG42" s="85"/>
      <c r="BH42" s="85"/>
      <c r="BI42" s="85"/>
      <c r="BJ42" s="85"/>
      <c r="BK42" s="85"/>
      <c r="BL42" s="85"/>
      <c r="BM42" s="85"/>
      <c r="BN42" s="85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</row>
    <row r="43" spans="1:192" ht="18" x14ac:dyDescent="0.2">
      <c r="A43" s="47">
        <v>6</v>
      </c>
      <c r="B43" s="48" t="s">
        <v>22</v>
      </c>
      <c r="C43" s="49"/>
      <c r="D43" s="50"/>
      <c r="E43" s="51">
        <v>44123</v>
      </c>
      <c r="F43" s="52">
        <f>IF(ISBLANK(E43)," - ",IF(G43=0,E43,E43+G43-1))</f>
        <v>44199</v>
      </c>
      <c r="G43" s="53">
        <v>77</v>
      </c>
      <c r="H43" s="54">
        <v>0.5</v>
      </c>
      <c r="I43" s="55">
        <f t="shared" ref="I43:I45" si="15">IF(OR(F43=0,E43=0)," - ",NETWORKDAYS(E43,F43))</f>
        <v>55</v>
      </c>
      <c r="J43" s="56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  <c r="CI43" s="58"/>
      <c r="CJ43" s="58"/>
      <c r="CK43" s="58"/>
      <c r="CL43" s="58"/>
      <c r="CM43" s="58"/>
      <c r="CN43" s="58"/>
      <c r="CO43" s="58"/>
      <c r="CP43" s="58"/>
      <c r="CQ43" s="58"/>
      <c r="CR43" s="58"/>
      <c r="CS43" s="58"/>
      <c r="CT43" s="58"/>
      <c r="CU43" s="58"/>
      <c r="CV43" s="58"/>
      <c r="CW43" s="58"/>
      <c r="CX43" s="58"/>
      <c r="CY43" s="58"/>
      <c r="CZ43" s="58"/>
      <c r="DA43" s="58"/>
      <c r="DB43" s="58"/>
      <c r="DC43" s="58"/>
      <c r="DD43" s="58"/>
      <c r="DE43" s="58"/>
      <c r="DF43" s="58"/>
      <c r="DG43" s="58"/>
      <c r="DH43" s="58"/>
      <c r="DI43" s="58"/>
      <c r="DJ43" s="58"/>
      <c r="DK43" s="58"/>
      <c r="DL43" s="58"/>
      <c r="DM43" s="58"/>
      <c r="DN43" s="58"/>
      <c r="DO43" s="58"/>
      <c r="DP43" s="58"/>
      <c r="DQ43" s="58"/>
      <c r="DR43" s="58"/>
      <c r="DS43" s="58"/>
      <c r="DT43" s="58"/>
      <c r="DU43" s="58"/>
      <c r="DV43" s="58"/>
      <c r="DW43" s="58"/>
      <c r="DX43" s="58"/>
      <c r="DY43" s="58"/>
      <c r="DZ43" s="58"/>
      <c r="EA43" s="58"/>
      <c r="EB43" s="58"/>
      <c r="EC43" s="58"/>
      <c r="ED43" s="58"/>
      <c r="EE43" s="58"/>
      <c r="EF43" s="58"/>
      <c r="EG43" s="58"/>
      <c r="EH43" s="58"/>
      <c r="EI43" s="58"/>
      <c r="EJ43" s="58"/>
      <c r="EK43" s="58"/>
      <c r="EL43" s="58"/>
      <c r="EM43" s="58"/>
      <c r="EN43" s="58"/>
      <c r="EO43" s="58"/>
      <c r="EP43" s="58"/>
      <c r="EQ43" s="58"/>
      <c r="ER43" s="58"/>
      <c r="ES43" s="58"/>
      <c r="ET43" s="58"/>
      <c r="EU43" s="58"/>
      <c r="EV43" s="58"/>
      <c r="EW43" s="58"/>
      <c r="EX43" s="58"/>
      <c r="EY43" s="58"/>
      <c r="EZ43" s="58"/>
      <c r="FA43" s="58"/>
      <c r="FB43" s="58"/>
      <c r="FC43" s="58"/>
      <c r="FD43" s="58"/>
      <c r="FE43" s="58"/>
      <c r="FF43" s="58"/>
      <c r="FG43" s="58"/>
      <c r="FH43" s="58"/>
      <c r="FI43" s="58"/>
      <c r="FJ43" s="58"/>
      <c r="FK43" s="58"/>
      <c r="FL43" s="58"/>
      <c r="FM43" s="58"/>
      <c r="FN43" s="58"/>
      <c r="FO43" s="58"/>
      <c r="FP43" s="58"/>
      <c r="FQ43" s="58"/>
      <c r="FR43" s="58"/>
      <c r="FS43" s="58"/>
      <c r="FT43" s="58"/>
      <c r="FU43" s="58"/>
      <c r="FV43" s="58"/>
      <c r="FW43" s="58"/>
      <c r="FX43" s="58"/>
      <c r="FY43" s="58"/>
      <c r="FZ43" s="58"/>
      <c r="GA43" s="58"/>
      <c r="GB43" s="58"/>
      <c r="GC43" s="58"/>
      <c r="GD43" s="58"/>
      <c r="GE43" s="58"/>
      <c r="GF43" s="58"/>
      <c r="GG43" s="58"/>
      <c r="GH43" s="58"/>
      <c r="GI43" s="58"/>
      <c r="GJ43" s="58"/>
    </row>
    <row r="44" spans="1:192" ht="18" x14ac:dyDescent="0.2">
      <c r="A44" s="1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6.1</v>
      </c>
      <c r="B44" s="42" t="s">
        <v>45</v>
      </c>
      <c r="C44" s="18"/>
      <c r="D44" s="43"/>
      <c r="E44" s="68">
        <v>44128</v>
      </c>
      <c r="F44" s="24">
        <f t="shared" ref="F44" si="16">IF(ISBLANK(E44)," - ",IF(G44=0,E44,E44+G44-1))</f>
        <v>44147</v>
      </c>
      <c r="G44" s="69">
        <v>20</v>
      </c>
      <c r="H44" s="70">
        <v>0.5</v>
      </c>
      <c r="I44" s="19">
        <f t="shared" si="15"/>
        <v>14</v>
      </c>
      <c r="J44" s="23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</row>
    <row r="45" spans="1:192" ht="18" x14ac:dyDescent="0.2">
      <c r="A45" s="71">
        <v>6.2</v>
      </c>
      <c r="B45" s="72" t="s">
        <v>24</v>
      </c>
      <c r="C45" s="73"/>
      <c r="D45" s="74"/>
      <c r="E45" s="75">
        <v>44123</v>
      </c>
      <c r="F45" s="24">
        <f>IF(ISBLANK(E45)," - ",IF(G45=0,E45,E45+G45-1))</f>
        <v>44172</v>
      </c>
      <c r="G45" s="77">
        <v>50</v>
      </c>
      <c r="H45" s="78">
        <v>0.4</v>
      </c>
      <c r="I45" s="19">
        <f t="shared" si="15"/>
        <v>36</v>
      </c>
      <c r="J45" s="80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73"/>
      <c r="BP45" s="73"/>
      <c r="BQ45" s="73"/>
      <c r="BR45" s="73"/>
      <c r="BS45" s="73"/>
      <c r="BT45" s="73"/>
      <c r="BU45" s="73"/>
      <c r="BV45" s="73"/>
      <c r="BW45" s="73"/>
      <c r="BX45" s="73"/>
      <c r="BY45" s="73"/>
      <c r="BZ45" s="73"/>
      <c r="CA45" s="73"/>
      <c r="CB45" s="73"/>
      <c r="CC45" s="73"/>
      <c r="CD45" s="73"/>
      <c r="CE45" s="73"/>
      <c r="CF45" s="73"/>
      <c r="CG45" s="73"/>
      <c r="CH45" s="73"/>
      <c r="CI45" s="73"/>
      <c r="CJ45" s="73"/>
      <c r="CK45" s="73"/>
      <c r="CL45" s="73"/>
      <c r="CM45" s="73"/>
      <c r="CN45" s="73"/>
      <c r="CO45" s="73"/>
      <c r="CP45" s="73"/>
      <c r="CQ45" s="73"/>
      <c r="CR45" s="73"/>
      <c r="CS45" s="73"/>
      <c r="CT45" s="73"/>
      <c r="CU45" s="73"/>
      <c r="CV45" s="73"/>
      <c r="CW45" s="73"/>
      <c r="CX45" s="73"/>
      <c r="CY45" s="73"/>
      <c r="CZ45" s="73"/>
      <c r="DA45" s="73"/>
      <c r="DB45" s="73"/>
      <c r="DC45" s="73"/>
      <c r="DD45" s="73"/>
      <c r="DE45" s="73"/>
      <c r="DF45" s="73"/>
      <c r="DG45" s="73"/>
      <c r="DH45" s="73"/>
      <c r="DI45" s="73"/>
      <c r="DJ45" s="73"/>
      <c r="DK45" s="73"/>
      <c r="DL45" s="73"/>
      <c r="DM45" s="73"/>
      <c r="DN45" s="73"/>
      <c r="DO45" s="73"/>
      <c r="DP45" s="73"/>
      <c r="DQ45" s="73"/>
      <c r="DR45" s="73"/>
      <c r="DS45" s="73"/>
      <c r="DT45" s="73"/>
      <c r="DU45" s="73"/>
      <c r="DV45" s="73"/>
      <c r="DW45" s="73"/>
      <c r="DX45" s="73"/>
      <c r="DY45" s="73"/>
      <c r="DZ45" s="73"/>
      <c r="EA45" s="73"/>
      <c r="EB45" s="73"/>
      <c r="EC45" s="73"/>
      <c r="ED45" s="73"/>
      <c r="EE45" s="73"/>
      <c r="EF45" s="73"/>
      <c r="EG45" s="73"/>
      <c r="EH45" s="73"/>
      <c r="EI45" s="73"/>
      <c r="EJ45" s="73"/>
      <c r="EK45" s="73"/>
      <c r="EL45" s="73"/>
      <c r="EM45" s="73"/>
      <c r="EN45" s="73"/>
      <c r="EO45" s="73"/>
      <c r="EP45" s="73"/>
      <c r="EQ45" s="73"/>
      <c r="ER45" s="73"/>
      <c r="ES45" s="73"/>
      <c r="ET45" s="73"/>
      <c r="EU45" s="73"/>
      <c r="EV45" s="73"/>
      <c r="EW45" s="73"/>
      <c r="EX45" s="73"/>
      <c r="EY45" s="73"/>
      <c r="EZ45" s="73"/>
      <c r="FA45" s="73"/>
      <c r="FB45" s="73"/>
      <c r="FC45" s="73"/>
      <c r="FD45" s="73"/>
      <c r="FE45" s="73"/>
      <c r="FF45" s="73"/>
      <c r="FG45" s="73"/>
      <c r="FH45" s="73"/>
      <c r="FI45" s="73"/>
      <c r="FJ45" s="73"/>
      <c r="FK45" s="73"/>
      <c r="FL45" s="73"/>
      <c r="FM45" s="73"/>
      <c r="FN45" s="73"/>
      <c r="FO45" s="73"/>
      <c r="FP45" s="73"/>
      <c r="FQ45" s="73"/>
      <c r="FR45" s="73"/>
      <c r="FS45" s="73"/>
      <c r="FT45" s="73"/>
      <c r="FU45" s="73"/>
      <c r="FV45" s="73"/>
      <c r="FW45" s="73"/>
      <c r="FX45" s="73"/>
      <c r="FY45" s="73"/>
      <c r="FZ45" s="73"/>
      <c r="GA45" s="73"/>
      <c r="GB45" s="73"/>
      <c r="GC45" s="73"/>
      <c r="GD45" s="73"/>
      <c r="GE45" s="73"/>
      <c r="GF45" s="73"/>
      <c r="GG45" s="73"/>
      <c r="GH45" s="73"/>
    </row>
    <row r="46" spans="1:192" ht="18" x14ac:dyDescent="0.2">
      <c r="A46" s="71">
        <v>6.3</v>
      </c>
      <c r="B46" s="72" t="s">
        <v>25</v>
      </c>
      <c r="C46" s="73"/>
      <c r="D46" s="74"/>
      <c r="E46" s="75">
        <v>44135</v>
      </c>
      <c r="F46" s="24">
        <f t="shared" ref="F46" si="17">IF(ISBLANK(E46)," - ",IF(G46=0,E46,E46+G46-1))</f>
        <v>44199</v>
      </c>
      <c r="G46" s="77">
        <v>65</v>
      </c>
      <c r="H46" s="78">
        <v>0.3</v>
      </c>
      <c r="I46" s="19">
        <f t="shared" ref="I46" si="18">IF(OR(F46=0,E46=0)," - ",NETWORKDAYS(E46,F46))</f>
        <v>45</v>
      </c>
      <c r="J46" s="80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73"/>
      <c r="BP46" s="73"/>
      <c r="BQ46" s="73"/>
      <c r="BR46" s="73"/>
      <c r="BS46" s="73"/>
      <c r="BT46" s="73"/>
      <c r="BU46" s="73"/>
      <c r="BV46" s="73"/>
      <c r="BW46" s="73"/>
      <c r="BX46" s="73"/>
      <c r="BY46" s="73"/>
      <c r="BZ46" s="73"/>
      <c r="CA46" s="73"/>
      <c r="CB46" s="73"/>
      <c r="CC46" s="73"/>
      <c r="CD46" s="73"/>
      <c r="CE46" s="73"/>
      <c r="CF46" s="73"/>
      <c r="CG46" s="73"/>
      <c r="CH46" s="73"/>
      <c r="CI46" s="73"/>
      <c r="CJ46" s="73"/>
      <c r="CK46" s="73"/>
      <c r="CL46" s="73"/>
      <c r="CM46" s="73"/>
      <c r="CN46" s="73"/>
      <c r="CO46" s="73"/>
      <c r="CP46" s="73"/>
      <c r="CQ46" s="73"/>
      <c r="CR46" s="73"/>
      <c r="CS46" s="73"/>
      <c r="CT46" s="73"/>
      <c r="CU46" s="73"/>
      <c r="CV46" s="73"/>
      <c r="CW46" s="73"/>
      <c r="CX46" s="73"/>
      <c r="CY46" s="73"/>
      <c r="CZ46" s="73"/>
      <c r="DA46" s="73"/>
      <c r="DB46" s="73"/>
      <c r="DC46" s="73"/>
      <c r="DD46" s="73"/>
      <c r="DE46" s="73"/>
      <c r="DF46" s="73"/>
      <c r="DG46" s="73"/>
      <c r="DH46" s="73"/>
      <c r="DI46" s="73"/>
      <c r="DJ46" s="73"/>
      <c r="DK46" s="73"/>
      <c r="DL46" s="73"/>
      <c r="DM46" s="73"/>
      <c r="DN46" s="73"/>
      <c r="DO46" s="73"/>
      <c r="DP46" s="73"/>
      <c r="DQ46" s="73"/>
      <c r="DR46" s="73"/>
      <c r="DS46" s="73"/>
      <c r="DT46" s="73"/>
      <c r="DU46" s="73"/>
      <c r="DV46" s="73"/>
      <c r="DW46" s="73"/>
      <c r="DX46" s="73"/>
      <c r="DY46" s="73"/>
      <c r="DZ46" s="73"/>
      <c r="EA46" s="73"/>
      <c r="EB46" s="73"/>
      <c r="EC46" s="73"/>
      <c r="ED46" s="73"/>
      <c r="EE46" s="73"/>
      <c r="EF46" s="73"/>
      <c r="EG46" s="73"/>
      <c r="EH46" s="73"/>
      <c r="EI46" s="73"/>
      <c r="EJ46" s="73"/>
      <c r="EK46" s="73"/>
      <c r="EL46" s="73"/>
      <c r="EM46" s="73"/>
      <c r="EN46" s="73"/>
      <c r="EO46" s="73"/>
      <c r="EP46" s="73"/>
      <c r="EQ46" s="73"/>
      <c r="ER46" s="73"/>
      <c r="ES46" s="73"/>
      <c r="ET46" s="73"/>
      <c r="EU46" s="73"/>
      <c r="EV46" s="73"/>
      <c r="EW46" s="73"/>
      <c r="EX46" s="73"/>
      <c r="EY46" s="73"/>
      <c r="EZ46" s="73"/>
      <c r="FA46" s="73"/>
      <c r="FB46" s="73"/>
      <c r="FC46" s="73"/>
      <c r="FD46" s="73"/>
      <c r="FE46" s="73"/>
      <c r="FF46" s="73"/>
      <c r="FG46" s="73"/>
      <c r="FH46" s="73"/>
      <c r="FI46" s="73"/>
      <c r="FJ46" s="73"/>
      <c r="FK46" s="73"/>
      <c r="FL46" s="73"/>
      <c r="FM46" s="73"/>
      <c r="FN46" s="73"/>
      <c r="FO46" s="73"/>
      <c r="FP46" s="73"/>
      <c r="FQ46" s="73"/>
      <c r="FR46" s="73"/>
      <c r="FS46" s="73"/>
      <c r="FT46" s="73"/>
      <c r="FU46" s="73"/>
      <c r="FV46" s="73"/>
      <c r="FW46" s="73"/>
      <c r="FX46" s="73"/>
      <c r="FY46" s="73"/>
      <c r="FZ46" s="73"/>
      <c r="GA46" s="73"/>
      <c r="GB46" s="73"/>
      <c r="GC46" s="73"/>
      <c r="GD46" s="73"/>
      <c r="GE46" s="73"/>
      <c r="GF46" s="73"/>
      <c r="GG46" s="73"/>
      <c r="GH46" s="73"/>
    </row>
    <row r="60" spans="7:9" x14ac:dyDescent="0.2">
      <c r="G60" s="88"/>
      <c r="H60" s="88"/>
      <c r="I60" s="88"/>
    </row>
  </sheetData>
  <sheetProtection formatCells="0" formatColumns="0" formatRows="0" insertRows="0" deleteRows="0"/>
  <mergeCells count="20">
    <mergeCell ref="K1:AE1"/>
    <mergeCell ref="C5:E5"/>
    <mergeCell ref="R4:X4"/>
    <mergeCell ref="K4:Q4"/>
    <mergeCell ref="C4:E4"/>
    <mergeCell ref="R5:X5"/>
    <mergeCell ref="K5:Q5"/>
    <mergeCell ref="Y4:AE4"/>
    <mergeCell ref="Y5:AE5"/>
    <mergeCell ref="G60:I60"/>
    <mergeCell ref="AF4:AL4"/>
    <mergeCell ref="AF5:AL5"/>
    <mergeCell ref="BH4:BN4"/>
    <mergeCell ref="BH5:BN5"/>
    <mergeCell ref="AM5:AS5"/>
    <mergeCell ref="AT4:AZ4"/>
    <mergeCell ref="AT5:AZ5"/>
    <mergeCell ref="AM4:AS4"/>
    <mergeCell ref="BA4:BG4"/>
    <mergeCell ref="BA5:BG5"/>
  </mergeCells>
  <phoneticPr fontId="3" type="noConversion"/>
  <conditionalFormatting sqref="H8:H30">
    <cfRule type="dataBar" priority="39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21" priority="82">
      <formula>K$6=TODAY()</formula>
    </cfRule>
  </conditionalFormatting>
  <conditionalFormatting sqref="K8:BN30">
    <cfRule type="expression" dxfId="20" priority="85">
      <formula>AND($E8&lt;=K$6,ROUNDDOWN(($F8-$E8+1)*$H8,0)+$E8-1&gt;=K$6)</formula>
    </cfRule>
    <cfRule type="expression" dxfId="19" priority="86">
      <formula>AND(NOT(ISBLANK($E8)),$E8&lt;=K$6,$F8&gt;=K$6)</formula>
    </cfRule>
  </conditionalFormatting>
  <conditionalFormatting sqref="K6:BN30">
    <cfRule type="expression" dxfId="18" priority="45">
      <formula>K$6=TODAY()</formula>
    </cfRule>
  </conditionalFormatting>
  <conditionalFormatting sqref="V8">
    <cfRule type="iconSet" priority="36">
      <iconSet>
        <cfvo type="percent" val="0"/>
        <cfvo type="percent" val="33"/>
        <cfvo type="percent" val="67"/>
      </iconSet>
    </cfRule>
  </conditionalFormatting>
  <conditionalFormatting sqref="H31">
    <cfRule type="dataBar" priority="24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{853A4E9B-8D4A-4674-8390-8BFA284A9446}</x14:id>
        </ext>
      </extLst>
    </cfRule>
  </conditionalFormatting>
  <conditionalFormatting sqref="K31:BN31">
    <cfRule type="expression" dxfId="17" priority="26">
      <formula>AND($E31&lt;=K$6,ROUNDDOWN(($F31-$E31+1)*$H31,0)+$E31-1&gt;=K$6)</formula>
    </cfRule>
    <cfRule type="expression" dxfId="16" priority="27">
      <formula>AND(NOT(ISBLANK($E31)),$E31&lt;=K$6,$F31&gt;=K$6)</formula>
    </cfRule>
  </conditionalFormatting>
  <conditionalFormatting sqref="K31:BN31">
    <cfRule type="expression" dxfId="15" priority="25">
      <formula>K$6=TODAY()</formula>
    </cfRule>
  </conditionalFormatting>
  <conditionalFormatting sqref="V31">
    <cfRule type="iconSet" priority="23">
      <iconSet>
        <cfvo type="percent" val="0"/>
        <cfvo type="percent" val="33"/>
        <cfvo type="percent" val="67"/>
      </iconSet>
    </cfRule>
  </conditionalFormatting>
  <conditionalFormatting sqref="H32:H34">
    <cfRule type="dataBar" priority="19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{A2AD810F-CAA4-476A-A241-77DE42336C1F}</x14:id>
        </ext>
      </extLst>
    </cfRule>
  </conditionalFormatting>
  <conditionalFormatting sqref="K32:BN34">
    <cfRule type="expression" dxfId="14" priority="21">
      <formula>AND($E32&lt;=K$6,ROUNDDOWN(($F32-$E32+1)*$H32,0)+$E32-1&gt;=K$6)</formula>
    </cfRule>
    <cfRule type="expression" dxfId="13" priority="22">
      <formula>AND(NOT(ISBLANK($E32)),$E32&lt;=K$6,$F32&gt;=K$6)</formula>
    </cfRule>
  </conditionalFormatting>
  <conditionalFormatting sqref="K32:BN34">
    <cfRule type="expression" dxfId="12" priority="20">
      <formula>K$6=TODAY()</formula>
    </cfRule>
  </conditionalFormatting>
  <conditionalFormatting sqref="H35">
    <cfRule type="dataBar" priority="15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{57674A5A-4F6C-406F-A95F-4A7241830A06}</x14:id>
        </ext>
      </extLst>
    </cfRule>
  </conditionalFormatting>
  <conditionalFormatting sqref="K35:BN35">
    <cfRule type="expression" dxfId="11" priority="17">
      <formula>AND($E35&lt;=K$6,ROUNDDOWN(($F35-$E35+1)*$H35,0)+$E35-1&gt;=K$6)</formula>
    </cfRule>
    <cfRule type="expression" dxfId="10" priority="18">
      <formula>AND(NOT(ISBLANK($E35)),$E35&lt;=K$6,$F35&gt;=K$6)</formula>
    </cfRule>
  </conditionalFormatting>
  <conditionalFormatting sqref="K35:BN35">
    <cfRule type="expression" dxfId="9" priority="16">
      <formula>K$6=TODAY()</formula>
    </cfRule>
  </conditionalFormatting>
  <conditionalFormatting sqref="V35">
    <cfRule type="iconSet" priority="14">
      <iconSet>
        <cfvo type="percent" val="0"/>
        <cfvo type="percent" val="33"/>
        <cfvo type="percent" val="67"/>
      </iconSet>
    </cfRule>
  </conditionalFormatting>
  <conditionalFormatting sqref="H36:H42">
    <cfRule type="dataBar" priority="10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{C934DB6E-A07E-4E97-8E14-C18924FEC010}</x14:id>
        </ext>
      </extLst>
    </cfRule>
  </conditionalFormatting>
  <conditionalFormatting sqref="K36:BN42">
    <cfRule type="expression" dxfId="8" priority="12">
      <formula>AND($E36&lt;=K$6,ROUNDDOWN(($F36-$E36+1)*$H36,0)+$E36-1&gt;=K$6)</formula>
    </cfRule>
    <cfRule type="expression" dxfId="7" priority="13">
      <formula>AND(NOT(ISBLANK($E36)),$E36&lt;=K$6,$F36&gt;=K$6)</formula>
    </cfRule>
  </conditionalFormatting>
  <conditionalFormatting sqref="K36:BN42">
    <cfRule type="expression" dxfId="6" priority="11">
      <formula>K$6=TODAY()</formula>
    </cfRule>
  </conditionalFormatting>
  <conditionalFormatting sqref="H43">
    <cfRule type="dataBar" priority="6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{BE06F773-3AF6-4620-B49B-F740A99AE003}</x14:id>
        </ext>
      </extLst>
    </cfRule>
  </conditionalFormatting>
  <conditionalFormatting sqref="K43:BN43">
    <cfRule type="expression" dxfId="5" priority="8">
      <formula>AND($E43&lt;=K$6,ROUNDDOWN(($F43-$E43+1)*$H43,0)+$E43-1&gt;=K$6)</formula>
    </cfRule>
    <cfRule type="expression" dxfId="4" priority="9">
      <formula>AND(NOT(ISBLANK($E43)),$E43&lt;=K$6,$F43&gt;=K$6)</formula>
    </cfRule>
  </conditionalFormatting>
  <conditionalFormatting sqref="K43:BN43">
    <cfRule type="expression" dxfId="3" priority="7">
      <formula>K$6=TODAY()</formula>
    </cfRule>
  </conditionalFormatting>
  <conditionalFormatting sqref="V43">
    <cfRule type="iconSet" priority="5">
      <iconSet>
        <cfvo type="percent" val="0"/>
        <cfvo type="percent" val="33"/>
        <cfvo type="percent" val="67"/>
      </iconSet>
    </cfRule>
  </conditionalFormatting>
  <conditionalFormatting sqref="H44:H46">
    <cfRule type="dataBar" priority="1">
      <dataBar>
        <cfvo type="num" val="0"/>
        <cfvo type="num" val="1"/>
        <color rgb="FFC6C09C"/>
      </dataBar>
      <extLst>
        <ext xmlns:x14="http://schemas.microsoft.com/office/spreadsheetml/2009/9/main" uri="{B025F937-C7B1-47D3-B67F-A62EFF666E3E}">
          <x14:id>{663E4B46-1D88-4C01-87C0-B55392CE2EE7}</x14:id>
        </ext>
      </extLst>
    </cfRule>
  </conditionalFormatting>
  <conditionalFormatting sqref="K44:BN46">
    <cfRule type="expression" dxfId="2" priority="3">
      <formula>AND($E44&lt;=K$6,ROUNDDOWN(($F44-$E44+1)*$H44,0)+$E44-1&gt;=K$6)</formula>
    </cfRule>
    <cfRule type="expression" dxfId="1" priority="4">
      <formula>AND(NOT(ISBLANK($E44)),$E44&lt;=K$6,$F44&gt;=K$6)</formula>
    </cfRule>
  </conditionalFormatting>
  <conditionalFormatting sqref="K44:BN46">
    <cfRule type="expression" dxfId="0" priority="2">
      <formula>K$6=TODAY()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 xr:uid="{00000000-0002-0000-0000-000000000000}"/>
  </dataValidations>
  <pageMargins left="0.25" right="0.25" top="0.5" bottom="0.5" header="0.5" footer="0.25"/>
  <pageSetup scale="63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38" r:id="rId4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66</xdr:col>
                    <xdr:colOff>9525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H8:H30</xm:sqref>
        </x14:conditionalFormatting>
        <x14:conditionalFormatting xmlns:xm="http://schemas.microsoft.com/office/excel/2006/main">
          <x14:cfRule type="dataBar" id="{853A4E9B-8D4A-4674-8390-8BFA284A944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H31</xm:sqref>
        </x14:conditionalFormatting>
        <x14:conditionalFormatting xmlns:xm="http://schemas.microsoft.com/office/excel/2006/main">
          <x14:cfRule type="dataBar" id="{A2AD810F-CAA4-476A-A241-77DE42336C1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H32:H34</xm:sqref>
        </x14:conditionalFormatting>
        <x14:conditionalFormatting xmlns:xm="http://schemas.microsoft.com/office/excel/2006/main">
          <x14:cfRule type="dataBar" id="{57674A5A-4F6C-406F-A95F-4A7241830A0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H35</xm:sqref>
        </x14:conditionalFormatting>
        <x14:conditionalFormatting xmlns:xm="http://schemas.microsoft.com/office/excel/2006/main">
          <x14:cfRule type="dataBar" id="{C934DB6E-A07E-4E97-8E14-C18924FEC01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H36:H42</xm:sqref>
        </x14:conditionalFormatting>
        <x14:conditionalFormatting xmlns:xm="http://schemas.microsoft.com/office/excel/2006/main">
          <x14:cfRule type="dataBar" id="{BE06F773-3AF6-4620-B49B-F740A99AE00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H43</xm:sqref>
        </x14:conditionalFormatting>
        <x14:conditionalFormatting xmlns:xm="http://schemas.microsoft.com/office/excel/2006/main">
          <x14:cfRule type="dataBar" id="{663E4B46-1D88-4C01-87C0-B55392CE2EE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H44:H46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E29119016E54A9168344DA5A8C3A6" ma:contentTypeVersion="8" ma:contentTypeDescription="Create a new document." ma:contentTypeScope="" ma:versionID="330d17171635c57af5a8f74af91acb04">
  <xsd:schema xmlns:xsd="http://www.w3.org/2001/XMLSchema" xmlns:xs="http://www.w3.org/2001/XMLSchema" xmlns:p="http://schemas.microsoft.com/office/2006/metadata/properties" xmlns:ns2="8b37e8a9-dfcd-46ea-b5bf-aa8423f0f810" targetNamespace="http://schemas.microsoft.com/office/2006/metadata/properties" ma:root="true" ma:fieldsID="9382cd47f4cc6e1944d56cdfefc6e137" ns2:_="">
    <xsd:import namespace="8b37e8a9-dfcd-46ea-b5bf-aa8423f0f8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7e8a9-dfcd-46ea-b5bf-aa8423f0f8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9994BB-B44C-42F7-95D5-DF771EAC85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7e8a9-dfcd-46ea-b5bf-aa8423f0f8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F38692-EE3B-463E-A55F-9AF6EA92E58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3366475-4136-45AF-8F5B-E572182219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User</cp:lastModifiedBy>
  <cp:lastPrinted>2018-02-12T20:25:38Z</cp:lastPrinted>
  <dcterms:created xsi:type="dcterms:W3CDTF">2010-06-09T16:05:03Z</dcterms:created>
  <dcterms:modified xsi:type="dcterms:W3CDTF">2020-12-29T02:35:43Z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3.1.1</vt:lpwstr>
  </property>
  <property fmtid="{D5CDD505-2E9C-101B-9397-08002B2CF9AE}" pid="4" name="Source">
    <vt:lpwstr>https://www.vertex42.com/ExcelTemplates/excel-gantt-chart.html</vt:lpwstr>
  </property>
  <property fmtid="{D5CDD505-2E9C-101B-9397-08002B2CF9AE}" pid="5" name="ContentTypeId">
    <vt:lpwstr>0x010100352E29119016E54A9168344DA5A8C3A6</vt:lpwstr>
  </property>
</Properties>
</file>