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"/>
    </mc:Choice>
  </mc:AlternateContent>
  <xr:revisionPtr revIDLastSave="0" documentId="13_ncr:1_{09F15337-83D3-4BE5-8E44-E6AC3C2EC684}" xr6:coauthVersionLast="47" xr6:coauthVersionMax="47" xr10:uidLastSave="{00000000-0000-0000-0000-000000000000}"/>
  <bookViews>
    <workbookView xWindow="-108" yWindow="-108" windowWidth="23256" windowHeight="12456" firstSheet="4" activeTab="10" xr2:uid="{46B52760-6E94-4759-BDEF-A2400BC5A0BB}"/>
  </bookViews>
  <sheets>
    <sheet name="Objetos de dominio" sheetId="1" r:id="rId1"/>
    <sheet name="Administrador" sheetId="12" r:id="rId2"/>
    <sheet name="ConjuntoResidencial" sheetId="2" r:id="rId3"/>
    <sheet name="Zonainmueble" sheetId="15" r:id="rId4"/>
    <sheet name="Inmueble" sheetId="14" r:id="rId5"/>
    <sheet name="Residente" sheetId="7" r:id="rId6"/>
    <sheet name="ZonaComun" sheetId="4" r:id="rId7"/>
    <sheet name="Agenda" sheetId="3" r:id="rId8"/>
    <sheet name="RepetirAgenda" sheetId="16" r:id="rId9"/>
    <sheet name="Turno" sheetId="5" r:id="rId10"/>
    <sheet name="Reserva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6" l="1"/>
  <c r="G8" i="16" s="1"/>
  <c r="C9" i="16"/>
  <c r="C10" i="16"/>
  <c r="G10" i="16" s="1"/>
  <c r="G9" i="16"/>
  <c r="G13" i="16"/>
  <c r="G14" i="16"/>
  <c r="G15" i="16"/>
  <c r="G16" i="16"/>
  <c r="C5" i="16"/>
  <c r="G5" i="16" s="1"/>
  <c r="C6" i="16"/>
  <c r="G6" i="16" s="1"/>
  <c r="G17" i="16"/>
  <c r="I5" i="3"/>
  <c r="G6" i="6"/>
  <c r="C6" i="6"/>
  <c r="E5" i="6"/>
  <c r="E6" i="6"/>
  <c r="E4" i="6"/>
  <c r="I4" i="3"/>
  <c r="D6" i="6"/>
  <c r="F15" i="5"/>
  <c r="F16" i="5"/>
  <c r="G16" i="5" s="1"/>
  <c r="F14" i="5"/>
  <c r="F11" i="5"/>
  <c r="F12" i="5"/>
  <c r="F13" i="5"/>
  <c r="F10" i="5"/>
  <c r="G10" i="5" s="1"/>
  <c r="C12" i="16"/>
  <c r="G12" i="16" s="1"/>
  <c r="C11" i="16"/>
  <c r="G11" i="16" s="1"/>
  <c r="I6" i="3"/>
  <c r="G11" i="5"/>
  <c r="G12" i="5"/>
  <c r="G13" i="5"/>
  <c r="G14" i="5"/>
  <c r="G15" i="5"/>
  <c r="G17" i="5"/>
  <c r="G18" i="5"/>
  <c r="G19" i="5"/>
  <c r="G20" i="5"/>
  <c r="I8" i="3"/>
  <c r="I9" i="3"/>
  <c r="B5" i="3"/>
  <c r="B6" i="3"/>
  <c r="B4" i="3"/>
  <c r="B7" i="3"/>
  <c r="I7" i="3" s="1"/>
  <c r="H6" i="4"/>
  <c r="H5" i="4"/>
  <c r="H4" i="4"/>
  <c r="J6" i="7"/>
  <c r="E7" i="14"/>
  <c r="E8" i="14"/>
  <c r="E9" i="14"/>
  <c r="E10" i="14"/>
  <c r="D7" i="14"/>
  <c r="E7" i="15"/>
  <c r="E8" i="15"/>
  <c r="E9" i="15"/>
  <c r="E10" i="15"/>
  <c r="E11" i="15"/>
  <c r="E12" i="15"/>
  <c r="D7" i="15"/>
  <c r="D6" i="14"/>
  <c r="D5" i="14"/>
  <c r="E5" i="14"/>
  <c r="J5" i="7" s="1"/>
  <c r="E6" i="14"/>
  <c r="E4" i="14"/>
  <c r="J4" i="7" s="1"/>
  <c r="D4" i="14"/>
  <c r="E5" i="15"/>
  <c r="E6" i="15"/>
  <c r="E4" i="15"/>
  <c r="G5" i="12"/>
  <c r="G6" i="12"/>
  <c r="G4" i="12"/>
  <c r="G5" i="2"/>
  <c r="I6" i="4"/>
  <c r="C7" i="16" l="1"/>
  <c r="G7" i="16" s="1"/>
  <c r="F5" i="5"/>
  <c r="G5" i="5" s="1"/>
  <c r="C4" i="6" s="1"/>
  <c r="F6" i="5"/>
  <c r="G6" i="5" s="1"/>
  <c r="F4" i="5"/>
  <c r="G4" i="5" s="1"/>
  <c r="F9" i="5"/>
  <c r="G9" i="5" s="1"/>
  <c r="C5" i="6" s="1"/>
  <c r="F8" i="5"/>
  <c r="G8" i="5" s="1"/>
  <c r="F7" i="5"/>
  <c r="G7" i="5" s="1"/>
  <c r="C4" i="16"/>
  <c r="G4" i="16" s="1"/>
  <c r="K5" i="7"/>
  <c r="D5" i="6" s="1"/>
  <c r="K6" i="7"/>
  <c r="K7" i="7"/>
  <c r="K8" i="7"/>
  <c r="K9" i="7"/>
  <c r="K10" i="7"/>
  <c r="K4" i="7"/>
  <c r="D4" i="6" s="1"/>
  <c r="I5" i="4"/>
  <c r="I4" i="4"/>
  <c r="G4" i="2"/>
  <c r="G5" i="6" l="1"/>
  <c r="G4" i="6"/>
</calcChain>
</file>

<file path=xl/sharedStrings.xml><?xml version="1.0" encoding="utf-8"?>
<sst xmlns="http://schemas.openxmlformats.org/spreadsheetml/2006/main" count="295" uniqueCount="175">
  <si>
    <t>Nombre</t>
  </si>
  <si>
    <t>Descripción</t>
  </si>
  <si>
    <t>ConjuntoResidencial</t>
  </si>
  <si>
    <t>Corresponde la conjunto residencial dónde viven los residentes y dónde se encuentran las diferentes zonas comunes.</t>
  </si>
  <si>
    <t>ZonaComun</t>
  </si>
  <si>
    <t>Corresponde a las zonas comunes que pueden ser reservadas por los residentes.</t>
  </si>
  <si>
    <t>Agenda</t>
  </si>
  <si>
    <t>Turno</t>
  </si>
  <si>
    <t>Corresponde a los turnos que un residente puede reservar en una agenda, es decir, el residente puede seleccionar uno de estos turnos para realizar una reserva, ejemplo: Residente reserva el turno 2-4 pm</t>
  </si>
  <si>
    <t>Corresponde a la agenda diaria que tiene cada zona comun en un día, es decir, la zona común tiene su agenda para el día y en los turnos disponibles en esta agenda los residentes pueden reservar, ejemplo: Piscina tiene esta agenda para el día 20/08/2024.</t>
  </si>
  <si>
    <t>Reserva</t>
  </si>
  <si>
    <t>Corresponde a cada una de las reservas que pude hacer el residente, es decir, el residente puede reservar una zona común, ejemplo: El residente 001 reserva la piscina.</t>
  </si>
  <si>
    <t>Residente</t>
  </si>
  <si>
    <t>Corresponde a la persona que puede realizar la reserva.</t>
  </si>
  <si>
    <t>Administrador</t>
  </si>
  <si>
    <t>Corresponde a la persona que puede gestionar a los residentes, y las zonas comunes</t>
  </si>
  <si>
    <t>Publicación</t>
  </si>
  <si>
    <t>Corresponde a las publicaciones que pueden hacer los administradores, es decir, en caso de eventualidad o que se quiera hacer conocer algo, los administradores podrán usar este medio.</t>
  </si>
  <si>
    <t>&lt;&lt;&lt;&lt;&lt;&lt; Volver al inicio</t>
  </si>
  <si>
    <t>Identificador</t>
  </si>
  <si>
    <t>Combinación única 1</t>
  </si>
  <si>
    <t>Forest apartamentos</t>
  </si>
  <si>
    <t>Dirección</t>
  </si>
  <si>
    <t>Número de contacto</t>
  </si>
  <si>
    <t>Transversal 42b #12-46</t>
  </si>
  <si>
    <t>Sómos un conjunto residencial enfocado en la comodidad y confort con zonas naturales y un estilo amigable con el medio ambiente</t>
  </si>
  <si>
    <t>Piscina</t>
  </si>
  <si>
    <t>Es un dato que hace que cada conjunto residencial sea único.</t>
  </si>
  <si>
    <t>Es un dato que representa al nombre de un conjunto residencial</t>
  </si>
  <si>
    <t>Es un dato que representa el formato de texto de una dirección.</t>
  </si>
  <si>
    <t>Es un dato que representa el número de contacto de una conjunto residencial</t>
  </si>
  <si>
    <t>Es un dato que representa la descripción que tiene el conjunto residencial para ser identificado con palabras.</t>
  </si>
  <si>
    <t>No es posible tener más de una zona común con el mismo nombre para un mismo conjunto residencial.</t>
  </si>
  <si>
    <t>Es un espacio deportivo y lúdico</t>
  </si>
  <si>
    <t>Normas</t>
  </si>
  <si>
    <t>Imagen</t>
  </si>
  <si>
    <t>Para reservar la psicina debe contar con 1 dia de anterioridad</t>
  </si>
  <si>
    <t>Hora inicio</t>
  </si>
  <si>
    <t>Hora finalización</t>
  </si>
  <si>
    <t>Combinación única</t>
  </si>
  <si>
    <t>Número de turno</t>
  </si>
  <si>
    <t>Turno 1</t>
  </si>
  <si>
    <t>Turno 2</t>
  </si>
  <si>
    <t>Turno 3</t>
  </si>
  <si>
    <t>Turno 4</t>
  </si>
  <si>
    <t>Estado reserva</t>
  </si>
  <si>
    <t>Apellido</t>
  </si>
  <si>
    <t>Email</t>
  </si>
  <si>
    <t>Jose</t>
  </si>
  <si>
    <t>Zuluf</t>
  </si>
  <si>
    <t>example@example.com</t>
  </si>
  <si>
    <t>Cédula</t>
  </si>
  <si>
    <t>Confirmada</t>
  </si>
  <si>
    <t>Fecha de nacimiento</t>
  </si>
  <si>
    <t>No es posible tener más de un conjunto residencial con el mismo nombre</t>
  </si>
  <si>
    <t>Gimnasio</t>
  </si>
  <si>
    <t>Espacio que cuenta con diferentes maquinas para la ejercitación</t>
  </si>
  <si>
    <t>Usar la maquinaria con toalla y mantener la higiene</t>
  </si>
  <si>
    <t>Una misma agenda no puede repetirse para una zona comun</t>
  </si>
  <si>
    <t>Un turno especifico no puede repetirse dentro de la misma agenda</t>
  </si>
  <si>
    <t>No puede haber más de una reserva para la misma zona comun el mismo turno y residente</t>
  </si>
  <si>
    <t>No puede haber mas de un residente con la misma cédula</t>
  </si>
  <si>
    <t>No puede haber más de un administrador con el mismo correo electrónico.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</si>
  <si>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</si>
  <si>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</si>
  <si>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</si>
  <si>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</si>
  <si>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</si>
  <si>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</si>
  <si>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Es un dato que hace que cada agenda residencial sea único.</t>
  </si>
  <si>
    <t>Es un dato que hace que cada zona común sea única.</t>
  </si>
  <si>
    <t>Es el nombre con el que se conocera la agenda para un día especifico.</t>
  </si>
  <si>
    <t>Es un dato que representa la zona común con la que está relacionada la agenda especifica.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</si>
  <si>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</si>
  <si>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</si>
  <si>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</si>
  <si>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</si>
  <si>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</si>
  <si>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Es un dato que hace que cada reserva sea única.</t>
  </si>
  <si>
    <t>Este dato representa la fecha de creación en la que se realiza una reserva.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</si>
  <si>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</si>
  <si>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</si>
  <si>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la validez de la reserva, es decir, si esta se encuentra pendiente para ser confirmada o si ya está confirmada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</si>
  <si>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</si>
  <si>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</si>
  <si>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</si>
  <si>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</si>
  <si>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</si>
  <si>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Este dato representa el correo electrónico de un residente</t>
  </si>
  <si>
    <t>Este dato representa el número de contacto de un residente.</t>
  </si>
  <si>
    <t>Este dato representa el conjunto residencial al cual pertenece el residente.</t>
  </si>
  <si>
    <t>Es un dato que hace que cada administrador sea único.</t>
  </si>
  <si>
    <t>Es un dato que representa el nombre del administrador</t>
  </si>
  <si>
    <t>Este dato representa el número de contacto de un administrador.</t>
  </si>
  <si>
    <t>Juan</t>
  </si>
  <si>
    <t>Aristisabal</t>
  </si>
  <si>
    <t xml:space="preserve">ejemplo@jueves.com </t>
  </si>
  <si>
    <t>Pendiente</t>
  </si>
  <si>
    <t>tiempoUsoDia</t>
  </si>
  <si>
    <t>1 hora</t>
  </si>
  <si>
    <t>2 horas</t>
  </si>
  <si>
    <t>disponibiilidad</t>
  </si>
  <si>
    <t>si</t>
  </si>
  <si>
    <t>piscinaAdultos</t>
  </si>
  <si>
    <t>Fecha</t>
  </si>
  <si>
    <t>Estado</t>
  </si>
  <si>
    <t>estado</t>
  </si>
  <si>
    <t>Disponible</t>
  </si>
  <si>
    <t>No disponible</t>
  </si>
  <si>
    <t>NumeroInvitados</t>
  </si>
  <si>
    <t>1 invitado</t>
  </si>
  <si>
    <t>2 invitados</t>
  </si>
  <si>
    <t>contraseña</t>
  </si>
  <si>
    <t>1-Forest apartamentos</t>
  </si>
  <si>
    <t>Natural</t>
  </si>
  <si>
    <t>calle 42b #12-47</t>
  </si>
  <si>
    <t>Sómos un conjunto residencial que tenemos zonas muy amplias y confortables.</t>
  </si>
  <si>
    <t>Carlos</t>
  </si>
  <si>
    <t>Perez</t>
  </si>
  <si>
    <t>Sara</t>
  </si>
  <si>
    <t>Sanchez</t>
  </si>
  <si>
    <t>carlos@gmail.com</t>
  </si>
  <si>
    <t>sara@gmail.com</t>
  </si>
  <si>
    <t>Carlos-carlos@gmail.com</t>
  </si>
  <si>
    <t>Sara-sara@gmail.com</t>
  </si>
  <si>
    <t>numero de vivienda</t>
  </si>
  <si>
    <t>Casa</t>
  </si>
  <si>
    <t>Apartamento</t>
  </si>
  <si>
    <t>Tipo de documento</t>
  </si>
  <si>
    <t>Cédula de Ciudadanía</t>
  </si>
  <si>
    <t>Tarjeta de Identidad</t>
  </si>
  <si>
    <t>Registro Civil</t>
  </si>
  <si>
    <t>Cédula de Extranjería</t>
  </si>
  <si>
    <t xml:space="preserve"> inmueble</t>
  </si>
  <si>
    <t>tipoZonaInmueble</t>
  </si>
  <si>
    <t>numeroZonaInmueble</t>
  </si>
  <si>
    <t>Torre</t>
  </si>
  <si>
    <t>Bloque</t>
  </si>
  <si>
    <t>tipoInmueble</t>
  </si>
  <si>
    <t>ZonaInmueble</t>
  </si>
  <si>
    <t>Andres</t>
  </si>
  <si>
    <t>Velez</t>
  </si>
  <si>
    <t>andresjobpk@gmail.com</t>
  </si>
  <si>
    <t>Capacidad</t>
  </si>
  <si>
    <t>nombre</t>
  </si>
  <si>
    <t>horaInicio</t>
  </si>
  <si>
    <t>horaFin</t>
  </si>
  <si>
    <t>repetir</t>
  </si>
  <si>
    <t>8am</t>
  </si>
  <si>
    <t>tipoRecurrencia</t>
  </si>
  <si>
    <t>repetirCada</t>
  </si>
  <si>
    <t>fechaFinRepeticion</t>
  </si>
  <si>
    <t>Agenda para residentes</t>
  </si>
  <si>
    <t>Miercoles</t>
  </si>
  <si>
    <t>dia</t>
  </si>
  <si>
    <t>Agenda para dias de mantenimiento</t>
  </si>
  <si>
    <t>6am</t>
  </si>
  <si>
    <t>2pm</t>
  </si>
  <si>
    <t>Agenda para residentes turno Diurno</t>
  </si>
  <si>
    <t>Agenda para residentes turno Nocturno</t>
  </si>
  <si>
    <t>4pm</t>
  </si>
  <si>
    <t>10pm</t>
  </si>
  <si>
    <t>11am</t>
  </si>
  <si>
    <t>6pm</t>
  </si>
  <si>
    <t>12am</t>
  </si>
  <si>
    <t>7 invitados</t>
  </si>
  <si>
    <t>fechaReserva</t>
  </si>
  <si>
    <t>diasRepetir</t>
  </si>
  <si>
    <t>Martes</t>
  </si>
  <si>
    <t>Jueves</t>
  </si>
  <si>
    <t>Lunes</t>
  </si>
  <si>
    <t>Miércoles</t>
  </si>
  <si>
    <t>semana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</si>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</sst>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4EA72E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2" borderId="0" xfId="1" applyFill="1"/>
    <xf numFmtId="0" fontId="4" fillId="0" borderId="0" xfId="0" applyFont="1"/>
    <xf numFmtId="0" fontId="1" fillId="3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1" fillId="4" borderId="1" xfId="0" applyFont="1" applyFill="1" applyBorder="1"/>
    <xf numFmtId="0" fontId="0" fillId="4" borderId="1" xfId="0" applyFill="1" applyBorder="1"/>
    <xf numFmtId="2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3" fillId="0" borderId="1" xfId="1" applyNumberFormat="1" applyBorder="1"/>
    <xf numFmtId="1" fontId="2" fillId="0" borderId="1" xfId="0" applyNumberFormat="1" applyFont="1" applyBorder="1"/>
    <xf numFmtId="1" fontId="0" fillId="4" borderId="1" xfId="0" applyNumberForma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wrapText="1"/>
    </xf>
    <xf numFmtId="0" fontId="1" fillId="0" borderId="2" xfId="0" applyFont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49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2" fillId="6" borderId="1" xfId="0" applyFon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49" fontId="2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" fillId="8" borderId="1" xfId="0" applyFont="1" applyFill="1" applyBorder="1"/>
    <xf numFmtId="164" fontId="2" fillId="8" borderId="1" xfId="0" applyNumberFormat="1" applyFont="1" applyFill="1" applyBorder="1"/>
    <xf numFmtId="49" fontId="2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2" fillId="9" borderId="1" xfId="0" applyFont="1" applyFill="1" applyBorder="1"/>
    <xf numFmtId="164" fontId="2" fillId="9" borderId="1" xfId="0" applyNumberFormat="1" applyFont="1" applyFill="1" applyBorder="1"/>
    <xf numFmtId="49" fontId="2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0" fontId="2" fillId="10" borderId="1" xfId="0" applyFont="1" applyFill="1" applyBorder="1" applyAlignment="1">
      <alignment vertical="center"/>
    </xf>
    <xf numFmtId="165" fontId="2" fillId="10" borderId="1" xfId="0" applyNumberFormat="1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7" borderId="1" xfId="0" applyFont="1" applyFill="1" applyBorder="1" applyAlignment="1">
      <alignment vertical="center"/>
    </xf>
    <xf numFmtId="165" fontId="2" fillId="7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165" fontId="2" fillId="11" borderId="1" xfId="0" applyNumberFormat="1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5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ara@gmail.com" TargetMode="External"/><Relationship Id="rId1" Type="http://schemas.openxmlformats.org/officeDocument/2006/relationships/hyperlink" Target="mailto:carlo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ara-sara@gmail.com" TargetMode="External"/><Relationship Id="rId1" Type="http://schemas.openxmlformats.org/officeDocument/2006/relationships/hyperlink" Target="mailto:Carlos-carlos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120-B689-4608-A7AB-FD2F4140FEAD}">
  <dimension ref="A1:B9"/>
  <sheetViews>
    <sheetView workbookViewId="0">
      <selection activeCell="E10" sqref="E10"/>
    </sheetView>
  </sheetViews>
  <sheetFormatPr baseColWidth="10" defaultRowHeight="14.4" x14ac:dyDescent="0.3"/>
  <cols>
    <col min="1" max="1" width="27.6640625" customWidth="1"/>
    <col min="2" max="2" width="58.33203125" customWidth="1"/>
  </cols>
  <sheetData>
    <row r="1" spans="1:2" x14ac:dyDescent="0.3">
      <c r="A1" s="2" t="s">
        <v>0</v>
      </c>
      <c r="B1" s="2" t="s">
        <v>1</v>
      </c>
    </row>
    <row r="2" spans="1:2" ht="30.6" customHeight="1" x14ac:dyDescent="0.3">
      <c r="A2" s="3" t="s">
        <v>2</v>
      </c>
      <c r="B2" s="4" t="s">
        <v>3</v>
      </c>
    </row>
    <row r="3" spans="1:2" ht="31.2" customHeight="1" x14ac:dyDescent="0.3">
      <c r="A3" s="3" t="s">
        <v>4</v>
      </c>
      <c r="B3" s="4" t="s">
        <v>5</v>
      </c>
    </row>
    <row r="4" spans="1:2" ht="46.95" customHeight="1" x14ac:dyDescent="0.3">
      <c r="A4" s="3" t="s">
        <v>6</v>
      </c>
      <c r="B4" s="5" t="s">
        <v>9</v>
      </c>
    </row>
    <row r="5" spans="1:2" ht="47.4" customHeight="1" x14ac:dyDescent="0.3">
      <c r="A5" s="3" t="s">
        <v>7</v>
      </c>
      <c r="B5" s="5" t="s">
        <v>8</v>
      </c>
    </row>
    <row r="6" spans="1:2" ht="43.95" customHeight="1" x14ac:dyDescent="0.3">
      <c r="A6" s="3" t="s">
        <v>10</v>
      </c>
      <c r="B6" s="5" t="s">
        <v>11</v>
      </c>
    </row>
    <row r="7" spans="1:2" ht="24" customHeight="1" x14ac:dyDescent="0.3">
      <c r="A7" s="1" t="s">
        <v>12</v>
      </c>
      <c r="B7" s="5" t="s">
        <v>13</v>
      </c>
    </row>
    <row r="8" spans="1:2" ht="28.8" x14ac:dyDescent="0.3">
      <c r="A8" s="1" t="s">
        <v>14</v>
      </c>
      <c r="B8" s="5" t="s">
        <v>15</v>
      </c>
    </row>
    <row r="9" spans="1:2" ht="43.2" x14ac:dyDescent="0.3">
      <c r="A9" s="1" t="s">
        <v>16</v>
      </c>
      <c r="B9" s="5" t="s">
        <v>17</v>
      </c>
    </row>
  </sheetData>
  <hyperlinks>
    <hyperlink ref="A2" location="TipoApuesta!A1" display="TipoApuesta!A1" xr:uid="{D0048307-89EE-4AA5-9AB4-3B1D102BE25E}"/>
    <hyperlink ref="A3" location="TipoConfiguracionApuesta!A1" display="TipoConfiguracionApuesta!A1" xr:uid="{FC7C1AA5-A8DF-4420-A7B0-922F74CE2B62}"/>
    <hyperlink ref="A4" location="Apuesta!A1" display="Apuesta!A1" xr:uid="{BE3BA844-768E-4C9A-AE85-C938A2F7D6BF}"/>
    <hyperlink ref="A5" location="ConfiguracionApuesta!A1" display="ConfiguracionApuesta!A1" xr:uid="{B2C792AB-83B9-4D2E-8656-11316B101027}"/>
    <hyperlink ref="A6" location="Sorteo!A1" display="Sorteo!A1" xr:uid="{182B60AC-1CD0-484F-BC76-EA174CB8BD7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7FE9-87E6-48DC-A707-90EBA4949045}">
  <dimension ref="A1:I20"/>
  <sheetViews>
    <sheetView workbookViewId="0">
      <selection activeCell="G13" sqref="G13"/>
    </sheetView>
  </sheetViews>
  <sheetFormatPr baseColWidth="10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89.5546875" customWidth="1"/>
    <col min="7" max="7" width="95.6640625" customWidth="1"/>
  </cols>
  <sheetData>
    <row r="1" spans="1:9" x14ac:dyDescent="0.3">
      <c r="A1" s="6" t="s">
        <v>18</v>
      </c>
      <c r="B1" s="6"/>
      <c r="C1" s="6"/>
      <c r="D1" s="6"/>
      <c r="E1" s="6"/>
      <c r="F1" s="6"/>
    </row>
    <row r="2" spans="1:9" x14ac:dyDescent="0.3">
      <c r="A2" s="7" t="s">
        <v>73</v>
      </c>
      <c r="B2" s="7" t="s">
        <v>74</v>
      </c>
      <c r="C2" s="7" t="s">
        <v>75</v>
      </c>
      <c r="D2" s="7" t="s">
        <v>76</v>
      </c>
      <c r="E2" s="7"/>
      <c r="F2" s="7" t="s">
        <v>77</v>
      </c>
      <c r="G2" s="7" t="s">
        <v>59</v>
      </c>
    </row>
    <row r="3" spans="1:9" x14ac:dyDescent="0.3">
      <c r="A3" s="2" t="s">
        <v>19</v>
      </c>
      <c r="B3" s="2" t="s">
        <v>40</v>
      </c>
      <c r="C3" s="2" t="s">
        <v>37</v>
      </c>
      <c r="D3" s="2" t="s">
        <v>38</v>
      </c>
      <c r="E3" s="2" t="s">
        <v>105</v>
      </c>
      <c r="F3" s="2" t="s">
        <v>6</v>
      </c>
      <c r="G3" s="13" t="s">
        <v>39</v>
      </c>
    </row>
    <row r="4" spans="1:9" x14ac:dyDescent="0.3">
      <c r="A4" s="30">
        <v>1</v>
      </c>
      <c r="B4" s="30" t="s">
        <v>41</v>
      </c>
      <c r="C4" s="31">
        <v>0.25</v>
      </c>
      <c r="D4" s="31">
        <v>0.33333333333333331</v>
      </c>
      <c r="E4" s="32" t="s">
        <v>107</v>
      </c>
      <c r="F4" s="33" t="str">
        <f>Agenda!$I$4</f>
        <v>Agenda para residentes turno Diurno 18/09/2024-Gimnasio-1-Forest apartamentos</v>
      </c>
      <c r="G4" s="14" t="str">
        <f t="shared" ref="G4:G20" si="0">_xlfn.CONCAT(B4,"-",F4)</f>
        <v>Turno 1-Agenda para residentes turno Diurno 18/09/2024-Gimnasio-1-Forest apartamentos</v>
      </c>
      <c r="I4" t="s">
        <v>106</v>
      </c>
    </row>
    <row r="5" spans="1:9" x14ac:dyDescent="0.3">
      <c r="A5" s="30">
        <v>2</v>
      </c>
      <c r="B5" s="30" t="s">
        <v>42</v>
      </c>
      <c r="C5" s="31">
        <v>0.33333333333333331</v>
      </c>
      <c r="D5" s="31">
        <v>0.41666666666666669</v>
      </c>
      <c r="E5" s="32" t="s">
        <v>107</v>
      </c>
      <c r="F5" s="33" t="str">
        <f>Agenda!$I$4</f>
        <v>Agenda para residentes turno Diurno 18/09/2024-Gimnasio-1-Forest apartamentos</v>
      </c>
      <c r="G5" s="14" t="str">
        <f t="shared" si="0"/>
        <v>Turno 2-Agenda para residentes turno Diurno 18/09/2024-Gimnasio-1-Forest apartamentos</v>
      </c>
      <c r="I5" t="s">
        <v>107</v>
      </c>
    </row>
    <row r="6" spans="1:9" x14ac:dyDescent="0.3">
      <c r="A6" s="30">
        <v>3</v>
      </c>
      <c r="B6" s="30" t="s">
        <v>43</v>
      </c>
      <c r="C6" s="31">
        <v>0.41666666666666669</v>
      </c>
      <c r="D6" s="31">
        <v>0</v>
      </c>
      <c r="E6" s="32" t="s">
        <v>107</v>
      </c>
      <c r="F6" s="33" t="str">
        <f>Agenda!$I$4</f>
        <v>Agenda para residentes turno Diurno 18/09/2024-Gimnasio-1-Forest apartamentos</v>
      </c>
      <c r="G6" s="14" t="str">
        <f t="shared" si="0"/>
        <v>Turno 3-Agenda para residentes turno Diurno 18/09/2024-Gimnasio-1-Forest apartamentos</v>
      </c>
      <c r="I6" t="s">
        <v>108</v>
      </c>
    </row>
    <row r="7" spans="1:9" x14ac:dyDescent="0.3">
      <c r="A7" s="35">
        <v>4</v>
      </c>
      <c r="B7" s="35" t="s">
        <v>41</v>
      </c>
      <c r="C7" s="36">
        <v>0.66666666666666663</v>
      </c>
      <c r="D7" s="36">
        <v>0.75</v>
      </c>
      <c r="E7" s="37" t="s">
        <v>107</v>
      </c>
      <c r="F7" s="38" t="str">
        <f>Agenda!$I$5</f>
        <v>Agenda para residentes turno Nocturno 18/09/2024-Gimnasio-1-Forest apartamentos</v>
      </c>
      <c r="G7" s="14" t="str">
        <f t="shared" si="0"/>
        <v>Turno 1-Agenda para residentes turno Nocturno 18/09/2024-Gimnasio-1-Forest apartamentos</v>
      </c>
    </row>
    <row r="8" spans="1:9" x14ac:dyDescent="0.3">
      <c r="A8" s="35">
        <v>5</v>
      </c>
      <c r="B8" s="35" t="s">
        <v>42</v>
      </c>
      <c r="C8" s="36">
        <v>0.75</v>
      </c>
      <c r="D8" s="36">
        <v>0.83333333333333337</v>
      </c>
      <c r="E8" s="37" t="s">
        <v>107</v>
      </c>
      <c r="F8" s="38" t="str">
        <f>Agenda!$I$5</f>
        <v>Agenda para residentes turno Nocturno 18/09/2024-Gimnasio-1-Forest apartamentos</v>
      </c>
      <c r="G8" s="14" t="str">
        <f t="shared" si="0"/>
        <v>Turno 2-Agenda para residentes turno Nocturno 18/09/2024-Gimnasio-1-Forest apartamentos</v>
      </c>
    </row>
    <row r="9" spans="1:9" x14ac:dyDescent="0.3">
      <c r="A9" s="35">
        <v>6</v>
      </c>
      <c r="B9" s="35" t="s">
        <v>43</v>
      </c>
      <c r="C9" s="36">
        <v>0.83333333333333337</v>
      </c>
      <c r="D9" s="36">
        <v>0.91666666666666663</v>
      </c>
      <c r="E9" s="37" t="s">
        <v>107</v>
      </c>
      <c r="F9" s="38" t="str">
        <f>Agenda!$I$5</f>
        <v>Agenda para residentes turno Nocturno 18/09/2024-Gimnasio-1-Forest apartamentos</v>
      </c>
      <c r="G9" s="14" t="str">
        <f t="shared" si="0"/>
        <v>Turno 3-Agenda para residentes turno Nocturno 18/09/2024-Gimnasio-1-Forest apartamentos</v>
      </c>
    </row>
    <row r="10" spans="1:9" x14ac:dyDescent="0.3">
      <c r="A10" s="39">
        <v>7</v>
      </c>
      <c r="B10" s="39" t="s">
        <v>41</v>
      </c>
      <c r="C10" s="40">
        <v>0.58333333333333337</v>
      </c>
      <c r="D10" s="40">
        <v>0.625</v>
      </c>
      <c r="E10" s="41" t="s">
        <v>107</v>
      </c>
      <c r="F10" s="42" t="str">
        <f>Agenda!$I$6</f>
        <v>Agenda para residentes 19/09/2024-piscinaAdultos-2-Natural</v>
      </c>
      <c r="G10" s="14" t="str">
        <f t="shared" si="0"/>
        <v>Turno 1-Agenda para residentes 19/09/2024-piscinaAdultos-2-Natural</v>
      </c>
    </row>
    <row r="11" spans="1:9" x14ac:dyDescent="0.3">
      <c r="A11" s="39">
        <v>8</v>
      </c>
      <c r="B11" s="39" t="s">
        <v>42</v>
      </c>
      <c r="C11" s="40">
        <v>0.625</v>
      </c>
      <c r="D11" s="40">
        <v>0.66666666666666696</v>
      </c>
      <c r="E11" s="41" t="s">
        <v>107</v>
      </c>
      <c r="F11" s="42" t="str">
        <f>Agenda!$I$6</f>
        <v>Agenda para residentes 19/09/2024-piscinaAdultos-2-Natural</v>
      </c>
      <c r="G11" s="14" t="str">
        <f t="shared" si="0"/>
        <v>Turno 2-Agenda para residentes 19/09/2024-piscinaAdultos-2-Natural</v>
      </c>
    </row>
    <row r="12" spans="1:9" x14ac:dyDescent="0.3">
      <c r="A12" s="39">
        <v>9</v>
      </c>
      <c r="B12" s="39" t="s">
        <v>43</v>
      </c>
      <c r="C12" s="40">
        <v>0.66666666666666696</v>
      </c>
      <c r="D12" s="40">
        <v>0.70833333333333404</v>
      </c>
      <c r="E12" s="41" t="s">
        <v>107</v>
      </c>
      <c r="F12" s="42" t="str">
        <f>Agenda!$I$6</f>
        <v>Agenda para residentes 19/09/2024-piscinaAdultos-2-Natural</v>
      </c>
      <c r="G12" s="14" t="str">
        <f t="shared" si="0"/>
        <v>Turno 3-Agenda para residentes 19/09/2024-piscinaAdultos-2-Natural</v>
      </c>
    </row>
    <row r="13" spans="1:9" x14ac:dyDescent="0.3">
      <c r="A13" s="39">
        <v>10</v>
      </c>
      <c r="B13" s="39" t="s">
        <v>44</v>
      </c>
      <c r="C13" s="40">
        <v>0.70833333333333404</v>
      </c>
      <c r="D13" s="40">
        <v>0.750000000000001</v>
      </c>
      <c r="E13" s="41" t="s">
        <v>107</v>
      </c>
      <c r="F13" s="42" t="str">
        <f>Agenda!$I$6</f>
        <v>Agenda para residentes 19/09/2024-piscinaAdultos-2-Natural</v>
      </c>
      <c r="G13" s="14" t="str">
        <f t="shared" si="0"/>
        <v>Turno 4-Agenda para residentes 19/09/2024-piscinaAdultos-2-Natural</v>
      </c>
    </row>
    <row r="14" spans="1:9" x14ac:dyDescent="0.3">
      <c r="A14" s="43">
        <v>11</v>
      </c>
      <c r="B14" s="43" t="s">
        <v>41</v>
      </c>
      <c r="C14" s="44">
        <v>0.33333333333333331</v>
      </c>
      <c r="D14" s="44">
        <v>0.375</v>
      </c>
      <c r="E14" s="45" t="s">
        <v>108</v>
      </c>
      <c r="F14" s="46" t="str">
        <f>Agenda!$I$7</f>
        <v>Agenda para dias de mantenimiento 18/09/2024-Piscina-1-Forest apartamentos</v>
      </c>
      <c r="G14" s="14" t="str">
        <f t="shared" si="0"/>
        <v>Turno 1-Agenda para dias de mantenimiento 18/09/2024-Piscina-1-Forest apartamentos</v>
      </c>
    </row>
    <row r="15" spans="1:9" x14ac:dyDescent="0.3">
      <c r="A15" s="43">
        <v>12</v>
      </c>
      <c r="B15" s="43" t="s">
        <v>42</v>
      </c>
      <c r="C15" s="44">
        <v>0.375</v>
      </c>
      <c r="D15" s="44">
        <v>0.41666666666666702</v>
      </c>
      <c r="E15" s="45" t="s">
        <v>108</v>
      </c>
      <c r="F15" s="46" t="str">
        <f>Agenda!$I$7</f>
        <v>Agenda para dias de mantenimiento 18/09/2024-Piscina-1-Forest apartamentos</v>
      </c>
      <c r="G15" s="14" t="str">
        <f t="shared" si="0"/>
        <v>Turno 2-Agenda para dias de mantenimiento 18/09/2024-Piscina-1-Forest apartamentos</v>
      </c>
    </row>
    <row r="16" spans="1:9" x14ac:dyDescent="0.3">
      <c r="A16" s="43">
        <v>13</v>
      </c>
      <c r="B16" s="43" t="s">
        <v>43</v>
      </c>
      <c r="C16" s="44">
        <v>0.41666666666666702</v>
      </c>
      <c r="D16" s="44">
        <v>0.45833333333333398</v>
      </c>
      <c r="E16" s="45" t="s">
        <v>108</v>
      </c>
      <c r="F16" s="46" t="str">
        <f>Agenda!$I$7</f>
        <v>Agenda para dias de mantenimiento 18/09/2024-Piscina-1-Forest apartamentos</v>
      </c>
      <c r="G16" s="14" t="str">
        <f t="shared" si="0"/>
        <v>Turno 3-Agenda para dias de mantenimiento 18/09/2024-Piscina-1-Forest apartamentos</v>
      </c>
    </row>
    <row r="17" spans="1:7" x14ac:dyDescent="0.3">
      <c r="A17" s="34">
        <v>14</v>
      </c>
      <c r="B17" s="9"/>
      <c r="C17" s="12"/>
      <c r="D17" s="12"/>
      <c r="E17" s="22"/>
      <c r="F17" s="1"/>
      <c r="G17" s="14" t="str">
        <f t="shared" si="0"/>
        <v>-</v>
      </c>
    </row>
    <row r="18" spans="1:7" x14ac:dyDescent="0.3">
      <c r="A18" s="34">
        <v>15</v>
      </c>
      <c r="B18" s="9"/>
      <c r="C18" s="12"/>
      <c r="D18" s="12"/>
      <c r="E18" s="22"/>
      <c r="F18" s="1"/>
      <c r="G18" s="14" t="str">
        <f t="shared" si="0"/>
        <v>-</v>
      </c>
    </row>
    <row r="19" spans="1:7" x14ac:dyDescent="0.3">
      <c r="A19" s="34">
        <v>16</v>
      </c>
      <c r="B19" s="9"/>
      <c r="C19" s="12"/>
      <c r="D19" s="12"/>
      <c r="E19" s="22"/>
      <c r="F19" s="1"/>
      <c r="G19" s="14" t="str">
        <f t="shared" si="0"/>
        <v>-</v>
      </c>
    </row>
    <row r="20" spans="1:7" x14ac:dyDescent="0.3">
      <c r="A20" s="34">
        <v>17</v>
      </c>
      <c r="B20" s="9"/>
      <c r="C20" s="12"/>
      <c r="D20" s="12"/>
      <c r="E20" s="22"/>
      <c r="F20" s="1"/>
      <c r="G20" s="14" t="str">
        <f t="shared" si="0"/>
        <v>-</v>
      </c>
    </row>
  </sheetData>
  <phoneticPr fontId="5" type="noConversion"/>
  <dataValidations count="1">
    <dataValidation type="list" allowBlank="1" showInputMessage="1" showErrorMessage="1" sqref="E4:E20" xr:uid="{C5425F56-CB4D-4EEA-B72D-6F9063B344A8}">
      <formula1>$I$5:$I$6</formula1>
    </dataValidation>
  </dataValidations>
  <hyperlinks>
    <hyperlink ref="A1" location="Objetos de dominio!A1" display="Objetos de dominio!A1" xr:uid="{2C00C4A2-B1B5-42FB-B628-F24E52AFF075}"/>
    <hyperlink ref="C1" location="Objetos de dominio!A1" display="Objetos de dominio!A1" xr:uid="{453685FE-0ACE-4B70-8B44-4BDAA40A8AB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58C5-1336-4CBF-811D-FC698DD26BEA}">
  <dimension ref="A1:I10"/>
  <sheetViews>
    <sheetView tabSelected="1" workbookViewId="0">
      <selection activeCell="C9" sqref="C9"/>
    </sheetView>
  </sheetViews>
  <sheetFormatPr baseColWidth="10" defaultRowHeight="14.4" x14ac:dyDescent="0.3"/>
  <cols>
    <col min="2" max="2" width="23.5546875" customWidth="1"/>
    <col min="3" max="3" width="85.109375" customWidth="1"/>
    <col min="4" max="6" width="23.5546875" customWidth="1"/>
    <col min="7" max="7" width="118" customWidth="1"/>
  </cols>
  <sheetData>
    <row r="1" spans="1:9" x14ac:dyDescent="0.3">
      <c r="A1" s="6" t="s">
        <v>18</v>
      </c>
      <c r="B1" s="6"/>
      <c r="C1" s="6"/>
      <c r="D1" s="6"/>
      <c r="E1" s="6"/>
      <c r="F1" s="6"/>
    </row>
    <row r="2" spans="1:9" x14ac:dyDescent="0.3">
      <c r="A2" s="7" t="s">
        <v>78</v>
      </c>
      <c r="B2" s="7" t="s">
        <v>79</v>
      </c>
      <c r="C2" s="7" t="s">
        <v>80</v>
      </c>
      <c r="D2" s="7" t="s">
        <v>81</v>
      </c>
      <c r="E2" s="7"/>
      <c r="F2" s="7" t="s">
        <v>82</v>
      </c>
      <c r="G2" s="7" t="s">
        <v>60</v>
      </c>
    </row>
    <row r="3" spans="1:9" x14ac:dyDescent="0.3">
      <c r="A3" s="2" t="s">
        <v>19</v>
      </c>
      <c r="B3" s="2" t="s">
        <v>109</v>
      </c>
      <c r="C3" s="2" t="s">
        <v>7</v>
      </c>
      <c r="D3" s="2" t="s">
        <v>12</v>
      </c>
      <c r="E3" s="2" t="s">
        <v>166</v>
      </c>
      <c r="F3" s="2" t="s">
        <v>45</v>
      </c>
      <c r="G3" s="13" t="s">
        <v>39</v>
      </c>
      <c r="I3" s="29" t="s">
        <v>52</v>
      </c>
    </row>
    <row r="4" spans="1:9" x14ac:dyDescent="0.3">
      <c r="A4" s="9">
        <v>1</v>
      </c>
      <c r="B4" s="9" t="s">
        <v>110</v>
      </c>
      <c r="C4" s="23" t="str">
        <f>Turno!$G$5</f>
        <v>Turno 2-Agenda para residentes turno Diurno 18/09/2024-Gimnasio-1-Forest apartamentos</v>
      </c>
      <c r="D4" s="16" t="str">
        <f>Residente!K4</f>
        <v>Jose Zuluf-74564891</v>
      </c>
      <c r="E4" s="16" t="str">
        <f ca="1">TEXT(TODAY(),"dd/mm/yyyy")</f>
        <v>21/09/2024</v>
      </c>
      <c r="F4" s="15" t="s">
        <v>52</v>
      </c>
      <c r="G4" s="14" t="str">
        <f>C4&amp;"-"&amp;D4&amp;"-"&amp;B4</f>
        <v>Turno 2-Agenda para residentes turno Diurno 18/09/2024-Gimnasio-1-Forest apartamentos-Jose Zuluf-74564891-1 invitado</v>
      </c>
      <c r="I4" t="s">
        <v>97</v>
      </c>
    </row>
    <row r="5" spans="1:9" x14ac:dyDescent="0.3">
      <c r="A5" s="9">
        <v>2</v>
      </c>
      <c r="B5" s="9" t="s">
        <v>111</v>
      </c>
      <c r="C5" s="23" t="str">
        <f>Turno!$G$9</f>
        <v>Turno 3-Agenda para residentes turno Nocturno 18/09/2024-Gimnasio-1-Forest apartamentos</v>
      </c>
      <c r="D5" s="16" t="str">
        <f>Residente!K5</f>
        <v>Juan Aristisabal-16513516</v>
      </c>
      <c r="E5" s="16" t="str">
        <f t="shared" ref="E5:E6" ca="1" si="0">TEXT(TODAY(),"dd/mm/yyyy")</f>
        <v>21/09/2024</v>
      </c>
      <c r="F5" s="15" t="s">
        <v>97</v>
      </c>
      <c r="G5" s="14" t="str">
        <f>C5&amp;"-"&amp;D5&amp;"-"&amp;B5</f>
        <v>Turno 3-Agenda para residentes turno Nocturno 18/09/2024-Gimnasio-1-Forest apartamentos-Juan Aristisabal-16513516-2 invitados</v>
      </c>
    </row>
    <row r="6" spans="1:9" x14ac:dyDescent="0.3">
      <c r="A6" s="9">
        <v>3</v>
      </c>
      <c r="B6" s="9" t="s">
        <v>165</v>
      </c>
      <c r="C6" s="23" t="str">
        <f>Turno!$G$13</f>
        <v>Turno 4-Agenda para residentes 19/09/2024-piscinaAdultos-2-Natural</v>
      </c>
      <c r="D6" s="16" t="str">
        <f>Residente!$K$6</f>
        <v>Andres Velez-8552369</v>
      </c>
      <c r="E6" s="16" t="str">
        <f t="shared" ca="1" si="0"/>
        <v>21/09/2024</v>
      </c>
      <c r="F6" s="15" t="s">
        <v>52</v>
      </c>
      <c r="G6" s="14" t="str">
        <f>C6&amp;"-"&amp;D6&amp;"-"&amp;B6</f>
        <v>Turno 4-Agenda para residentes 19/09/2024-piscinaAdultos-2-Natural-Andres Velez-8552369-7 invitados</v>
      </c>
    </row>
    <row r="7" spans="1:9" x14ac:dyDescent="0.3">
      <c r="A7" s="9">
        <v>4</v>
      </c>
      <c r="B7" s="9"/>
      <c r="C7" s="23"/>
      <c r="D7" s="16"/>
      <c r="E7" s="16"/>
      <c r="F7" s="15"/>
      <c r="G7" s="14"/>
    </row>
    <row r="8" spans="1:9" x14ac:dyDescent="0.3">
      <c r="A8" s="9">
        <v>5</v>
      </c>
      <c r="B8" s="9"/>
      <c r="C8" s="23"/>
      <c r="D8" s="16"/>
      <c r="E8" s="16"/>
      <c r="F8" s="15"/>
      <c r="G8" s="14"/>
    </row>
    <row r="9" spans="1:9" x14ac:dyDescent="0.3">
      <c r="A9" s="9">
        <v>6</v>
      </c>
      <c r="B9" s="9"/>
      <c r="C9" s="23"/>
      <c r="D9" s="16"/>
      <c r="E9" s="16"/>
      <c r="F9" s="15"/>
      <c r="G9" s="14"/>
    </row>
    <row r="10" spans="1:9" x14ac:dyDescent="0.3">
      <c r="A10" s="9">
        <v>7</v>
      </c>
      <c r="B10" s="9"/>
      <c r="C10" s="23"/>
      <c r="D10" s="16"/>
      <c r="E10" s="16"/>
      <c r="F10" s="15"/>
      <c r="G10" s="14"/>
    </row>
  </sheetData>
  <dataValidations count="1">
    <dataValidation type="list" allowBlank="1" showInputMessage="1" showErrorMessage="1" sqref="F4:F8" xr:uid="{972AEAB9-6169-49CA-B2C0-AFCBCAEF5256}">
      <formula1>$I$3:$I$4</formula1>
    </dataValidation>
  </dataValidations>
  <hyperlinks>
    <hyperlink ref="A1" location="Objetos de dominio!A1" display="Objetos de dominio!A1" xr:uid="{8228B9FF-DB9A-4782-835D-E798AD90F3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24B0-BF43-4D8E-8B80-2D2432DEB873}">
  <dimension ref="A1:G6"/>
  <sheetViews>
    <sheetView workbookViewId="0">
      <selection activeCell="E24" sqref="E24"/>
    </sheetView>
  </sheetViews>
  <sheetFormatPr baseColWidth="10" defaultRowHeight="14.4" x14ac:dyDescent="0.3"/>
  <cols>
    <col min="4" max="4" width="23.88671875" customWidth="1"/>
    <col min="5" max="5" width="18" customWidth="1"/>
    <col min="6" max="6" width="23.88671875" customWidth="1"/>
    <col min="7" max="7" width="33" customWidth="1"/>
  </cols>
  <sheetData>
    <row r="1" spans="1:7" x14ac:dyDescent="0.3">
      <c r="A1" s="6" t="s">
        <v>18</v>
      </c>
      <c r="B1" s="6"/>
      <c r="C1" s="6"/>
      <c r="D1" s="6"/>
      <c r="E1" s="6"/>
      <c r="F1" s="6"/>
    </row>
    <row r="2" spans="1:7" x14ac:dyDescent="0.3">
      <c r="A2" s="7" t="s">
        <v>91</v>
      </c>
      <c r="B2" s="7"/>
      <c r="C2" s="7"/>
      <c r="D2" s="7" t="s">
        <v>93</v>
      </c>
      <c r="E2" s="7" t="s">
        <v>92</v>
      </c>
      <c r="F2" s="7"/>
      <c r="G2" s="7" t="s">
        <v>62</v>
      </c>
    </row>
    <row r="3" spans="1:7" x14ac:dyDescent="0.3">
      <c r="A3" s="2" t="s">
        <v>19</v>
      </c>
      <c r="B3" s="2" t="s">
        <v>0</v>
      </c>
      <c r="C3" s="2" t="s">
        <v>46</v>
      </c>
      <c r="D3" s="2" t="s">
        <v>23</v>
      </c>
      <c r="E3" s="2" t="s">
        <v>47</v>
      </c>
      <c r="F3" s="2" t="s">
        <v>112</v>
      </c>
      <c r="G3" s="13" t="s">
        <v>39</v>
      </c>
    </row>
    <row r="4" spans="1:7" x14ac:dyDescent="0.3">
      <c r="A4" s="9">
        <v>1</v>
      </c>
      <c r="B4" s="9" t="s">
        <v>117</v>
      </c>
      <c r="C4" s="9" t="s">
        <v>118</v>
      </c>
      <c r="D4" s="18">
        <v>3053456459</v>
      </c>
      <c r="E4" s="3" t="s">
        <v>121</v>
      </c>
      <c r="F4" s="18">
        <v>123456</v>
      </c>
      <c r="G4" s="19" t="str">
        <f>B4&amp;"-"&amp;E4</f>
        <v>Carlos-carlos@gmail.com</v>
      </c>
    </row>
    <row r="5" spans="1:7" x14ac:dyDescent="0.3">
      <c r="A5" s="9">
        <v>2</v>
      </c>
      <c r="B5" s="9" t="s">
        <v>119</v>
      </c>
      <c r="C5" s="9" t="s">
        <v>120</v>
      </c>
      <c r="D5" s="1">
        <v>3584418688</v>
      </c>
      <c r="E5" s="3" t="s">
        <v>122</v>
      </c>
      <c r="F5" s="1">
        <v>654321</v>
      </c>
      <c r="G5" s="19" t="str">
        <f t="shared" ref="G5:G6" si="0">B5&amp;"-"&amp;E5</f>
        <v>Sara-sara@gmail.com</v>
      </c>
    </row>
    <row r="6" spans="1:7" x14ac:dyDescent="0.3">
      <c r="A6" s="9">
        <v>3</v>
      </c>
      <c r="B6" s="9"/>
      <c r="C6" s="9"/>
      <c r="D6" s="1"/>
      <c r="E6" s="1"/>
      <c r="F6" s="1"/>
      <c r="G6" s="19" t="str">
        <f t="shared" si="0"/>
        <v>-</v>
      </c>
    </row>
  </sheetData>
  <hyperlinks>
    <hyperlink ref="A1" location="Objetos de dominio!A1" display="Objetos de dominio!A1" xr:uid="{18AF362B-7268-4294-9B55-75B84ED62DDD}"/>
    <hyperlink ref="E4" r:id="rId1" xr:uid="{5AD00C32-6329-4CFA-B536-741250640266}"/>
    <hyperlink ref="E5" r:id="rId2" xr:uid="{9C9CCAC3-14F6-486E-9A86-67C2D1CAF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B1F3-C6CB-4282-9EE1-3BEE3EA280EE}">
  <dimension ref="A1:G5"/>
  <sheetViews>
    <sheetView workbookViewId="0">
      <selection activeCell="G5" sqref="G5"/>
    </sheetView>
  </sheetViews>
  <sheetFormatPr baseColWidth="10" defaultRowHeight="14.4" x14ac:dyDescent="0.3"/>
  <cols>
    <col min="2" max="4" width="21.6640625" customWidth="1"/>
    <col min="5" max="6" width="36" customWidth="1"/>
    <col min="7" max="7" width="29" customWidth="1"/>
  </cols>
  <sheetData>
    <row r="1" spans="1:7" x14ac:dyDescent="0.3">
      <c r="A1" s="6" t="s">
        <v>18</v>
      </c>
      <c r="B1" s="6"/>
      <c r="C1" s="6"/>
      <c r="D1" s="6"/>
      <c r="E1" s="6"/>
      <c r="F1" s="6"/>
      <c r="G1" s="6"/>
    </row>
    <row r="2" spans="1:7" x14ac:dyDescent="0.3">
      <c r="A2" s="7" t="s">
        <v>27</v>
      </c>
      <c r="B2" s="7" t="s">
        <v>28</v>
      </c>
      <c r="C2" s="7" t="s">
        <v>29</v>
      </c>
      <c r="D2" s="7" t="s">
        <v>30</v>
      </c>
      <c r="E2" s="7" t="s">
        <v>31</v>
      </c>
      <c r="F2" s="7"/>
      <c r="G2" s="7" t="s">
        <v>54</v>
      </c>
    </row>
    <row r="3" spans="1:7" x14ac:dyDescent="0.3">
      <c r="A3" s="2" t="s">
        <v>19</v>
      </c>
      <c r="B3" s="2" t="s">
        <v>0</v>
      </c>
      <c r="C3" s="2" t="s">
        <v>22</v>
      </c>
      <c r="D3" s="2" t="s">
        <v>23</v>
      </c>
      <c r="E3" s="2" t="s">
        <v>1</v>
      </c>
      <c r="F3" s="2" t="s">
        <v>14</v>
      </c>
      <c r="G3" s="8" t="s">
        <v>20</v>
      </c>
    </row>
    <row r="4" spans="1:7" ht="43.2" x14ac:dyDescent="0.3">
      <c r="A4" s="9">
        <v>1</v>
      </c>
      <c r="B4" s="9" t="s">
        <v>21</v>
      </c>
      <c r="C4" s="9" t="s">
        <v>24</v>
      </c>
      <c r="D4" s="9">
        <v>3053451564</v>
      </c>
      <c r="E4" s="5" t="s">
        <v>25</v>
      </c>
      <c r="F4" s="28" t="s">
        <v>123</v>
      </c>
      <c r="G4" s="10" t="str">
        <f>_xlfn.CONCAT(A4,"-",B4)</f>
        <v>1-Forest apartamentos</v>
      </c>
    </row>
    <row r="5" spans="1:7" ht="28.8" x14ac:dyDescent="0.3">
      <c r="A5" s="9">
        <v>2</v>
      </c>
      <c r="B5" s="9" t="s">
        <v>114</v>
      </c>
      <c r="C5" s="9" t="s">
        <v>115</v>
      </c>
      <c r="D5" s="9">
        <v>3057477789</v>
      </c>
      <c r="E5" s="5" t="s">
        <v>116</v>
      </c>
      <c r="F5" s="28" t="s">
        <v>124</v>
      </c>
      <c r="G5" s="10" t="str">
        <f>_xlfn.CONCAT(A5,"-",B5)</f>
        <v>2-Natural</v>
      </c>
    </row>
  </sheetData>
  <phoneticPr fontId="5" type="noConversion"/>
  <hyperlinks>
    <hyperlink ref="A1" location="Objetos de dominio!A1" display="Objetos de dominio!A1" xr:uid="{D64C3258-0F3E-431B-9317-C8728CDAC55D}"/>
    <hyperlink ref="B1" location="Objetos de dominio!A1" display="Objetos de dominio!A1" xr:uid="{C49A2458-556B-4659-A73B-87F8DC43F0E8}"/>
    <hyperlink ref="G1" location="Objetos de dominio!A1" display="Objetos de dominio!A1" xr:uid="{AFF80FE2-F73C-488E-9508-D9E1A9B6135D}"/>
    <hyperlink ref="F4" r:id="rId1" xr:uid="{7D168C2A-3F1A-4D3F-A05A-5350E0C9CC3B}"/>
    <hyperlink ref="F5" r:id="rId2" xr:uid="{DC6D880C-E01A-4A61-9B2D-31FCC8E195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84B6-BB9C-4024-AABA-069882FFA83A}">
  <dimension ref="A1:E16"/>
  <sheetViews>
    <sheetView workbookViewId="0">
      <selection activeCell="E7" sqref="E7"/>
    </sheetView>
  </sheetViews>
  <sheetFormatPr baseColWidth="10" defaultRowHeight="14.4" x14ac:dyDescent="0.3"/>
  <cols>
    <col min="2" max="2" width="21.6640625" customWidth="1"/>
    <col min="3" max="3" width="22" customWidth="1"/>
    <col min="4" max="4" width="23.6640625" customWidth="1"/>
    <col min="5" max="5" width="37.109375" customWidth="1"/>
  </cols>
  <sheetData>
    <row r="1" spans="1:5" x14ac:dyDescent="0.3">
      <c r="A1" s="6" t="s">
        <v>18</v>
      </c>
      <c r="B1" s="6"/>
      <c r="C1" s="6"/>
      <c r="D1" s="6"/>
      <c r="E1" s="6"/>
    </row>
    <row r="2" spans="1:5" x14ac:dyDescent="0.3">
      <c r="A2" s="7" t="s">
        <v>70</v>
      </c>
      <c r="B2" s="7" t="s">
        <v>63</v>
      </c>
      <c r="C2" s="7" t="s">
        <v>64</v>
      </c>
      <c r="D2" s="7" t="s">
        <v>68</v>
      </c>
      <c r="E2" s="7" t="s">
        <v>32</v>
      </c>
    </row>
    <row r="3" spans="1:5" x14ac:dyDescent="0.3">
      <c r="A3" s="2" t="s">
        <v>19</v>
      </c>
      <c r="B3" s="2" t="s">
        <v>134</v>
      </c>
      <c r="C3" s="2" t="s">
        <v>135</v>
      </c>
      <c r="D3" s="2" t="s">
        <v>2</v>
      </c>
      <c r="E3" s="8" t="s">
        <v>20</v>
      </c>
    </row>
    <row r="4" spans="1:5" x14ac:dyDescent="0.3">
      <c r="A4" s="9">
        <v>1</v>
      </c>
      <c r="B4" s="9" t="s">
        <v>136</v>
      </c>
      <c r="C4" s="1">
        <v>1</v>
      </c>
      <c r="D4" s="9" t="s">
        <v>113</v>
      </c>
      <c r="E4" s="10" t="str">
        <f>_xlfn.CONCAT(B4,C4," de ",D4)</f>
        <v>Torre1 de 1-Forest apartamentos</v>
      </c>
    </row>
    <row r="5" spans="1:5" x14ac:dyDescent="0.3">
      <c r="A5" s="1">
        <v>2</v>
      </c>
      <c r="B5" s="9" t="s">
        <v>137</v>
      </c>
      <c r="C5" s="1">
        <v>1</v>
      </c>
      <c r="D5" s="9" t="s">
        <v>113</v>
      </c>
      <c r="E5" s="10" t="str">
        <f t="shared" ref="E5:E12" si="0">_xlfn.CONCAT(B5,C5," de ",D5)</f>
        <v>Bloque1 de 1-Forest apartamentos</v>
      </c>
    </row>
    <row r="6" spans="1:5" x14ac:dyDescent="0.3">
      <c r="A6" s="1">
        <v>3</v>
      </c>
      <c r="B6" s="9" t="s">
        <v>136</v>
      </c>
      <c r="C6" s="1">
        <v>2</v>
      </c>
      <c r="D6" s="9" t="s">
        <v>113</v>
      </c>
      <c r="E6" s="10" t="str">
        <f t="shared" si="0"/>
        <v>Torre2 de 1-Forest apartamentos</v>
      </c>
    </row>
    <row r="7" spans="1:5" x14ac:dyDescent="0.3">
      <c r="A7" s="1">
        <v>4</v>
      </c>
      <c r="B7" s="9" t="s">
        <v>137</v>
      </c>
      <c r="C7" s="1">
        <v>2</v>
      </c>
      <c r="D7" s="1" t="str">
        <f>ConjuntoResidencial!$G$5</f>
        <v>2-Natural</v>
      </c>
      <c r="E7" s="10" t="str">
        <f t="shared" si="0"/>
        <v>Bloque2 de 2-Natural</v>
      </c>
    </row>
    <row r="8" spans="1:5" x14ac:dyDescent="0.3">
      <c r="A8" s="1">
        <v>5</v>
      </c>
      <c r="B8" s="9"/>
      <c r="C8" s="1"/>
      <c r="D8" s="1"/>
      <c r="E8" s="10" t="str">
        <f t="shared" si="0"/>
        <v xml:space="preserve"> de </v>
      </c>
    </row>
    <row r="9" spans="1:5" x14ac:dyDescent="0.3">
      <c r="A9" s="1">
        <v>6</v>
      </c>
      <c r="B9" s="9"/>
      <c r="C9" s="1"/>
      <c r="D9" s="1"/>
      <c r="E9" s="10" t="str">
        <f t="shared" si="0"/>
        <v xml:space="preserve"> de </v>
      </c>
    </row>
    <row r="10" spans="1:5" x14ac:dyDescent="0.3">
      <c r="A10" s="1">
        <v>7</v>
      </c>
      <c r="B10" s="9"/>
      <c r="C10" s="1"/>
      <c r="D10" s="1"/>
      <c r="E10" s="10" t="str">
        <f t="shared" si="0"/>
        <v xml:space="preserve"> de </v>
      </c>
    </row>
    <row r="11" spans="1:5" x14ac:dyDescent="0.3">
      <c r="A11" s="1">
        <v>8</v>
      </c>
      <c r="B11" s="9"/>
      <c r="C11" s="1"/>
      <c r="D11" s="1"/>
      <c r="E11" s="10" t="str">
        <f t="shared" si="0"/>
        <v xml:space="preserve"> de </v>
      </c>
    </row>
    <row r="12" spans="1:5" x14ac:dyDescent="0.3">
      <c r="A12" s="1">
        <v>9</v>
      </c>
      <c r="B12" s="9"/>
      <c r="C12" s="1"/>
      <c r="D12" s="1"/>
      <c r="E12" s="10" t="str">
        <f t="shared" si="0"/>
        <v xml:space="preserve"> de </v>
      </c>
    </row>
    <row r="15" spans="1:5" x14ac:dyDescent="0.3">
      <c r="A15" t="s">
        <v>136</v>
      </c>
    </row>
    <row r="16" spans="1:5" x14ac:dyDescent="0.3">
      <c r="A16" t="s">
        <v>137</v>
      </c>
    </row>
  </sheetData>
  <dataValidations count="1">
    <dataValidation type="list" allowBlank="1" showInputMessage="1" showErrorMessage="1" sqref="B4:B12" xr:uid="{D9580A4C-EB6E-49FE-860D-935403CC10E0}">
      <formula1>$A$15:$A$16</formula1>
    </dataValidation>
  </dataValidations>
  <hyperlinks>
    <hyperlink ref="A1" location="Objetos de dominio!A1" display="Objetos de dominio!A1" xr:uid="{3A175AA1-B5A2-46FB-BA9F-D34C8BCD91F9}"/>
    <hyperlink ref="B1" location="Objetos de dominio!A1" display="Objetos de dominio!A1" xr:uid="{58425C28-3C6F-430F-A922-2FD26D444737}"/>
    <hyperlink ref="E1" location="Objetos de dominio!A1" display="Objetos de dominio!A1" xr:uid="{8A8EFAAB-69AE-45D4-B2F1-EEF0430D805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1F8A-ADC7-46FD-BC80-D5447874A965}">
  <dimension ref="A1:E15"/>
  <sheetViews>
    <sheetView workbookViewId="0">
      <selection activeCell="E4" sqref="E4"/>
    </sheetView>
  </sheetViews>
  <sheetFormatPr baseColWidth="10" defaultRowHeight="14.4" x14ac:dyDescent="0.3"/>
  <cols>
    <col min="2" max="2" width="21.6640625" customWidth="1"/>
    <col min="3" max="3" width="19.33203125" customWidth="1"/>
    <col min="4" max="4" width="31.44140625" customWidth="1"/>
    <col min="5" max="5" width="49.44140625" customWidth="1"/>
  </cols>
  <sheetData>
    <row r="1" spans="1:5" x14ac:dyDescent="0.3">
      <c r="A1" s="6" t="s">
        <v>18</v>
      </c>
      <c r="B1" s="6"/>
      <c r="C1" s="6"/>
      <c r="D1" s="6"/>
      <c r="E1" s="6"/>
    </row>
    <row r="2" spans="1:5" x14ac:dyDescent="0.3">
      <c r="A2" s="7" t="s">
        <v>70</v>
      </c>
      <c r="B2" s="7" t="s">
        <v>63</v>
      </c>
      <c r="C2" s="7" t="s">
        <v>64</v>
      </c>
      <c r="D2" s="7" t="s">
        <v>68</v>
      </c>
      <c r="E2" s="7" t="s">
        <v>32</v>
      </c>
    </row>
    <row r="3" spans="1:5" x14ac:dyDescent="0.3">
      <c r="A3" s="2" t="s">
        <v>19</v>
      </c>
      <c r="B3" s="2" t="s">
        <v>138</v>
      </c>
      <c r="C3" s="2" t="s">
        <v>125</v>
      </c>
      <c r="D3" s="2" t="s">
        <v>139</v>
      </c>
      <c r="E3" s="8" t="s">
        <v>20</v>
      </c>
    </row>
    <row r="4" spans="1:5" x14ac:dyDescent="0.3">
      <c r="A4" s="9">
        <v>1</v>
      </c>
      <c r="B4" s="9" t="s">
        <v>127</v>
      </c>
      <c r="C4" s="1">
        <v>102</v>
      </c>
      <c r="D4" s="9" t="str">
        <f>Zonainmueble!$E$4</f>
        <v>Torre1 de 1-Forest apartamentos</v>
      </c>
      <c r="E4" s="10" t="str">
        <f>_xlfn.CONCAT(B4," '",C4,"'"," de ",D4)</f>
        <v>Apartamento '102' de Torre1 de 1-Forest apartamentos</v>
      </c>
    </row>
    <row r="5" spans="1:5" x14ac:dyDescent="0.3">
      <c r="A5" s="1">
        <v>2</v>
      </c>
      <c r="B5" s="9" t="s">
        <v>126</v>
      </c>
      <c r="C5" s="1">
        <v>10</v>
      </c>
      <c r="D5" s="9" t="str">
        <f>Zonainmueble!$E$5</f>
        <v>Bloque1 de 1-Forest apartamentos</v>
      </c>
      <c r="E5" s="10" t="str">
        <f t="shared" ref="E5:E10" si="0">_xlfn.CONCAT(B5," '",C5,"'"," de ",D5)</f>
        <v>Casa '10' de Bloque1 de 1-Forest apartamentos</v>
      </c>
    </row>
    <row r="6" spans="1:5" x14ac:dyDescent="0.3">
      <c r="A6" s="1">
        <v>3</v>
      </c>
      <c r="B6" s="9" t="s">
        <v>127</v>
      </c>
      <c r="C6" s="1">
        <v>304</v>
      </c>
      <c r="D6" s="9" t="str">
        <f>Zonainmueble!$E$6</f>
        <v>Torre2 de 1-Forest apartamentos</v>
      </c>
      <c r="E6" s="10" t="str">
        <f t="shared" si="0"/>
        <v>Apartamento '304' de Torre2 de 1-Forest apartamentos</v>
      </c>
    </row>
    <row r="7" spans="1:5" x14ac:dyDescent="0.3">
      <c r="A7" s="1">
        <v>4</v>
      </c>
      <c r="B7" s="9" t="s">
        <v>126</v>
      </c>
      <c r="C7" s="1">
        <v>11</v>
      </c>
      <c r="D7" s="1" t="str">
        <f>Zonainmueble!$E$7</f>
        <v>Bloque2 de 2-Natural</v>
      </c>
      <c r="E7" s="10" t="str">
        <f t="shared" si="0"/>
        <v>Casa '11' de Bloque2 de 2-Natural</v>
      </c>
    </row>
    <row r="8" spans="1:5" x14ac:dyDescent="0.3">
      <c r="A8" s="1">
        <v>5</v>
      </c>
      <c r="B8" s="9"/>
      <c r="C8" s="1"/>
      <c r="D8" s="1"/>
      <c r="E8" s="10" t="str">
        <f t="shared" si="0"/>
        <v xml:space="preserve"> '' de </v>
      </c>
    </row>
    <row r="9" spans="1:5" x14ac:dyDescent="0.3">
      <c r="A9" s="1">
        <v>6</v>
      </c>
      <c r="B9" s="9"/>
      <c r="C9" s="1"/>
      <c r="D9" s="1"/>
      <c r="E9" s="10" t="str">
        <f t="shared" si="0"/>
        <v xml:space="preserve"> '' de </v>
      </c>
    </row>
    <row r="10" spans="1:5" x14ac:dyDescent="0.3">
      <c r="A10" s="1">
        <v>7</v>
      </c>
      <c r="B10" s="9"/>
      <c r="C10" s="1"/>
      <c r="D10" s="1"/>
      <c r="E10" s="10" t="str">
        <f t="shared" si="0"/>
        <v xml:space="preserve"> '' de </v>
      </c>
    </row>
    <row r="14" spans="1:5" x14ac:dyDescent="0.3">
      <c r="A14" t="s">
        <v>126</v>
      </c>
    </row>
    <row r="15" spans="1:5" x14ac:dyDescent="0.3">
      <c r="A15" t="s">
        <v>127</v>
      </c>
    </row>
  </sheetData>
  <dataValidations count="1">
    <dataValidation type="list" allowBlank="1" showInputMessage="1" showErrorMessage="1" sqref="B4:B10" xr:uid="{596AD34B-0951-4B6C-84C0-94656840A0FF}">
      <formula1>$A$14:$A$15</formula1>
    </dataValidation>
  </dataValidations>
  <hyperlinks>
    <hyperlink ref="A1" location="Objetos de dominio!A1" display="Objetos de dominio!A1" xr:uid="{BC5B2AE5-441B-4E7B-9584-877C63B45AEB}"/>
    <hyperlink ref="B1" location="Objetos de dominio!A1" display="Objetos de dominio!A1" xr:uid="{873590FF-F704-4297-A770-2B8BFDD1D213}"/>
    <hyperlink ref="E1" location="Objetos de dominio!A1" display="Objetos de dominio!A1" xr:uid="{DC455809-4536-413C-A3F2-7A55551DAE5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0AB-7DEF-44FF-AFBF-4E12853B06C4}">
  <dimension ref="A1:K24"/>
  <sheetViews>
    <sheetView topLeftCell="D1" workbookViewId="0">
      <selection activeCell="J4" sqref="J4:J6"/>
    </sheetView>
  </sheetViews>
  <sheetFormatPr baseColWidth="10" defaultRowHeight="14.4" x14ac:dyDescent="0.3"/>
  <cols>
    <col min="2" max="2" width="18" customWidth="1"/>
    <col min="3" max="6" width="21.6640625" customWidth="1"/>
    <col min="7" max="7" width="23.88671875" customWidth="1"/>
    <col min="8" max="8" width="23.5546875" customWidth="1"/>
    <col min="9" max="9" width="21.6640625" customWidth="1"/>
    <col min="10" max="10" width="50.5546875" customWidth="1"/>
    <col min="11" max="11" width="25.5546875" customWidth="1"/>
  </cols>
  <sheetData>
    <row r="1" spans="1:11" x14ac:dyDescent="0.3">
      <c r="A1" s="6" t="s">
        <v>18</v>
      </c>
      <c r="B1" s="6"/>
      <c r="C1" s="6"/>
      <c r="D1" s="6"/>
      <c r="E1" s="6"/>
      <c r="F1" s="6"/>
      <c r="G1" s="6"/>
      <c r="H1" s="6"/>
      <c r="I1" s="6"/>
      <c r="J1" s="6"/>
    </row>
    <row r="2" spans="1:11" x14ac:dyDescent="0.3">
      <c r="A2" s="7" t="s">
        <v>83</v>
      </c>
      <c r="B2" s="7" t="s">
        <v>84</v>
      </c>
      <c r="C2" s="7" t="s">
        <v>85</v>
      </c>
      <c r="D2" s="7"/>
      <c r="E2" s="7" t="s">
        <v>86</v>
      </c>
      <c r="F2" s="7" t="s">
        <v>87</v>
      </c>
      <c r="G2" s="7" t="s">
        <v>89</v>
      </c>
      <c r="H2" s="7" t="s">
        <v>88</v>
      </c>
      <c r="I2" s="7"/>
      <c r="J2" s="7" t="s">
        <v>90</v>
      </c>
      <c r="K2" s="7" t="s">
        <v>61</v>
      </c>
    </row>
    <row r="3" spans="1:11" x14ac:dyDescent="0.3">
      <c r="A3" s="2" t="s">
        <v>19</v>
      </c>
      <c r="B3" s="2" t="s">
        <v>0</v>
      </c>
      <c r="C3" s="2" t="s">
        <v>46</v>
      </c>
      <c r="D3" s="2" t="s">
        <v>128</v>
      </c>
      <c r="E3" s="2" t="s">
        <v>51</v>
      </c>
      <c r="F3" s="2" t="s">
        <v>53</v>
      </c>
      <c r="G3" s="2" t="s">
        <v>23</v>
      </c>
      <c r="H3" s="2" t="s">
        <v>47</v>
      </c>
      <c r="I3" s="2" t="s">
        <v>112</v>
      </c>
      <c r="J3" s="2" t="s">
        <v>133</v>
      </c>
      <c r="K3" s="13" t="s">
        <v>39</v>
      </c>
    </row>
    <row r="4" spans="1:11" x14ac:dyDescent="0.3">
      <c r="A4" s="9">
        <v>1</v>
      </c>
      <c r="B4" s="9" t="s">
        <v>48</v>
      </c>
      <c r="C4" s="12" t="s">
        <v>49</v>
      </c>
      <c r="D4" s="12" t="s">
        <v>129</v>
      </c>
      <c r="E4" s="18">
        <v>74564891</v>
      </c>
      <c r="F4" s="11">
        <v>36689</v>
      </c>
      <c r="G4" s="18">
        <v>3053456459</v>
      </c>
      <c r="H4" s="17" t="s">
        <v>50</v>
      </c>
      <c r="I4" s="18">
        <v>789654</v>
      </c>
      <c r="J4" s="18" t="str">
        <f>Inmueble!$E$4</f>
        <v>Apartamento '102' de Torre1 de 1-Forest apartamentos</v>
      </c>
      <c r="K4" s="19" t="str">
        <f>_xlfn.CONCAT(B4," ",C4,"-",E4)</f>
        <v>Jose Zuluf-74564891</v>
      </c>
    </row>
    <row r="5" spans="1:11" x14ac:dyDescent="0.3">
      <c r="A5" s="9">
        <v>2</v>
      </c>
      <c r="B5" s="9" t="s">
        <v>94</v>
      </c>
      <c r="C5" s="12" t="s">
        <v>95</v>
      </c>
      <c r="D5" s="12" t="s">
        <v>129</v>
      </c>
      <c r="E5" s="18">
        <v>16513516</v>
      </c>
      <c r="F5" s="11">
        <v>38315</v>
      </c>
      <c r="G5" s="18">
        <v>3015124578</v>
      </c>
      <c r="H5" s="17" t="s">
        <v>96</v>
      </c>
      <c r="I5" s="18">
        <v>523698</v>
      </c>
      <c r="J5" s="18" t="str">
        <f>Inmueble!$E$5</f>
        <v>Casa '10' de Bloque1 de 1-Forest apartamentos</v>
      </c>
      <c r="K5" s="19" t="str">
        <f t="shared" ref="K5:K10" si="0">_xlfn.CONCAT(B5," ",C5,"-",E5)</f>
        <v>Juan Aristisabal-16513516</v>
      </c>
    </row>
    <row r="6" spans="1:11" x14ac:dyDescent="0.3">
      <c r="A6" s="9">
        <v>3</v>
      </c>
      <c r="B6" s="9" t="s">
        <v>140</v>
      </c>
      <c r="C6" s="12" t="s">
        <v>141</v>
      </c>
      <c r="D6" s="12" t="s">
        <v>129</v>
      </c>
      <c r="E6" s="18">
        <v>8552369</v>
      </c>
      <c r="F6" s="11">
        <v>35494</v>
      </c>
      <c r="G6" s="18">
        <v>3057477830</v>
      </c>
      <c r="H6" s="17" t="s">
        <v>142</v>
      </c>
      <c r="I6" s="18">
        <v>852339</v>
      </c>
      <c r="J6" s="12" t="str">
        <f>Inmueble!$E$7</f>
        <v>Casa '11' de Bloque2 de 2-Natural</v>
      </c>
      <c r="K6" s="19" t="str">
        <f t="shared" si="0"/>
        <v>Andres Velez-8552369</v>
      </c>
    </row>
    <row r="7" spans="1:11" x14ac:dyDescent="0.3">
      <c r="A7" s="9">
        <v>4</v>
      </c>
      <c r="B7" s="9"/>
      <c r="C7" s="12"/>
      <c r="D7" s="12"/>
      <c r="E7" s="18"/>
      <c r="F7" s="11"/>
      <c r="G7" s="18"/>
      <c r="H7" s="17"/>
      <c r="I7" s="18"/>
      <c r="J7" s="12"/>
      <c r="K7" s="19" t="str">
        <f t="shared" si="0"/>
        <v xml:space="preserve"> -</v>
      </c>
    </row>
    <row r="8" spans="1:11" x14ac:dyDescent="0.3">
      <c r="A8" s="9">
        <v>5</v>
      </c>
      <c r="B8" s="9"/>
      <c r="C8" s="12"/>
      <c r="D8" s="12"/>
      <c r="E8" s="18"/>
      <c r="F8" s="11"/>
      <c r="G8" s="18"/>
      <c r="H8" s="17"/>
      <c r="I8" s="18"/>
      <c r="J8" s="12"/>
      <c r="K8" s="19" t="str">
        <f t="shared" si="0"/>
        <v xml:space="preserve"> -</v>
      </c>
    </row>
    <row r="9" spans="1:11" x14ac:dyDescent="0.3">
      <c r="A9" s="9">
        <v>6</v>
      </c>
      <c r="B9" s="9"/>
      <c r="C9" s="12"/>
      <c r="D9" s="12"/>
      <c r="E9" s="18"/>
      <c r="F9" s="11"/>
      <c r="G9" s="18"/>
      <c r="H9" s="17"/>
      <c r="I9" s="17"/>
      <c r="J9" s="12"/>
      <c r="K9" s="19" t="str">
        <f t="shared" si="0"/>
        <v xml:space="preserve"> -</v>
      </c>
    </row>
    <row r="10" spans="1:11" x14ac:dyDescent="0.3">
      <c r="A10" s="9">
        <v>7</v>
      </c>
      <c r="B10" s="9"/>
      <c r="C10" s="12"/>
      <c r="D10" s="12"/>
      <c r="E10" s="18"/>
      <c r="F10" s="11"/>
      <c r="G10" s="18"/>
      <c r="H10" s="17"/>
      <c r="I10" s="17"/>
      <c r="J10" s="12"/>
      <c r="K10" s="19" t="str">
        <f t="shared" si="0"/>
        <v xml:space="preserve"> -</v>
      </c>
    </row>
    <row r="21" spans="1:1" x14ac:dyDescent="0.3">
      <c r="A21" t="s">
        <v>129</v>
      </c>
    </row>
    <row r="22" spans="1:1" x14ac:dyDescent="0.3">
      <c r="A22" t="s">
        <v>130</v>
      </c>
    </row>
    <row r="23" spans="1:1" x14ac:dyDescent="0.3">
      <c r="A23" t="s">
        <v>131</v>
      </c>
    </row>
    <row r="24" spans="1:1" x14ac:dyDescent="0.3">
      <c r="A24" t="s">
        <v>132</v>
      </c>
    </row>
  </sheetData>
  <dataValidations count="1">
    <dataValidation type="list" allowBlank="1" showInputMessage="1" showErrorMessage="1" sqref="D4:D10" xr:uid="{8E088D9D-1B73-4155-BC16-D3302CA9EB25}">
      <formula1>$A$21:$A$24</formula1>
    </dataValidation>
  </dataValidations>
  <hyperlinks>
    <hyperlink ref="A1" location="Objetos de dominio!A1" display="Objetos de dominio!A1" xr:uid="{0BE8DA95-312C-4D66-8DC5-F65D220C229C}"/>
    <hyperlink ref="C1" location="Objetos de dominio!A1" display="Objetos de dominio!A1" xr:uid="{BB27A8F5-5418-40FE-930F-381B235691CD}"/>
    <hyperlink ref="H4" r:id="rId1" xr:uid="{C5CB8F24-455E-48BC-AB69-D4B696491793}"/>
    <hyperlink ref="H5" r:id="rId2" xr:uid="{AEA7F6FF-E8CF-4121-8871-88CF1E869594}"/>
    <hyperlink ref="H6" r:id="rId3" xr:uid="{136D952F-ED8E-4C29-8561-E440279AE53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3BD9-49ED-471B-BA3A-A84E923CE558}">
  <dimension ref="A1:I6"/>
  <sheetViews>
    <sheetView zoomScale="85" zoomScaleNormal="85" workbookViewId="0">
      <selection activeCell="I6" sqref="I6"/>
    </sheetView>
  </sheetViews>
  <sheetFormatPr baseColWidth="10" defaultRowHeight="14.4" x14ac:dyDescent="0.3"/>
  <cols>
    <col min="2" max="2" width="21.6640625" customWidth="1"/>
    <col min="3" max="3" width="15" customWidth="1"/>
    <col min="4" max="4" width="27" customWidth="1"/>
    <col min="5" max="6" width="21.6640625" customWidth="1"/>
    <col min="7" max="7" width="15" customWidth="1"/>
    <col min="8" max="8" width="23.6640625" customWidth="1"/>
    <col min="9" max="9" width="33.109375" customWidth="1"/>
  </cols>
  <sheetData>
    <row r="1" spans="1:9" x14ac:dyDescent="0.3">
      <c r="A1" s="6" t="s">
        <v>18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7" t="s">
        <v>70</v>
      </c>
      <c r="B2" s="7" t="s">
        <v>63</v>
      </c>
      <c r="C2" s="7" t="s">
        <v>64</v>
      </c>
      <c r="D2" s="7" t="s">
        <v>65</v>
      </c>
      <c r="E2" s="7" t="s">
        <v>66</v>
      </c>
      <c r="F2" s="7"/>
      <c r="G2" s="7" t="s">
        <v>67</v>
      </c>
      <c r="H2" s="7" t="s">
        <v>68</v>
      </c>
      <c r="I2" s="7" t="s">
        <v>32</v>
      </c>
    </row>
    <row r="3" spans="1:9" x14ac:dyDescent="0.3">
      <c r="A3" s="2" t="s">
        <v>19</v>
      </c>
      <c r="B3" s="2" t="s">
        <v>0</v>
      </c>
      <c r="C3" s="2" t="s">
        <v>35</v>
      </c>
      <c r="D3" s="2" t="s">
        <v>1</v>
      </c>
      <c r="E3" s="2" t="s">
        <v>143</v>
      </c>
      <c r="F3" s="2" t="s">
        <v>98</v>
      </c>
      <c r="G3" s="2" t="s">
        <v>34</v>
      </c>
      <c r="H3" s="2" t="s">
        <v>2</v>
      </c>
      <c r="I3" s="8" t="s">
        <v>20</v>
      </c>
    </row>
    <row r="4" spans="1:9" ht="42" customHeight="1" x14ac:dyDescent="0.3">
      <c r="A4" s="9">
        <v>1</v>
      </c>
      <c r="B4" s="9" t="s">
        <v>26</v>
      </c>
      <c r="C4" s="3"/>
      <c r="D4" s="5" t="s">
        <v>33</v>
      </c>
      <c r="E4" s="25">
        <v>50</v>
      </c>
      <c r="F4" s="9" t="s">
        <v>99</v>
      </c>
      <c r="G4" s="5" t="s">
        <v>36</v>
      </c>
      <c r="H4" s="9" t="str">
        <f>ConjuntoResidencial!$G$4</f>
        <v>1-Forest apartamentos</v>
      </c>
      <c r="I4" s="10" t="str">
        <f>_xlfn.CONCAT(B4,"-",H4)</f>
        <v>Piscina-1-Forest apartamentos</v>
      </c>
    </row>
    <row r="5" spans="1:9" ht="57.6" x14ac:dyDescent="0.3">
      <c r="A5" s="1">
        <v>2</v>
      </c>
      <c r="B5" s="1" t="s">
        <v>55</v>
      </c>
      <c r="C5" s="1"/>
      <c r="D5" s="21" t="s">
        <v>56</v>
      </c>
      <c r="E5" s="26">
        <v>20</v>
      </c>
      <c r="F5" s="1" t="s">
        <v>100</v>
      </c>
      <c r="G5" s="21" t="s">
        <v>57</v>
      </c>
      <c r="H5" s="9" t="str">
        <f>ConjuntoResidencial!$G$4</f>
        <v>1-Forest apartamentos</v>
      </c>
      <c r="I5" s="10" t="str">
        <f>_xlfn.CONCAT(B5,"-",H5)</f>
        <v>Gimnasio-1-Forest apartamentos</v>
      </c>
    </row>
    <row r="6" spans="1:9" ht="73.2" customHeight="1" x14ac:dyDescent="0.3">
      <c r="A6" s="1">
        <v>3</v>
      </c>
      <c r="B6" s="1" t="s">
        <v>103</v>
      </c>
      <c r="C6" s="1"/>
      <c r="D6" s="4" t="s">
        <v>33</v>
      </c>
      <c r="E6" s="26">
        <v>15</v>
      </c>
      <c r="F6" s="1" t="s">
        <v>99</v>
      </c>
      <c r="G6" s="5" t="s">
        <v>36</v>
      </c>
      <c r="H6" s="9" t="str">
        <f>ConjuntoResidencial!$G$5</f>
        <v>2-Natural</v>
      </c>
      <c r="I6" s="10" t="str">
        <f>_xlfn.CONCAT(B6,"-",H6)</f>
        <v>piscinaAdultos-2-Natural</v>
      </c>
    </row>
  </sheetData>
  <hyperlinks>
    <hyperlink ref="A1" location="Objetos de dominio!A1" display="Objetos de dominio!A1" xr:uid="{7B936B1B-E7A7-43AE-939F-38E9A3111C59}"/>
    <hyperlink ref="B1" location="Objetos de dominio!A1" display="Objetos de dominio!A1" xr:uid="{02A34D39-CC52-4C1F-9BB9-D46B63C023E8}"/>
    <hyperlink ref="I1" location="Objetos de dominio!A1" display="Objetos de dominio!A1" xr:uid="{6585A7B7-3FD0-4667-99EF-CFCC695BC97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EA03-37F1-49E6-931D-50D2159A0896}">
  <dimension ref="A1:I11"/>
  <sheetViews>
    <sheetView zoomScale="85" zoomScaleNormal="85" workbookViewId="0">
      <selection activeCell="G4" sqref="G4"/>
    </sheetView>
  </sheetViews>
  <sheetFormatPr baseColWidth="10" defaultRowHeight="14.4" x14ac:dyDescent="0.3"/>
  <cols>
    <col min="2" max="2" width="32" customWidth="1"/>
    <col min="3" max="3" width="40.5546875" customWidth="1"/>
    <col min="4" max="4" width="17.33203125" customWidth="1"/>
    <col min="5" max="5" width="34.5546875" customWidth="1"/>
    <col min="6" max="8" width="17.33203125" customWidth="1"/>
    <col min="9" max="9" width="88.109375" customWidth="1"/>
  </cols>
  <sheetData>
    <row r="1" spans="1:9" x14ac:dyDescent="0.3">
      <c r="A1" s="6" t="s">
        <v>18</v>
      </c>
      <c r="B1" s="6"/>
      <c r="C1" s="6"/>
      <c r="D1" s="6"/>
      <c r="E1" s="6"/>
      <c r="F1" s="6"/>
      <c r="G1" s="6"/>
      <c r="H1" s="6"/>
    </row>
    <row r="2" spans="1:9" x14ac:dyDescent="0.3">
      <c r="A2" s="7" t="s">
        <v>69</v>
      </c>
      <c r="B2" s="7" t="s">
        <v>72</v>
      </c>
      <c r="C2" s="7"/>
      <c r="D2" s="7"/>
      <c r="E2" s="7" t="s">
        <v>71</v>
      </c>
      <c r="F2" s="7"/>
      <c r="G2" s="7"/>
      <c r="H2" s="7"/>
      <c r="I2" s="7" t="s">
        <v>58</v>
      </c>
    </row>
    <row r="3" spans="1:9" x14ac:dyDescent="0.3">
      <c r="A3" s="2" t="s">
        <v>19</v>
      </c>
      <c r="B3" s="2" t="s">
        <v>4</v>
      </c>
      <c r="C3" s="2" t="s">
        <v>144</v>
      </c>
      <c r="D3" s="2" t="s">
        <v>101</v>
      </c>
      <c r="E3" s="2" t="s">
        <v>104</v>
      </c>
      <c r="F3" s="2" t="s">
        <v>145</v>
      </c>
      <c r="G3" s="2" t="s">
        <v>146</v>
      </c>
      <c r="H3" s="2" t="s">
        <v>147</v>
      </c>
      <c r="I3" s="13" t="s">
        <v>39</v>
      </c>
    </row>
    <row r="4" spans="1:9" x14ac:dyDescent="0.3">
      <c r="A4" s="20">
        <v>1</v>
      </c>
      <c r="B4" s="24" t="str">
        <f>ZonaComun!$I$5</f>
        <v>Gimnasio-1-Forest apartamentos</v>
      </c>
      <c r="C4" s="20" t="s">
        <v>158</v>
      </c>
      <c r="D4" s="20" t="s">
        <v>102</v>
      </c>
      <c r="E4" s="27">
        <v>45553</v>
      </c>
      <c r="F4" s="20" t="s">
        <v>156</v>
      </c>
      <c r="G4" s="20" t="s">
        <v>164</v>
      </c>
      <c r="H4" s="20" t="s">
        <v>102</v>
      </c>
      <c r="I4" s="13" t="str">
        <f>C4&amp;" "&amp;TEXT(E4,"dd/mm/yyyy")&amp;"-"&amp;B4</f>
        <v>Agenda para residentes turno Diurno 18/09/2024-Gimnasio-1-Forest apartamentos</v>
      </c>
    </row>
    <row r="5" spans="1:9" x14ac:dyDescent="0.3">
      <c r="A5" s="20">
        <v>2</v>
      </c>
      <c r="B5" s="24" t="str">
        <f>ZonaComun!$I$5</f>
        <v>Gimnasio-1-Forest apartamentos</v>
      </c>
      <c r="C5" s="20" t="s">
        <v>159</v>
      </c>
      <c r="D5" s="20" t="s">
        <v>102</v>
      </c>
      <c r="E5" s="27">
        <v>45553</v>
      </c>
      <c r="F5" s="20" t="s">
        <v>160</v>
      </c>
      <c r="G5" s="20" t="s">
        <v>161</v>
      </c>
      <c r="H5" s="20" t="s">
        <v>102</v>
      </c>
      <c r="I5" s="13" t="str">
        <f t="shared" ref="I5:I9" si="0">C5&amp;" "&amp;TEXT(E5,"dd/mm/yyyy")&amp;"-"&amp;B5</f>
        <v>Agenda para residentes turno Nocturno 18/09/2024-Gimnasio-1-Forest apartamentos</v>
      </c>
    </row>
    <row r="6" spans="1:9" x14ac:dyDescent="0.3">
      <c r="A6" s="20">
        <v>3</v>
      </c>
      <c r="B6" s="24" t="str">
        <f>ZonaComun!$I$6</f>
        <v>piscinaAdultos-2-Natural</v>
      </c>
      <c r="C6" s="20" t="s">
        <v>152</v>
      </c>
      <c r="D6" s="20" t="s">
        <v>102</v>
      </c>
      <c r="E6" s="27">
        <v>45554</v>
      </c>
      <c r="F6" s="20" t="s">
        <v>157</v>
      </c>
      <c r="G6" s="20" t="s">
        <v>163</v>
      </c>
      <c r="H6" s="20" t="s">
        <v>102</v>
      </c>
      <c r="I6" s="13" t="str">
        <f t="shared" si="0"/>
        <v>Agenda para residentes 19/09/2024-piscinaAdultos-2-Natural</v>
      </c>
    </row>
    <row r="7" spans="1:9" x14ac:dyDescent="0.3">
      <c r="A7" s="20">
        <v>4</v>
      </c>
      <c r="B7" s="24" t="str">
        <f>ZonaComun!$I$4</f>
        <v>Piscina-1-Forest apartamentos</v>
      </c>
      <c r="C7" s="20" t="s">
        <v>155</v>
      </c>
      <c r="D7" s="20" t="s">
        <v>102</v>
      </c>
      <c r="E7" s="27">
        <v>45553</v>
      </c>
      <c r="F7" s="20" t="s">
        <v>148</v>
      </c>
      <c r="G7" s="20" t="s">
        <v>162</v>
      </c>
      <c r="H7" s="20" t="s">
        <v>102</v>
      </c>
      <c r="I7" s="13" t="str">
        <f t="shared" si="0"/>
        <v>Agenda para dias de mantenimiento 18/09/2024-Piscina-1-Forest apartamentos</v>
      </c>
    </row>
    <row r="8" spans="1:9" x14ac:dyDescent="0.3">
      <c r="A8" s="1"/>
      <c r="B8" s="24"/>
      <c r="C8" s="20"/>
      <c r="D8" s="20"/>
      <c r="E8" s="27"/>
      <c r="F8" s="20"/>
      <c r="G8" s="20"/>
      <c r="H8" s="20"/>
      <c r="I8" s="13" t="str">
        <f t="shared" si="0"/>
        <v xml:space="preserve"> 00/01/1900-</v>
      </c>
    </row>
    <row r="9" spans="1:9" x14ac:dyDescent="0.3">
      <c r="A9" s="20"/>
      <c r="B9" s="24"/>
      <c r="C9" s="20"/>
      <c r="D9" s="20"/>
      <c r="E9" s="27"/>
      <c r="F9" s="20"/>
      <c r="G9" s="20"/>
      <c r="H9" s="20"/>
      <c r="I9" s="13" t="str">
        <f t="shared" si="0"/>
        <v xml:space="preserve"> 00/01/1900-</v>
      </c>
    </row>
    <row r="10" spans="1:9" x14ac:dyDescent="0.3">
      <c r="A10" s="1"/>
      <c r="B10" s="24"/>
      <c r="C10" s="1"/>
      <c r="D10" s="1"/>
      <c r="E10" s="27"/>
      <c r="F10" s="1"/>
      <c r="G10" s="1"/>
      <c r="H10" s="1"/>
      <c r="I10" s="13"/>
    </row>
    <row r="11" spans="1:9" x14ac:dyDescent="0.3">
      <c r="A11" s="20"/>
      <c r="B11" s="24"/>
      <c r="C11" s="1"/>
      <c r="D11" s="1"/>
      <c r="E11" s="27"/>
      <c r="F11" s="1"/>
      <c r="G11" s="1"/>
      <c r="H11" s="1"/>
      <c r="I11" s="13"/>
    </row>
  </sheetData>
  <phoneticPr fontId="5" type="noConversion"/>
  <hyperlinks>
    <hyperlink ref="A1" location="Objetos de dominio!A1" display="Objetos de dominio!A1" xr:uid="{E69DB8E4-5866-478F-8E78-4E4AA11AFBB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C99D-4112-4553-8B9E-4F8C741B2EEC}">
  <dimension ref="A1:I17"/>
  <sheetViews>
    <sheetView zoomScale="60" zoomScaleNormal="60" workbookViewId="0">
      <selection activeCell="D21" sqref="D21"/>
    </sheetView>
  </sheetViews>
  <sheetFormatPr baseColWidth="10" defaultRowHeight="14.4" x14ac:dyDescent="0.3"/>
  <cols>
    <col min="2" max="2" width="34.5546875" customWidth="1"/>
    <col min="3" max="3" width="89.109375" customWidth="1"/>
    <col min="4" max="4" width="17.33203125" customWidth="1"/>
    <col min="5" max="5" width="22.109375" customWidth="1"/>
    <col min="6" max="6" width="37.77734375" customWidth="1"/>
    <col min="7" max="7" width="127" customWidth="1"/>
  </cols>
  <sheetData>
    <row r="1" spans="1:9" x14ac:dyDescent="0.3">
      <c r="A1" s="6" t="s">
        <v>18</v>
      </c>
      <c r="B1" s="6"/>
      <c r="C1" s="6"/>
      <c r="D1" s="6"/>
      <c r="E1" s="6"/>
      <c r="F1" s="6"/>
    </row>
    <row r="2" spans="1:9" x14ac:dyDescent="0.3">
      <c r="A2" s="7" t="s">
        <v>69</v>
      </c>
      <c r="B2" s="7" t="s">
        <v>71</v>
      </c>
      <c r="C2" s="7" t="s">
        <v>72</v>
      </c>
      <c r="D2" s="7"/>
      <c r="E2" s="7"/>
      <c r="F2" s="7"/>
      <c r="G2" s="7" t="s">
        <v>58</v>
      </c>
    </row>
    <row r="3" spans="1:9" x14ac:dyDescent="0.3">
      <c r="A3" s="2" t="s">
        <v>19</v>
      </c>
      <c r="B3" s="2" t="s">
        <v>167</v>
      </c>
      <c r="C3" s="2" t="s">
        <v>6</v>
      </c>
      <c r="D3" s="2" t="s">
        <v>150</v>
      </c>
      <c r="E3" s="2" t="s">
        <v>149</v>
      </c>
      <c r="F3" s="2" t="s">
        <v>151</v>
      </c>
      <c r="G3" s="13" t="s">
        <v>39</v>
      </c>
      <c r="I3" s="29" t="s">
        <v>154</v>
      </c>
    </row>
    <row r="4" spans="1:9" x14ac:dyDescent="0.3">
      <c r="A4" s="47">
        <v>1</v>
      </c>
      <c r="B4" s="48" t="s">
        <v>170</v>
      </c>
      <c r="C4" s="49" t="str">
        <f>Agenda!$I$4</f>
        <v>Agenda para residentes turno Diurno 18/09/2024-Gimnasio-1-Forest apartamentos</v>
      </c>
      <c r="D4" s="49">
        <v>1</v>
      </c>
      <c r="E4" s="47" t="s">
        <v>172</v>
      </c>
      <c r="F4" s="48">
        <v>45915</v>
      </c>
      <c r="G4" s="13" t="str">
        <f t="shared" ref="G4:G16" si="0">TEXT(B4,"dd/mm/yyyy")&amp;"-"&amp;C4&amp;" Hasta "&amp;TEXT(F4,"dd/mm/yyyy")</f>
        <v>Lunes-Agenda para residentes turno Diurno 18/09/2024-Gimnasio-1-Forest apartamentos Hasta 15/09/2025</v>
      </c>
      <c r="I4" t="s">
        <v>172</v>
      </c>
    </row>
    <row r="5" spans="1:9" x14ac:dyDescent="0.3">
      <c r="A5" s="47">
        <v>2</v>
      </c>
      <c r="B5" s="50" t="s">
        <v>168</v>
      </c>
      <c r="C5" s="49" t="str">
        <f>Agenda!$I$4</f>
        <v>Agenda para residentes turno Diurno 18/09/2024-Gimnasio-1-Forest apartamentos</v>
      </c>
      <c r="D5" s="49">
        <v>1</v>
      </c>
      <c r="E5" s="47" t="s">
        <v>172</v>
      </c>
      <c r="F5" s="48">
        <v>45915</v>
      </c>
      <c r="G5" s="13" t="str">
        <f t="shared" si="0"/>
        <v>Martes-Agenda para residentes turno Diurno 18/09/2024-Gimnasio-1-Forest apartamentos Hasta 15/09/2025</v>
      </c>
      <c r="I5" t="s">
        <v>173</v>
      </c>
    </row>
    <row r="6" spans="1:9" x14ac:dyDescent="0.3">
      <c r="A6" s="47">
        <v>3</v>
      </c>
      <c r="B6" s="50" t="s">
        <v>169</v>
      </c>
      <c r="C6" s="49" t="str">
        <f>Agenda!$I$4</f>
        <v>Agenda para residentes turno Diurno 18/09/2024-Gimnasio-1-Forest apartamentos</v>
      </c>
      <c r="D6" s="49">
        <v>1</v>
      </c>
      <c r="E6" s="47" t="s">
        <v>172</v>
      </c>
      <c r="F6" s="48">
        <v>45915</v>
      </c>
      <c r="G6" s="13" t="str">
        <f t="shared" si="0"/>
        <v>Jueves-Agenda para residentes turno Diurno 18/09/2024-Gimnasio-1-Forest apartamentos Hasta 15/09/2025</v>
      </c>
      <c r="I6" t="s">
        <v>174</v>
      </c>
    </row>
    <row r="7" spans="1:9" x14ac:dyDescent="0.3">
      <c r="A7" s="51">
        <v>4</v>
      </c>
      <c r="B7" s="52" t="s">
        <v>170</v>
      </c>
      <c r="C7" s="53" t="str">
        <f>Agenda!$I$5</f>
        <v>Agenda para residentes turno Nocturno 18/09/2024-Gimnasio-1-Forest apartamentos</v>
      </c>
      <c r="D7" s="53">
        <v>1</v>
      </c>
      <c r="E7" s="51" t="s">
        <v>172</v>
      </c>
      <c r="F7" s="52">
        <v>45792</v>
      </c>
      <c r="G7" s="13" t="str">
        <f t="shared" si="0"/>
        <v>Lunes-Agenda para residentes turno Nocturno 18/09/2024-Gimnasio-1-Forest apartamentos Hasta 15/05/2025</v>
      </c>
    </row>
    <row r="8" spans="1:9" x14ac:dyDescent="0.3">
      <c r="A8" s="51">
        <v>5</v>
      </c>
      <c r="B8" s="52" t="s">
        <v>168</v>
      </c>
      <c r="C8" s="53" t="str">
        <f>Agenda!$I$5</f>
        <v>Agenda para residentes turno Nocturno 18/09/2024-Gimnasio-1-Forest apartamentos</v>
      </c>
      <c r="D8" s="53">
        <v>1</v>
      </c>
      <c r="E8" s="51" t="s">
        <v>172</v>
      </c>
      <c r="F8" s="52">
        <v>45792</v>
      </c>
      <c r="G8" s="13" t="str">
        <f t="shared" si="0"/>
        <v>Martes-Agenda para residentes turno Nocturno 18/09/2024-Gimnasio-1-Forest apartamentos Hasta 15/05/2025</v>
      </c>
    </row>
    <row r="9" spans="1:9" x14ac:dyDescent="0.3">
      <c r="A9" s="51">
        <v>6</v>
      </c>
      <c r="B9" s="52" t="s">
        <v>171</v>
      </c>
      <c r="C9" s="53" t="str">
        <f>Agenda!$I$5</f>
        <v>Agenda para residentes turno Nocturno 18/09/2024-Gimnasio-1-Forest apartamentos</v>
      </c>
      <c r="D9" s="53">
        <v>1</v>
      </c>
      <c r="E9" s="51" t="s">
        <v>172</v>
      </c>
      <c r="F9" s="52">
        <v>45792</v>
      </c>
      <c r="G9" s="13" t="str">
        <f t="shared" si="0"/>
        <v>Miércoles-Agenda para residentes turno Nocturno 18/09/2024-Gimnasio-1-Forest apartamentos Hasta 15/05/2025</v>
      </c>
    </row>
    <row r="10" spans="1:9" x14ac:dyDescent="0.3">
      <c r="A10" s="51">
        <v>7</v>
      </c>
      <c r="B10" s="52" t="s">
        <v>169</v>
      </c>
      <c r="C10" s="53" t="str">
        <f>Agenda!$I$5</f>
        <v>Agenda para residentes turno Nocturno 18/09/2024-Gimnasio-1-Forest apartamentos</v>
      </c>
      <c r="D10" s="53">
        <v>1</v>
      </c>
      <c r="E10" s="51" t="s">
        <v>172</v>
      </c>
      <c r="F10" s="52">
        <v>45792</v>
      </c>
      <c r="G10" s="13" t="str">
        <f t="shared" si="0"/>
        <v>Jueves-Agenda para residentes turno Nocturno 18/09/2024-Gimnasio-1-Forest apartamentos Hasta 15/05/2025</v>
      </c>
    </row>
    <row r="11" spans="1:9" x14ac:dyDescent="0.3">
      <c r="A11" s="54">
        <v>8</v>
      </c>
      <c r="B11" s="55" t="s">
        <v>169</v>
      </c>
      <c r="C11" s="56" t="str">
        <f>Agenda!$I$6</f>
        <v>Agenda para residentes 19/09/2024-piscinaAdultos-2-Natural</v>
      </c>
      <c r="D11" s="56">
        <v>1</v>
      </c>
      <c r="E11" s="54" t="s">
        <v>154</v>
      </c>
      <c r="F11" s="55">
        <v>45918</v>
      </c>
      <c r="G11" s="13" t="str">
        <f t="shared" si="0"/>
        <v>Jueves-Agenda para residentes 19/09/2024-piscinaAdultos-2-Natural Hasta 18/09/2025</v>
      </c>
    </row>
    <row r="12" spans="1:9" x14ac:dyDescent="0.3">
      <c r="A12" s="57">
        <v>9</v>
      </c>
      <c r="B12" s="58" t="s">
        <v>153</v>
      </c>
      <c r="C12" s="59" t="str">
        <f>Agenda!$I$7</f>
        <v>Agenda para dias de mantenimiento 18/09/2024-Piscina-1-Forest apartamentos</v>
      </c>
      <c r="D12" s="59">
        <v>1</v>
      </c>
      <c r="E12" s="57" t="s">
        <v>172</v>
      </c>
      <c r="F12" s="58">
        <v>45918</v>
      </c>
      <c r="G12" s="13" t="str">
        <f t="shared" si="0"/>
        <v>Miercoles-Agenda para dias de mantenimiento 18/09/2024-Piscina-1-Forest apartamentos Hasta 18/09/2025</v>
      </c>
    </row>
    <row r="13" spans="1:9" x14ac:dyDescent="0.3">
      <c r="A13" s="20">
        <v>10</v>
      </c>
      <c r="B13" s="1"/>
      <c r="C13" s="1"/>
      <c r="D13" s="26"/>
      <c r="E13" s="1"/>
      <c r="F13" s="1"/>
      <c r="G13" s="13" t="str">
        <f t="shared" si="0"/>
        <v>00/01/1900- Hasta 00/01/1900</v>
      </c>
    </row>
    <row r="14" spans="1:9" x14ac:dyDescent="0.3">
      <c r="A14" s="20">
        <v>11</v>
      </c>
      <c r="B14" s="1"/>
      <c r="C14" s="1"/>
      <c r="D14" s="26"/>
      <c r="E14" s="1"/>
      <c r="F14" s="1"/>
      <c r="G14" s="13" t="str">
        <f t="shared" si="0"/>
        <v>00/01/1900- Hasta 00/01/1900</v>
      </c>
    </row>
    <row r="15" spans="1:9" x14ac:dyDescent="0.3">
      <c r="A15" s="20">
        <v>12</v>
      </c>
      <c r="B15" s="1"/>
      <c r="C15" s="1"/>
      <c r="D15" s="26"/>
      <c r="E15" s="1"/>
      <c r="F15" s="1"/>
      <c r="G15" s="13" t="str">
        <f t="shared" si="0"/>
        <v>00/01/1900- Hasta 00/01/1900</v>
      </c>
    </row>
    <row r="16" spans="1:9" x14ac:dyDescent="0.3">
      <c r="A16" s="20">
        <v>13</v>
      </c>
      <c r="B16" s="1"/>
      <c r="C16" s="1"/>
      <c r="D16" s="26"/>
      <c r="E16" s="1"/>
      <c r="F16" s="1"/>
      <c r="G16" s="13" t="str">
        <f t="shared" si="0"/>
        <v>00/01/1900- Hasta 00/01/1900</v>
      </c>
    </row>
    <row r="17" spans="1:7" x14ac:dyDescent="0.3">
      <c r="A17" s="20">
        <v>14</v>
      </c>
      <c r="B17" s="1"/>
      <c r="C17" s="1"/>
      <c r="D17" s="26"/>
      <c r="E17" s="1"/>
      <c r="F17" s="1"/>
      <c r="G17" s="13" t="str">
        <f>TEXT(B19,"dd/mm/yyyy")&amp;"-"&amp;C19&amp;" Hasta "&amp;TEXT(F19,"dd/mm/yyyy")</f>
        <v>00/01/1900- Hasta 00/01/1900</v>
      </c>
    </row>
  </sheetData>
  <phoneticPr fontId="5" type="noConversion"/>
  <dataValidations count="1">
    <dataValidation type="list" allowBlank="1" showInputMessage="1" showErrorMessage="1" sqref="E4:E12" xr:uid="{DD099267-EE28-4B40-8B7C-03E4E09C2958}">
      <formula1>$I$3:$I$6</formula1>
    </dataValidation>
  </dataValidations>
  <hyperlinks>
    <hyperlink ref="A1" location="Objetos de dominio!A1" display="Objetos de dominio!A1" xr:uid="{25089D3D-D8B0-47FF-88AF-EA16E6CCF5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Objetos de dominio</vt:lpstr>
      <vt:lpstr>Administrador</vt:lpstr>
      <vt:lpstr>ConjuntoResidencial</vt:lpstr>
      <vt:lpstr>Zonainmueble</vt:lpstr>
      <vt:lpstr>Inmueble</vt:lpstr>
      <vt:lpstr>Residente</vt:lpstr>
      <vt:lpstr>ZonaComun</vt:lpstr>
      <vt:lpstr>Agenda</vt:lpstr>
      <vt:lpstr>RepetirAgenda</vt:lpstr>
      <vt:lpstr>Turno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2024-08-31T22:19:26Z</dcterms:created>
  <dcterms:modified xsi:type="dcterms:W3CDTF">2024-09-22T03:49:57Z</dcterms:modified>
</cp:coreProperties>
</file>