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uconet-my.sharepoint.com/personal/juan_avendano1956_uco_net_co/Documents/Documents/victus-doc/Doo-Doc/Nueva Version Victus/"/>
    </mc:Choice>
  </mc:AlternateContent>
  <xr:revisionPtr revIDLastSave="188" documentId="13_ncr:1_{D3C7ADEF-25B3-46F3-A8C5-B1005FE667E0}" xr6:coauthVersionLast="47" xr6:coauthVersionMax="47" xr10:uidLastSave="{8E717521-C916-49EC-85C6-D71755A37924}"/>
  <bookViews>
    <workbookView xWindow="-108" yWindow="-108" windowWidth="23256" windowHeight="12456" firstSheet="4" activeTab="5" xr2:uid="{082AFB46-52C9-4E4C-AE4E-19443AA1B53B}"/>
  </bookViews>
  <sheets>
    <sheet name="Valores" sheetId="3" r:id="rId1"/>
    <sheet name="ContextMapping" sheetId="1" r:id="rId2"/>
    <sheet name="Contextos" sheetId="2" r:id="rId3"/>
    <sheet name="Conjuntos Residenciales" sheetId="4" r:id="rId4"/>
    <sheet name="Residentes" sheetId="5" r:id="rId5"/>
    <sheet name="Residente-Inmueble-0001" sheetId="12" r:id="rId6"/>
    <sheet name="Agendas" sheetId="11" r:id="rId7"/>
    <sheet name="Reservas" sheetId="6" r:id="rId8"/>
    <sheet name="Reserva-0001" sheetId="8" r:id="rId9"/>
    <sheet name="Reserva-0002" sheetId="9" r:id="rId10"/>
    <sheet name="Reserva-0003" sheetId="10" r:id="rId11"/>
    <sheet name="CaracterizaciónContexto1" sheetId="7"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2" l="1"/>
  <c r="J12" i="12"/>
  <c r="R12" i="12" s="1"/>
  <c r="R11" i="12"/>
  <c r="J11" i="12"/>
  <c r="J10" i="12"/>
  <c r="R10" i="12" s="1"/>
  <c r="R8" i="12"/>
  <c r="J8" i="12"/>
  <c r="S5" i="12"/>
  <c r="D9" i="6" l="1"/>
  <c r="D8" i="6"/>
  <c r="B3" i="11"/>
  <c r="B2" i="11"/>
  <c r="B1" i="11"/>
  <c r="E9" i="11"/>
  <c r="D9" i="11"/>
  <c r="E8" i="11"/>
  <c r="D8" i="11"/>
  <c r="E10" i="4"/>
  <c r="D10" i="4"/>
  <c r="S5" i="10"/>
  <c r="J8" i="10"/>
  <c r="R8" i="10" s="1"/>
  <c r="R7" i="10"/>
  <c r="J7" i="10"/>
  <c r="J6" i="10"/>
  <c r="R6" i="10" s="1"/>
  <c r="R5" i="10"/>
  <c r="J5" i="10"/>
  <c r="S5" i="9"/>
  <c r="S5" i="8"/>
  <c r="R8" i="9"/>
  <c r="R7" i="9"/>
  <c r="R6" i="9"/>
  <c r="R5" i="9"/>
  <c r="R7" i="8"/>
  <c r="J8" i="9"/>
  <c r="J7" i="9"/>
  <c r="J10" i="8"/>
  <c r="J6" i="9"/>
  <c r="J5" i="9"/>
  <c r="J7" i="8"/>
  <c r="J11" i="8"/>
  <c r="R11" i="8" s="1"/>
  <c r="R10" i="8"/>
  <c r="J9" i="8"/>
  <c r="R9" i="8" s="1"/>
  <c r="E8" i="6"/>
  <c r="E9" i="6"/>
  <c r="E8" i="5"/>
  <c r="D8" i="5"/>
  <c r="E9" i="4"/>
  <c r="D9" i="4"/>
  <c r="D11" i="4"/>
  <c r="D8" i="4"/>
  <c r="E11" i="4"/>
  <c r="E8" i="4"/>
  <c r="B3" i="4"/>
  <c r="B2" i="4"/>
  <c r="B1" i="8" l="1"/>
  <c r="B1" i="7"/>
  <c r="B3" i="6"/>
  <c r="B2" i="6"/>
  <c r="B1" i="6"/>
  <c r="B3" i="5"/>
  <c r="B2" i="5"/>
  <c r="B1" i="5"/>
  <c r="B1" i="4"/>
  <c r="B1" i="9" l="1"/>
  <c r="B1" i="10"/>
</calcChain>
</file>

<file path=xl/sharedStrings.xml><?xml version="1.0" encoding="utf-8"?>
<sst xmlns="http://schemas.openxmlformats.org/spreadsheetml/2006/main" count="382" uniqueCount="100">
  <si>
    <t>Problema/Dominio:</t>
  </si>
  <si>
    <t>Motivación/Descripción/Definición</t>
  </si>
  <si>
    <t>Contextos/Subdominios</t>
  </si>
  <si>
    <t>Tipo</t>
  </si>
  <si>
    <t>Nombre</t>
  </si>
  <si>
    <t>Usa/Necesita</t>
  </si>
  <si>
    <t>Core/Básico</t>
  </si>
  <si>
    <t>Genérico</t>
  </si>
  <si>
    <t>Auxiliar/Soporte</t>
  </si>
  <si>
    <t>VictusResidencias</t>
  </si>
  <si>
    <t>Problema cuya intención es resolver la problemática de reservas realizadas por un residente dentro de un conjunto residencial.</t>
  </si>
  <si>
    <t>Tipo Subdominio</t>
  </si>
  <si>
    <t>Son contextos que hacen parte del corazón o la razón de ser del negocio.</t>
  </si>
  <si>
    <t>Son contextos que hacen referencia a aspectos que ayudan a alcanzar los objetivos de los contextos CORE, pero realmente no son la razón principal del producto</t>
  </si>
  <si>
    <t>Son contextos que generalmente ya existen y que proporcionan aspectos comunes que pudieran ser utilizados, como por ejemplo, un servicio de mensajes, servicio de parámetros, servicio de notificaciones, servicios de pago, etcétera.</t>
  </si>
  <si>
    <t>Relaciones contextos</t>
  </si>
  <si>
    <t>Partnership</t>
  </si>
  <si>
    <t>Shared Kernel</t>
  </si>
  <si>
    <t>Customer/Supplier</t>
  </si>
  <si>
    <t>Comformist</t>
  </si>
  <si>
    <t>Anticorruption Layer (ACL)</t>
  </si>
  <si>
    <t>Open Host Service (OHS)</t>
  </si>
  <si>
    <t>Separate Ways</t>
  </si>
  <si>
    <t>Conjunto residencial</t>
  </si>
  <si>
    <t>Residente</t>
  </si>
  <si>
    <t>Reserva</t>
  </si>
  <si>
    <t>Contexto cuya intención enfocarse en la gestión del proceso de reservas de los recursos, incluyendo la disponibilidad de los recursos y las reservas que los residentes realizan.</t>
  </si>
  <si>
    <t>Contexto cuya motivación es encargarce de manejar la información de los residentes, incluidas sus identificaciones, contacto, y la relación entre el residente y su residencia dentro del conjunto.</t>
  </si>
  <si>
    <t>Contexto</t>
  </si>
  <si>
    <t>Descripción</t>
  </si>
  <si>
    <t>Relaciones</t>
  </si>
  <si>
    <t>Upstream</t>
  </si>
  <si>
    <t>Downstream</t>
  </si>
  <si>
    <t>Tipo relación</t>
  </si>
  <si>
    <t>¿Qué se requiere?</t>
  </si>
  <si>
    <t>Productor</t>
  </si>
  <si>
    <t>Consumidor</t>
  </si>
  <si>
    <t>Expone</t>
  </si>
  <si>
    <t>Cliente</t>
  </si>
  <si>
    <t>Identificador</t>
  </si>
  <si>
    <t>Conjunto Residencial</t>
  </si>
  <si>
    <t>ZonaComun</t>
  </si>
  <si>
    <t>Datos extraidos</t>
  </si>
  <si>
    <t>Caracterización Origen</t>
  </si>
  <si>
    <t>Caracterización Destino</t>
  </si>
  <si>
    <t>Entidad Destino</t>
  </si>
  <si>
    <t>Entidad</t>
  </si>
  <si>
    <t>Atributo Origen</t>
  </si>
  <si>
    <t>Tipo de Dato</t>
  </si>
  <si>
    <t>Longitud mínima</t>
  </si>
  <si>
    <t>Longitud máxima</t>
  </si>
  <si>
    <t>Precisión</t>
  </si>
  <si>
    <t>Rango Inicial</t>
  </si>
  <si>
    <t>Rango Final</t>
  </si>
  <si>
    <t>Atributo Destino</t>
  </si>
  <si>
    <t>Requiere transformación</t>
  </si>
  <si>
    <t>identificador</t>
  </si>
  <si>
    <t>Alfanumérico</t>
  </si>
  <si>
    <t>nombre</t>
  </si>
  <si>
    <t>Texto</t>
  </si>
  <si>
    <t>No</t>
  </si>
  <si>
    <t>Conjuntos Residenciales</t>
  </si>
  <si>
    <t>ConjuntoResidencial</t>
  </si>
  <si>
    <t>conjuntoResidencial</t>
  </si>
  <si>
    <t>Reservas</t>
  </si>
  <si>
    <t>Agenda</t>
  </si>
  <si>
    <t>Turno</t>
  </si>
  <si>
    <t>Administrador</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</si>
  <si>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</si>
  <si>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Es un patrón de relación en el que dos subsistemas o equipos colaboran estrechamente, compartiendo objetivos y responsabilidades para lograr una integración efectiva.</t>
  </si>
  <si>
    <t>Un patrón de integración donde varios sistemas comparten una parte común de código o lógica central, que debe mantenerse sincronizada y estable para evitar conflictos.</t>
  </si>
  <si>
    <t>Un patrón donde un equipo (Customer) depende de otro (Supplier) para desarrollar una funcionalidad. El Supplier es responsable de satisfacer las necesidades del Customer, quien dicta los requerimientos.</t>
  </si>
  <si>
    <t>Un patrón en el que un sistema decide conformarse con el modelo de otro sistema, aceptando su formato y evitando modificar o traducir los datos para facilitar la integración.</t>
  </si>
  <si>
    <t>Una capa de software que actúa como intermediario entre dos sistemas, protegiendo uno de ellos de los efectos de un modelo de datos o lógica de negocio del otro, evitando la "corrupción" del modelo interno.</t>
  </si>
  <si>
    <t>Un patrón de integración que expone un conjunto de servicios abiertos que otros sistemas pueden utilizar, promoviendo la interoperabilidad y facilitando las interacciones entre diferentes sistemas.</t>
  </si>
  <si>
    <t>Un patrón en el que dos sistemas deciden no integrarse debido a diferencias significativas en su lógica de negocio o modelo de datos. Ambos funcionan de manera independiente sin compartir o sincronizar sus datos.</t>
  </si>
  <si>
    <t>Punto de comunicación en intercambio de información relacionadas con las zonas comunes donde pertenece a conjuntos residenciales.</t>
  </si>
  <si>
    <t>Punto de comunicación en intercambio de información relacionadas con saber de que conjunto residencial pertenecen los administradores.</t>
  </si>
  <si>
    <t>Momento donde se establese una peticion de información según que turno se escogio para la reserva.</t>
  </si>
  <si>
    <t>Punto de comunicación en intercambio de información para identificar cual es el residente que genera la reserva.</t>
  </si>
  <si>
    <t>agenda</t>
  </si>
  <si>
    <t xml:space="preserve"> Conjuntos residenciales</t>
  </si>
  <si>
    <t>Residentes</t>
  </si>
  <si>
    <t>ZonaInmueble</t>
  </si>
  <si>
    <t>Inmueble</t>
  </si>
  <si>
    <t>Agendas</t>
  </si>
  <si>
    <t>Contexto cuya motivación es la de gestionar la estructura de la agenda que va a tener una zona común durante un un tiempo estimado y sus diferentes turnos.</t>
  </si>
  <si>
    <t>Punto de comunicación en intercambio de información relacionadas con las zonas de inmeubles donde pertenece a conjuntos residenciales.</t>
  </si>
  <si>
    <t>Punto de comunicación en intercambio de información relacionadas con los inmuebles donde pertenece a una zona inmueble</t>
  </si>
  <si>
    <t>Punto de comunicación en intercambio de información para identificar que el residente pertenece a un inmueble.</t>
  </si>
  <si>
    <t>Punto de comunicación en intercambio de información relacionadas con saber de que zona común pertenecen la agenda.</t>
  </si>
  <si>
    <t>Punto de comunicación en intercambio de información relacionadas con la Agenda donde pertenece los turnos.</t>
  </si>
  <si>
    <t>fechaHoraInicio</t>
  </si>
  <si>
    <t>NombreAgenda</t>
  </si>
  <si>
    <t>NombreZonaComun</t>
  </si>
  <si>
    <t>IdentificadorZonaComun</t>
  </si>
  <si>
    <t>Atributo que contiene la información del identificador de una zona común en el contexto de Conjuntos Residenciales</t>
  </si>
  <si>
    <t>tipoInmueble</t>
  </si>
  <si>
    <t>numeroVivienda</t>
  </si>
  <si>
    <t>Entero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</si>
</sst>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amily val="2"/>
    </font>
    <font>
      <sz val="11"/>
      <color theme="1"/>
      <name val="Arial"/>
      <family val="2"/>
    </font>
    <font>
      <b/>
      <sz val="11"/>
      <color rgb="FF000000"/>
      <name val="Aptos Narrow"/>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6" tint="0.39997558519241921"/>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ck">
        <color indexed="64"/>
      </left>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3" fillId="4" borderId="1" xfId="0" applyFont="1" applyFill="1" applyBorder="1" applyAlignment="1">
      <alignment horizontal="center" vertical="center"/>
    </xf>
    <xf numFmtId="0" fontId="3" fillId="2" borderId="1" xfId="0" applyFont="1" applyFill="1" applyBorder="1" applyAlignment="1">
      <alignment vertical="center"/>
    </xf>
    <xf numFmtId="0" fontId="4" fillId="0" borderId="0" xfId="0" applyFont="1" applyAlignment="1">
      <alignment vertical="center"/>
    </xf>
    <xf numFmtId="0" fontId="3" fillId="2" borderId="4" xfId="0" applyFont="1" applyFill="1" applyBorder="1" applyAlignment="1">
      <alignment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4" fillId="0" borderId="0" xfId="0" applyFont="1" applyAlignment="1">
      <alignment vertical="center" wrapText="1"/>
    </xf>
    <xf numFmtId="0" fontId="4" fillId="3" borderId="8" xfId="0" applyFont="1" applyFill="1" applyBorder="1" applyAlignment="1">
      <alignment vertical="center"/>
    </xf>
    <xf numFmtId="0" fontId="4" fillId="3" borderId="10" xfId="0" applyFont="1" applyFill="1" applyBorder="1" applyAlignment="1">
      <alignment vertical="center" wrapText="1"/>
    </xf>
    <xf numFmtId="0" fontId="4" fillId="3" borderId="11" xfId="0" applyFont="1" applyFill="1" applyBorder="1" applyAlignment="1">
      <alignment vertical="center"/>
    </xf>
    <xf numFmtId="0" fontId="4" fillId="3" borderId="12" xfId="0" applyFont="1" applyFill="1" applyBorder="1" applyAlignment="1">
      <alignment vertical="center" wrapText="1"/>
    </xf>
    <xf numFmtId="0" fontId="1" fillId="2" borderId="1" xfId="0" applyFont="1" applyFill="1" applyBorder="1" applyAlignment="1">
      <alignment vertical="center"/>
    </xf>
    <xf numFmtId="0" fontId="0" fillId="0" borderId="0" xfId="0" applyAlignment="1">
      <alignment vertical="center"/>
    </xf>
    <xf numFmtId="0" fontId="1" fillId="2" borderId="8" xfId="0" applyFont="1" applyFill="1" applyBorder="1" applyAlignment="1">
      <alignment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9" xfId="0" applyFont="1" applyFill="1" applyBorder="1" applyAlignment="1">
      <alignment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2" fillId="7" borderId="9" xfId="1" applyFill="1" applyBorder="1" applyAlignment="1">
      <alignment vertical="center"/>
    </xf>
    <xf numFmtId="0" fontId="0" fillId="7" borderId="9" xfId="0" applyFill="1" applyBorder="1" applyAlignment="1">
      <alignment vertical="center"/>
    </xf>
    <xf numFmtId="0" fontId="0" fillId="7" borderId="10"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vertical="center" wrapText="1"/>
    </xf>
    <xf numFmtId="0" fontId="0" fillId="3" borderId="11" xfId="0" applyFill="1" applyBorder="1" applyAlignment="1">
      <alignment horizontal="left" vertical="center"/>
    </xf>
    <xf numFmtId="0" fontId="0" fillId="3" borderId="13" xfId="0" applyFill="1" applyBorder="1" applyAlignment="1">
      <alignment vertical="center"/>
    </xf>
    <xf numFmtId="0" fontId="0" fillId="3" borderId="13" xfId="0" applyFill="1" applyBorder="1" applyAlignment="1">
      <alignment vertical="center" wrapText="1"/>
    </xf>
    <xf numFmtId="0" fontId="0" fillId="3" borderId="12" xfId="0" applyFill="1" applyBorder="1" applyAlignment="1">
      <alignment horizontal="center" vertical="center"/>
    </xf>
    <xf numFmtId="0" fontId="0" fillId="0" borderId="0" xfId="0" applyAlignment="1">
      <alignment vertical="center" wrapText="1"/>
    </xf>
    <xf numFmtId="0" fontId="2" fillId="5" borderId="9" xfId="1" applyFill="1" applyBorder="1" applyAlignment="1">
      <alignment horizontal="center" vertical="center" wrapText="1"/>
    </xf>
    <xf numFmtId="0" fontId="2" fillId="6" borderId="9" xfId="1" applyFill="1" applyBorder="1" applyAlignment="1">
      <alignment horizontal="center" vertical="center" wrapText="1"/>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0" fillId="10" borderId="18" xfId="0" applyFill="1" applyBorder="1" applyAlignment="1">
      <alignment vertical="center"/>
    </xf>
    <xf numFmtId="0" fontId="0" fillId="10" borderId="18" xfId="0" applyFill="1" applyBorder="1" applyAlignment="1">
      <alignment vertical="center" wrapText="1"/>
    </xf>
    <xf numFmtId="0" fontId="0" fillId="9" borderId="18" xfId="0" applyFill="1" applyBorder="1" applyAlignment="1">
      <alignment vertical="center"/>
    </xf>
    <xf numFmtId="0" fontId="0" fillId="9" borderId="18" xfId="0" applyFill="1" applyBorder="1" applyAlignment="1">
      <alignment vertical="center" wrapText="1"/>
    </xf>
    <xf numFmtId="0" fontId="3" fillId="4" borderId="21" xfId="0" applyFont="1" applyFill="1" applyBorder="1" applyAlignment="1">
      <alignment vertical="center"/>
    </xf>
    <xf numFmtId="0" fontId="4" fillId="3" borderId="9" xfId="0" applyFont="1" applyFill="1" applyBorder="1" applyAlignment="1">
      <alignment vertical="center"/>
    </xf>
    <xf numFmtId="0" fontId="4" fillId="0" borderId="9" xfId="0" applyFont="1" applyBorder="1" applyAlignment="1">
      <alignment vertical="center" wrapText="1"/>
    </xf>
    <xf numFmtId="0" fontId="0" fillId="0" borderId="9" xfId="0" applyBorder="1" applyAlignment="1">
      <alignment wrapText="1"/>
    </xf>
    <xf numFmtId="0" fontId="2" fillId="7" borderId="9" xfId="1" applyFill="1" applyBorder="1" applyAlignment="1">
      <alignment horizontal="center" vertical="center"/>
    </xf>
    <xf numFmtId="0" fontId="0" fillId="7" borderId="9" xfId="0" applyFill="1" applyBorder="1" applyAlignment="1">
      <alignment horizontal="left" vertical="center"/>
    </xf>
    <xf numFmtId="0" fontId="0" fillId="3" borderId="9" xfId="0" applyFill="1" applyBorder="1" applyAlignment="1">
      <alignment horizontal="left" vertical="center"/>
    </xf>
    <xf numFmtId="0" fontId="0" fillId="10" borderId="22" xfId="0" applyFill="1" applyBorder="1" applyAlignment="1">
      <alignment vertical="center" wrapText="1"/>
    </xf>
    <xf numFmtId="0" fontId="0" fillId="9" borderId="22" xfId="0" applyFill="1" applyBorder="1" applyAlignment="1">
      <alignment vertical="center" wrapText="1"/>
    </xf>
    <xf numFmtId="0" fontId="2" fillId="6" borderId="9" xfId="1"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2" fillId="11" borderId="9" xfId="1" applyFill="1" applyBorder="1" applyAlignment="1">
      <alignment horizontal="center" vertical="center"/>
    </xf>
    <xf numFmtId="0" fontId="0" fillId="11" borderId="9" xfId="0" applyFill="1" applyBorder="1" applyAlignment="1">
      <alignment horizontal="left" vertical="center"/>
    </xf>
    <xf numFmtId="0" fontId="0" fillId="11" borderId="10" xfId="0" applyFill="1" applyBorder="1" applyAlignment="1">
      <alignment vertical="center" wrapText="1"/>
    </xf>
    <xf numFmtId="0" fontId="2" fillId="11" borderId="9" xfId="1" applyFill="1" applyBorder="1" applyAlignment="1">
      <alignment vertical="center"/>
    </xf>
    <xf numFmtId="0" fontId="0" fillId="11" borderId="9" xfId="0" applyFill="1" applyBorder="1" applyAlignment="1">
      <alignment vertical="center"/>
    </xf>
    <xf numFmtId="0" fontId="3" fillId="4" borderId="3" xfId="0" applyFont="1" applyFill="1" applyBorder="1" applyAlignment="1">
      <alignment horizontal="center" vertical="center"/>
    </xf>
    <xf numFmtId="0" fontId="0" fillId="6" borderId="15" xfId="0" applyFill="1" applyBorder="1" applyAlignment="1">
      <alignment horizontal="center" vertical="center"/>
    </xf>
    <xf numFmtId="0" fontId="0" fillId="6" borderId="19" xfId="0" applyFill="1" applyBorder="1" applyAlignment="1">
      <alignment horizontal="center" vertical="center"/>
    </xf>
    <xf numFmtId="0" fontId="0" fillId="6" borderId="20" xfId="0" applyFill="1" applyBorder="1" applyAlignment="1">
      <alignment horizontal="center" vertical="center"/>
    </xf>
    <xf numFmtId="0" fontId="2" fillId="6" borderId="15" xfId="1" applyFill="1" applyBorder="1" applyAlignment="1">
      <alignment horizontal="center" vertical="center"/>
    </xf>
    <xf numFmtId="0" fontId="2" fillId="6" borderId="19" xfId="1" applyFill="1" applyBorder="1" applyAlignment="1">
      <alignment horizontal="center" vertical="center"/>
    </xf>
    <xf numFmtId="0" fontId="2" fillId="6" borderId="20" xfId="1" applyFill="1" applyBorder="1" applyAlignment="1">
      <alignment horizontal="center" vertical="center"/>
    </xf>
    <xf numFmtId="0" fontId="0" fillId="6" borderId="15"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20" xfId="0" applyFill="1" applyBorder="1" applyAlignment="1">
      <alignment horizontal="center"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0" fillId="6" borderId="9" xfId="0" applyFill="1" applyBorder="1" applyAlignment="1">
      <alignment horizontal="center" vertical="center" wrapText="1"/>
    </xf>
    <xf numFmtId="0" fontId="2" fillId="6" borderId="9" xfId="1" applyFill="1" applyBorder="1" applyAlignment="1">
      <alignment horizontal="center" vertical="center" wrapText="1"/>
    </xf>
    <xf numFmtId="0" fontId="0" fillId="5" borderId="9" xfId="0" applyFill="1" applyBorder="1" applyAlignment="1">
      <alignment horizontal="center" vertical="center"/>
    </xf>
    <xf numFmtId="0" fontId="2" fillId="5" borderId="9" xfId="1" applyFill="1" applyBorder="1" applyAlignment="1">
      <alignment horizontal="center" vertical="center" wrapText="1"/>
    </xf>
    <xf numFmtId="0" fontId="0" fillId="5" borderId="9" xfId="0" applyFill="1" applyBorder="1" applyAlignment="1">
      <alignment horizontal="center" vertical="center" wrapText="1"/>
    </xf>
    <xf numFmtId="0" fontId="2" fillId="5" borderId="15" xfId="1" applyFill="1" applyBorder="1" applyAlignment="1">
      <alignment horizontal="center" vertical="center" wrapText="1"/>
    </xf>
    <xf numFmtId="0" fontId="2" fillId="5" borderId="19" xfId="1" applyFill="1" applyBorder="1" applyAlignment="1">
      <alignment horizontal="center" vertical="center" wrapText="1"/>
    </xf>
    <xf numFmtId="0" fontId="2" fillId="5" borderId="20" xfId="1" applyFill="1" applyBorder="1" applyAlignment="1">
      <alignment horizontal="center" vertical="center" wrapText="1"/>
    </xf>
    <xf numFmtId="0" fontId="0" fillId="5" borderId="15"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0" fillId="3" borderId="17" xfId="0" applyFill="1" applyBorder="1" applyAlignment="1">
      <alignment horizontal="center" vertical="center" wrapText="1"/>
    </xf>
    <xf numFmtId="0" fontId="0" fillId="10" borderId="18" xfId="0" applyFill="1" applyBorder="1" applyAlignment="1">
      <alignment horizontal="center" vertical="center" wrapText="1"/>
    </xf>
    <xf numFmtId="0" fontId="0" fillId="9" borderId="18" xfId="0"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5" fillId="8" borderId="9" xfId="0" applyFont="1" applyFill="1" applyBorder="1" applyAlignment="1">
      <alignment horizontal="center" vertical="center" wrapText="1"/>
    </xf>
    <xf numFmtId="0" fontId="0" fillId="8" borderId="15" xfId="0" applyFill="1" applyBorder="1" applyAlignment="1">
      <alignment horizontal="center" vertical="center" wrapText="1"/>
    </xf>
    <xf numFmtId="0" fontId="5" fillId="9" borderId="10" xfId="0" applyFont="1" applyFill="1" applyBorder="1" applyAlignment="1">
      <alignment horizontal="center" vertical="center"/>
    </xf>
    <xf numFmtId="0" fontId="0" fillId="9" borderId="16" xfId="0" applyFill="1" applyBorder="1" applyAlignment="1">
      <alignment horizontal="center" vertical="center"/>
    </xf>
    <xf numFmtId="0" fontId="0" fillId="10" borderId="18"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8" borderId="9" xfId="0" applyFill="1" applyBorder="1" applyAlignment="1">
      <alignment horizontal="center" vertical="center" wrapText="1"/>
    </xf>
    <xf numFmtId="0" fontId="0" fillId="9" borderId="10" xfId="0" applyFill="1" applyBorder="1" applyAlignment="1">
      <alignment horizontal="center" vertical="center"/>
    </xf>
    <xf numFmtId="0" fontId="0" fillId="3" borderId="26"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7" xfId="0" applyFill="1" applyBorder="1" applyAlignment="1">
      <alignment horizontal="center" vertical="center" wrapText="1"/>
    </xf>
    <xf numFmtId="0" fontId="0" fillId="10" borderId="28" xfId="0" applyFill="1" applyBorder="1" applyAlignment="1">
      <alignment horizontal="center" vertical="center" wrapText="1"/>
    </xf>
    <xf numFmtId="0" fontId="0" fillId="10" borderId="28" xfId="0" applyFill="1" applyBorder="1" applyAlignment="1">
      <alignment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12" borderId="29" xfId="0" applyFill="1" applyBorder="1" applyAlignment="1">
      <alignment horizontal="center" vertical="center"/>
    </xf>
    <xf numFmtId="0" fontId="0" fillId="12" borderId="32" xfId="0" applyFill="1" applyBorder="1" applyAlignment="1">
      <alignment horizontal="center" vertical="center"/>
    </xf>
    <xf numFmtId="0" fontId="0" fillId="12" borderId="18" xfId="0" applyFill="1" applyBorder="1" applyAlignment="1">
      <alignment vertical="center"/>
    </xf>
    <xf numFmtId="0" fontId="0" fillId="12" borderId="18" xfId="0" applyFill="1" applyBorder="1" applyAlignment="1">
      <alignment vertical="center" wrapText="1"/>
    </xf>
    <xf numFmtId="0" fontId="0" fillId="12" borderId="22" xfId="0" applyFill="1" applyBorder="1" applyAlignment="1">
      <alignment vertical="center" wrapText="1"/>
    </xf>
    <xf numFmtId="0" fontId="0" fillId="12" borderId="22" xfId="0" applyFill="1" applyBorder="1" applyAlignment="1">
      <alignment vertical="center"/>
    </xf>
    <xf numFmtId="0" fontId="0" fillId="3" borderId="29" xfId="0" applyFill="1" applyBorder="1" applyAlignment="1">
      <alignment horizontal="center" vertical="center"/>
    </xf>
    <xf numFmtId="0" fontId="0" fillId="3" borderId="33" xfId="0" applyFill="1" applyBorder="1" applyAlignment="1">
      <alignment horizontal="center" vertical="center"/>
    </xf>
    <xf numFmtId="0" fontId="0" fillId="3" borderId="28" xfId="0" applyFill="1" applyBorder="1" applyAlignment="1">
      <alignment horizontal="center" vertical="center"/>
    </xf>
    <xf numFmtId="0" fontId="0" fillId="12" borderId="3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9</xdr:col>
      <xdr:colOff>343894</xdr:colOff>
      <xdr:row>27</xdr:row>
      <xdr:rowOff>29284</xdr:rowOff>
    </xdr:to>
    <xdr:pic>
      <xdr:nvPicPr>
        <xdr:cNvPr id="4" name="Imagen 3">
          <a:extLst>
            <a:ext uri="{FF2B5EF4-FFF2-40B4-BE49-F238E27FC236}">
              <a16:creationId xmlns:a16="http://schemas.microsoft.com/office/drawing/2014/main" id="{FA9D2E82-FF5A-357B-B457-4B26C11893C4}"/>
            </a:ext>
          </a:extLst>
        </xdr:cNvPr>
        <xdr:cNvPicPr>
          <a:picLocks noChangeAspect="1"/>
        </xdr:cNvPicPr>
      </xdr:nvPicPr>
      <xdr:blipFill>
        <a:blip xmlns:r="http://schemas.openxmlformats.org/officeDocument/2006/relationships" r:embed="rId1"/>
        <a:stretch>
          <a:fillRect/>
        </a:stretch>
      </xdr:blipFill>
      <xdr:spPr>
        <a:xfrm>
          <a:off x="76200" y="95250"/>
          <a:ext cx="7125694" cy="5077534"/>
        </a:xfrm>
        <a:prstGeom prst="rect">
          <a:avLst/>
        </a:prstGeom>
      </xdr:spPr>
    </xdr:pic>
    <xdr:clientData/>
  </xdr:twoCellAnchor>
  <xdr:twoCellAnchor editAs="oneCell">
    <xdr:from>
      <xdr:col>0</xdr:col>
      <xdr:colOff>10886</xdr:colOff>
      <xdr:row>0</xdr:row>
      <xdr:rowOff>0</xdr:rowOff>
    </xdr:from>
    <xdr:to>
      <xdr:col>12</xdr:col>
      <xdr:colOff>106119</xdr:colOff>
      <xdr:row>30</xdr:row>
      <xdr:rowOff>106926</xdr:rowOff>
    </xdr:to>
    <xdr:pic>
      <xdr:nvPicPr>
        <xdr:cNvPr id="2" name="Imagen 1">
          <a:extLst>
            <a:ext uri="{FF2B5EF4-FFF2-40B4-BE49-F238E27FC236}">
              <a16:creationId xmlns:a16="http://schemas.microsoft.com/office/drawing/2014/main" id="{A36EFD4D-C4E8-F7BE-082B-841D7718F08F}"/>
            </a:ext>
          </a:extLst>
        </xdr:cNvPr>
        <xdr:cNvPicPr>
          <a:picLocks noChangeAspect="1"/>
        </xdr:cNvPicPr>
      </xdr:nvPicPr>
      <xdr:blipFill>
        <a:blip xmlns:r="http://schemas.openxmlformats.org/officeDocument/2006/relationships" r:embed="rId2"/>
        <a:stretch>
          <a:fillRect/>
        </a:stretch>
      </xdr:blipFill>
      <xdr:spPr>
        <a:xfrm>
          <a:off x="10886" y="0"/>
          <a:ext cx="9631119" cy="5658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wnloads\Plantilla%20documentaci&#243;n%20contextos_v2.xlsx" TargetMode="External"/><Relationship Id="rId1" Type="http://schemas.openxmlformats.org/officeDocument/2006/relationships/externalLinkPath" Target="/Users/andre/Downloads/Plantilla%20documentaci&#243;n%20contextos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xtMapping"/>
      <sheetName val="Contextos"/>
      <sheetName val="Valores"/>
      <sheetName val="Configuración Apuestas"/>
      <sheetName val="CaracterizaciónContexto1"/>
    </sheetNames>
    <sheetDataSet>
      <sheetData sheetId="0"/>
      <sheetData sheetId="1"/>
      <sheetData sheetId="2"/>
      <sheetData sheetId="3">
        <row r="10">
          <cell r="D10"/>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5666-F6A5-49FF-B12A-1FE829F0A68B}">
  <dimension ref="A1:B13"/>
  <sheetViews>
    <sheetView topLeftCell="A3" zoomScale="175" zoomScaleNormal="230" workbookViewId="0">
      <selection activeCell="B10" sqref="B10"/>
    </sheetView>
  </sheetViews>
  <sheetFormatPr defaultColWidth="11.44140625" defaultRowHeight="13.8" x14ac:dyDescent="0.3"/>
  <cols>
    <col min="1" max="1" width="26" style="3" bestFit="1" customWidth="1"/>
    <col min="2" max="2" width="79.6640625" style="3" bestFit="1" customWidth="1"/>
    <col min="3" max="16384" width="11.44140625" style="3"/>
  </cols>
  <sheetData>
    <row r="1" spans="1:2" x14ac:dyDescent="0.3">
      <c r="A1" s="1" t="s">
        <v>11</v>
      </c>
      <c r="B1" s="57"/>
    </row>
    <row r="2" spans="1:2" x14ac:dyDescent="0.3">
      <c r="A2" s="9" t="s">
        <v>6</v>
      </c>
      <c r="B2" s="10" t="s">
        <v>12</v>
      </c>
    </row>
    <row r="3" spans="1:2" ht="27.6" x14ac:dyDescent="0.3">
      <c r="A3" s="9" t="s">
        <v>8</v>
      </c>
      <c r="B3" s="10" t="s">
        <v>13</v>
      </c>
    </row>
    <row r="4" spans="1:2" ht="42" thickBot="1" x14ac:dyDescent="0.35">
      <c r="A4" s="11" t="s">
        <v>7</v>
      </c>
      <c r="B4" s="12" t="s">
        <v>14</v>
      </c>
    </row>
    <row r="5" spans="1:2" ht="14.4" thickBot="1" x14ac:dyDescent="0.35"/>
    <row r="6" spans="1:2" x14ac:dyDescent="0.3">
      <c r="A6" s="40" t="s">
        <v>15</v>
      </c>
    </row>
    <row r="7" spans="1:2" ht="42.75" customHeight="1" x14ac:dyDescent="0.3">
      <c r="A7" s="41" t="s">
        <v>16</v>
      </c>
      <c r="B7" s="42" t="s">
        <v>69</v>
      </c>
    </row>
    <row r="8" spans="1:2" ht="42.75" customHeight="1" x14ac:dyDescent="0.3">
      <c r="A8" s="41" t="s">
        <v>17</v>
      </c>
      <c r="B8" s="42" t="s">
        <v>70</v>
      </c>
    </row>
    <row r="9" spans="1:2" ht="42.75" customHeight="1" x14ac:dyDescent="0.3">
      <c r="A9" s="41" t="s">
        <v>18</v>
      </c>
      <c r="B9" s="43" t="s">
        <v>71</v>
      </c>
    </row>
    <row r="10" spans="1:2" ht="42.75" customHeight="1" x14ac:dyDescent="0.3">
      <c r="A10" s="41" t="s">
        <v>19</v>
      </c>
      <c r="B10" s="42" t="s">
        <v>72</v>
      </c>
    </row>
    <row r="11" spans="1:2" ht="42.75" customHeight="1" x14ac:dyDescent="0.3">
      <c r="A11" s="41" t="s">
        <v>20</v>
      </c>
      <c r="B11" s="42" t="s">
        <v>73</v>
      </c>
    </row>
    <row r="12" spans="1:2" ht="42.75" customHeight="1" x14ac:dyDescent="0.3">
      <c r="A12" s="41" t="s">
        <v>21</v>
      </c>
      <c r="B12" s="42" t="s">
        <v>74</v>
      </c>
    </row>
    <row r="13" spans="1:2" ht="42.75" customHeight="1" x14ac:dyDescent="0.3">
      <c r="A13" s="41" t="s">
        <v>22</v>
      </c>
      <c r="B13" s="42" t="s">
        <v>75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EBB7-5669-4BC7-8C4D-6FF94FADDE33}">
  <dimension ref="A1:S10"/>
  <sheetViews>
    <sheetView workbookViewId="0">
      <selection activeCell="R6" sqref="R6"/>
    </sheetView>
  </sheetViews>
  <sheetFormatPr defaultColWidth="11.44140625" defaultRowHeight="14.4" x14ac:dyDescent="0.3"/>
  <cols>
    <col min="1" max="1" width="14.6640625" style="14" customWidth="1"/>
    <col min="2" max="2" width="21" style="14" customWidth="1"/>
    <col min="3" max="3" width="23.44140625" style="14" bestFit="1" customWidth="1"/>
    <col min="4" max="4" width="19.44140625" style="14" customWidth="1"/>
    <col min="5" max="5" width="16.109375" style="14" bestFit="1" customWidth="1"/>
    <col min="6" max="6" width="16.44140625" style="14" bestFit="1" customWidth="1"/>
    <col min="7" max="7" width="9.44140625" style="14" bestFit="1" customWidth="1"/>
    <col min="8" max="8" width="12.5546875" style="14" bestFit="1" customWidth="1"/>
    <col min="9" max="9" width="12" style="14" bestFit="1" customWidth="1"/>
    <col min="10" max="10" width="31" style="14" bestFit="1" customWidth="1"/>
    <col min="11" max="11" width="23.5546875" style="14" bestFit="1" customWidth="1"/>
    <col min="12" max="12" width="16.5546875" style="14" bestFit="1" customWidth="1"/>
    <col min="13" max="13" width="16.109375" style="14" bestFit="1" customWidth="1"/>
    <col min="14" max="14" width="16.44140625" style="14" bestFit="1" customWidth="1"/>
    <col min="15" max="15" width="9.44140625" style="14" bestFit="1" customWidth="1"/>
    <col min="16" max="16" width="12.5546875" style="14" bestFit="1" customWidth="1"/>
    <col min="17" max="17" width="12" style="14" bestFit="1" customWidth="1"/>
    <col min="18" max="18" width="58" style="31" customWidth="1"/>
    <col min="19" max="19" width="17.109375" style="14" bestFit="1" customWidth="1"/>
    <col min="20" max="16384" width="11.44140625" style="14"/>
  </cols>
  <sheetData>
    <row r="1" spans="1:19" x14ac:dyDescent="0.3">
      <c r="A1" s="13" t="s">
        <v>39</v>
      </c>
      <c r="B1" s="100" t="str">
        <f>Reservas!D8</f>
        <v>Reserva-0001</v>
      </c>
      <c r="C1" s="100"/>
      <c r="D1" s="100"/>
      <c r="E1" s="100"/>
      <c r="F1" s="100"/>
      <c r="G1" s="100"/>
      <c r="H1" s="100"/>
      <c r="I1" s="100"/>
      <c r="J1" s="100"/>
      <c r="K1" s="100"/>
      <c r="L1" s="100"/>
      <c r="M1" s="100"/>
      <c r="N1" s="100"/>
      <c r="O1" s="100"/>
      <c r="P1" s="100"/>
      <c r="Q1" s="100"/>
      <c r="R1" s="100"/>
      <c r="S1" s="101"/>
    </row>
    <row r="2" spans="1:19" x14ac:dyDescent="0.3">
      <c r="A2" s="92"/>
      <c r="B2" s="93"/>
      <c r="C2" s="93"/>
      <c r="D2" s="93"/>
      <c r="E2" s="93"/>
      <c r="F2" s="93"/>
      <c r="G2" s="93"/>
      <c r="H2" s="93"/>
      <c r="I2" s="93"/>
      <c r="J2" s="93"/>
      <c r="K2" s="93"/>
      <c r="L2" s="93"/>
      <c r="M2" s="93"/>
      <c r="N2" s="93"/>
      <c r="O2" s="93"/>
      <c r="P2" s="93"/>
      <c r="Q2" s="93"/>
      <c r="R2" s="93"/>
      <c r="S2" s="94"/>
    </row>
    <row r="3" spans="1:19" x14ac:dyDescent="0.3">
      <c r="A3" s="102" t="s">
        <v>43</v>
      </c>
      <c r="B3" s="103"/>
      <c r="C3" s="103"/>
      <c r="D3" s="103"/>
      <c r="E3" s="103"/>
      <c r="F3" s="103"/>
      <c r="G3" s="103"/>
      <c r="H3" s="103"/>
      <c r="I3" s="103"/>
      <c r="J3" s="103" t="s">
        <v>44</v>
      </c>
      <c r="K3" s="103"/>
      <c r="L3" s="103"/>
      <c r="M3" s="103"/>
      <c r="N3" s="103"/>
      <c r="O3" s="103"/>
      <c r="P3" s="103"/>
      <c r="Q3" s="103"/>
      <c r="R3" s="104" t="s">
        <v>29</v>
      </c>
      <c r="S3" s="106" t="s">
        <v>45</v>
      </c>
    </row>
    <row r="4" spans="1:19" ht="15" thickBot="1" x14ac:dyDescent="0.35">
      <c r="A4" s="34" t="s">
        <v>28</v>
      </c>
      <c r="B4" s="35" t="s">
        <v>46</v>
      </c>
      <c r="C4" s="35" t="s">
        <v>47</v>
      </c>
      <c r="D4" s="35" t="s">
        <v>48</v>
      </c>
      <c r="E4" s="35" t="s">
        <v>49</v>
      </c>
      <c r="F4" s="35" t="s">
        <v>50</v>
      </c>
      <c r="G4" s="35" t="s">
        <v>51</v>
      </c>
      <c r="H4" s="35" t="s">
        <v>52</v>
      </c>
      <c r="I4" s="35" t="s">
        <v>53</v>
      </c>
      <c r="J4" s="35" t="s">
        <v>54</v>
      </c>
      <c r="K4" s="35" t="s">
        <v>55</v>
      </c>
      <c r="L4" s="35" t="s">
        <v>48</v>
      </c>
      <c r="M4" s="35" t="s">
        <v>49</v>
      </c>
      <c r="N4" s="35" t="s">
        <v>50</v>
      </c>
      <c r="O4" s="35" t="s">
        <v>51</v>
      </c>
      <c r="P4" s="35" t="s">
        <v>52</v>
      </c>
      <c r="Q4" s="35" t="s">
        <v>53</v>
      </c>
      <c r="R4" s="105"/>
      <c r="S4" s="107"/>
    </row>
    <row r="5" spans="1:19" ht="30" thickTop="1" thickBot="1" x14ac:dyDescent="0.35">
      <c r="A5" s="97" t="s">
        <v>61</v>
      </c>
      <c r="B5" s="108" t="s">
        <v>65</v>
      </c>
      <c r="C5" s="36" t="s">
        <v>56</v>
      </c>
      <c r="D5" s="36" t="s">
        <v>57</v>
      </c>
      <c r="E5" s="36">
        <v>32</v>
      </c>
      <c r="F5" s="36">
        <v>32</v>
      </c>
      <c r="G5" s="36"/>
      <c r="H5" s="36"/>
      <c r="I5" s="36"/>
      <c r="J5" s="36" t="str">
        <f>_xlfn.CONCAT(C5,$B$5)</f>
        <v>identificadorAgenda</v>
      </c>
      <c r="K5" s="36" t="s">
        <v>60</v>
      </c>
      <c r="L5" s="36" t="s">
        <v>57</v>
      </c>
      <c r="M5" s="36">
        <v>32</v>
      </c>
      <c r="N5" s="36">
        <v>32</v>
      </c>
      <c r="O5" s="36"/>
      <c r="P5" s="36"/>
      <c r="Q5" s="36"/>
      <c r="R5" s="47" t="str">
        <f>_xlfn.CONCAT("Atributo que contiene la informacion del identificador de un ",B5,"  en el contexto de ",A5,".")</f>
        <v>Atributo que contiene la informacion del identificador de un Agenda  en el contexto de Conjuntos Residenciales.</v>
      </c>
      <c r="S5" s="109" t="str">
        <f>B7</f>
        <v>Turno</v>
      </c>
    </row>
    <row r="6" spans="1:19" ht="44.4" thickTop="1" thickBot="1" x14ac:dyDescent="0.35">
      <c r="A6" s="97"/>
      <c r="B6" s="108"/>
      <c r="C6" s="36" t="s">
        <v>58</v>
      </c>
      <c r="D6" s="36" t="s">
        <v>59</v>
      </c>
      <c r="E6" s="36">
        <v>1</v>
      </c>
      <c r="F6" s="36">
        <v>50</v>
      </c>
      <c r="G6" s="36"/>
      <c r="H6" s="36"/>
      <c r="I6" s="36"/>
      <c r="J6" s="36" t="str">
        <f>_xlfn.CONCAT(C6,$B$5)</f>
        <v>nombreAgenda</v>
      </c>
      <c r="K6" s="36" t="s">
        <v>60</v>
      </c>
      <c r="L6" s="36" t="s">
        <v>59</v>
      </c>
      <c r="M6" s="36">
        <v>1</v>
      </c>
      <c r="N6" s="36">
        <v>50</v>
      </c>
      <c r="O6" s="36"/>
      <c r="P6" s="36"/>
      <c r="Q6" s="36"/>
      <c r="R6" s="47" t="str">
        <f>_xlfn.CONCAT("Atributo que contiene la información del nombre de un ",B5," en el contexto de ",A5," asociado al residente con el identificador' ",J6,"'.")</f>
        <v>Atributo que contiene la información del nombre de un Agenda en el contexto de Conjuntos Residenciales asociado al residente con el identificador' nombreAgenda'.</v>
      </c>
      <c r="S6" s="110"/>
    </row>
    <row r="7" spans="1:19" ht="30" thickTop="1" thickBot="1" x14ac:dyDescent="0.35">
      <c r="A7" s="97"/>
      <c r="B7" s="99" t="s">
        <v>66</v>
      </c>
      <c r="C7" s="38" t="s">
        <v>56</v>
      </c>
      <c r="D7" s="38" t="s">
        <v>57</v>
      </c>
      <c r="E7" s="38">
        <v>32</v>
      </c>
      <c r="F7" s="38">
        <v>32</v>
      </c>
      <c r="G7" s="38"/>
      <c r="H7" s="38"/>
      <c r="I7" s="38"/>
      <c r="J7" s="38" t="str">
        <f>_xlfn.CONCAT(C5,$B$7)</f>
        <v>identificadorTurno</v>
      </c>
      <c r="K7" s="38" t="s">
        <v>60</v>
      </c>
      <c r="L7" s="38" t="s">
        <v>57</v>
      </c>
      <c r="M7" s="38">
        <v>32</v>
      </c>
      <c r="N7" s="38">
        <v>32</v>
      </c>
      <c r="O7" s="38"/>
      <c r="P7" s="38"/>
      <c r="Q7" s="38"/>
      <c r="R7" s="48" t="str">
        <f>_xlfn.CONCAT("Atributo que contiene la informacion del identificador de un ",B7,"  en el contexto de ",A5,".")</f>
        <v>Atributo que contiene la informacion del identificador de un Turno  en el contexto de Conjuntos Residenciales.</v>
      </c>
      <c r="S7" s="110"/>
    </row>
    <row r="8" spans="1:19" ht="44.4" thickTop="1" thickBot="1" x14ac:dyDescent="0.35">
      <c r="A8" s="97"/>
      <c r="B8" s="99"/>
      <c r="C8" s="38" t="s">
        <v>58</v>
      </c>
      <c r="D8" s="38" t="s">
        <v>57</v>
      </c>
      <c r="E8" s="38">
        <v>1</v>
      </c>
      <c r="F8" s="38">
        <v>50</v>
      </c>
      <c r="G8" s="38"/>
      <c r="H8" s="38"/>
      <c r="I8" s="38"/>
      <c r="J8" s="38" t="str">
        <f>_xlfn.CONCAT(C6,$B$7)</f>
        <v>nombreTurno</v>
      </c>
      <c r="K8" s="38" t="s">
        <v>60</v>
      </c>
      <c r="L8" s="38" t="s">
        <v>59</v>
      </c>
      <c r="M8" s="38">
        <v>1</v>
      </c>
      <c r="N8" s="38">
        <v>50</v>
      </c>
      <c r="O8" s="38"/>
      <c r="P8" s="38"/>
      <c r="Q8" s="38"/>
      <c r="R8" s="48" t="str">
        <f>_xlfn.CONCAT("Atributo que contiene la información del nombre de un ",B7," en el contexto de ",A5," asociado a la reserva con el identificador' ",J8,"'.")</f>
        <v>Atributo que contiene la información del nombre de un Turno en el contexto de Conjuntos Residenciales asociado a la reserva con el identificador' nombreTurno'.</v>
      </c>
      <c r="S8" s="110"/>
    </row>
    <row r="9" spans="1:19" ht="15.6" thickTop="1" thickBot="1" x14ac:dyDescent="0.35">
      <c r="A9" s="97"/>
      <c r="B9" s="99"/>
      <c r="C9" s="38" t="s">
        <v>80</v>
      </c>
      <c r="D9" s="38" t="s">
        <v>65</v>
      </c>
      <c r="E9" s="38"/>
      <c r="F9" s="38"/>
      <c r="G9" s="38"/>
      <c r="H9" s="38"/>
      <c r="I9" s="38"/>
      <c r="J9" s="38"/>
      <c r="K9" s="38"/>
      <c r="L9" s="38"/>
      <c r="M9" s="38"/>
      <c r="N9" s="38"/>
      <c r="O9" s="38"/>
      <c r="P9" s="38"/>
      <c r="Q9" s="38"/>
      <c r="R9" s="48"/>
      <c r="S9" s="111"/>
    </row>
    <row r="10" spans="1:19" ht="15" thickTop="1" x14ac:dyDescent="0.3"/>
  </sheetData>
  <mergeCells count="10">
    <mergeCell ref="A5:A9"/>
    <mergeCell ref="B5:B6"/>
    <mergeCell ref="S5:S9"/>
    <mergeCell ref="B7:B9"/>
    <mergeCell ref="B1:S1"/>
    <mergeCell ref="A2:S2"/>
    <mergeCell ref="A3:I3"/>
    <mergeCell ref="J3:Q3"/>
    <mergeCell ref="R3:R4"/>
    <mergeCell ref="S3:S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E7-072D-46C9-A943-F12FD1E94927}">
  <dimension ref="A1:S10"/>
  <sheetViews>
    <sheetView workbookViewId="0">
      <selection activeCell="B1" sqref="B1:S1"/>
    </sheetView>
  </sheetViews>
  <sheetFormatPr defaultColWidth="11.44140625" defaultRowHeight="14.4" x14ac:dyDescent="0.3"/>
  <cols>
    <col min="1" max="1" width="14.6640625" style="14" customWidth="1"/>
    <col min="2" max="2" width="21" style="14" customWidth="1"/>
    <col min="3" max="3" width="23.44140625" style="14" bestFit="1" customWidth="1"/>
    <col min="4" max="4" width="19.44140625" style="14" customWidth="1"/>
    <col min="5" max="5" width="16.109375" style="14" bestFit="1" customWidth="1"/>
    <col min="6" max="6" width="16.44140625" style="14" bestFit="1" customWidth="1"/>
    <col min="7" max="7" width="9.44140625" style="14" bestFit="1" customWidth="1"/>
    <col min="8" max="8" width="12.5546875" style="14" bestFit="1" customWidth="1"/>
    <col min="9" max="9" width="12" style="14" bestFit="1" customWidth="1"/>
    <col min="10" max="10" width="31" style="14" bestFit="1" customWidth="1"/>
    <col min="11" max="11" width="23.5546875" style="14" bestFit="1" customWidth="1"/>
    <col min="12" max="12" width="16.5546875" style="14" bestFit="1" customWidth="1"/>
    <col min="13" max="13" width="16.109375" style="14" bestFit="1" customWidth="1"/>
    <col min="14" max="14" width="16.44140625" style="14" bestFit="1" customWidth="1"/>
    <col min="15" max="15" width="9.44140625" style="14" bestFit="1" customWidth="1"/>
    <col min="16" max="16" width="12.5546875" style="14" bestFit="1" customWidth="1"/>
    <col min="17" max="17" width="12" style="14" bestFit="1" customWidth="1"/>
    <col min="18" max="18" width="58" style="31" customWidth="1"/>
    <col min="19" max="19" width="17.109375" style="14" bestFit="1" customWidth="1"/>
    <col min="20" max="16384" width="11.44140625" style="14"/>
  </cols>
  <sheetData>
    <row r="1" spans="1:19" x14ac:dyDescent="0.3">
      <c r="A1" s="13" t="s">
        <v>39</v>
      </c>
      <c r="B1" s="100" t="str">
        <f>Reservas!D8</f>
        <v>Reserva-0001</v>
      </c>
      <c r="C1" s="100"/>
      <c r="D1" s="100"/>
      <c r="E1" s="100"/>
      <c r="F1" s="100"/>
      <c r="G1" s="100"/>
      <c r="H1" s="100"/>
      <c r="I1" s="100"/>
      <c r="J1" s="100"/>
      <c r="K1" s="100"/>
      <c r="L1" s="100"/>
      <c r="M1" s="100"/>
      <c r="N1" s="100"/>
      <c r="O1" s="100"/>
      <c r="P1" s="100"/>
      <c r="Q1" s="100"/>
      <c r="R1" s="100"/>
      <c r="S1" s="101"/>
    </row>
    <row r="2" spans="1:19" x14ac:dyDescent="0.3">
      <c r="A2" s="92"/>
      <c r="B2" s="93"/>
      <c r="C2" s="93"/>
      <c r="D2" s="93"/>
      <c r="E2" s="93"/>
      <c r="F2" s="93"/>
      <c r="G2" s="93"/>
      <c r="H2" s="93"/>
      <c r="I2" s="93"/>
      <c r="J2" s="93"/>
      <c r="K2" s="93"/>
      <c r="L2" s="93"/>
      <c r="M2" s="93"/>
      <c r="N2" s="93"/>
      <c r="O2" s="93"/>
      <c r="P2" s="93"/>
      <c r="Q2" s="93"/>
      <c r="R2" s="93"/>
      <c r="S2" s="94"/>
    </row>
    <row r="3" spans="1:19" x14ac:dyDescent="0.3">
      <c r="A3" s="102" t="s">
        <v>43</v>
      </c>
      <c r="B3" s="103"/>
      <c r="C3" s="103"/>
      <c r="D3" s="103"/>
      <c r="E3" s="103"/>
      <c r="F3" s="103"/>
      <c r="G3" s="103"/>
      <c r="H3" s="103"/>
      <c r="I3" s="103"/>
      <c r="J3" s="103" t="s">
        <v>44</v>
      </c>
      <c r="K3" s="103"/>
      <c r="L3" s="103"/>
      <c r="M3" s="103"/>
      <c r="N3" s="103"/>
      <c r="O3" s="103"/>
      <c r="P3" s="103"/>
      <c r="Q3" s="103"/>
      <c r="R3" s="104" t="s">
        <v>29</v>
      </c>
      <c r="S3" s="106" t="s">
        <v>45</v>
      </c>
    </row>
    <row r="4" spans="1:19" ht="15" thickBot="1" x14ac:dyDescent="0.35">
      <c r="A4" s="34" t="s">
        <v>28</v>
      </c>
      <c r="B4" s="35" t="s">
        <v>46</v>
      </c>
      <c r="C4" s="35" t="s">
        <v>47</v>
      </c>
      <c r="D4" s="35" t="s">
        <v>48</v>
      </c>
      <c r="E4" s="35" t="s">
        <v>49</v>
      </c>
      <c r="F4" s="35" t="s">
        <v>50</v>
      </c>
      <c r="G4" s="35" t="s">
        <v>51</v>
      </c>
      <c r="H4" s="35" t="s">
        <v>52</v>
      </c>
      <c r="I4" s="35" t="s">
        <v>53</v>
      </c>
      <c r="J4" s="35" t="s">
        <v>54</v>
      </c>
      <c r="K4" s="35" t="s">
        <v>55</v>
      </c>
      <c r="L4" s="35" t="s">
        <v>48</v>
      </c>
      <c r="M4" s="35" t="s">
        <v>49</v>
      </c>
      <c r="N4" s="35" t="s">
        <v>50</v>
      </c>
      <c r="O4" s="35" t="s">
        <v>51</v>
      </c>
      <c r="P4" s="35" t="s">
        <v>52</v>
      </c>
      <c r="Q4" s="35" t="s">
        <v>53</v>
      </c>
      <c r="R4" s="105"/>
      <c r="S4" s="107"/>
    </row>
    <row r="5" spans="1:19" ht="30" thickTop="1" thickBot="1" x14ac:dyDescent="0.35">
      <c r="A5" s="97" t="s">
        <v>82</v>
      </c>
      <c r="B5" s="108" t="s">
        <v>62</v>
      </c>
      <c r="C5" s="36" t="s">
        <v>56</v>
      </c>
      <c r="D5" s="36" t="s">
        <v>57</v>
      </c>
      <c r="E5" s="36">
        <v>32</v>
      </c>
      <c r="F5" s="36">
        <v>32</v>
      </c>
      <c r="G5" s="36"/>
      <c r="H5" s="36"/>
      <c r="I5" s="36"/>
      <c r="J5" s="36" t="str">
        <f>_xlfn.CONCAT(C5,$B$5)</f>
        <v>identificadorConjuntoResidencial</v>
      </c>
      <c r="K5" s="36" t="s">
        <v>60</v>
      </c>
      <c r="L5" s="36" t="s">
        <v>57</v>
      </c>
      <c r="M5" s="36">
        <v>32</v>
      </c>
      <c r="N5" s="36">
        <v>32</v>
      </c>
      <c r="O5" s="36"/>
      <c r="P5" s="36"/>
      <c r="Q5" s="36"/>
      <c r="R5" s="47" t="str">
        <f>_xlfn.CONCAT("Atributo que contiene la informacion del identificador de un ",B5,"  en el contexto de ",A5,".")</f>
        <v>Atributo que contiene la informacion del identificador de un ConjuntoResidencial  en el contexto de Residentes.</v>
      </c>
      <c r="S5" s="109" t="str">
        <f>B7</f>
        <v>Residente</v>
      </c>
    </row>
    <row r="6" spans="1:19" ht="58.8" thickTop="1" thickBot="1" x14ac:dyDescent="0.35">
      <c r="A6" s="97"/>
      <c r="B6" s="108"/>
      <c r="C6" s="36" t="s">
        <v>58</v>
      </c>
      <c r="D6" s="36" t="s">
        <v>59</v>
      </c>
      <c r="E6" s="36">
        <v>1</v>
      </c>
      <c r="F6" s="36">
        <v>50</v>
      </c>
      <c r="G6" s="36"/>
      <c r="H6" s="36"/>
      <c r="I6" s="36"/>
      <c r="J6" s="36" t="str">
        <f>_xlfn.CONCAT(C6,$B$5)</f>
        <v>nombreConjuntoResidencial</v>
      </c>
      <c r="K6" s="36" t="s">
        <v>60</v>
      </c>
      <c r="L6" s="36" t="s">
        <v>59</v>
      </c>
      <c r="M6" s="36">
        <v>1</v>
      </c>
      <c r="N6" s="36">
        <v>50</v>
      </c>
      <c r="O6" s="36"/>
      <c r="P6" s="36"/>
      <c r="Q6" s="36"/>
      <c r="R6" s="47" t="str">
        <f>_xlfn.CONCAT("Atributo que contiene la información del nombre de un ",B5," en el contexto de ",A5," asociado al residente con el identificador' ",J6,"'.")</f>
        <v>Atributo que contiene la información del nombre de un ConjuntoResidencial en el contexto de Residentes asociado al residente con el identificador' nombreConjuntoResidencial'.</v>
      </c>
      <c r="S6" s="110"/>
    </row>
    <row r="7" spans="1:19" ht="30" thickTop="1" thickBot="1" x14ac:dyDescent="0.35">
      <c r="A7" s="97"/>
      <c r="B7" s="99" t="s">
        <v>24</v>
      </c>
      <c r="C7" s="38" t="s">
        <v>56</v>
      </c>
      <c r="D7" s="38" t="s">
        <v>57</v>
      </c>
      <c r="E7" s="38">
        <v>32</v>
      </c>
      <c r="F7" s="38">
        <v>32</v>
      </c>
      <c r="G7" s="38"/>
      <c r="H7" s="38"/>
      <c r="I7" s="38"/>
      <c r="J7" s="38" t="str">
        <f>_xlfn.CONCAT(C5,$B$7)</f>
        <v>identificadorResidente</v>
      </c>
      <c r="K7" s="38" t="s">
        <v>60</v>
      </c>
      <c r="L7" s="38" t="s">
        <v>57</v>
      </c>
      <c r="M7" s="38">
        <v>32</v>
      </c>
      <c r="N7" s="38">
        <v>32</v>
      </c>
      <c r="O7" s="38"/>
      <c r="P7" s="38"/>
      <c r="Q7" s="38"/>
      <c r="R7" s="48" t="str">
        <f>_xlfn.CONCAT("Atributo que contiene la informacion del identificador de un ",B7,"  en el contexto de ",A5,".")</f>
        <v>Atributo que contiene la informacion del identificador de un Residente  en el contexto de Residentes.</v>
      </c>
      <c r="S7" s="110"/>
    </row>
    <row r="8" spans="1:19" ht="44.4" thickTop="1" thickBot="1" x14ac:dyDescent="0.35">
      <c r="A8" s="97"/>
      <c r="B8" s="99"/>
      <c r="C8" s="38" t="s">
        <v>58</v>
      </c>
      <c r="D8" s="38" t="s">
        <v>57</v>
      </c>
      <c r="E8" s="38">
        <v>1</v>
      </c>
      <c r="F8" s="38">
        <v>50</v>
      </c>
      <c r="G8" s="38"/>
      <c r="H8" s="38"/>
      <c r="I8" s="38"/>
      <c r="J8" s="38" t="str">
        <f>_xlfn.CONCAT(C6,$B$7)</f>
        <v>nombreResidente</v>
      </c>
      <c r="K8" s="38" t="s">
        <v>60</v>
      </c>
      <c r="L8" s="38" t="s">
        <v>59</v>
      </c>
      <c r="M8" s="38">
        <v>1</v>
      </c>
      <c r="N8" s="38">
        <v>50</v>
      </c>
      <c r="O8" s="38"/>
      <c r="P8" s="38"/>
      <c r="Q8" s="38"/>
      <c r="R8" s="48" t="str">
        <f>_xlfn.CONCAT("Atributo que contiene la información del nombre de un ",B7," en el contexto de ",A5," asociado a la reserva con el identificador' ",J8,"'.")</f>
        <v>Atributo que contiene la información del nombre de un Residente en el contexto de Residentes asociado a la reserva con el identificador' nombreResidente'.</v>
      </c>
      <c r="S8" s="110"/>
    </row>
    <row r="9" spans="1:19" ht="15.6" thickTop="1" thickBot="1" x14ac:dyDescent="0.35">
      <c r="A9" s="97"/>
      <c r="B9" s="99"/>
      <c r="C9" s="38" t="s">
        <v>80</v>
      </c>
      <c r="D9" s="38" t="s">
        <v>65</v>
      </c>
      <c r="E9" s="38"/>
      <c r="F9" s="38"/>
      <c r="G9" s="38"/>
      <c r="H9" s="38"/>
      <c r="I9" s="38"/>
      <c r="J9" s="38"/>
      <c r="K9" s="38"/>
      <c r="L9" s="38"/>
      <c r="M9" s="38"/>
      <c r="N9" s="38"/>
      <c r="O9" s="38"/>
      <c r="P9" s="38"/>
      <c r="Q9" s="38"/>
      <c r="R9" s="48"/>
      <c r="S9" s="111"/>
    </row>
    <row r="10" spans="1:19" ht="15" thickTop="1" x14ac:dyDescent="0.3"/>
  </sheetData>
  <mergeCells count="10">
    <mergeCell ref="B5:B6"/>
    <mergeCell ref="A5:A9"/>
    <mergeCell ref="S5:S9"/>
    <mergeCell ref="B7:B9"/>
    <mergeCell ref="B1:S1"/>
    <mergeCell ref="A2:S2"/>
    <mergeCell ref="A3:I3"/>
    <mergeCell ref="J3:Q3"/>
    <mergeCell ref="R3:R4"/>
    <mergeCell ref="S3:S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74C3-CD54-44A7-8A00-D1CB8315B9A2}">
  <dimension ref="A1:S5"/>
  <sheetViews>
    <sheetView workbookViewId="0">
      <selection activeCell="B19" sqref="B19"/>
    </sheetView>
  </sheetViews>
  <sheetFormatPr defaultColWidth="11.44140625" defaultRowHeight="14.4" x14ac:dyDescent="0.3"/>
  <cols>
    <col min="1" max="1" width="12.5546875" style="14" bestFit="1" customWidth="1"/>
    <col min="2" max="2" width="16.5546875" style="14" bestFit="1" customWidth="1"/>
    <col min="3" max="3" width="23.44140625" style="14" bestFit="1" customWidth="1"/>
    <col min="4" max="4" width="16.5546875" style="14" bestFit="1" customWidth="1"/>
    <col min="5" max="5" width="16.109375" style="14" bestFit="1" customWidth="1"/>
    <col min="6" max="6" width="16.44140625" style="14" bestFit="1" customWidth="1"/>
    <col min="7" max="7" width="9.44140625" style="14" bestFit="1" customWidth="1"/>
    <col min="8" max="8" width="12.5546875" style="14" bestFit="1" customWidth="1"/>
    <col min="9" max="9" width="12" style="14" bestFit="1" customWidth="1"/>
    <col min="10" max="10" width="26.109375" style="14" bestFit="1" customWidth="1"/>
    <col min="11" max="11" width="23.5546875" style="14" bestFit="1" customWidth="1"/>
    <col min="12" max="12" width="16.5546875" style="14" bestFit="1" customWidth="1"/>
    <col min="13" max="13" width="16.109375" style="14" bestFit="1" customWidth="1"/>
    <col min="14" max="14" width="16.44140625" style="14" bestFit="1" customWidth="1"/>
    <col min="15" max="15" width="9.44140625" style="14" bestFit="1" customWidth="1"/>
    <col min="16" max="16" width="12.5546875" style="14" bestFit="1" customWidth="1"/>
    <col min="17" max="17" width="12" style="14" bestFit="1" customWidth="1"/>
    <col min="18" max="18" width="58" style="31" customWidth="1"/>
    <col min="19" max="19" width="17.109375" style="14" bestFit="1" customWidth="1"/>
    <col min="20" max="16384" width="11.44140625" style="14"/>
  </cols>
  <sheetData>
    <row r="1" spans="1:19" x14ac:dyDescent="0.3">
      <c r="A1" s="13" t="s">
        <v>39</v>
      </c>
      <c r="B1" s="112">
        <f>'[1]Configuración Apuestas'!D10</f>
        <v>0</v>
      </c>
      <c r="C1" s="112"/>
      <c r="D1" s="112"/>
      <c r="E1" s="112"/>
      <c r="F1" s="112"/>
      <c r="G1" s="112"/>
      <c r="H1" s="112"/>
      <c r="I1" s="112"/>
      <c r="J1" s="112"/>
      <c r="K1" s="112"/>
      <c r="L1" s="112"/>
      <c r="M1" s="112"/>
      <c r="N1" s="112"/>
      <c r="O1" s="112"/>
      <c r="P1" s="112"/>
      <c r="Q1" s="112"/>
      <c r="R1" s="112"/>
      <c r="S1" s="113"/>
    </row>
    <row r="2" spans="1:19" x14ac:dyDescent="0.3">
      <c r="A2" s="92" t="s">
        <v>42</v>
      </c>
      <c r="B2" s="93"/>
      <c r="C2" s="93"/>
      <c r="D2" s="93"/>
      <c r="E2" s="93"/>
      <c r="F2" s="93"/>
      <c r="G2" s="93"/>
      <c r="H2" s="93"/>
      <c r="I2" s="93"/>
      <c r="J2" s="93"/>
      <c r="K2" s="93"/>
      <c r="L2" s="93"/>
      <c r="M2" s="93"/>
      <c r="N2" s="93"/>
      <c r="O2" s="93"/>
      <c r="P2" s="93"/>
      <c r="Q2" s="93"/>
      <c r="R2" s="93"/>
      <c r="S2" s="94"/>
    </row>
    <row r="3" spans="1:19" x14ac:dyDescent="0.3">
      <c r="A3" s="102" t="s">
        <v>43</v>
      </c>
      <c r="B3" s="103"/>
      <c r="C3" s="103"/>
      <c r="D3" s="103"/>
      <c r="E3" s="103"/>
      <c r="F3" s="103"/>
      <c r="G3" s="103"/>
      <c r="H3" s="103"/>
      <c r="I3" s="103"/>
      <c r="J3" s="103" t="s">
        <v>44</v>
      </c>
      <c r="K3" s="103"/>
      <c r="L3" s="103"/>
      <c r="M3" s="103"/>
      <c r="N3" s="103"/>
      <c r="O3" s="103"/>
      <c r="P3" s="103"/>
      <c r="Q3" s="103"/>
      <c r="R3" s="104" t="s">
        <v>29</v>
      </c>
      <c r="S3" s="106" t="s">
        <v>45</v>
      </c>
    </row>
    <row r="4" spans="1:19" x14ac:dyDescent="0.3">
      <c r="A4" s="16" t="s">
        <v>28</v>
      </c>
      <c r="B4" s="17" t="s">
        <v>46</v>
      </c>
      <c r="C4" s="17" t="s">
        <v>47</v>
      </c>
      <c r="D4" s="17" t="s">
        <v>48</v>
      </c>
      <c r="E4" s="17" t="s">
        <v>49</v>
      </c>
      <c r="F4" s="17" t="s">
        <v>50</v>
      </c>
      <c r="G4" s="17" t="s">
        <v>51</v>
      </c>
      <c r="H4" s="17" t="s">
        <v>52</v>
      </c>
      <c r="I4" s="17" t="s">
        <v>53</v>
      </c>
      <c r="J4" s="17" t="s">
        <v>54</v>
      </c>
      <c r="K4" s="17" t="s">
        <v>55</v>
      </c>
      <c r="L4" s="17" t="s">
        <v>48</v>
      </c>
      <c r="M4" s="17" t="s">
        <v>49</v>
      </c>
      <c r="N4" s="17" t="s">
        <v>50</v>
      </c>
      <c r="O4" s="17" t="s">
        <v>51</v>
      </c>
      <c r="P4" s="17" t="s">
        <v>52</v>
      </c>
      <c r="Q4" s="17" t="s">
        <v>53</v>
      </c>
      <c r="R4" s="114"/>
      <c r="S4" s="115"/>
    </row>
    <row r="5" spans="1:19" ht="15" thickBot="1" x14ac:dyDescent="0.35">
      <c r="A5" s="27"/>
      <c r="B5" s="28"/>
      <c r="C5" s="28"/>
      <c r="D5" s="28"/>
      <c r="E5" s="28"/>
      <c r="F5" s="28"/>
      <c r="G5" s="28"/>
      <c r="H5" s="28"/>
      <c r="I5" s="28"/>
      <c r="J5" s="28"/>
      <c r="K5" s="28"/>
      <c r="L5" s="28"/>
      <c r="M5" s="28"/>
      <c r="N5" s="28"/>
      <c r="O5" s="28"/>
      <c r="P5" s="28"/>
      <c r="Q5" s="28"/>
      <c r="R5" s="29"/>
      <c r="S5" s="30"/>
    </row>
  </sheetData>
  <mergeCells count="6">
    <mergeCell ref="B1:S1"/>
    <mergeCell ref="A2:S2"/>
    <mergeCell ref="A3:I3"/>
    <mergeCell ref="J3:Q3"/>
    <mergeCell ref="R3:R4"/>
    <mergeCell ref="S3: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B49-FF8E-46BB-B8BB-A3B13262BCA8}">
  <dimension ref="A1"/>
  <sheetViews>
    <sheetView zoomScale="70" zoomScaleNormal="70" workbookViewId="0">
      <selection activeCell="N23" sqref="N23"/>
    </sheetView>
  </sheetViews>
  <sheetFormatPr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09BB-6EDF-4233-9680-0DFD77A9FF39}">
  <dimension ref="A1:D18"/>
  <sheetViews>
    <sheetView topLeftCell="A2" zoomScaleNormal="100" workbookViewId="0">
      <selection activeCell="B12" sqref="B12:B14"/>
    </sheetView>
  </sheetViews>
  <sheetFormatPr defaultColWidth="11.44140625" defaultRowHeight="13.8" x14ac:dyDescent="0.3"/>
  <cols>
    <col min="1" max="1" width="36.33203125" style="3" bestFit="1" customWidth="1"/>
    <col min="2" max="3" width="22.33203125" style="3" bestFit="1" customWidth="1"/>
    <col min="4" max="4" width="57.6640625" style="8" customWidth="1"/>
    <col min="5" max="16384" width="11.44140625" style="3"/>
  </cols>
  <sheetData>
    <row r="1" spans="1:4" x14ac:dyDescent="0.3">
      <c r="A1" s="2" t="s">
        <v>0</v>
      </c>
      <c r="B1" s="67" t="s">
        <v>9</v>
      </c>
      <c r="C1" s="67"/>
      <c r="D1" s="68"/>
    </row>
    <row r="2" spans="1:4" ht="36" customHeight="1" x14ac:dyDescent="0.3">
      <c r="A2" s="4" t="s">
        <v>1</v>
      </c>
      <c r="B2" s="69" t="s">
        <v>10</v>
      </c>
      <c r="C2" s="70"/>
      <c r="D2" s="71"/>
    </row>
    <row r="3" spans="1:4" x14ac:dyDescent="0.3">
      <c r="A3" s="72" t="s">
        <v>2</v>
      </c>
      <c r="B3" s="73"/>
      <c r="C3" s="73"/>
      <c r="D3" s="74"/>
    </row>
    <row r="4" spans="1:4" x14ac:dyDescent="0.3">
      <c r="A4" s="5" t="s">
        <v>3</v>
      </c>
      <c r="B4" s="6" t="s">
        <v>4</v>
      </c>
      <c r="C4" s="6" t="s">
        <v>5</v>
      </c>
      <c r="D4" s="7" t="s">
        <v>1</v>
      </c>
    </row>
    <row r="5" spans="1:4" ht="15" customHeight="1" x14ac:dyDescent="0.3">
      <c r="A5" s="77" t="s">
        <v>6</v>
      </c>
      <c r="B5" s="78" t="s">
        <v>81</v>
      </c>
      <c r="C5" s="32" t="s">
        <v>23</v>
      </c>
      <c r="D5" s="79" t="s">
        <v>68</v>
      </c>
    </row>
    <row r="6" spans="1:4" ht="15" customHeight="1" x14ac:dyDescent="0.3">
      <c r="A6" s="77"/>
      <c r="B6" s="78"/>
      <c r="C6" s="32" t="s">
        <v>41</v>
      </c>
      <c r="D6" s="79"/>
    </row>
    <row r="7" spans="1:4" ht="15" customHeight="1" x14ac:dyDescent="0.3">
      <c r="A7" s="77"/>
      <c r="B7" s="78"/>
      <c r="C7" s="32" t="s">
        <v>67</v>
      </c>
      <c r="D7" s="79"/>
    </row>
    <row r="8" spans="1:4" ht="15" customHeight="1" x14ac:dyDescent="0.3">
      <c r="A8" s="77"/>
      <c r="B8" s="78"/>
      <c r="C8" s="32" t="s">
        <v>83</v>
      </c>
      <c r="D8" s="79"/>
    </row>
    <row r="9" spans="1:4" ht="18.75" customHeight="1" x14ac:dyDescent="0.3">
      <c r="A9" s="77"/>
      <c r="B9" s="78"/>
      <c r="C9" s="32" t="s">
        <v>84</v>
      </c>
      <c r="D9" s="79"/>
    </row>
    <row r="10" spans="1:4" ht="14.4" x14ac:dyDescent="0.3">
      <c r="A10" s="75" t="s">
        <v>6</v>
      </c>
      <c r="B10" s="76" t="s">
        <v>82</v>
      </c>
      <c r="C10" s="33" t="s">
        <v>24</v>
      </c>
      <c r="D10" s="75" t="s">
        <v>27</v>
      </c>
    </row>
    <row r="11" spans="1:4" ht="26.4" customHeight="1" x14ac:dyDescent="0.3">
      <c r="A11" s="75"/>
      <c r="B11" s="76"/>
      <c r="C11" s="33" t="s">
        <v>84</v>
      </c>
      <c r="D11" s="75"/>
    </row>
    <row r="12" spans="1:4" ht="21" customHeight="1" x14ac:dyDescent="0.3">
      <c r="A12" s="83" t="s">
        <v>6</v>
      </c>
      <c r="B12" s="80" t="s">
        <v>85</v>
      </c>
      <c r="C12" s="32" t="s">
        <v>41</v>
      </c>
      <c r="D12" s="83" t="s">
        <v>86</v>
      </c>
    </row>
    <row r="13" spans="1:4" ht="21" customHeight="1" x14ac:dyDescent="0.3">
      <c r="A13" s="84"/>
      <c r="B13" s="81"/>
      <c r="C13" s="32" t="s">
        <v>65</v>
      </c>
      <c r="D13" s="84"/>
    </row>
    <row r="14" spans="1:4" ht="21" customHeight="1" x14ac:dyDescent="0.3">
      <c r="A14" s="85"/>
      <c r="B14" s="82"/>
      <c r="C14" s="32" t="s">
        <v>66</v>
      </c>
      <c r="D14" s="85"/>
    </row>
    <row r="15" spans="1:4" ht="14.4" x14ac:dyDescent="0.3">
      <c r="A15" s="58" t="s">
        <v>6</v>
      </c>
      <c r="B15" s="61" t="s">
        <v>64</v>
      </c>
      <c r="C15" s="49" t="s">
        <v>25</v>
      </c>
      <c r="D15" s="64" t="s">
        <v>26</v>
      </c>
    </row>
    <row r="16" spans="1:4" ht="14.4" x14ac:dyDescent="0.3">
      <c r="A16" s="59"/>
      <c r="B16" s="62"/>
      <c r="C16" s="49" t="s">
        <v>41</v>
      </c>
      <c r="D16" s="65"/>
    </row>
    <row r="17" spans="1:4" ht="14.4" x14ac:dyDescent="0.3">
      <c r="A17" s="59"/>
      <c r="B17" s="62"/>
      <c r="C17" s="49" t="s">
        <v>66</v>
      </c>
      <c r="D17" s="65"/>
    </row>
    <row r="18" spans="1:4" ht="14.4" x14ac:dyDescent="0.3">
      <c r="A18" s="60"/>
      <c r="B18" s="63"/>
      <c r="C18" s="49" t="s">
        <v>24</v>
      </c>
      <c r="D18" s="66"/>
    </row>
  </sheetData>
  <mergeCells count="15">
    <mergeCell ref="A15:A18"/>
    <mergeCell ref="B15:B18"/>
    <mergeCell ref="D15:D18"/>
    <mergeCell ref="B1:D1"/>
    <mergeCell ref="B2:D2"/>
    <mergeCell ref="A3:D3"/>
    <mergeCell ref="A10:A11"/>
    <mergeCell ref="B10:B11"/>
    <mergeCell ref="D10:D11"/>
    <mergeCell ref="A5:A9"/>
    <mergeCell ref="B5:B9"/>
    <mergeCell ref="D5:D9"/>
    <mergeCell ref="B12:B14"/>
    <mergeCell ref="A12:A14"/>
    <mergeCell ref="D12:D14"/>
  </mergeCells>
  <hyperlinks>
    <hyperlink ref="C5" location="'Administración conjunto residen'!A8" display="Conjunto residencial" xr:uid="{E03F3EA4-3CA3-4B3F-9D0C-49720165FE4D}"/>
    <hyperlink ref="C10" location="'Gestión Residente'!B8" display="Residente" xr:uid="{15D235C3-AE5D-4A66-A93D-478D5D68669F}"/>
    <hyperlink ref="C11" location="'Gestión Residente'!A9" display="ZonaHabitada" xr:uid="{E45FCE5E-CCFD-4E0F-B10E-AD3E7BB8F2D6}"/>
    <hyperlink ref="C15" location="'Gestión Reserva'!B8" display="Reserva" xr:uid="{2E0ED804-61AA-4A90-AAE3-8F0B303F658C}"/>
    <hyperlink ref="C17" location="'Gestión Reserva'!B8" display="Reserva" xr:uid="{E878213B-9F54-4252-9D19-6B4F3157C261}"/>
    <hyperlink ref="C16" location="'Gestión Reserva'!B8" display="Reserva" xr:uid="{3AEC1B7B-847C-4D90-85B8-89FD1EDB9CCF}"/>
    <hyperlink ref="C18" location="'Gestión Reserva'!B8" display="Reserva" xr:uid="{06F2A3BB-2F3D-4865-BA9B-39469E4D9172}"/>
    <hyperlink ref="B5:B9" location="' Gestión de Conjuntos residenci'!A1" display=" Gestión de Conjuntos residenciales" xr:uid="{62FF8688-50B6-499B-97D0-E2EE0B9A5049}"/>
    <hyperlink ref="B10:B11" location="'Gestión de Residentes'!A1" display="Gestión de Residentes" xr:uid="{18061B1D-C566-4199-8F9A-D57F9796EBE2}"/>
    <hyperlink ref="B15:B18" location="Reservas!A1" display="Reservas" xr:uid="{10D3C645-B6DE-49BB-BCBB-2C5B720CFE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BD0E291-9B7B-40D3-A6BE-3B5AE9F98A2F}">
          <x14:formula1>
            <xm:f>Valores!$A$2:$A$4</xm:f>
          </x14:formula1>
          <xm:sqref>A5:A8 A10:A12 A15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8E16-67C6-432D-A5AA-BF67F960EE18}">
  <dimension ref="A1:F11"/>
  <sheetViews>
    <sheetView topLeftCell="A2" zoomScale="115" zoomScaleNormal="115" workbookViewId="0">
      <selection activeCell="B9" sqref="B9"/>
    </sheetView>
  </sheetViews>
  <sheetFormatPr defaultColWidth="11.44140625" defaultRowHeight="14.4" x14ac:dyDescent="0.3"/>
  <cols>
    <col min="1" max="1" width="19.88671875" style="14" bestFit="1" customWidth="1"/>
    <col min="2" max="2" width="22.33203125" style="14" bestFit="1" customWidth="1"/>
    <col min="3" max="3" width="24" style="14" bestFit="1" customWidth="1"/>
    <col min="4" max="5" width="38.33203125" style="14" bestFit="1" customWidth="1"/>
    <col min="6" max="6" width="64" style="14" bestFit="1" customWidth="1"/>
    <col min="7" max="16384" width="11.44140625" style="14"/>
  </cols>
  <sheetData>
    <row r="1" spans="1:6" x14ac:dyDescent="0.3">
      <c r="A1" s="13" t="s">
        <v>28</v>
      </c>
      <c r="B1" s="86" t="str">
        <f>Contextos!B5</f>
        <v xml:space="preserve"> Conjuntos residenciales</v>
      </c>
      <c r="C1" s="86"/>
      <c r="D1" s="86"/>
      <c r="E1" s="86"/>
      <c r="F1" s="87"/>
    </row>
    <row r="2" spans="1:6" ht="38.25" customHeight="1" x14ac:dyDescent="0.3">
      <c r="A2" s="15" t="s">
        <v>29</v>
      </c>
      <c r="B2" s="88" t="str">
        <f>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88"/>
      <c r="D2" s="88"/>
      <c r="E2" s="88"/>
      <c r="F2" s="89"/>
    </row>
    <row r="3" spans="1:6" x14ac:dyDescent="0.3">
      <c r="A3" s="15" t="s">
        <v>3</v>
      </c>
      <c r="B3" s="90" t="str">
        <f>Contextos!A5</f>
        <v>Core/Básico</v>
      </c>
      <c r="C3" s="90"/>
      <c r="D3" s="90"/>
      <c r="E3" s="90"/>
      <c r="F3" s="91"/>
    </row>
    <row r="4" spans="1:6" x14ac:dyDescent="0.3">
      <c r="A4" s="92" t="s">
        <v>30</v>
      </c>
      <c r="B4" s="93"/>
      <c r="C4" s="93"/>
      <c r="D4" s="93"/>
      <c r="E4" s="93"/>
      <c r="F4" s="94"/>
    </row>
    <row r="5" spans="1:6" x14ac:dyDescent="0.3">
      <c r="A5" s="16" t="s">
        <v>31</v>
      </c>
      <c r="B5" s="17" t="s">
        <v>32</v>
      </c>
      <c r="C5" s="95" t="s">
        <v>33</v>
      </c>
      <c r="D5" s="95" t="s">
        <v>34</v>
      </c>
      <c r="E5" s="95"/>
      <c r="F5" s="96" t="s">
        <v>1</v>
      </c>
    </row>
    <row r="6" spans="1:6" x14ac:dyDescent="0.3">
      <c r="A6" s="16" t="s">
        <v>35</v>
      </c>
      <c r="B6" s="17" t="s">
        <v>36</v>
      </c>
      <c r="C6" s="95"/>
      <c r="D6" s="95"/>
      <c r="E6" s="95"/>
      <c r="F6" s="96"/>
    </row>
    <row r="7" spans="1:6" x14ac:dyDescent="0.3">
      <c r="A7" s="16" t="s">
        <v>37</v>
      </c>
      <c r="B7" s="17" t="s">
        <v>38</v>
      </c>
      <c r="C7" s="95"/>
      <c r="D7" s="17" t="s">
        <v>39</v>
      </c>
      <c r="E7" s="18" t="s">
        <v>4</v>
      </c>
      <c r="F7" s="96"/>
    </row>
    <row r="8" spans="1:6" ht="28.8" x14ac:dyDescent="0.3">
      <c r="A8" s="25" t="s">
        <v>40</v>
      </c>
      <c r="B8" s="24" t="s">
        <v>67</v>
      </c>
      <c r="C8" s="25" t="s">
        <v>20</v>
      </c>
      <c r="D8" s="52" t="str">
        <f>B8&amp;" "&amp;A8&amp;"-0001"</f>
        <v>Administrador Conjunto Residencial-0001</v>
      </c>
      <c r="E8" s="46" t="str">
        <f>_xlfn.CONCAT(A8," de ",B8)</f>
        <v>Conjunto Residencial de Administrador</v>
      </c>
      <c r="F8" s="26" t="s">
        <v>77</v>
      </c>
    </row>
    <row r="9" spans="1:6" ht="28.8" x14ac:dyDescent="0.3">
      <c r="A9" s="19" t="s">
        <v>40</v>
      </c>
      <c r="B9" s="19" t="s">
        <v>41</v>
      </c>
      <c r="C9" s="20" t="s">
        <v>20</v>
      </c>
      <c r="D9" s="44" t="str">
        <f>B9&amp;" "&amp;A9&amp;"-0001"</f>
        <v>ZonaComun Conjunto Residencial-0001</v>
      </c>
      <c r="E9" s="45" t="str">
        <f>_xlfn.CONCAT(A9," de ",B9)</f>
        <v>Conjunto Residencial de ZonaComun</v>
      </c>
      <c r="F9" s="23" t="s">
        <v>76</v>
      </c>
    </row>
    <row r="10" spans="1:6" ht="28.8" x14ac:dyDescent="0.3">
      <c r="A10" s="50" t="s">
        <v>40</v>
      </c>
      <c r="B10" s="50" t="s">
        <v>83</v>
      </c>
      <c r="C10" s="51" t="s">
        <v>20</v>
      </c>
      <c r="D10" s="52" t="str">
        <f>B10&amp;" "&amp;A10&amp;"-0001"</f>
        <v>ZonaInmueble Conjunto Residencial-0001</v>
      </c>
      <c r="E10" s="53" t="str">
        <f>_xlfn.CONCAT(A10," de ",B10)</f>
        <v>Conjunto Residencial de ZonaInmueble</v>
      </c>
      <c r="F10" s="54" t="s">
        <v>87</v>
      </c>
    </row>
    <row r="11" spans="1:6" ht="40.5" customHeight="1" x14ac:dyDescent="0.3">
      <c r="A11" s="20" t="s">
        <v>83</v>
      </c>
      <c r="B11" s="19" t="s">
        <v>84</v>
      </c>
      <c r="C11" s="20" t="s">
        <v>20</v>
      </c>
      <c r="D11" s="44" t="str">
        <f t="shared" ref="D11" si="0">B11&amp;" "&amp;A11&amp;"-0001"</f>
        <v>Inmueble ZonaInmueble-0001</v>
      </c>
      <c r="E11" s="45" t="str">
        <f t="shared" ref="E11" si="1">_xlfn.CONCAT(A11," de ",B11)</f>
        <v>ZonaInmueble de Inmueble</v>
      </c>
      <c r="F11" s="23" t="s">
        <v>88</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67154-8CE8-4012-83D7-B9572690BD86}">
          <x14:formula1>
            <xm:f>Valores!$A$7:$A$13</xm:f>
          </x14:formula1>
          <xm:sqref>C8:C11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A343-6D12-4FEA-AEEF-63E15D63FE79}">
  <dimension ref="A1:F8"/>
  <sheetViews>
    <sheetView zoomScale="160" zoomScaleNormal="160" workbookViewId="0">
      <selection activeCell="F9" sqref="F9"/>
    </sheetView>
  </sheetViews>
  <sheetFormatPr defaultColWidth="11.44140625" defaultRowHeight="14.4" x14ac:dyDescent="0.3"/>
  <cols>
    <col min="1" max="1" width="19.88671875" style="14" bestFit="1" customWidth="1"/>
    <col min="2" max="2" width="22.33203125" style="14" bestFit="1" customWidth="1"/>
    <col min="3" max="3" width="24" style="14" bestFit="1" customWidth="1"/>
    <col min="4" max="4" width="37.88671875" style="14" bestFit="1" customWidth="1"/>
    <col min="5" max="5" width="38.33203125" style="14" bestFit="1" customWidth="1"/>
    <col min="6" max="6" width="64" style="14" bestFit="1" customWidth="1"/>
    <col min="7" max="16384" width="11.44140625" style="14"/>
  </cols>
  <sheetData>
    <row r="1" spans="1:6" x14ac:dyDescent="0.3">
      <c r="A1" s="13" t="s">
        <v>28</v>
      </c>
      <c r="B1" s="86" t="str">
        <f>Contextos!B10</f>
        <v>Residentes</v>
      </c>
      <c r="C1" s="86"/>
      <c r="D1" s="86"/>
      <c r="E1" s="86"/>
      <c r="F1" s="87"/>
    </row>
    <row r="2" spans="1:6" x14ac:dyDescent="0.3">
      <c r="A2" s="15" t="s">
        <v>29</v>
      </c>
      <c r="B2" s="88" t="str">
        <f>Contextos!D10</f>
        <v>Contexto cuya motivación es encargarce de manejar la información de los residentes, incluidas sus identificaciones, contacto, y la relación entre el residente y su residencia dentro del conjunto.</v>
      </c>
      <c r="C2" s="88"/>
      <c r="D2" s="88"/>
      <c r="E2" s="88"/>
      <c r="F2" s="89"/>
    </row>
    <row r="3" spans="1:6" x14ac:dyDescent="0.3">
      <c r="A3" s="15" t="s">
        <v>3</v>
      </c>
      <c r="B3" s="90" t="str">
        <f>Contextos!A10</f>
        <v>Core/Básico</v>
      </c>
      <c r="C3" s="90"/>
      <c r="D3" s="90"/>
      <c r="E3" s="90"/>
      <c r="F3" s="91"/>
    </row>
    <row r="4" spans="1:6" x14ac:dyDescent="0.3">
      <c r="A4" s="92" t="s">
        <v>30</v>
      </c>
      <c r="B4" s="93"/>
      <c r="C4" s="93"/>
      <c r="D4" s="93"/>
      <c r="E4" s="93"/>
      <c r="F4" s="94"/>
    </row>
    <row r="5" spans="1:6" x14ac:dyDescent="0.3">
      <c r="A5" s="16" t="s">
        <v>31</v>
      </c>
      <c r="B5" s="17" t="s">
        <v>32</v>
      </c>
      <c r="C5" s="95" t="s">
        <v>33</v>
      </c>
      <c r="D5" s="95" t="s">
        <v>34</v>
      </c>
      <c r="E5" s="95"/>
      <c r="F5" s="96" t="s">
        <v>1</v>
      </c>
    </row>
    <row r="6" spans="1:6" x14ac:dyDescent="0.3">
      <c r="A6" s="16" t="s">
        <v>35</v>
      </c>
      <c r="B6" s="17" t="s">
        <v>36</v>
      </c>
      <c r="C6" s="95"/>
      <c r="D6" s="95"/>
      <c r="E6" s="95"/>
      <c r="F6" s="96"/>
    </row>
    <row r="7" spans="1:6" x14ac:dyDescent="0.3">
      <c r="A7" s="16" t="s">
        <v>37</v>
      </c>
      <c r="B7" s="17" t="s">
        <v>38</v>
      </c>
      <c r="C7" s="95"/>
      <c r="D7" s="17" t="s">
        <v>39</v>
      </c>
      <c r="E7" s="18" t="s">
        <v>4</v>
      </c>
      <c r="F7" s="96"/>
    </row>
    <row r="8" spans="1:6" ht="28.8" x14ac:dyDescent="0.3">
      <c r="A8" s="20" t="s">
        <v>84</v>
      </c>
      <c r="B8" s="19" t="s">
        <v>24</v>
      </c>
      <c r="C8" s="20" t="s">
        <v>20</v>
      </c>
      <c r="D8" s="21" t="str">
        <f>B8&amp;" "&amp;A8&amp;"-0001"</f>
        <v>Residente Inmueble-0001</v>
      </c>
      <c r="E8" s="22" t="str">
        <f>_xlfn.CONCAT(A8," de ",B8)</f>
        <v>Inmueble de Residente</v>
      </c>
      <c r="F8" s="23" t="s">
        <v>89</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B5A774-8435-407F-9816-C57C76A97F1C}">
          <x14:formula1>
            <xm:f>Valores!$A$7:$A$13</xm:f>
          </x14:formula1>
          <xm:sqref>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5CF3-0DE6-45E6-A198-1E7042F5E8F9}">
  <dimension ref="A1:S14"/>
  <sheetViews>
    <sheetView tabSelected="1" workbookViewId="0">
      <selection activeCell="G7" sqref="G7"/>
    </sheetView>
  </sheetViews>
  <sheetFormatPr defaultColWidth="11.44140625" defaultRowHeight="14.4" x14ac:dyDescent="0.3"/>
  <cols>
    <col min="1" max="1" width="12.5546875" style="14" bestFit="1" customWidth="1"/>
    <col min="2" max="2" width="19.88671875" style="14" customWidth="1"/>
    <col min="3" max="3" width="23.44140625" style="14" bestFit="1" customWidth="1"/>
    <col min="4" max="4" width="19.44140625" style="14" bestFit="1" customWidth="1"/>
    <col min="5" max="5" width="16.109375" style="14" bestFit="1" customWidth="1"/>
    <col min="6" max="6" width="16.44140625" style="14" bestFit="1" customWidth="1"/>
    <col min="7" max="7" width="9.44140625" style="14" bestFit="1" customWidth="1"/>
    <col min="8" max="8" width="12.5546875" style="14" bestFit="1" customWidth="1"/>
    <col min="9" max="9" width="12" style="14" bestFit="1" customWidth="1"/>
    <col min="10" max="10" width="31" style="14" bestFit="1" customWidth="1"/>
    <col min="11" max="11" width="23.5546875" style="14" bestFit="1" customWidth="1"/>
    <col min="12" max="12" width="16.5546875" style="14" bestFit="1" customWidth="1"/>
    <col min="13" max="13" width="16.109375" style="14" bestFit="1" customWidth="1"/>
    <col min="14" max="14" width="16.44140625" style="14" bestFit="1" customWidth="1"/>
    <col min="15" max="15" width="9.44140625" style="14" bestFit="1" customWidth="1"/>
    <col min="16" max="16" width="12.5546875" style="14" bestFit="1" customWidth="1"/>
    <col min="17" max="17" width="12" style="14" bestFit="1" customWidth="1"/>
    <col min="18" max="18" width="58" style="31" customWidth="1"/>
    <col min="19" max="19" width="17.109375" style="14" bestFit="1" customWidth="1"/>
    <col min="20" max="16384" width="11.44140625" style="14"/>
  </cols>
  <sheetData>
    <row r="1" spans="1:19" x14ac:dyDescent="0.3">
      <c r="A1" s="13" t="s">
        <v>39</v>
      </c>
      <c r="B1" s="100" t="str">
        <f>Residentes!D8</f>
        <v>Residente Inmueble-0001</v>
      </c>
      <c r="C1" s="100"/>
      <c r="D1" s="100"/>
      <c r="E1" s="100"/>
      <c r="F1" s="100"/>
      <c r="G1" s="100"/>
      <c r="H1" s="100"/>
      <c r="I1" s="100"/>
      <c r="J1" s="100"/>
      <c r="K1" s="100"/>
      <c r="L1" s="100"/>
      <c r="M1" s="100"/>
      <c r="N1" s="100"/>
      <c r="O1" s="100"/>
      <c r="P1" s="100"/>
      <c r="Q1" s="100"/>
      <c r="R1" s="100"/>
      <c r="S1" s="101"/>
    </row>
    <row r="2" spans="1:19" x14ac:dyDescent="0.3">
      <c r="A2" s="92"/>
      <c r="B2" s="93"/>
      <c r="C2" s="93"/>
      <c r="D2" s="93"/>
      <c r="E2" s="93"/>
      <c r="F2" s="93"/>
      <c r="G2" s="93"/>
      <c r="H2" s="93"/>
      <c r="I2" s="93"/>
      <c r="J2" s="93"/>
      <c r="K2" s="93"/>
      <c r="L2" s="93"/>
      <c r="M2" s="93"/>
      <c r="N2" s="93"/>
      <c r="O2" s="93"/>
      <c r="P2" s="93"/>
      <c r="Q2" s="93"/>
      <c r="R2" s="93"/>
      <c r="S2" s="94"/>
    </row>
    <row r="3" spans="1:19" x14ac:dyDescent="0.3">
      <c r="A3" s="102" t="s">
        <v>43</v>
      </c>
      <c r="B3" s="103"/>
      <c r="C3" s="103"/>
      <c r="D3" s="103"/>
      <c r="E3" s="103"/>
      <c r="F3" s="103"/>
      <c r="G3" s="103"/>
      <c r="H3" s="103"/>
      <c r="I3" s="103"/>
      <c r="J3" s="103" t="s">
        <v>44</v>
      </c>
      <c r="K3" s="103"/>
      <c r="L3" s="103"/>
      <c r="M3" s="103"/>
      <c r="N3" s="103"/>
      <c r="O3" s="103"/>
      <c r="P3" s="103"/>
      <c r="Q3" s="103"/>
      <c r="R3" s="104" t="s">
        <v>29</v>
      </c>
      <c r="S3" s="106" t="s">
        <v>45</v>
      </c>
    </row>
    <row r="4" spans="1:19" ht="15" thickBot="1" x14ac:dyDescent="0.35">
      <c r="A4" s="16" t="s">
        <v>28</v>
      </c>
      <c r="B4" s="35" t="s">
        <v>46</v>
      </c>
      <c r="C4" s="17" t="s">
        <v>47</v>
      </c>
      <c r="D4" s="17" t="s">
        <v>48</v>
      </c>
      <c r="E4" s="17" t="s">
        <v>49</v>
      </c>
      <c r="F4" s="17" t="s">
        <v>50</v>
      </c>
      <c r="G4" s="17" t="s">
        <v>51</v>
      </c>
      <c r="H4" s="17" t="s">
        <v>52</v>
      </c>
      <c r="I4" s="17" t="s">
        <v>53</v>
      </c>
      <c r="J4" s="17" t="s">
        <v>54</v>
      </c>
      <c r="K4" s="17" t="s">
        <v>55</v>
      </c>
      <c r="L4" s="17" t="s">
        <v>48</v>
      </c>
      <c r="M4" s="17" t="s">
        <v>49</v>
      </c>
      <c r="N4" s="17" t="s">
        <v>50</v>
      </c>
      <c r="O4" s="17" t="s">
        <v>51</v>
      </c>
      <c r="P4" s="17" t="s">
        <v>52</v>
      </c>
      <c r="Q4" s="17" t="s">
        <v>53</v>
      </c>
      <c r="R4" s="114"/>
      <c r="S4" s="107"/>
    </row>
    <row r="5" spans="1:19" ht="28.8" customHeight="1" thickTop="1" thickBot="1" x14ac:dyDescent="0.35">
      <c r="A5" s="116" t="s">
        <v>61</v>
      </c>
      <c r="B5" s="123" t="s">
        <v>84</v>
      </c>
      <c r="C5" s="125" t="s">
        <v>56</v>
      </c>
      <c r="D5" s="125" t="s">
        <v>57</v>
      </c>
      <c r="E5" s="125">
        <v>32</v>
      </c>
      <c r="F5" s="125">
        <v>32</v>
      </c>
      <c r="G5" s="125"/>
      <c r="H5" s="125"/>
      <c r="I5" s="125"/>
      <c r="J5" s="125" t="s">
        <v>95</v>
      </c>
      <c r="K5" s="125" t="s">
        <v>60</v>
      </c>
      <c r="L5" s="125" t="s">
        <v>57</v>
      </c>
      <c r="M5" s="125">
        <v>32</v>
      </c>
      <c r="N5" s="125">
        <v>32</v>
      </c>
      <c r="O5" s="125"/>
      <c r="P5" s="125"/>
      <c r="Q5" s="125"/>
      <c r="R5" s="127" t="s">
        <v>96</v>
      </c>
      <c r="S5" s="129" t="str">
        <f>B11</f>
        <v>ConjuntoResidencial</v>
      </c>
    </row>
    <row r="6" spans="1:19" ht="28.8" customHeight="1" thickTop="1" thickBot="1" x14ac:dyDescent="0.35">
      <c r="A6" s="117"/>
      <c r="B6" s="132"/>
      <c r="C6" s="125" t="s">
        <v>97</v>
      </c>
      <c r="D6" s="125" t="s">
        <v>59</v>
      </c>
      <c r="E6" s="125">
        <v>1</v>
      </c>
      <c r="F6" s="125">
        <v>50</v>
      </c>
      <c r="G6" s="125"/>
      <c r="H6" s="125"/>
      <c r="I6" s="125"/>
      <c r="J6" s="125"/>
      <c r="K6" s="125"/>
      <c r="L6" s="125"/>
      <c r="M6" s="125"/>
      <c r="N6" s="125"/>
      <c r="O6" s="125"/>
      <c r="P6" s="125"/>
      <c r="Q6" s="125"/>
      <c r="R6" s="127"/>
      <c r="S6" s="130"/>
    </row>
    <row r="7" spans="1:19" ht="30.6" customHeight="1" thickTop="1" thickBot="1" x14ac:dyDescent="0.35">
      <c r="A7" s="117"/>
      <c r="B7" s="124"/>
      <c r="C7" s="125" t="s">
        <v>98</v>
      </c>
      <c r="D7" s="125" t="s">
        <v>99</v>
      </c>
      <c r="E7" s="125">
        <v>1</v>
      </c>
      <c r="F7" s="125">
        <v>20000</v>
      </c>
      <c r="G7" s="125"/>
      <c r="H7" s="125"/>
      <c r="I7" s="125"/>
      <c r="J7" s="125" t="s">
        <v>94</v>
      </c>
      <c r="K7" s="125" t="s">
        <v>60</v>
      </c>
      <c r="L7" s="125" t="s">
        <v>59</v>
      </c>
      <c r="M7" s="125">
        <v>1</v>
      </c>
      <c r="N7" s="125">
        <v>150</v>
      </c>
      <c r="O7" s="125"/>
      <c r="P7" s="125"/>
      <c r="Q7" s="125"/>
      <c r="R7" s="128"/>
      <c r="S7" s="130"/>
    </row>
    <row r="8" spans="1:19" ht="30" thickTop="1" thickBot="1" x14ac:dyDescent="0.35">
      <c r="A8" s="117"/>
      <c r="B8" s="119" t="s">
        <v>83</v>
      </c>
      <c r="C8" s="120" t="s">
        <v>56</v>
      </c>
      <c r="D8" s="36" t="s">
        <v>57</v>
      </c>
      <c r="E8" s="36">
        <v>32</v>
      </c>
      <c r="F8" s="36">
        <v>32</v>
      </c>
      <c r="G8" s="36"/>
      <c r="H8" s="36"/>
      <c r="I8" s="36"/>
      <c r="J8" s="36" t="str">
        <f>_xlfn.CONCAT(C8,$B$8)</f>
        <v>identificadorZonaInmueble</v>
      </c>
      <c r="K8" s="36" t="s">
        <v>60</v>
      </c>
      <c r="L8" s="36" t="s">
        <v>57</v>
      </c>
      <c r="M8" s="36">
        <v>32</v>
      </c>
      <c r="N8" s="36">
        <v>32</v>
      </c>
      <c r="O8" s="36"/>
      <c r="P8" s="36"/>
      <c r="Q8" s="36"/>
      <c r="R8" s="47" t="str">
        <f>_xlfn.CONCAT("Atributo que contiene la informacion del identificador de un ",B8,"  en el contexto de ",A5,".")</f>
        <v>Atributo que contiene la informacion del identificador de un ZonaInmueble  en el contexto de Conjuntos Residenciales.</v>
      </c>
      <c r="S8" s="130"/>
    </row>
    <row r="9" spans="1:19" ht="15.6" thickTop="1" thickBot="1" x14ac:dyDescent="0.35">
      <c r="A9" s="117"/>
      <c r="B9" s="119"/>
      <c r="C9" s="120" t="s">
        <v>4</v>
      </c>
      <c r="D9" s="36" t="s">
        <v>59</v>
      </c>
      <c r="E9" s="36">
        <v>1</v>
      </c>
      <c r="F9" s="36">
        <v>150</v>
      </c>
      <c r="G9" s="36"/>
      <c r="H9" s="36"/>
      <c r="I9" s="36"/>
      <c r="J9" s="36" t="s">
        <v>93</v>
      </c>
      <c r="K9" s="36" t="s">
        <v>60</v>
      </c>
      <c r="L9" s="36"/>
      <c r="M9" s="36"/>
      <c r="N9" s="36"/>
      <c r="O9" s="36"/>
      <c r="P9" s="36"/>
      <c r="Q9" s="36"/>
      <c r="R9" s="47"/>
      <c r="S9" s="130"/>
    </row>
    <row r="10" spans="1:19" ht="58.8" customHeight="1" thickTop="1" thickBot="1" x14ac:dyDescent="0.35">
      <c r="A10" s="117"/>
      <c r="B10" s="98"/>
      <c r="C10" s="36" t="s">
        <v>92</v>
      </c>
      <c r="D10" s="36" t="s">
        <v>59</v>
      </c>
      <c r="E10" s="36">
        <v>1</v>
      </c>
      <c r="F10" s="36">
        <v>50</v>
      </c>
      <c r="G10" s="36"/>
      <c r="H10" s="36"/>
      <c r="I10" s="36"/>
      <c r="J10" s="36" t="str">
        <f>_xlfn.CONCAT(C10,$B$8)</f>
        <v>fechaHoraInicioZonaInmueble</v>
      </c>
      <c r="K10" s="36" t="s">
        <v>60</v>
      </c>
      <c r="L10" s="36" t="s">
        <v>59</v>
      </c>
      <c r="M10" s="36">
        <v>1</v>
      </c>
      <c r="N10" s="36">
        <v>50</v>
      </c>
      <c r="O10" s="36"/>
      <c r="P10" s="36"/>
      <c r="Q10" s="36"/>
      <c r="R10" s="47" t="str">
        <f>_xlfn.CONCAT("Atributo que contiene la información del nombre de un ",B8," en el contexto de ",A5," asociado al residente con el identificador' ",J10,"'.")</f>
        <v>Atributo que contiene la información del nombre de un ZonaInmueble en el contexto de Conjuntos Residenciales asociado al residente con el identificador' fechaHoraInicioZonaInmueble'.</v>
      </c>
      <c r="S10" s="130"/>
    </row>
    <row r="11" spans="1:19" ht="30" thickTop="1" thickBot="1" x14ac:dyDescent="0.35">
      <c r="A11" s="117"/>
      <c r="B11" s="99" t="s">
        <v>62</v>
      </c>
      <c r="C11" s="38" t="s">
        <v>56</v>
      </c>
      <c r="D11" s="38" t="s">
        <v>57</v>
      </c>
      <c r="E11" s="38">
        <v>32</v>
      </c>
      <c r="F11" s="38">
        <v>32</v>
      </c>
      <c r="G11" s="38"/>
      <c r="H11" s="38"/>
      <c r="I11" s="38"/>
      <c r="J11" s="38" t="str">
        <f>_xlfn.CONCAT(C8,$B$11)</f>
        <v>identificadorConjuntoResidencial</v>
      </c>
      <c r="K11" s="38" t="s">
        <v>60</v>
      </c>
      <c r="L11" s="38" t="s">
        <v>57</v>
      </c>
      <c r="M11" s="38">
        <v>32</v>
      </c>
      <c r="N11" s="38">
        <v>32</v>
      </c>
      <c r="O11" s="38"/>
      <c r="P11" s="38"/>
      <c r="Q11" s="38"/>
      <c r="R11" s="48" t="str">
        <f>_xlfn.CONCAT("Atributo que contiene la informacion del identificador de un ",B11,"  en el contexto de ",A5,".")</f>
        <v>Atributo que contiene la informacion del identificador de un ConjuntoResidencial  en el contexto de Conjuntos Residenciales.</v>
      </c>
      <c r="S11" s="130"/>
    </row>
    <row r="12" spans="1:19" ht="58.8" thickTop="1" thickBot="1" x14ac:dyDescent="0.35">
      <c r="A12" s="117"/>
      <c r="B12" s="99"/>
      <c r="C12" s="38" t="s">
        <v>58</v>
      </c>
      <c r="D12" s="38" t="s">
        <v>59</v>
      </c>
      <c r="E12" s="38">
        <v>1</v>
      </c>
      <c r="F12" s="38">
        <v>50</v>
      </c>
      <c r="G12" s="38"/>
      <c r="H12" s="38"/>
      <c r="I12" s="38"/>
      <c r="J12" s="38" t="str">
        <f>_xlfn.CONCAT(C10,$B$11)</f>
        <v>fechaHoraInicioConjuntoResidencial</v>
      </c>
      <c r="K12" s="38" t="s">
        <v>60</v>
      </c>
      <c r="L12" s="38" t="s">
        <v>59</v>
      </c>
      <c r="M12" s="38">
        <v>1</v>
      </c>
      <c r="N12" s="38">
        <v>50</v>
      </c>
      <c r="O12" s="38"/>
      <c r="P12" s="38"/>
      <c r="Q12" s="38"/>
      <c r="R12" s="48" t="str">
        <f>_xlfn.CONCAT("Atributo que contiene la información del nombre de un ",B11," en el contexto de ",A5," asociado a la reserva con el identificador' ",J12,"'.")</f>
        <v>Atributo que contiene la información del nombre de un ConjuntoResidencial en el contexto de Conjuntos Residenciales asociado a la reserva con el identificador' fechaHoraInicioConjuntoResidencial'.</v>
      </c>
      <c r="S12" s="130"/>
    </row>
    <row r="13" spans="1:19" ht="15.6" thickTop="1" thickBot="1" x14ac:dyDescent="0.35">
      <c r="A13" s="118"/>
      <c r="B13" s="99"/>
      <c r="C13" s="38" t="s">
        <v>63</v>
      </c>
      <c r="D13" s="38" t="s">
        <v>62</v>
      </c>
      <c r="E13" s="38"/>
      <c r="F13" s="38"/>
      <c r="G13" s="38"/>
      <c r="H13" s="38"/>
      <c r="I13" s="38"/>
      <c r="J13" s="38"/>
      <c r="K13" s="38"/>
      <c r="L13" s="38"/>
      <c r="M13" s="38"/>
      <c r="N13" s="38"/>
      <c r="O13" s="38"/>
      <c r="P13" s="38"/>
      <c r="Q13" s="38"/>
      <c r="R13" s="48"/>
      <c r="S13" s="131"/>
    </row>
    <row r="14" spans="1:19" ht="15" thickTop="1" x14ac:dyDescent="0.3"/>
  </sheetData>
  <mergeCells count="11">
    <mergeCell ref="A5:A13"/>
    <mergeCell ref="B5:B7"/>
    <mergeCell ref="S5:S13"/>
    <mergeCell ref="B8:B10"/>
    <mergeCell ref="B11:B13"/>
    <mergeCell ref="B1:S1"/>
    <mergeCell ref="A2:S2"/>
    <mergeCell ref="A3:I3"/>
    <mergeCell ref="J3:Q3"/>
    <mergeCell ref="R3:R4"/>
    <mergeCell ref="S3:S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C796-BDF1-44E4-8EC8-5B53FD905390}">
  <dimension ref="A1:F9"/>
  <sheetViews>
    <sheetView workbookViewId="0">
      <selection activeCell="E10" sqref="E10"/>
    </sheetView>
  </sheetViews>
  <sheetFormatPr defaultColWidth="11.44140625" defaultRowHeight="14.4" x14ac:dyDescent="0.3"/>
  <cols>
    <col min="1" max="1" width="19.88671875" style="14" bestFit="1" customWidth="1"/>
    <col min="2" max="2" width="22.33203125" style="14" bestFit="1" customWidth="1"/>
    <col min="3" max="3" width="24" style="14" bestFit="1" customWidth="1"/>
    <col min="4" max="5" width="38.33203125" style="14" bestFit="1" customWidth="1"/>
    <col min="6" max="6" width="64" style="14" bestFit="1" customWidth="1"/>
    <col min="7" max="16384" width="11.44140625" style="14"/>
  </cols>
  <sheetData>
    <row r="1" spans="1:6" x14ac:dyDescent="0.3">
      <c r="A1" s="13" t="s">
        <v>28</v>
      </c>
      <c r="B1" s="86" t="str">
        <f>Contextos!B12</f>
        <v>Agendas</v>
      </c>
      <c r="C1" s="86"/>
      <c r="D1" s="86"/>
      <c r="E1" s="86"/>
      <c r="F1" s="87"/>
    </row>
    <row r="2" spans="1:6" ht="38.25" customHeight="1" x14ac:dyDescent="0.3">
      <c r="A2" s="15" t="s">
        <v>29</v>
      </c>
      <c r="B2" s="88" t="str">
        <f>Contextos!D12</f>
        <v>Contexto cuya motivación es la de gestionar la estructura de la agenda que va a tener una zona común durante un un tiempo estimado y sus diferentes turnos.</v>
      </c>
      <c r="C2" s="88"/>
      <c r="D2" s="88"/>
      <c r="E2" s="88"/>
      <c r="F2" s="89"/>
    </row>
    <row r="3" spans="1:6" x14ac:dyDescent="0.3">
      <c r="A3" s="15" t="s">
        <v>3</v>
      </c>
      <c r="B3" s="90" t="str">
        <f>Contextos!A12</f>
        <v>Core/Básico</v>
      </c>
      <c r="C3" s="90"/>
      <c r="D3" s="90"/>
      <c r="E3" s="90"/>
      <c r="F3" s="91"/>
    </row>
    <row r="4" spans="1:6" x14ac:dyDescent="0.3">
      <c r="A4" s="92" t="s">
        <v>30</v>
      </c>
      <c r="B4" s="93"/>
      <c r="C4" s="93"/>
      <c r="D4" s="93"/>
      <c r="E4" s="93"/>
      <c r="F4" s="94"/>
    </row>
    <row r="5" spans="1:6" x14ac:dyDescent="0.3">
      <c r="A5" s="16" t="s">
        <v>31</v>
      </c>
      <c r="B5" s="17" t="s">
        <v>32</v>
      </c>
      <c r="C5" s="95" t="s">
        <v>33</v>
      </c>
      <c r="D5" s="95" t="s">
        <v>34</v>
      </c>
      <c r="E5" s="95"/>
      <c r="F5" s="96" t="s">
        <v>1</v>
      </c>
    </row>
    <row r="6" spans="1:6" x14ac:dyDescent="0.3">
      <c r="A6" s="16" t="s">
        <v>35</v>
      </c>
      <c r="B6" s="17" t="s">
        <v>36</v>
      </c>
      <c r="C6" s="95"/>
      <c r="D6" s="95"/>
      <c r="E6" s="95"/>
      <c r="F6" s="96"/>
    </row>
    <row r="7" spans="1:6" x14ac:dyDescent="0.3">
      <c r="A7" s="16" t="s">
        <v>37</v>
      </c>
      <c r="B7" s="17" t="s">
        <v>38</v>
      </c>
      <c r="C7" s="95"/>
      <c r="D7" s="17" t="s">
        <v>39</v>
      </c>
      <c r="E7" s="18" t="s">
        <v>4</v>
      </c>
      <c r="F7" s="96"/>
    </row>
    <row r="8" spans="1:6" ht="28.8" x14ac:dyDescent="0.3">
      <c r="A8" s="25" t="s">
        <v>41</v>
      </c>
      <c r="B8" s="24" t="s">
        <v>65</v>
      </c>
      <c r="C8" s="25" t="s">
        <v>20</v>
      </c>
      <c r="D8" s="52" t="str">
        <f>B8&amp;" "&amp;A8&amp;"-0001"</f>
        <v>Agenda ZonaComun-0001</v>
      </c>
      <c r="E8" s="46" t="str">
        <f>_xlfn.CONCAT(A8," de ",B8)</f>
        <v>ZonaComun de Agenda</v>
      </c>
      <c r="F8" s="26" t="s">
        <v>90</v>
      </c>
    </row>
    <row r="9" spans="1:6" ht="28.8" x14ac:dyDescent="0.3">
      <c r="A9" s="19" t="s">
        <v>65</v>
      </c>
      <c r="B9" s="19" t="s">
        <v>66</v>
      </c>
      <c r="C9" s="20" t="s">
        <v>20</v>
      </c>
      <c r="D9" s="44" t="str">
        <f>B9&amp;" "&amp;A9&amp;"-0001"</f>
        <v>Turno Agenda-0001</v>
      </c>
      <c r="E9" s="45" t="str">
        <f>_xlfn.CONCAT(A9," de ",B9)</f>
        <v>Agenda de Turno</v>
      </c>
      <c r="F9" s="23" t="s">
        <v>91</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52987F-9E39-4903-BCD8-F1D7386E65E3}">
          <x14:formula1>
            <xm:f>Valores!$A$7:$A$13</xm:f>
          </x14:formula1>
          <xm:sqref>C8:C9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BE7-88A8-46E0-AF18-6F40B3F602F8}">
  <dimension ref="A1:F9"/>
  <sheetViews>
    <sheetView topLeftCell="A2" zoomScale="130" zoomScaleNormal="130" workbookViewId="0">
      <selection activeCell="D8" sqref="D8"/>
    </sheetView>
  </sheetViews>
  <sheetFormatPr defaultColWidth="11.44140625" defaultRowHeight="14.4" x14ac:dyDescent="0.3"/>
  <cols>
    <col min="1" max="1" width="19.88671875" style="14" bestFit="1" customWidth="1"/>
    <col min="2" max="2" width="22.33203125" style="14" bestFit="1" customWidth="1"/>
    <col min="3" max="3" width="24" style="14" bestFit="1" customWidth="1"/>
    <col min="4" max="4" width="33.44140625" style="14" bestFit="1" customWidth="1"/>
    <col min="5" max="5" width="38.33203125" style="14" bestFit="1" customWidth="1"/>
    <col min="6" max="6" width="64" style="14" bestFit="1" customWidth="1"/>
    <col min="7" max="16384" width="11.44140625" style="14"/>
  </cols>
  <sheetData>
    <row r="1" spans="1:6" x14ac:dyDescent="0.3">
      <c r="A1" s="13" t="s">
        <v>28</v>
      </c>
      <c r="B1" s="86" t="str">
        <f>Contextos!B15</f>
        <v>Reservas</v>
      </c>
      <c r="C1" s="86"/>
      <c r="D1" s="86"/>
      <c r="E1" s="86"/>
      <c r="F1" s="87"/>
    </row>
    <row r="2" spans="1:6" x14ac:dyDescent="0.3">
      <c r="A2" s="15" t="s">
        <v>29</v>
      </c>
      <c r="B2" s="88" t="str">
        <f>Contextos!D15</f>
        <v>Contexto cuya intención enfocarse en la gestión del proceso de reservas de los recursos, incluyendo la disponibilidad de los recursos y las reservas que los residentes realizan.</v>
      </c>
      <c r="C2" s="88"/>
      <c r="D2" s="88"/>
      <c r="E2" s="88"/>
      <c r="F2" s="89"/>
    </row>
    <row r="3" spans="1:6" x14ac:dyDescent="0.3">
      <c r="A3" s="15" t="s">
        <v>3</v>
      </c>
      <c r="B3" s="90" t="str">
        <f>Contextos!A15</f>
        <v>Core/Básico</v>
      </c>
      <c r="C3" s="90"/>
      <c r="D3" s="90"/>
      <c r="E3" s="90"/>
      <c r="F3" s="91"/>
    </row>
    <row r="4" spans="1:6" x14ac:dyDescent="0.3">
      <c r="A4" s="92" t="s">
        <v>30</v>
      </c>
      <c r="B4" s="93"/>
      <c r="C4" s="93"/>
      <c r="D4" s="93"/>
      <c r="E4" s="93"/>
      <c r="F4" s="94"/>
    </row>
    <row r="5" spans="1:6" x14ac:dyDescent="0.3">
      <c r="A5" s="16" t="s">
        <v>31</v>
      </c>
      <c r="B5" s="17" t="s">
        <v>32</v>
      </c>
      <c r="C5" s="95" t="s">
        <v>33</v>
      </c>
      <c r="D5" s="95" t="s">
        <v>34</v>
      </c>
      <c r="E5" s="95"/>
      <c r="F5" s="96" t="s">
        <v>1</v>
      </c>
    </row>
    <row r="6" spans="1:6" x14ac:dyDescent="0.3">
      <c r="A6" s="16" t="s">
        <v>35</v>
      </c>
      <c r="B6" s="17" t="s">
        <v>36</v>
      </c>
      <c r="C6" s="95"/>
      <c r="D6" s="95"/>
      <c r="E6" s="95"/>
      <c r="F6" s="96"/>
    </row>
    <row r="7" spans="1:6" x14ac:dyDescent="0.3">
      <c r="A7" s="16" t="s">
        <v>37</v>
      </c>
      <c r="B7" s="17" t="s">
        <v>38</v>
      </c>
      <c r="C7" s="95"/>
      <c r="D7" s="17" t="s">
        <v>39</v>
      </c>
      <c r="E7" s="18" t="s">
        <v>4</v>
      </c>
      <c r="F7" s="96"/>
    </row>
    <row r="8" spans="1:6" ht="40.5" customHeight="1" x14ac:dyDescent="0.3">
      <c r="A8" s="24" t="s">
        <v>66</v>
      </c>
      <c r="B8" s="25" t="s">
        <v>25</v>
      </c>
      <c r="C8" s="25" t="s">
        <v>20</v>
      </c>
      <c r="D8" s="55" t="str">
        <f>B8&amp;"-0001"</f>
        <v>Reserva-0001</v>
      </c>
      <c r="E8" s="56" t="str">
        <f t="shared" ref="E8:E9" si="0">_xlfn.CONCAT(A8," de ",B8)</f>
        <v>Turno de Reserva</v>
      </c>
      <c r="F8" s="26" t="s">
        <v>78</v>
      </c>
    </row>
    <row r="9" spans="1:6" ht="28.8" x14ac:dyDescent="0.3">
      <c r="A9" s="19" t="s">
        <v>24</v>
      </c>
      <c r="B9" s="20" t="s">
        <v>25</v>
      </c>
      <c r="C9" s="20" t="s">
        <v>20</v>
      </c>
      <c r="D9" s="21" t="str">
        <f>B9&amp;"-0002"</f>
        <v>Reserva-0002</v>
      </c>
      <c r="E9" s="22" t="str">
        <f t="shared" si="0"/>
        <v>Residente de Reserva</v>
      </c>
      <c r="F9" s="23" t="s">
        <v>79</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24A45D-ECAC-4EEC-9BB6-8B4657FFF3C6}">
          <x14:formula1>
            <xm:f>Valores!$A$7:$A$13</xm:f>
          </x14:formula1>
          <xm:sqref>C8:C9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8799-E6A1-4FAB-A09B-AF9FE652AF52}">
  <dimension ref="A1:S13"/>
  <sheetViews>
    <sheetView zoomScale="110" zoomScaleNormal="110" workbookViewId="0">
      <selection activeCell="E11" sqref="E11"/>
    </sheetView>
  </sheetViews>
  <sheetFormatPr defaultColWidth="11.44140625" defaultRowHeight="14.4" x14ac:dyDescent="0.3"/>
  <cols>
    <col min="1" max="1" width="12.5546875" style="14" bestFit="1" customWidth="1"/>
    <col min="2" max="2" width="19.88671875" style="14" customWidth="1"/>
    <col min="3" max="3" width="23.44140625" style="14" bestFit="1" customWidth="1"/>
    <col min="4" max="4" width="19.44140625" style="14" bestFit="1" customWidth="1"/>
    <col min="5" max="5" width="16.109375" style="14" bestFit="1" customWidth="1"/>
    <col min="6" max="6" width="16.44140625" style="14" bestFit="1" customWidth="1"/>
    <col min="7" max="7" width="9.44140625" style="14" bestFit="1" customWidth="1"/>
    <col min="8" max="8" width="12.5546875" style="14" bestFit="1" customWidth="1"/>
    <col min="9" max="9" width="12" style="14" bestFit="1" customWidth="1"/>
    <col min="10" max="10" width="31" style="14" bestFit="1" customWidth="1"/>
    <col min="11" max="11" width="23.5546875" style="14" bestFit="1" customWidth="1"/>
    <col min="12" max="12" width="16.5546875" style="14" bestFit="1" customWidth="1"/>
    <col min="13" max="13" width="16.109375" style="14" bestFit="1" customWidth="1"/>
    <col min="14" max="14" width="16.44140625" style="14" bestFit="1" customWidth="1"/>
    <col min="15" max="15" width="9.44140625" style="14" bestFit="1" customWidth="1"/>
    <col min="16" max="16" width="12.5546875" style="14" bestFit="1" customWidth="1"/>
    <col min="17" max="17" width="12" style="14" bestFit="1" customWidth="1"/>
    <col min="18" max="18" width="58" style="31" customWidth="1"/>
    <col min="19" max="19" width="17.109375" style="14" bestFit="1" customWidth="1"/>
    <col min="20" max="16384" width="11.44140625" style="14"/>
  </cols>
  <sheetData>
    <row r="1" spans="1:19" x14ac:dyDescent="0.3">
      <c r="A1" s="13" t="s">
        <v>39</v>
      </c>
      <c r="B1" s="100" t="e">
        <f>Reservas!#REF!</f>
        <v>#REF!</v>
      </c>
      <c r="C1" s="100"/>
      <c r="D1" s="100"/>
      <c r="E1" s="100"/>
      <c r="F1" s="100"/>
      <c r="G1" s="100"/>
      <c r="H1" s="100"/>
      <c r="I1" s="100"/>
      <c r="J1" s="100"/>
      <c r="K1" s="100"/>
      <c r="L1" s="100"/>
      <c r="M1" s="100"/>
      <c r="N1" s="100"/>
      <c r="O1" s="100"/>
      <c r="P1" s="100"/>
      <c r="Q1" s="100"/>
      <c r="R1" s="100"/>
      <c r="S1" s="101"/>
    </row>
    <row r="2" spans="1:19" x14ac:dyDescent="0.3">
      <c r="A2" s="92"/>
      <c r="B2" s="93"/>
      <c r="C2" s="93"/>
      <c r="D2" s="93"/>
      <c r="E2" s="93"/>
      <c r="F2" s="93"/>
      <c r="G2" s="93"/>
      <c r="H2" s="93"/>
      <c r="I2" s="93"/>
      <c r="J2" s="93"/>
      <c r="K2" s="93"/>
      <c r="L2" s="93"/>
      <c r="M2" s="93"/>
      <c r="N2" s="93"/>
      <c r="O2" s="93"/>
      <c r="P2" s="93"/>
      <c r="Q2" s="93"/>
      <c r="R2" s="93"/>
      <c r="S2" s="94"/>
    </row>
    <row r="3" spans="1:19" x14ac:dyDescent="0.3">
      <c r="A3" s="102" t="s">
        <v>43</v>
      </c>
      <c r="B3" s="103"/>
      <c r="C3" s="103"/>
      <c r="D3" s="103"/>
      <c r="E3" s="103"/>
      <c r="F3" s="103"/>
      <c r="G3" s="103"/>
      <c r="H3" s="103"/>
      <c r="I3" s="103"/>
      <c r="J3" s="103" t="s">
        <v>44</v>
      </c>
      <c r="K3" s="103"/>
      <c r="L3" s="103"/>
      <c r="M3" s="103"/>
      <c r="N3" s="103"/>
      <c r="O3" s="103"/>
      <c r="P3" s="103"/>
      <c r="Q3" s="103"/>
      <c r="R3" s="104" t="s">
        <v>29</v>
      </c>
      <c r="S3" s="106" t="s">
        <v>45</v>
      </c>
    </row>
    <row r="4" spans="1:19" ht="15" thickBot="1" x14ac:dyDescent="0.35">
      <c r="A4" s="16" t="s">
        <v>28</v>
      </c>
      <c r="B4" s="35" t="s">
        <v>46</v>
      </c>
      <c r="C4" s="17" t="s">
        <v>47</v>
      </c>
      <c r="D4" s="17" t="s">
        <v>48</v>
      </c>
      <c r="E4" s="17" t="s">
        <v>49</v>
      </c>
      <c r="F4" s="17" t="s">
        <v>50</v>
      </c>
      <c r="G4" s="17" t="s">
        <v>51</v>
      </c>
      <c r="H4" s="17" t="s">
        <v>52</v>
      </c>
      <c r="I4" s="17" t="s">
        <v>53</v>
      </c>
      <c r="J4" s="17" t="s">
        <v>54</v>
      </c>
      <c r="K4" s="17" t="s">
        <v>55</v>
      </c>
      <c r="L4" s="17" t="s">
        <v>48</v>
      </c>
      <c r="M4" s="17" t="s">
        <v>49</v>
      </c>
      <c r="N4" s="17" t="s">
        <v>50</v>
      </c>
      <c r="O4" s="17" t="s">
        <v>51</v>
      </c>
      <c r="P4" s="17" t="s">
        <v>52</v>
      </c>
      <c r="Q4" s="17" t="s">
        <v>53</v>
      </c>
      <c r="R4" s="114"/>
      <c r="S4" s="115"/>
    </row>
    <row r="5" spans="1:19" ht="28.8" customHeight="1" thickTop="1" thickBot="1" x14ac:dyDescent="0.35">
      <c r="A5" s="116" t="s">
        <v>85</v>
      </c>
      <c r="B5" s="123" t="s">
        <v>41</v>
      </c>
      <c r="C5" s="125" t="s">
        <v>56</v>
      </c>
      <c r="D5" s="125" t="s">
        <v>57</v>
      </c>
      <c r="E5" s="125">
        <v>32</v>
      </c>
      <c r="F5" s="125">
        <v>32</v>
      </c>
      <c r="G5" s="125"/>
      <c r="H5" s="125"/>
      <c r="I5" s="125"/>
      <c r="J5" s="125" t="s">
        <v>95</v>
      </c>
      <c r="K5" s="125" t="s">
        <v>60</v>
      </c>
      <c r="L5" s="125" t="s">
        <v>57</v>
      </c>
      <c r="M5" s="125">
        <v>32</v>
      </c>
      <c r="N5" s="125">
        <v>32</v>
      </c>
      <c r="O5" s="125"/>
      <c r="P5" s="125"/>
      <c r="Q5" s="125"/>
      <c r="R5" s="126" t="s">
        <v>96</v>
      </c>
      <c r="S5" s="121" t="str">
        <f>B10</f>
        <v>Turno</v>
      </c>
    </row>
    <row r="6" spans="1:19" ht="30.6" customHeight="1" thickTop="1" thickBot="1" x14ac:dyDescent="0.35">
      <c r="A6" s="117"/>
      <c r="B6" s="124"/>
      <c r="C6" s="125" t="s">
        <v>4</v>
      </c>
      <c r="D6" s="125" t="s">
        <v>59</v>
      </c>
      <c r="E6" s="125">
        <v>1</v>
      </c>
      <c r="F6" s="125">
        <v>150</v>
      </c>
      <c r="G6" s="125"/>
      <c r="H6" s="125"/>
      <c r="I6" s="125"/>
      <c r="J6" s="125" t="s">
        <v>94</v>
      </c>
      <c r="K6" s="125" t="s">
        <v>60</v>
      </c>
      <c r="L6" s="125" t="s">
        <v>59</v>
      </c>
      <c r="M6" s="125">
        <v>1</v>
      </c>
      <c r="N6" s="125">
        <v>150</v>
      </c>
      <c r="O6" s="125"/>
      <c r="P6" s="125"/>
      <c r="Q6" s="125"/>
      <c r="R6" s="125"/>
      <c r="S6" s="122"/>
    </row>
    <row r="7" spans="1:19" ht="30" thickTop="1" thickBot="1" x14ac:dyDescent="0.35">
      <c r="A7" s="117"/>
      <c r="B7" s="119" t="s">
        <v>65</v>
      </c>
      <c r="C7" s="120" t="s">
        <v>56</v>
      </c>
      <c r="D7" s="36" t="s">
        <v>57</v>
      </c>
      <c r="E7" s="36">
        <v>32</v>
      </c>
      <c r="F7" s="36">
        <v>32</v>
      </c>
      <c r="G7" s="36"/>
      <c r="H7" s="36"/>
      <c r="I7" s="36"/>
      <c r="J7" s="36" t="str">
        <f>_xlfn.CONCAT(C7,$B$7)</f>
        <v>identificadorAgenda</v>
      </c>
      <c r="K7" s="36" t="s">
        <v>60</v>
      </c>
      <c r="L7" s="36" t="s">
        <v>57</v>
      </c>
      <c r="M7" s="36">
        <v>32</v>
      </c>
      <c r="N7" s="36">
        <v>32</v>
      </c>
      <c r="O7" s="36"/>
      <c r="P7" s="36"/>
      <c r="Q7" s="36"/>
      <c r="R7" s="37" t="str">
        <f>_xlfn.CONCAT("Atributo que contiene la informacion del identificador de un ",B7,"  en el contexto de ",A5,".")</f>
        <v>Atributo que contiene la informacion del identificador de un Agenda  en el contexto de Agendas.</v>
      </c>
      <c r="S7" s="122"/>
    </row>
    <row r="8" spans="1:19" ht="15.6" thickTop="1" thickBot="1" x14ac:dyDescent="0.35">
      <c r="A8" s="117"/>
      <c r="B8" s="119"/>
      <c r="C8" s="120" t="s">
        <v>4</v>
      </c>
      <c r="D8" s="36" t="s">
        <v>59</v>
      </c>
      <c r="E8" s="36">
        <v>1</v>
      </c>
      <c r="F8" s="36">
        <v>150</v>
      </c>
      <c r="G8" s="36"/>
      <c r="H8" s="36"/>
      <c r="I8" s="36"/>
      <c r="J8" s="36" t="s">
        <v>93</v>
      </c>
      <c r="K8" s="36" t="s">
        <v>60</v>
      </c>
      <c r="L8" s="36"/>
      <c r="M8" s="36"/>
      <c r="N8" s="36"/>
      <c r="O8" s="36"/>
      <c r="P8" s="36"/>
      <c r="Q8" s="36"/>
      <c r="R8" s="37"/>
      <c r="S8" s="122"/>
    </row>
    <row r="9" spans="1:19" ht="58.8" customHeight="1" thickTop="1" thickBot="1" x14ac:dyDescent="0.35">
      <c r="A9" s="117"/>
      <c r="B9" s="98"/>
      <c r="C9" s="36" t="s">
        <v>92</v>
      </c>
      <c r="D9" s="36" t="s">
        <v>59</v>
      </c>
      <c r="E9" s="36">
        <v>1</v>
      </c>
      <c r="F9" s="36">
        <v>50</v>
      </c>
      <c r="G9" s="36"/>
      <c r="H9" s="36"/>
      <c r="I9" s="36"/>
      <c r="J9" s="36" t="str">
        <f>_xlfn.CONCAT(C9,$B$7)</f>
        <v>fechaHoraInicioAgenda</v>
      </c>
      <c r="K9" s="36" t="s">
        <v>60</v>
      </c>
      <c r="L9" s="36" t="s">
        <v>59</v>
      </c>
      <c r="M9" s="36">
        <v>1</v>
      </c>
      <c r="N9" s="36">
        <v>50</v>
      </c>
      <c r="O9" s="36"/>
      <c r="P9" s="36"/>
      <c r="Q9" s="36"/>
      <c r="R9" s="37" t="str">
        <f>_xlfn.CONCAT("Atributo que contiene la información del nombre de un ",B7," en el contexto de ",A5," asociado al residente con el identificador' ",J9,"'.")</f>
        <v>Atributo que contiene la información del nombre de un Agenda en el contexto de Agendas asociado al residente con el identificador' fechaHoraInicioAgenda'.</v>
      </c>
      <c r="S9" s="122"/>
    </row>
    <row r="10" spans="1:19" ht="30" thickTop="1" thickBot="1" x14ac:dyDescent="0.35">
      <c r="A10" s="117"/>
      <c r="B10" s="99" t="s">
        <v>66</v>
      </c>
      <c r="C10" s="38" t="s">
        <v>56</v>
      </c>
      <c r="D10" s="38" t="s">
        <v>57</v>
      </c>
      <c r="E10" s="38">
        <v>32</v>
      </c>
      <c r="F10" s="38">
        <v>32</v>
      </c>
      <c r="G10" s="38"/>
      <c r="H10" s="38"/>
      <c r="I10" s="38"/>
      <c r="J10" s="38" t="str">
        <f>_xlfn.CONCAT(C7,$B$10)</f>
        <v>identificadorTurno</v>
      </c>
      <c r="K10" s="38" t="s">
        <v>60</v>
      </c>
      <c r="L10" s="38" t="s">
        <v>57</v>
      </c>
      <c r="M10" s="38">
        <v>32</v>
      </c>
      <c r="N10" s="38">
        <v>32</v>
      </c>
      <c r="O10" s="38"/>
      <c r="P10" s="38"/>
      <c r="Q10" s="38"/>
      <c r="R10" s="39" t="str">
        <f>_xlfn.CONCAT("Atributo que contiene la informacion del identificador de un ",B10,"  en el contexto de ",A5,".")</f>
        <v>Atributo que contiene la informacion del identificador de un Turno  en el contexto de Agendas.</v>
      </c>
      <c r="S10" s="122"/>
    </row>
    <row r="11" spans="1:19" ht="44.4" thickTop="1" thickBot="1" x14ac:dyDescent="0.35">
      <c r="A11" s="117"/>
      <c r="B11" s="99"/>
      <c r="C11" s="38" t="s">
        <v>58</v>
      </c>
      <c r="D11" s="38" t="s">
        <v>59</v>
      </c>
      <c r="E11" s="38">
        <v>1</v>
      </c>
      <c r="F11" s="38">
        <v>50</v>
      </c>
      <c r="G11" s="38"/>
      <c r="H11" s="38"/>
      <c r="I11" s="38"/>
      <c r="J11" s="38" t="str">
        <f>_xlfn.CONCAT(C9,$B$10)</f>
        <v>fechaHoraInicioTurno</v>
      </c>
      <c r="K11" s="38" t="s">
        <v>60</v>
      </c>
      <c r="L11" s="38" t="s">
        <v>59</v>
      </c>
      <c r="M11" s="38">
        <v>1</v>
      </c>
      <c r="N11" s="38">
        <v>50</v>
      </c>
      <c r="O11" s="38"/>
      <c r="P11" s="38"/>
      <c r="Q11" s="38"/>
      <c r="R11" s="39" t="str">
        <f>_xlfn.CONCAT("Atributo que contiene la información del nombre de un ",B10," en el contexto de ",A5," asociado a la reserva con el identificador' ",J11,"'.")</f>
        <v>Atributo que contiene la información del nombre de un Turno en el contexto de Agendas asociado a la reserva con el identificador' fechaHoraInicioTurno'.</v>
      </c>
      <c r="S11" s="122"/>
    </row>
    <row r="12" spans="1:19" ht="15.6" thickTop="1" thickBot="1" x14ac:dyDescent="0.35">
      <c r="A12" s="118"/>
      <c r="B12" s="99"/>
      <c r="C12" s="38" t="s">
        <v>63</v>
      </c>
      <c r="D12" s="38" t="s">
        <v>62</v>
      </c>
      <c r="E12" s="38"/>
      <c r="F12" s="38"/>
      <c r="G12" s="38"/>
      <c r="H12" s="38"/>
      <c r="I12" s="38"/>
      <c r="J12" s="38"/>
      <c r="K12" s="38"/>
      <c r="L12" s="38"/>
      <c r="M12" s="38"/>
      <c r="N12" s="38"/>
      <c r="O12" s="38"/>
      <c r="P12" s="38"/>
      <c r="Q12" s="38"/>
      <c r="R12" s="39"/>
      <c r="S12" s="122"/>
    </row>
    <row r="13" spans="1:19" ht="15" thickTop="1" x14ac:dyDescent="0.3"/>
  </sheetData>
  <mergeCells count="11">
    <mergeCell ref="S5:S12"/>
    <mergeCell ref="B7:B9"/>
    <mergeCell ref="B10:B12"/>
    <mergeCell ref="B1:S1"/>
    <mergeCell ref="A2:S2"/>
    <mergeCell ref="A3:I3"/>
    <mergeCell ref="J3:Q3"/>
    <mergeCell ref="R3:R4"/>
    <mergeCell ref="S3:S4"/>
    <mergeCell ref="A5:A12"/>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Valores</vt:lpstr>
      <vt:lpstr>ContextMapping</vt:lpstr>
      <vt:lpstr>Contextos</vt:lpstr>
      <vt:lpstr>Conjuntos Residenciales</vt:lpstr>
      <vt:lpstr>Residentes</vt:lpstr>
      <vt:lpstr>Residente-Inmueble-0001</vt:lpstr>
      <vt:lpstr>Agendas</vt:lpstr>
      <vt:lpstr>Reservas</vt:lpstr>
      <vt:lpstr>Reserva-0001</vt:lpstr>
      <vt:lpstr>Reserva-0002</vt:lpstr>
      <vt:lpstr>Reserva-0003</vt:lpstr>
      <vt:lpstr>CaracterizaciónContexto1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Velez Alcaraz</dc:creator>
  <cp:lastModifiedBy>Juan Pablo Avendano Duque</cp:lastModifiedBy>
  <dcterms:created xsi:type="dcterms:W3CDTF">2024-08-25T01:55:20Z</dcterms:created>
  <dcterms:modified xsi:type="dcterms:W3CDTF">2024-09-22T14:13:49Z</dcterms:modified>
</cp:coreProperties>
</file>