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1\ITMO\2 Курс\ТеорВер\"/>
    </mc:Choice>
  </mc:AlternateContent>
  <xr:revisionPtr revIDLastSave="0" documentId="8_{C9A2B214-C1BF-4900-9263-FD21F9CB3D83}" xr6:coauthVersionLast="46" xr6:coauthVersionMax="46" xr10:uidLastSave="{00000000-0000-0000-0000-000000000000}"/>
  <bookViews>
    <workbookView xWindow="-19320" yWindow="-120" windowWidth="19440" windowHeight="15000" xr2:uid="{9BCBAF6A-6596-4FCF-986A-4C0230D211E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4" i="1" l="1"/>
  <c r="E34" i="1"/>
  <c r="G49" i="1"/>
  <c r="F49" i="1"/>
  <c r="D49" i="1"/>
  <c r="N27" i="1"/>
  <c r="L27" i="1"/>
  <c r="B56" i="1"/>
  <c r="N26" i="1"/>
  <c r="N25" i="1"/>
  <c r="N24" i="1"/>
  <c r="N23" i="1"/>
  <c r="N22" i="1"/>
  <c r="N21" i="1"/>
  <c r="N20" i="1"/>
  <c r="N19" i="1"/>
  <c r="N18" i="1"/>
  <c r="M26" i="1"/>
  <c r="M25" i="1"/>
  <c r="M24" i="1"/>
  <c r="M23" i="1"/>
  <c r="M22" i="1"/>
  <c r="M21" i="1"/>
  <c r="M20" i="1"/>
  <c r="M19" i="1"/>
  <c r="M18" i="1"/>
  <c r="L26" i="1"/>
  <c r="L25" i="1"/>
  <c r="L24" i="1"/>
  <c r="L23" i="1"/>
  <c r="L22" i="1"/>
  <c r="L21" i="1"/>
  <c r="L20" i="1"/>
  <c r="L19" i="1"/>
  <c r="L18" i="1"/>
  <c r="K26" i="1"/>
  <c r="K25" i="1"/>
  <c r="K24" i="1"/>
  <c r="K23" i="1"/>
  <c r="K22" i="1"/>
  <c r="K21" i="1"/>
  <c r="K20" i="1"/>
  <c r="K19" i="1"/>
  <c r="K18" i="1"/>
  <c r="J26" i="1"/>
  <c r="J25" i="1"/>
  <c r="J24" i="1"/>
  <c r="J23" i="1"/>
  <c r="J22" i="1"/>
  <c r="J21" i="1"/>
  <c r="J20" i="1"/>
  <c r="J19" i="1"/>
  <c r="J18" i="1"/>
  <c r="F18" i="1" a="1"/>
  <c r="F18" i="1" s="1"/>
  <c r="E18" i="1" a="1"/>
  <c r="E18" i="1" s="1"/>
  <c r="L11" i="1"/>
  <c r="M11" i="1" s="1"/>
  <c r="M10" i="1"/>
  <c r="M9" i="1"/>
  <c r="M8" i="1"/>
  <c r="M7" i="1"/>
  <c r="M6" i="1"/>
  <c r="M5" i="1"/>
  <c r="M4" i="1"/>
  <c r="M3" i="1"/>
  <c r="M2" i="1"/>
  <c r="L10" i="1"/>
  <c r="L9" i="1"/>
  <c r="L8" i="1"/>
  <c r="L7" i="1"/>
  <c r="L6" i="1"/>
  <c r="L5" i="1"/>
  <c r="L4" i="1"/>
  <c r="L3" i="1"/>
  <c r="L2" i="1"/>
  <c r="G9" i="1"/>
  <c r="G8" i="1"/>
  <c r="G7" i="1"/>
  <c r="G6" i="1"/>
  <c r="G5" i="1"/>
  <c r="G4" i="1"/>
  <c r="G3" i="1"/>
  <c r="G2" i="1"/>
  <c r="F10" i="1"/>
  <c r="F9" i="1"/>
  <c r="F8" i="1"/>
  <c r="F7" i="1"/>
  <c r="F6" i="1"/>
  <c r="F5" i="1"/>
  <c r="F4" i="1"/>
  <c r="F3" i="1"/>
  <c r="E9" i="1"/>
  <c r="E8" i="1"/>
  <c r="E7" i="1"/>
  <c r="E6" i="1"/>
  <c r="E5" i="1"/>
  <c r="E4" i="1"/>
  <c r="E3" i="1"/>
  <c r="E2" i="1"/>
  <c r="D10" i="1"/>
  <c r="D9" i="1"/>
  <c r="D8" i="1"/>
  <c r="D7" i="1"/>
  <c r="D6" i="1"/>
  <c r="D5" i="1"/>
  <c r="D4" i="1"/>
  <c r="D3" i="1"/>
  <c r="G10" i="1"/>
  <c r="E10" i="1"/>
  <c r="D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<sst xmlns="http://schemas.openxmlformats.org/spreadsheetml/2006/main" count="19" uniqueCount="19">
  <si>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x avg</t>
  </si>
  <si>
    <t>g</t>
  </si>
  <si>
    <t>xi - x_avg</t>
  </si>
  <si>
    <t>xi+1 - x_avg</t>
  </si>
  <si>
    <t>zi</t>
  </si>
  <si>
    <t>zi+1</t>
  </si>
  <si>
    <t>Pi</t>
  </si>
  <si>
    <t>ni</t>
  </si>
  <si>
    <t>n</t>
  </si>
  <si>
    <t>n'</t>
  </si>
  <si>
    <t>n - n'</t>
  </si>
  <si>
    <t>(n - n')^2</t>
  </si>
  <si>
    <t>(n - n')^2 / n'</t>
  </si>
  <si>
    <t>n' ^2</t>
  </si>
  <si>
    <t>n^2 / n'</t>
  </si>
  <si>
    <t>q</t>
  </si>
  <si>
    <t>g(l)</t>
  </si>
  <si>
    <t>g'</t>
  </si>
  <si>
    <t>g®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</si>
</sst>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2" borderId="5" xfId="0" applyFill="1" applyBorder="1"/>
    <xf numFmtId="0" fontId="0" fillId="0" borderId="0" xfId="0" applyBorder="1"/>
    <xf numFmtId="0" fontId="0" fillId="0" borderId="10" xfId="0" applyBorder="1"/>
    <xf numFmtId="0" fontId="0" fillId="2" borderId="11" xfId="0" applyFill="1" applyBorder="1"/>
    <xf numFmtId="0" fontId="0" fillId="0" borderId="11" xfId="0" applyBorder="1"/>
    <xf numFmtId="2" fontId="0" fillId="2" borderId="5" xfId="0" applyNumberFormat="1" applyFill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2" borderId="4" xfId="0" applyNumberFormat="1" applyFill="1" applyBorder="1"/>
    <xf numFmtId="0" fontId="0" fillId="0" borderId="2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169" fontId="0" fillId="0" borderId="0" xfId="0" applyNumberFormat="1"/>
    <xf numFmtId="169" fontId="0" fillId="0" borderId="10" xfId="0" applyNumberFormat="1" applyBorder="1"/>
    <xf numFmtId="169" fontId="0" fillId="0" borderId="6" xfId="0" applyNumberFormat="1" applyBorder="1"/>
    <xf numFmtId="169" fontId="0" fillId="0" borderId="0" xfId="0" applyNumberFormat="1" applyBorder="1"/>
    <xf numFmtId="169" fontId="0" fillId="0" borderId="8" xfId="0" applyNumberFormat="1" applyBorder="1"/>
    <xf numFmtId="169" fontId="0" fillId="0" borderId="11" xfId="0" applyNumberFormat="1" applyBorder="1"/>
    <xf numFmtId="169" fontId="0" fillId="0" borderId="4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06CA-8DE3-4878-A397-753ADEBA8B11}">
  <dimension ref="A1:N56"/>
  <sheetViews>
    <sheetView tabSelected="1" topLeftCell="A10" workbookViewId="0">
      <selection activeCell="F35" sqref="F35"/>
    </sheetView>
  </sheetViews>
  <sheetFormatPr defaultRowHeight="15" x14ac:dyDescent="0.25"/>
  <cols>
    <col min="5" max="5" width="11.140625" bestFit="1" customWidth="1"/>
    <col min="12" max="12" width="12" bestFit="1" customWidth="1"/>
  </cols>
  <sheetData>
    <row r="1" spans="1:13" ht="15.75" thickBot="1" x14ac:dyDescent="0.3">
      <c r="D1" t="s">
        <v>2</v>
      </c>
      <c r="E1" t="s">
        <v>3</v>
      </c>
      <c r="F1" t="s">
        <v>4</v>
      </c>
      <c r="G1" t="s">
        <v>5</v>
      </c>
      <c r="L1" t="s">
        <v>6</v>
      </c>
      <c r="M1" t="s">
        <v>7</v>
      </c>
    </row>
    <row r="2" spans="1:13" ht="15.75" thickBot="1" x14ac:dyDescent="0.3">
      <c r="A2" s="1">
        <v>54</v>
      </c>
      <c r="B2" s="2">
        <v>59</v>
      </c>
      <c r="D2" s="9" t="str">
        <f>"-"</f>
        <v>-</v>
      </c>
      <c r="E2" s="11">
        <f>B2-$B$13</f>
        <v>-17.450000000000003</v>
      </c>
      <c r="F2" s="14" t="str">
        <f>"-"</f>
        <v>-</v>
      </c>
      <c r="G2" s="15">
        <f>E2/$B$14</f>
        <v>-1.4529195773627637</v>
      </c>
      <c r="I2" s="1">
        <v>-0.5</v>
      </c>
      <c r="J2" s="2">
        <v>-0.42649999999999999</v>
      </c>
      <c r="L2">
        <f>J2-I2</f>
        <v>7.350000000000001E-2</v>
      </c>
      <c r="M2">
        <f>L2*100</f>
        <v>7.3500000000000014</v>
      </c>
    </row>
    <row r="3" spans="1:13" ht="15.75" thickBot="1" x14ac:dyDescent="0.3">
      <c r="A3" s="3">
        <v>59</v>
      </c>
      <c r="B3" s="4">
        <v>64</v>
      </c>
      <c r="D3" s="7">
        <f>A3-$B$13</f>
        <v>-17.450000000000003</v>
      </c>
      <c r="E3" s="10">
        <f t="shared" ref="E3:E9" si="0">B3-$B$13</f>
        <v>-12.450000000000003</v>
      </c>
      <c r="F3" s="16">
        <f>D3/$B$14</f>
        <v>-1.4529195773627637</v>
      </c>
      <c r="G3" s="17">
        <f t="shared" ref="G3:G9" si="1">E3/$B$14</f>
        <v>-1.0366102428748658</v>
      </c>
      <c r="I3" s="3">
        <v>-0.42649999999999999</v>
      </c>
      <c r="J3" s="4">
        <v>-0.3508</v>
      </c>
      <c r="L3">
        <f t="shared" ref="L3:L10" si="2">J3-I3</f>
        <v>7.569999999999999E-2</v>
      </c>
      <c r="M3">
        <f t="shared" ref="M3:M11" si="3">L3*100</f>
        <v>7.5699999999999985</v>
      </c>
    </row>
    <row r="4" spans="1:13" ht="15.75" thickBot="1" x14ac:dyDescent="0.3">
      <c r="A4" s="3">
        <v>64</v>
      </c>
      <c r="B4" s="4">
        <v>69</v>
      </c>
      <c r="D4" s="7">
        <f t="shared" ref="D4:D10" si="4">A4-$B$13</f>
        <v>-12.450000000000003</v>
      </c>
      <c r="E4" s="10">
        <f t="shared" si="0"/>
        <v>-7.4500000000000028</v>
      </c>
      <c r="F4" s="16">
        <f t="shared" ref="F4:F10" si="5">D4/$B$14</f>
        <v>-1.0366102428748658</v>
      </c>
      <c r="G4" s="17">
        <f t="shared" si="1"/>
        <v>-0.62030090838696805</v>
      </c>
      <c r="I4" s="3">
        <v>-0.3508</v>
      </c>
      <c r="J4" s="4">
        <v>-0.2324</v>
      </c>
      <c r="L4">
        <f t="shared" si="2"/>
        <v>0.11840000000000001</v>
      </c>
      <c r="M4">
        <f t="shared" si="3"/>
        <v>11.84</v>
      </c>
    </row>
    <row r="5" spans="1:13" ht="15.75" thickBot="1" x14ac:dyDescent="0.3">
      <c r="A5" s="3">
        <v>69</v>
      </c>
      <c r="B5" s="4">
        <v>74</v>
      </c>
      <c r="D5" s="7">
        <f t="shared" si="4"/>
        <v>-7.4500000000000028</v>
      </c>
      <c r="E5" s="10">
        <f t="shared" si="0"/>
        <v>-2.4500000000000028</v>
      </c>
      <c r="F5" s="16">
        <f t="shared" si="5"/>
        <v>-0.62030090838696805</v>
      </c>
      <c r="G5" s="17">
        <f t="shared" si="1"/>
        <v>-0.20399157389907019</v>
      </c>
      <c r="I5" s="3">
        <v>-0.2324</v>
      </c>
      <c r="J5" s="4">
        <v>-7.9299999999999995E-2</v>
      </c>
      <c r="L5">
        <f t="shared" si="2"/>
        <v>0.15310000000000001</v>
      </c>
      <c r="M5">
        <f t="shared" si="3"/>
        <v>15.310000000000002</v>
      </c>
    </row>
    <row r="6" spans="1:13" ht="15.75" thickBot="1" x14ac:dyDescent="0.3">
      <c r="A6" s="3">
        <v>74</v>
      </c>
      <c r="B6" s="4">
        <v>79</v>
      </c>
      <c r="D6" s="7">
        <f t="shared" si="4"/>
        <v>-2.4500000000000028</v>
      </c>
      <c r="E6" s="10">
        <f t="shared" si="0"/>
        <v>2.5499999999999972</v>
      </c>
      <c r="F6" s="16">
        <f t="shared" si="5"/>
        <v>-0.20399157389907019</v>
      </c>
      <c r="G6" s="17">
        <f t="shared" si="1"/>
        <v>0.21231776058882768</v>
      </c>
      <c r="I6" s="3">
        <v>-7.9299999999999995E-2</v>
      </c>
      <c r="J6" s="4">
        <v>8.3199999999999996E-2</v>
      </c>
      <c r="L6">
        <f t="shared" si="2"/>
        <v>0.16249999999999998</v>
      </c>
      <c r="M6">
        <f t="shared" si="3"/>
        <v>16.249999999999996</v>
      </c>
    </row>
    <row r="7" spans="1:13" ht="15.75" thickBot="1" x14ac:dyDescent="0.3">
      <c r="A7" s="3">
        <v>79</v>
      </c>
      <c r="B7" s="4">
        <v>84</v>
      </c>
      <c r="D7" s="7">
        <f t="shared" si="4"/>
        <v>2.5499999999999972</v>
      </c>
      <c r="E7" s="10">
        <f t="shared" si="0"/>
        <v>7.5499999999999972</v>
      </c>
      <c r="F7" s="16">
        <f t="shared" si="5"/>
        <v>0.21231776058882768</v>
      </c>
      <c r="G7" s="17">
        <f t="shared" si="1"/>
        <v>0.62862709507672554</v>
      </c>
      <c r="I7" s="3">
        <v>8.3199999999999996E-2</v>
      </c>
      <c r="J7" s="4">
        <v>0.23569999999999999</v>
      </c>
      <c r="L7">
        <f t="shared" si="2"/>
        <v>0.1525</v>
      </c>
      <c r="M7">
        <f t="shared" si="3"/>
        <v>15.25</v>
      </c>
    </row>
    <row r="8" spans="1:13" ht="15.75" thickBot="1" x14ac:dyDescent="0.3">
      <c r="A8" s="3">
        <v>84</v>
      </c>
      <c r="B8" s="4">
        <v>89</v>
      </c>
      <c r="D8" s="7">
        <f t="shared" si="4"/>
        <v>7.5499999999999972</v>
      </c>
      <c r="E8" s="10">
        <f t="shared" si="0"/>
        <v>12.549999999999997</v>
      </c>
      <c r="F8" s="16">
        <f t="shared" si="5"/>
        <v>0.62862709507672554</v>
      </c>
      <c r="G8" s="17">
        <f t="shared" si="1"/>
        <v>1.0449364295646233</v>
      </c>
      <c r="I8" s="3">
        <v>0.23569999999999999</v>
      </c>
      <c r="J8" s="4">
        <v>0.3508</v>
      </c>
      <c r="L8">
        <f t="shared" si="2"/>
        <v>0.11510000000000001</v>
      </c>
      <c r="M8">
        <f t="shared" si="3"/>
        <v>11.510000000000002</v>
      </c>
    </row>
    <row r="9" spans="1:13" ht="15.75" thickBot="1" x14ac:dyDescent="0.3">
      <c r="A9" s="3">
        <v>89</v>
      </c>
      <c r="B9" s="4">
        <v>94</v>
      </c>
      <c r="D9" s="7">
        <f t="shared" si="4"/>
        <v>12.549999999999997</v>
      </c>
      <c r="E9" s="10">
        <f t="shared" si="0"/>
        <v>17.549999999999997</v>
      </c>
      <c r="F9" s="16">
        <f t="shared" si="5"/>
        <v>1.0449364295646233</v>
      </c>
      <c r="G9" s="17">
        <f t="shared" si="1"/>
        <v>1.4612457640525212</v>
      </c>
      <c r="I9" s="3">
        <v>0.3508</v>
      </c>
      <c r="J9" s="4">
        <v>0.4279</v>
      </c>
      <c r="L9">
        <f t="shared" si="2"/>
        <v>7.7100000000000002E-2</v>
      </c>
      <c r="M9">
        <f t="shared" si="3"/>
        <v>7.71</v>
      </c>
    </row>
    <row r="10" spans="1:13" ht="15.75" thickBot="1" x14ac:dyDescent="0.3">
      <c r="A10" s="3">
        <v>94</v>
      </c>
      <c r="B10" s="4">
        <v>99</v>
      </c>
      <c r="D10" s="8">
        <f t="shared" si="4"/>
        <v>17.549999999999997</v>
      </c>
      <c r="E10" s="12" t="str">
        <f>"-"</f>
        <v>-</v>
      </c>
      <c r="F10" s="18">
        <f t="shared" si="5"/>
        <v>1.4612457640525212</v>
      </c>
      <c r="G10" s="19" t="str">
        <f>"-"</f>
        <v>-</v>
      </c>
      <c r="I10" s="3">
        <v>0.4279</v>
      </c>
      <c r="J10" s="4">
        <v>0.5</v>
      </c>
      <c r="L10">
        <f t="shared" si="2"/>
        <v>7.2099999999999997E-2</v>
      </c>
      <c r="M10">
        <f t="shared" si="3"/>
        <v>7.21</v>
      </c>
    </row>
    <row r="11" spans="1:13" x14ac:dyDescent="0.25">
      <c r="L11">
        <f>SUM(L2:L10)</f>
        <v>1</v>
      </c>
      <c r="M11">
        <f t="shared" si="3"/>
        <v>100</v>
      </c>
    </row>
    <row r="13" spans="1:13" x14ac:dyDescent="0.25">
      <c r="A13" t="s">
        <v>0</v>
      </c>
      <c r="B13" s="5">
        <v>76.45</v>
      </c>
    </row>
    <row r="14" spans="1:13" x14ac:dyDescent="0.25">
      <c r="A14" t="s">
        <v>1</v>
      </c>
      <c r="B14" s="5">
        <v>12.010300000000001</v>
      </c>
    </row>
    <row r="17" spans="3:14" ht="15.75" thickBot="1" x14ac:dyDescent="0.3">
      <c r="H17" t="s">
        <v>8</v>
      </c>
      <c r="I17" t="s">
        <v>9</v>
      </c>
      <c r="J17" t="s">
        <v>10</v>
      </c>
      <c r="K17" t="s">
        <v>11</v>
      </c>
      <c r="L17" t="s">
        <v>12</v>
      </c>
      <c r="M17" t="s">
        <v>13</v>
      </c>
      <c r="N17" t="s">
        <v>14</v>
      </c>
    </row>
    <row r="18" spans="3:14" ht="15.75" thickBot="1" x14ac:dyDescent="0.3">
      <c r="C18">
        <v>11.7</v>
      </c>
      <c r="D18">
        <v>16</v>
      </c>
      <c r="E18" cm="1">
        <f t="array" ref="E18">SUM((D18:D24^2-100)/100)</f>
        <v>8.4800000000000022</v>
      </c>
      <c r="F18" cm="1">
        <f t="array" ref="F18">SUM((C18:C24^2-100)/100)</f>
        <v>8.5353019999999979</v>
      </c>
      <c r="H18" s="1">
        <v>9</v>
      </c>
      <c r="I18" s="20">
        <v>7.35</v>
      </c>
      <c r="J18" s="6">
        <f>H18-I18</f>
        <v>1.6500000000000004</v>
      </c>
      <c r="K18" s="23">
        <f>J18^2</f>
        <v>2.722500000000001</v>
      </c>
      <c r="L18" s="23">
        <f>K18/I18</f>
        <v>0.37040816326530629</v>
      </c>
      <c r="M18" s="11">
        <f>H18^2</f>
        <v>81</v>
      </c>
      <c r="N18" s="24">
        <f>M18/I18</f>
        <v>11.020408163265307</v>
      </c>
    </row>
    <row r="19" spans="3:14" ht="15.75" thickBot="1" x14ac:dyDescent="0.3">
      <c r="C19">
        <v>13.44</v>
      </c>
      <c r="D19">
        <v>11</v>
      </c>
      <c r="H19" s="3">
        <v>10</v>
      </c>
      <c r="I19" s="21">
        <v>7.57</v>
      </c>
      <c r="J19" s="7">
        <f t="shared" ref="J19:J26" si="6">H19-I19</f>
        <v>2.4299999999999997</v>
      </c>
      <c r="K19" s="25">
        <f t="shared" ref="K19:K26" si="7">J19^2</f>
        <v>5.9048999999999987</v>
      </c>
      <c r="L19" s="25">
        <f t="shared" ref="L19:L26" si="8">K19/I19</f>
        <v>0.7800396301188901</v>
      </c>
      <c r="M19" s="10">
        <f t="shared" ref="M19:M26" si="9">H19^2</f>
        <v>100</v>
      </c>
      <c r="N19" s="26">
        <f t="shared" ref="N19:N26" si="10">M19/I19</f>
        <v>13.21003963011889</v>
      </c>
    </row>
    <row r="20" spans="3:14" ht="15.75" thickBot="1" x14ac:dyDescent="0.3">
      <c r="C20">
        <v>18.899999999999999</v>
      </c>
      <c r="D20">
        <v>14</v>
      </c>
      <c r="H20" s="3">
        <v>11</v>
      </c>
      <c r="I20" s="21">
        <v>11.84</v>
      </c>
      <c r="J20" s="7">
        <f t="shared" si="6"/>
        <v>-0.83999999999999986</v>
      </c>
      <c r="K20" s="25">
        <f t="shared" si="7"/>
        <v>0.70559999999999978</v>
      </c>
      <c r="L20" s="25">
        <f t="shared" si="8"/>
        <v>5.9594594594594576E-2</v>
      </c>
      <c r="M20" s="10">
        <f t="shared" si="9"/>
        <v>121</v>
      </c>
      <c r="N20" s="26">
        <f t="shared" si="10"/>
        <v>10.219594594594595</v>
      </c>
    </row>
    <row r="21" spans="3:14" ht="15.75" thickBot="1" x14ac:dyDescent="0.3">
      <c r="C21">
        <v>20.39</v>
      </c>
      <c r="D21">
        <v>21</v>
      </c>
      <c r="H21" s="3">
        <v>13</v>
      </c>
      <c r="I21" s="21">
        <v>15.31</v>
      </c>
      <c r="J21" s="7">
        <f t="shared" si="6"/>
        <v>-2.3100000000000005</v>
      </c>
      <c r="K21" s="25">
        <f t="shared" si="7"/>
        <v>5.3361000000000027</v>
      </c>
      <c r="L21" s="25">
        <f t="shared" si="8"/>
        <v>0.34853690398432413</v>
      </c>
      <c r="M21" s="10">
        <f t="shared" si="9"/>
        <v>169</v>
      </c>
      <c r="N21" s="26">
        <f t="shared" si="10"/>
        <v>11.038536903984324</v>
      </c>
    </row>
    <row r="22" spans="3:14" ht="15.75" thickBot="1" x14ac:dyDescent="0.3">
      <c r="C22">
        <v>16.899999999999999</v>
      </c>
      <c r="D22">
        <v>17</v>
      </c>
      <c r="H22" s="3">
        <v>15</v>
      </c>
      <c r="I22" s="21">
        <v>16.25</v>
      </c>
      <c r="J22" s="7">
        <f t="shared" si="6"/>
        <v>-1.25</v>
      </c>
      <c r="K22" s="25">
        <f t="shared" si="7"/>
        <v>1.5625</v>
      </c>
      <c r="L22" s="25">
        <f t="shared" si="8"/>
        <v>9.6153846153846159E-2</v>
      </c>
      <c r="M22" s="10">
        <f t="shared" si="9"/>
        <v>225</v>
      </c>
      <c r="N22" s="26">
        <f t="shared" si="10"/>
        <v>13.846153846153847</v>
      </c>
    </row>
    <row r="23" spans="3:14" ht="15.75" thickBot="1" x14ac:dyDescent="0.3">
      <c r="C23">
        <v>10.59</v>
      </c>
      <c r="D23">
        <v>14</v>
      </c>
      <c r="H23" s="3">
        <v>11</v>
      </c>
      <c r="I23" s="21">
        <v>15.25</v>
      </c>
      <c r="J23" s="7">
        <f t="shared" si="6"/>
        <v>-4.25</v>
      </c>
      <c r="K23" s="25">
        <f t="shared" si="7"/>
        <v>18.0625</v>
      </c>
      <c r="L23" s="25">
        <f t="shared" si="8"/>
        <v>1.1844262295081966</v>
      </c>
      <c r="M23" s="10">
        <f t="shared" si="9"/>
        <v>121</v>
      </c>
      <c r="N23" s="26">
        <f t="shared" si="10"/>
        <v>7.9344262295081966</v>
      </c>
    </row>
    <row r="24" spans="3:14" ht="15.75" thickBot="1" x14ac:dyDescent="0.3">
      <c r="C24">
        <v>8.08</v>
      </c>
      <c r="D24">
        <v>7</v>
      </c>
      <c r="H24" s="3">
        <v>12</v>
      </c>
      <c r="I24" s="21">
        <v>11.51</v>
      </c>
      <c r="J24" s="7">
        <f t="shared" si="6"/>
        <v>0.49000000000000021</v>
      </c>
      <c r="K24" s="25">
        <f t="shared" si="7"/>
        <v>0.2401000000000002</v>
      </c>
      <c r="L24" s="25">
        <f t="shared" si="8"/>
        <v>2.0860121633362313E-2</v>
      </c>
      <c r="M24" s="10">
        <f t="shared" si="9"/>
        <v>144</v>
      </c>
      <c r="N24" s="26">
        <f t="shared" si="10"/>
        <v>12.510860121633362</v>
      </c>
    </row>
    <row r="25" spans="3:14" ht="15.75" thickBot="1" x14ac:dyDescent="0.3">
      <c r="H25" s="3">
        <v>11</v>
      </c>
      <c r="I25" s="21">
        <v>7.71</v>
      </c>
      <c r="J25" s="7">
        <f t="shared" si="6"/>
        <v>3.29</v>
      </c>
      <c r="K25" s="25">
        <f t="shared" si="7"/>
        <v>10.8241</v>
      </c>
      <c r="L25" s="25">
        <f t="shared" si="8"/>
        <v>1.4039040207522697</v>
      </c>
      <c r="M25" s="10">
        <f t="shared" si="9"/>
        <v>121</v>
      </c>
      <c r="N25" s="26">
        <f t="shared" si="10"/>
        <v>15.693904020752269</v>
      </c>
    </row>
    <row r="26" spans="3:14" ht="15.75" thickBot="1" x14ac:dyDescent="0.3">
      <c r="H26" s="3">
        <v>8</v>
      </c>
      <c r="I26" s="21">
        <v>7.21</v>
      </c>
      <c r="J26" s="8">
        <f t="shared" si="6"/>
        <v>0.79</v>
      </c>
      <c r="K26" s="27">
        <f t="shared" si="7"/>
        <v>0.6241000000000001</v>
      </c>
      <c r="L26" s="27">
        <f t="shared" si="8"/>
        <v>8.6560332871012502E-2</v>
      </c>
      <c r="M26" s="13">
        <f t="shared" si="9"/>
        <v>64</v>
      </c>
      <c r="N26" s="28">
        <f t="shared" si="10"/>
        <v>8.8765603328710121</v>
      </c>
    </row>
    <row r="27" spans="3:14" x14ac:dyDescent="0.25">
      <c r="L27" s="22">
        <f>SUM(L18:L26)</f>
        <v>4.3504838428818022</v>
      </c>
      <c r="N27" s="22">
        <f>SUM(N18:N26)</f>
        <v>104.35048384288179</v>
      </c>
    </row>
    <row r="33" spans="3:6" x14ac:dyDescent="0.25">
      <c r="C33" t="s">
        <v>17</v>
      </c>
      <c r="D33" t="s">
        <v>15</v>
      </c>
      <c r="E33" t="s">
        <v>16</v>
      </c>
      <c r="F33" t="s">
        <v>18</v>
      </c>
    </row>
    <row r="34" spans="3:6" x14ac:dyDescent="0.25">
      <c r="C34">
        <v>12.0708</v>
      </c>
      <c r="D34">
        <v>0.14299999999999999</v>
      </c>
      <c r="E34">
        <f>C34*(1-D34)</f>
        <v>10.3446756</v>
      </c>
      <c r="F34">
        <f>C34*(1+D34)</f>
        <v>13.7969244</v>
      </c>
    </row>
    <row r="49" spans="2:7" x14ac:dyDescent="0.25">
      <c r="B49">
        <v>1.5803</v>
      </c>
      <c r="D49">
        <f>12.0708/SQRT(100)*1.984</f>
        <v>2.3948467199999999</v>
      </c>
      <c r="E49">
        <v>76.45</v>
      </c>
      <c r="F49">
        <f>E49-D49</f>
        <v>74.055153279999999</v>
      </c>
      <c r="G49">
        <f>E49+D49</f>
        <v>78.844846720000007</v>
      </c>
    </row>
    <row r="50" spans="2:7" x14ac:dyDescent="0.25">
      <c r="B50">
        <v>0.443</v>
      </c>
    </row>
    <row r="51" spans="2:7" x14ac:dyDescent="0.25">
      <c r="B51">
        <v>1.2704</v>
      </c>
    </row>
    <row r="52" spans="2:7" x14ac:dyDescent="0.25">
      <c r="B52">
        <v>1.8200000000000001E-2</v>
      </c>
    </row>
    <row r="53" spans="2:7" x14ac:dyDescent="0.25">
      <c r="B53">
        <v>5.9999999999999995E-4</v>
      </c>
    </row>
    <row r="54" spans="2:7" x14ac:dyDescent="0.25">
      <c r="B54">
        <v>1.0980000000000001</v>
      </c>
    </row>
    <row r="55" spans="2:7" x14ac:dyDescent="0.25">
      <c r="B55">
        <v>0.1444</v>
      </c>
    </row>
    <row r="56" spans="2:7" x14ac:dyDescent="0.25">
      <c r="B56">
        <f>SUM(B49:B55)</f>
        <v>4.5548999999999999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2021-04-27T18:36:19Z</dcterms:created>
  <dcterms:modified xsi:type="dcterms:W3CDTF">2021-04-27T19:59:30Z</dcterms:modified>
</cp:coreProperties>
</file>