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ss\Desktop\APPDEV\Tauresium\MapFiles\"/>
    </mc:Choice>
  </mc:AlternateContent>
  <xr:revisionPtr revIDLastSave="0" documentId="13_ncr:1_{4024E705-371D-4E62-B176-521BB3FD1BEA}" xr6:coauthVersionLast="46" xr6:coauthVersionMax="46" xr10:uidLastSave="{00000000-0000-0000-0000-000000000000}"/>
  <bookViews>
    <workbookView xWindow="28680" yWindow="-120" windowWidth="29040" windowHeight="15840" xr2:uid="{1BFF37CF-5075-4621-9872-3602807B8ECF}"/>
  </bookViews>
  <sheets>
    <sheet name="Provinc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Q342" i="2"/>
  <c r="R342" i="2" s="1"/>
  <c r="Q2" i="2"/>
  <c r="Q3" i="2"/>
  <c r="Q4" i="2"/>
  <c r="Q5" i="2"/>
  <c r="Q6" i="2"/>
  <c r="R6" i="2" s="1"/>
  <c r="Q7" i="2"/>
  <c r="R7" i="2" s="1"/>
  <c r="Q8" i="2"/>
  <c r="R8" i="2" s="1"/>
  <c r="Q9" i="2"/>
  <c r="Q10" i="2"/>
  <c r="Q11" i="2"/>
  <c r="Q12" i="2"/>
  <c r="R12" i="2" s="1"/>
  <c r="S12" i="2" s="1"/>
  <c r="Q13" i="2"/>
  <c r="Q14" i="2"/>
  <c r="R14" i="2" s="1"/>
  <c r="Q15" i="2"/>
  <c r="R15" i="2" s="1"/>
  <c r="Q16" i="2"/>
  <c r="Q17" i="2"/>
  <c r="Q18" i="2"/>
  <c r="R18" i="2" s="1"/>
  <c r="Q19" i="2"/>
  <c r="Q20" i="2"/>
  <c r="R20" i="2" s="1"/>
  <c r="Q21" i="2"/>
  <c r="Q22" i="2"/>
  <c r="R22" i="2" s="1"/>
  <c r="S22" i="2" s="1"/>
  <c r="Q23" i="2"/>
  <c r="R23" i="2" s="1"/>
  <c r="Q24" i="2"/>
  <c r="Q25" i="2"/>
  <c r="Q26" i="2"/>
  <c r="Q27" i="2"/>
  <c r="Q28" i="2"/>
  <c r="Q29" i="2"/>
  <c r="Q30" i="2"/>
  <c r="R30" i="2" s="1"/>
  <c r="Q31" i="2"/>
  <c r="Q32" i="2"/>
  <c r="R32" i="2" s="1"/>
  <c r="Q33" i="2"/>
  <c r="R33" i="2" s="1"/>
  <c r="Q34" i="2"/>
  <c r="Q35" i="2"/>
  <c r="Q36" i="2"/>
  <c r="Q37" i="2"/>
  <c r="Q38" i="2"/>
  <c r="R38" i="2" s="1"/>
  <c r="Q39" i="2"/>
  <c r="R39" i="2" s="1"/>
  <c r="Q40" i="2"/>
  <c r="Q41" i="2"/>
  <c r="Q42" i="2"/>
  <c r="Q43" i="2"/>
  <c r="Q44" i="2"/>
  <c r="R44" i="2" s="1"/>
  <c r="Q45" i="2"/>
  <c r="Q46" i="2"/>
  <c r="R46" i="2" s="1"/>
  <c r="Q47" i="2"/>
  <c r="R47" i="2" s="1"/>
  <c r="S47" i="2" s="1"/>
  <c r="Q48" i="2"/>
  <c r="R48" i="2" s="1"/>
  <c r="Q49" i="2"/>
  <c r="Q50" i="2"/>
  <c r="R50" i="2" s="1"/>
  <c r="Q51" i="2"/>
  <c r="Q52" i="2"/>
  <c r="Q53" i="2"/>
  <c r="Q54" i="2"/>
  <c r="R54" i="2" s="1"/>
  <c r="Q55" i="2"/>
  <c r="Q56" i="2"/>
  <c r="R56" i="2" s="1"/>
  <c r="Q57" i="2"/>
  <c r="Q58" i="2"/>
  <c r="Q59" i="2"/>
  <c r="Q60" i="2"/>
  <c r="Q61" i="2"/>
  <c r="Q62" i="2"/>
  <c r="R62" i="2" s="1"/>
  <c r="Q63" i="2"/>
  <c r="R63" i="2" s="1"/>
  <c r="Q64" i="2"/>
  <c r="Q65" i="2"/>
  <c r="Q66" i="2"/>
  <c r="R66" i="2" s="1"/>
  <c r="Q67" i="2"/>
  <c r="R67" i="2" s="1"/>
  <c r="Q68" i="2"/>
  <c r="R68" i="2" s="1"/>
  <c r="Q69" i="2"/>
  <c r="Q70" i="2"/>
  <c r="R70" i="2" s="1"/>
  <c r="Q71" i="2"/>
  <c r="Q72" i="2"/>
  <c r="Q73" i="2"/>
  <c r="R73" i="2" s="1"/>
  <c r="Q74" i="2"/>
  <c r="R74" i="2" s="1"/>
  <c r="Q75" i="2"/>
  <c r="R75" i="2" s="1"/>
  <c r="Q76" i="2"/>
  <c r="Q77" i="2"/>
  <c r="R77" i="2" s="1"/>
  <c r="Q78" i="2"/>
  <c r="R78" i="2" s="1"/>
  <c r="Q79" i="2"/>
  <c r="Q80" i="2"/>
  <c r="R80" i="2" s="1"/>
  <c r="Q81" i="2"/>
  <c r="Q82" i="2"/>
  <c r="R82" i="2" s="1"/>
  <c r="Q83" i="2"/>
  <c r="Q84" i="2"/>
  <c r="R84" i="2" s="1"/>
  <c r="Q85" i="2"/>
  <c r="Q86" i="2"/>
  <c r="R86" i="2" s="1"/>
  <c r="S86" i="2" s="1"/>
  <c r="Q87" i="2"/>
  <c r="R87" i="2" s="1"/>
  <c r="Q88" i="2"/>
  <c r="R88" i="2" s="1"/>
  <c r="Q89" i="2"/>
  <c r="Q90" i="2"/>
  <c r="R90" i="2" s="1"/>
  <c r="Q91" i="2"/>
  <c r="R91" i="2" s="1"/>
  <c r="Q92" i="2"/>
  <c r="Q93" i="2"/>
  <c r="R93" i="2" s="1"/>
  <c r="Q94" i="2"/>
  <c r="R94" i="2" s="1"/>
  <c r="Q95" i="2"/>
  <c r="Q96" i="2"/>
  <c r="Q97" i="2"/>
  <c r="R97" i="2" s="1"/>
  <c r="Q98" i="2"/>
  <c r="Q99" i="2"/>
  <c r="Q100" i="2"/>
  <c r="R100" i="2" s="1"/>
  <c r="Q101" i="2"/>
  <c r="Q102" i="2"/>
  <c r="R102" i="2" s="1"/>
  <c r="Q103" i="2"/>
  <c r="R103" i="2" s="1"/>
  <c r="Q104" i="2"/>
  <c r="Q105" i="2"/>
  <c r="Q106" i="2"/>
  <c r="Q107" i="2"/>
  <c r="Q108" i="2"/>
  <c r="R108" i="2" s="1"/>
  <c r="Q109" i="2"/>
  <c r="Q110" i="2"/>
  <c r="Q111" i="2"/>
  <c r="R111" i="2" s="1"/>
  <c r="Q112" i="2"/>
  <c r="Q113" i="2"/>
  <c r="Q114" i="2"/>
  <c r="R114" i="2" s="1"/>
  <c r="Q115" i="2"/>
  <c r="Q116" i="2"/>
  <c r="R116" i="2" s="1"/>
  <c r="S116" i="2" s="1"/>
  <c r="Q117" i="2"/>
  <c r="Q118" i="2"/>
  <c r="R118" i="2" s="1"/>
  <c r="Q119" i="2"/>
  <c r="Q120" i="2"/>
  <c r="Q121" i="2"/>
  <c r="Q122" i="2"/>
  <c r="Q123" i="2"/>
  <c r="Q124" i="2"/>
  <c r="R124" i="2" s="1"/>
  <c r="Q125" i="2"/>
  <c r="Q126" i="2"/>
  <c r="R126" i="2" s="1"/>
  <c r="Q127" i="2"/>
  <c r="Q128" i="2"/>
  <c r="Q129" i="2"/>
  <c r="R129" i="2" s="1"/>
  <c r="Q130" i="2"/>
  <c r="R130" i="2" s="1"/>
  <c r="Q131" i="2"/>
  <c r="Q132" i="2"/>
  <c r="Q133" i="2"/>
  <c r="Q134" i="2"/>
  <c r="R134" i="2" s="1"/>
  <c r="Q135" i="2"/>
  <c r="Q136" i="2"/>
  <c r="R136" i="2" s="1"/>
  <c r="Q137" i="2"/>
  <c r="Q138" i="2"/>
  <c r="R138" i="2" s="1"/>
  <c r="Q139" i="2"/>
  <c r="Q140" i="2"/>
  <c r="R140" i="2" s="1"/>
  <c r="S140" i="2" s="1"/>
  <c r="Q141" i="2"/>
  <c r="Q142" i="2"/>
  <c r="Q143" i="2"/>
  <c r="Q144" i="2"/>
  <c r="Q145" i="2"/>
  <c r="Q146" i="2"/>
  <c r="Q147" i="2"/>
  <c r="Q148" i="2"/>
  <c r="R148" i="2" s="1"/>
  <c r="Q149" i="2"/>
  <c r="Q150" i="2"/>
  <c r="R150" i="2" s="1"/>
  <c r="S150" i="2" s="1"/>
  <c r="Q151" i="2"/>
  <c r="R151" i="2" s="1"/>
  <c r="Q152" i="2"/>
  <c r="Q153" i="2"/>
  <c r="Q154" i="2"/>
  <c r="R154" i="2" s="1"/>
  <c r="Q155" i="2"/>
  <c r="Q156" i="2"/>
  <c r="R156" i="2" s="1"/>
  <c r="Q157" i="2"/>
  <c r="Q158" i="2"/>
  <c r="R158" i="2" s="1"/>
  <c r="Q159" i="2"/>
  <c r="R159" i="2" s="1"/>
  <c r="Q160" i="2"/>
  <c r="Q161" i="2"/>
  <c r="Q162" i="2"/>
  <c r="R162" i="2" s="1"/>
  <c r="Q163" i="2"/>
  <c r="Q164" i="2"/>
  <c r="R164" i="2" s="1"/>
  <c r="S164" i="2" s="1"/>
  <c r="Q165" i="2"/>
  <c r="Q166" i="2"/>
  <c r="R166" i="2" s="1"/>
  <c r="Q167" i="2"/>
  <c r="Q168" i="2"/>
  <c r="Q169" i="2"/>
  <c r="Q170" i="2"/>
  <c r="R170" i="2" s="1"/>
  <c r="S170" i="2" s="1"/>
  <c r="Q171" i="2"/>
  <c r="Q172" i="2"/>
  <c r="R172" i="2" s="1"/>
  <c r="Q173" i="2"/>
  <c r="R173" i="2" s="1"/>
  <c r="Q174" i="2"/>
  <c r="R174" i="2" s="1"/>
  <c r="Q175" i="2"/>
  <c r="Q176" i="2"/>
  <c r="Q177" i="2"/>
  <c r="R177" i="2" s="1"/>
  <c r="Q178" i="2"/>
  <c r="Q179" i="2"/>
  <c r="Q180" i="2"/>
  <c r="R180" i="2" s="1"/>
  <c r="Q181" i="2"/>
  <c r="Q182" i="2"/>
  <c r="R182" i="2" s="1"/>
  <c r="S182" i="2" s="1"/>
  <c r="Q183" i="2"/>
  <c r="Q184" i="2"/>
  <c r="R184" i="2" s="1"/>
  <c r="Q185" i="2"/>
  <c r="Q186" i="2"/>
  <c r="R186" i="2" s="1"/>
  <c r="Q187" i="2"/>
  <c r="R187" i="2" s="1"/>
  <c r="Q188" i="2"/>
  <c r="Q189" i="2"/>
  <c r="Q190" i="2"/>
  <c r="R190" i="2" s="1"/>
  <c r="Q191" i="2"/>
  <c r="Q192" i="2"/>
  <c r="Q193" i="2"/>
  <c r="Q194" i="2"/>
  <c r="R194" i="2" s="1"/>
  <c r="Q195" i="2"/>
  <c r="R195" i="2" s="1"/>
  <c r="Q196" i="2"/>
  <c r="R196" i="2" s="1"/>
  <c r="Q197" i="2"/>
  <c r="Q198" i="2"/>
  <c r="R198" i="2" s="1"/>
  <c r="Q199" i="2"/>
  <c r="R199" i="2" s="1"/>
  <c r="Q200" i="2"/>
  <c r="Q201" i="2"/>
  <c r="Q202" i="2"/>
  <c r="Q203" i="2"/>
  <c r="Q204" i="2"/>
  <c r="Q205" i="2"/>
  <c r="Q206" i="2"/>
  <c r="R206" i="2" s="1"/>
  <c r="Q207" i="2"/>
  <c r="Q208" i="2"/>
  <c r="Q209" i="2"/>
  <c r="Q210" i="2"/>
  <c r="R210" i="2" s="1"/>
  <c r="Q211" i="2"/>
  <c r="Q212" i="2"/>
  <c r="Q213" i="2"/>
  <c r="Q214" i="2"/>
  <c r="Q215" i="2"/>
  <c r="Q216" i="2"/>
  <c r="R216" i="2" s="1"/>
  <c r="Q217" i="2"/>
  <c r="Q218" i="2"/>
  <c r="R218" i="2" s="1"/>
  <c r="Q219" i="2"/>
  <c r="Q220" i="2"/>
  <c r="Q221" i="2"/>
  <c r="Q222" i="2"/>
  <c r="R222" i="2" s="1"/>
  <c r="S222" i="2" s="1"/>
  <c r="Q223" i="2"/>
  <c r="Q224" i="2"/>
  <c r="R224" i="2" s="1"/>
  <c r="Q225" i="2"/>
  <c r="Q226" i="2"/>
  <c r="Q227" i="2"/>
  <c r="Q228" i="2"/>
  <c r="R228" i="2" s="1"/>
  <c r="S228" i="2" s="1"/>
  <c r="Q229" i="2"/>
  <c r="Q230" i="2"/>
  <c r="Q231" i="2"/>
  <c r="R231" i="2" s="1"/>
  <c r="Q232" i="2"/>
  <c r="Q233" i="2"/>
  <c r="Q234" i="2"/>
  <c r="R234" i="2" s="1"/>
  <c r="Q235" i="2"/>
  <c r="R235" i="2" s="1"/>
  <c r="Q236" i="2"/>
  <c r="R236" i="2" s="1"/>
  <c r="Q237" i="2"/>
  <c r="Q238" i="2"/>
  <c r="R238" i="2" s="1"/>
  <c r="Q239" i="2"/>
  <c r="R239" i="2" s="1"/>
  <c r="Q240" i="2"/>
  <c r="Q241" i="2"/>
  <c r="Q242" i="2"/>
  <c r="Q243" i="2"/>
  <c r="Q244" i="2"/>
  <c r="R244" i="2" s="1"/>
  <c r="Q245" i="2"/>
  <c r="Q246" i="2"/>
  <c r="R246" i="2" s="1"/>
  <c r="Q247" i="2"/>
  <c r="Q248" i="2"/>
  <c r="R248" i="2" s="1"/>
  <c r="Q249" i="2"/>
  <c r="R249" i="2" s="1"/>
  <c r="Q250" i="2"/>
  <c r="R250" i="2" s="1"/>
  <c r="Q251" i="2"/>
  <c r="Q252" i="2"/>
  <c r="R252" i="2" s="1"/>
  <c r="Q253" i="2"/>
  <c r="Q254" i="2"/>
  <c r="R254" i="2" s="1"/>
  <c r="Q255" i="2"/>
  <c r="R255" i="2" s="1"/>
  <c r="Q256" i="2"/>
  <c r="Q257" i="2"/>
  <c r="Q258" i="2"/>
  <c r="R258" i="2" s="1"/>
  <c r="Q259" i="2"/>
  <c r="Q260" i="2"/>
  <c r="R260" i="2" s="1"/>
  <c r="Q261" i="2"/>
  <c r="Q262" i="2"/>
  <c r="R262" i="2" s="1"/>
  <c r="Q263" i="2"/>
  <c r="R263" i="2" s="1"/>
  <c r="S263" i="2" s="1"/>
  <c r="Q264" i="2"/>
  <c r="Q265" i="2"/>
  <c r="R265" i="2" s="1"/>
  <c r="Q266" i="2"/>
  <c r="Q267" i="2"/>
  <c r="Q268" i="2"/>
  <c r="R268" i="2" s="1"/>
  <c r="Q269" i="2"/>
  <c r="Q270" i="2"/>
  <c r="R270" i="2" s="1"/>
  <c r="Q271" i="2"/>
  <c r="Q272" i="2"/>
  <c r="Q273" i="2"/>
  <c r="R273" i="2" s="1"/>
  <c r="Q274" i="2"/>
  <c r="R274" i="2" s="1"/>
  <c r="Q275" i="2"/>
  <c r="Q276" i="2"/>
  <c r="R276" i="2" s="1"/>
  <c r="Q277" i="2"/>
  <c r="Q278" i="2"/>
  <c r="R278" i="2" s="1"/>
  <c r="S278" i="2" s="1"/>
  <c r="Q279" i="2"/>
  <c r="R279" i="2" s="1"/>
  <c r="Q280" i="2"/>
  <c r="Q281" i="2"/>
  <c r="Q282" i="2"/>
  <c r="Q283" i="2"/>
  <c r="Q284" i="2"/>
  <c r="Q285" i="2"/>
  <c r="Q286" i="2"/>
  <c r="R286" i="2" s="1"/>
  <c r="Q287" i="2"/>
  <c r="Q288" i="2"/>
  <c r="Q289" i="2"/>
  <c r="Q290" i="2"/>
  <c r="Q291" i="2"/>
  <c r="Q292" i="2"/>
  <c r="Q293" i="2"/>
  <c r="Q294" i="2"/>
  <c r="R294" i="2" s="1"/>
  <c r="Q295" i="2"/>
  <c r="Q296" i="2"/>
  <c r="Q297" i="2"/>
  <c r="Q298" i="2"/>
  <c r="Q299" i="2"/>
  <c r="R299" i="2" s="1"/>
  <c r="Q300" i="2"/>
  <c r="R300" i="2" s="1"/>
  <c r="Q301" i="2"/>
  <c r="Q302" i="2"/>
  <c r="Q303" i="2"/>
  <c r="Q304" i="2"/>
  <c r="R304" i="2" s="1"/>
  <c r="Q305" i="2"/>
  <c r="R305" i="2" s="1"/>
  <c r="Q306" i="2"/>
  <c r="R306" i="2" s="1"/>
  <c r="Q307" i="2"/>
  <c r="R307" i="2" s="1"/>
  <c r="Q308" i="2"/>
  <c r="Q309" i="2"/>
  <c r="Q310" i="2"/>
  <c r="R310" i="2" s="1"/>
  <c r="S310" i="2" s="1"/>
  <c r="Q311" i="2"/>
  <c r="Q312" i="2"/>
  <c r="Q313" i="2"/>
  <c r="R313" i="2" s="1"/>
  <c r="Q314" i="2"/>
  <c r="Q315" i="2"/>
  <c r="Q316" i="2"/>
  <c r="R316" i="2" s="1"/>
  <c r="Q317" i="2"/>
  <c r="R317" i="2" s="1"/>
  <c r="Q318" i="2"/>
  <c r="R318" i="2" s="1"/>
  <c r="Q319" i="2"/>
  <c r="R319" i="2" s="1"/>
  <c r="Q320" i="2"/>
  <c r="Q321" i="2"/>
  <c r="R321" i="2" s="1"/>
  <c r="Q322" i="2"/>
  <c r="Q323" i="2"/>
  <c r="Q324" i="2"/>
  <c r="Q325" i="2"/>
  <c r="Q326" i="2"/>
  <c r="R326" i="2" s="1"/>
  <c r="S326" i="2" s="1"/>
  <c r="Q327" i="2"/>
  <c r="Q328" i="2"/>
  <c r="Q329" i="2"/>
  <c r="Q330" i="2"/>
  <c r="Q331" i="2"/>
  <c r="Q332" i="2"/>
  <c r="Q333" i="2"/>
  <c r="Q334" i="2"/>
  <c r="Q335" i="2"/>
  <c r="R335" i="2" s="1"/>
  <c r="Q336" i="2"/>
  <c r="Q337" i="2"/>
  <c r="Q338" i="2"/>
  <c r="Q339" i="2"/>
  <c r="Q340" i="2"/>
  <c r="R340" i="2" s="1"/>
  <c r="Q341" i="2"/>
  <c r="Q343" i="2"/>
  <c r="R343" i="2" s="1"/>
  <c r="Q344" i="2"/>
  <c r="R344" i="2" s="1"/>
  <c r="Q345" i="2"/>
  <c r="R345" i="2" s="1"/>
  <c r="Q346" i="2"/>
  <c r="R346" i="2" s="1"/>
  <c r="Q347" i="2"/>
  <c r="Q348" i="2"/>
  <c r="Q349" i="2"/>
  <c r="Q350" i="2"/>
  <c r="R350" i="2" s="1"/>
  <c r="Q351" i="2"/>
  <c r="R351" i="2" s="1"/>
  <c r="Q352" i="2"/>
  <c r="R352" i="2" s="1"/>
  <c r="Q353" i="2"/>
  <c r="Q354" i="2"/>
  <c r="R354" i="2" s="1"/>
  <c r="Q355" i="2"/>
  <c r="Q356" i="2"/>
  <c r="R356" i="2" s="1"/>
  <c r="S356" i="2" s="1"/>
  <c r="Q357" i="2"/>
  <c r="Q358" i="2"/>
  <c r="R358" i="2" s="1"/>
  <c r="S358" i="2" s="1"/>
  <c r="Q359" i="2"/>
  <c r="R359" i="2" s="1"/>
  <c r="Q360" i="2"/>
  <c r="Q361" i="2"/>
  <c r="Q362" i="2"/>
  <c r="R362" i="2" s="1"/>
  <c r="Q363" i="2"/>
  <c r="Q364" i="2"/>
  <c r="Q365" i="2"/>
  <c r="Q366" i="2"/>
  <c r="R366" i="2" s="1"/>
  <c r="Q367" i="2"/>
  <c r="R367" i="2" s="1"/>
  <c r="Q368" i="2"/>
  <c r="Q369" i="2"/>
  <c r="R369" i="2" s="1"/>
  <c r="Q370" i="2"/>
  <c r="Q371" i="2"/>
  <c r="R371" i="2" s="1"/>
  <c r="Q372" i="2"/>
  <c r="R372" i="2" s="1"/>
  <c r="Q373" i="2"/>
  <c r="Q374" i="2"/>
  <c r="Q375" i="2"/>
  <c r="Q376" i="2"/>
  <c r="Q377" i="2"/>
  <c r="Q378" i="2"/>
  <c r="Q379" i="2"/>
  <c r="Q380" i="2"/>
  <c r="R380" i="2" s="1"/>
  <c r="Q381" i="2"/>
  <c r="Q382" i="2"/>
  <c r="R382" i="2" s="1"/>
  <c r="Q383" i="2"/>
  <c r="R383" i="2" s="1"/>
  <c r="Q384" i="2"/>
  <c r="Q385" i="2"/>
  <c r="R385" i="2" s="1"/>
  <c r="Q386" i="2"/>
  <c r="R386" i="2" s="1"/>
  <c r="Q387" i="2"/>
  <c r="Q388" i="2"/>
  <c r="R388" i="2" s="1"/>
  <c r="Q389" i="2"/>
  <c r="Q390" i="2"/>
  <c r="R390" i="2" s="1"/>
  <c r="S390" i="2" s="1"/>
  <c r="Q391" i="2"/>
  <c r="Q392" i="2"/>
  <c r="Q393" i="2"/>
  <c r="Q394" i="2"/>
  <c r="R394" i="2" s="1"/>
  <c r="Q395" i="2"/>
  <c r="Q396" i="2"/>
  <c r="R396" i="2" s="1"/>
  <c r="Q397" i="2"/>
  <c r="Q398" i="2"/>
  <c r="R398" i="2" s="1"/>
  <c r="Q399" i="2"/>
  <c r="Q400" i="2"/>
  <c r="R400" i="2" s="1"/>
  <c r="Q401" i="2"/>
  <c r="R401" i="2" s="1"/>
  <c r="Q402" i="2"/>
  <c r="Q403" i="2"/>
  <c r="Q404" i="2"/>
  <c r="Q405" i="2"/>
  <c r="Q406" i="2"/>
  <c r="R406" i="2" s="1"/>
  <c r="Q407" i="2"/>
  <c r="Q408" i="2"/>
  <c r="R408" i="2" s="1"/>
  <c r="S408" i="2" s="1"/>
  <c r="Q409" i="2"/>
  <c r="Q410" i="2"/>
  <c r="R410" i="2" s="1"/>
  <c r="Q411" i="2"/>
  <c r="Q412" i="2"/>
  <c r="R412" i="2" s="1"/>
  <c r="Q413" i="2"/>
  <c r="Q414" i="2"/>
  <c r="R414" i="2" s="1"/>
  <c r="Q415" i="2"/>
  <c r="R415" i="2" s="1"/>
  <c r="Q416" i="2"/>
  <c r="R416" i="2" s="1"/>
  <c r="Q417" i="2"/>
  <c r="Q418" i="2"/>
  <c r="R418" i="2" s="1"/>
  <c r="Q419" i="2"/>
  <c r="Q420" i="2"/>
  <c r="R420" i="2" s="1"/>
  <c r="Q421" i="2"/>
  <c r="Q422" i="2"/>
  <c r="Q423" i="2"/>
  <c r="R423" i="2" s="1"/>
  <c r="Q424" i="2"/>
  <c r="Q425" i="2"/>
  <c r="Q426" i="2"/>
  <c r="Q427" i="2"/>
  <c r="R427" i="2" s="1"/>
  <c r="Q428" i="2"/>
  <c r="Q429" i="2"/>
  <c r="Q430" i="2"/>
  <c r="R430" i="2" s="1"/>
  <c r="Q431" i="2"/>
  <c r="Q432" i="2"/>
  <c r="Q433" i="2"/>
  <c r="Q434" i="2"/>
  <c r="R434" i="2" s="1"/>
  <c r="Q435" i="2"/>
  <c r="S238" i="2" l="1"/>
  <c r="S74" i="2"/>
  <c r="S46" i="2"/>
  <c r="S198" i="2"/>
  <c r="S62" i="2"/>
  <c r="S274" i="2"/>
  <c r="S186" i="2"/>
  <c r="S318" i="2"/>
  <c r="S38" i="2"/>
  <c r="R308" i="2"/>
  <c r="S308" i="2" s="1"/>
  <c r="S156" i="2"/>
  <c r="T301" i="2"/>
  <c r="W301" i="2" s="1"/>
  <c r="T253" i="2"/>
  <c r="W253" i="2" s="1"/>
  <c r="T205" i="2"/>
  <c r="W205" i="2" s="1"/>
  <c r="S82" i="2"/>
  <c r="T109" i="2"/>
  <c r="W109" i="2" s="1"/>
  <c r="S418" i="2"/>
  <c r="R374" i="2"/>
  <c r="S374" i="2" s="1"/>
  <c r="R295" i="2"/>
  <c r="S295" i="2" s="1"/>
  <c r="R212" i="2"/>
  <c r="S212" i="2" s="1"/>
  <c r="S414" i="2"/>
  <c r="S345" i="2"/>
  <c r="S108" i="2"/>
  <c r="T101" i="2"/>
  <c r="W101" i="2" s="1"/>
  <c r="S276" i="2"/>
  <c r="T34" i="2"/>
  <c r="W34" i="2" s="1"/>
  <c r="R176" i="2"/>
  <c r="S176" i="2" s="1"/>
  <c r="R122" i="2"/>
  <c r="S122" i="2" s="1"/>
  <c r="R34" i="2"/>
  <c r="S34" i="2" s="1"/>
  <c r="S396" i="2"/>
  <c r="S344" i="2"/>
  <c r="S249" i="2"/>
  <c r="S97" i="2"/>
  <c r="T125" i="2"/>
  <c r="W125" i="2" s="1"/>
  <c r="T429" i="2"/>
  <c r="W429" i="2" s="1"/>
  <c r="R391" i="2"/>
  <c r="S391" i="2" s="1"/>
  <c r="R312" i="2"/>
  <c r="S312" i="2" s="1"/>
  <c r="R290" i="2"/>
  <c r="S290" i="2" s="1"/>
  <c r="S248" i="2"/>
  <c r="S174" i="2"/>
  <c r="S94" i="2"/>
  <c r="R31" i="2"/>
  <c r="S31" i="2" s="1"/>
  <c r="S385" i="2"/>
  <c r="S394" i="2"/>
  <c r="S129" i="2"/>
  <c r="S369" i="2"/>
  <c r="S366" i="2"/>
  <c r="S66" i="2"/>
  <c r="T397" i="2"/>
  <c r="W397" i="2" s="1"/>
  <c r="T349" i="2"/>
  <c r="W349" i="2" s="1"/>
  <c r="T277" i="2"/>
  <c r="W277" i="2" s="1"/>
  <c r="T269" i="2"/>
  <c r="W269" i="2" s="1"/>
  <c r="R269" i="2"/>
  <c r="T61" i="2"/>
  <c r="W61" i="2" s="1"/>
  <c r="R21" i="2"/>
  <c r="T21" i="2"/>
  <c r="W21" i="2" s="1"/>
  <c r="T5" i="2"/>
  <c r="W5" i="2" s="1"/>
  <c r="T238" i="2"/>
  <c r="W238" i="2" s="1"/>
  <c r="T332" i="2"/>
  <c r="W332" i="2" s="1"/>
  <c r="S44" i="2"/>
  <c r="T12" i="2"/>
  <c r="W12" i="2" s="1"/>
  <c r="S342" i="2"/>
  <c r="R109" i="2"/>
  <c r="S109" i="2" s="1"/>
  <c r="S63" i="2"/>
  <c r="R5" i="2"/>
  <c r="S216" i="2"/>
  <c r="R435" i="2"/>
  <c r="S435" i="2" s="1"/>
  <c r="T435" i="2"/>
  <c r="W435" i="2" s="1"/>
  <c r="T419" i="2"/>
  <c r="W419" i="2" s="1"/>
  <c r="T403" i="2"/>
  <c r="W403" i="2" s="1"/>
  <c r="R403" i="2"/>
  <c r="S403" i="2" s="1"/>
  <c r="R395" i="2"/>
  <c r="S395" i="2" s="1"/>
  <c r="S371" i="2"/>
  <c r="R355" i="2"/>
  <c r="T355" i="2"/>
  <c r="W355" i="2" s="1"/>
  <c r="T331" i="2"/>
  <c r="W331" i="2" s="1"/>
  <c r="T315" i="2"/>
  <c r="W315" i="2" s="1"/>
  <c r="R315" i="2"/>
  <c r="S299" i="2"/>
  <c r="T299" i="2"/>
  <c r="W299" i="2" s="1"/>
  <c r="T283" i="2"/>
  <c r="W283" i="2" s="1"/>
  <c r="R283" i="2"/>
  <c r="S283" i="2" s="1"/>
  <c r="T267" i="2"/>
  <c r="W267" i="2" s="1"/>
  <c r="T251" i="2"/>
  <c r="W251" i="2" s="1"/>
  <c r="R251" i="2"/>
  <c r="S235" i="2"/>
  <c r="T235" i="2"/>
  <c r="W235" i="2" s="1"/>
  <c r="T219" i="2"/>
  <c r="W219" i="2" s="1"/>
  <c r="R219" i="2"/>
  <c r="R203" i="2"/>
  <c r="S203" i="2" s="1"/>
  <c r="T203" i="2"/>
  <c r="W203" i="2" s="1"/>
  <c r="T187" i="2"/>
  <c r="W187" i="2" s="1"/>
  <c r="S187" i="2"/>
  <c r="T171" i="2"/>
  <c r="W171" i="2" s="1"/>
  <c r="R171" i="2"/>
  <c r="R155" i="2"/>
  <c r="S155" i="2" s="1"/>
  <c r="T155" i="2"/>
  <c r="W155" i="2" s="1"/>
  <c r="T139" i="2"/>
  <c r="W139" i="2" s="1"/>
  <c r="R139" i="2"/>
  <c r="S139" i="2" s="1"/>
  <c r="T123" i="2"/>
  <c r="W123" i="2" s="1"/>
  <c r="R123" i="2"/>
  <c r="T107" i="2"/>
  <c r="W107" i="2" s="1"/>
  <c r="R107" i="2"/>
  <c r="S91" i="2"/>
  <c r="T91" i="2"/>
  <c r="W91" i="2" s="1"/>
  <c r="S75" i="2"/>
  <c r="T75" i="2"/>
  <c r="W75" i="2" s="1"/>
  <c r="T59" i="2"/>
  <c r="W59" i="2" s="1"/>
  <c r="R59" i="2"/>
  <c r="R43" i="2"/>
  <c r="T43" i="2"/>
  <c r="W43" i="2" s="1"/>
  <c r="T27" i="2"/>
  <c r="W27" i="2" s="1"/>
  <c r="R27" i="2"/>
  <c r="R11" i="2"/>
  <c r="T11" i="2"/>
  <c r="W11" i="2" s="1"/>
  <c r="R419" i="2"/>
  <c r="S158" i="2"/>
  <c r="S103" i="2"/>
  <c r="R61" i="2"/>
  <c r="S61" i="2" s="1"/>
  <c r="T305" i="2"/>
  <c r="W305" i="2" s="1"/>
  <c r="T220" i="2"/>
  <c r="W220" i="2" s="1"/>
  <c r="T129" i="2"/>
  <c r="W129" i="2" s="1"/>
  <c r="T44" i="2"/>
  <c r="W44" i="2" s="1"/>
  <c r="T410" i="2"/>
  <c r="W410" i="2" s="1"/>
  <c r="S362" i="2"/>
  <c r="T290" i="2"/>
  <c r="W290" i="2" s="1"/>
  <c r="S210" i="2"/>
  <c r="T170" i="2"/>
  <c r="W170" i="2" s="1"/>
  <c r="T122" i="2"/>
  <c r="W122" i="2" s="1"/>
  <c r="T358" i="2"/>
  <c r="W358" i="2" s="1"/>
  <c r="S294" i="2"/>
  <c r="R253" i="2"/>
  <c r="R205" i="2"/>
  <c r="S126" i="2"/>
  <c r="S93" i="2"/>
  <c r="S15" i="2"/>
  <c r="T385" i="2"/>
  <c r="W385" i="2" s="1"/>
  <c r="T300" i="2"/>
  <c r="W300" i="2" s="1"/>
  <c r="T210" i="2"/>
  <c r="W210" i="2" s="1"/>
  <c r="T245" i="2"/>
  <c r="W245" i="2" s="1"/>
  <c r="R245" i="2"/>
  <c r="R237" i="2"/>
  <c r="T237" i="2"/>
  <c r="W237" i="2" s="1"/>
  <c r="R229" i="2"/>
  <c r="S229" i="2" s="1"/>
  <c r="T229" i="2"/>
  <c r="W229" i="2" s="1"/>
  <c r="T221" i="2"/>
  <c r="W221" i="2" s="1"/>
  <c r="T213" i="2"/>
  <c r="W213" i="2" s="1"/>
  <c r="R213" i="2"/>
  <c r="S213" i="2" s="1"/>
  <c r="R197" i="2"/>
  <c r="R181" i="2"/>
  <c r="S181" i="2" s="1"/>
  <c r="T181" i="2"/>
  <c r="W181" i="2" s="1"/>
  <c r="R165" i="2"/>
  <c r="S165" i="2" s="1"/>
  <c r="T165" i="2"/>
  <c r="W165" i="2" s="1"/>
  <c r="R149" i="2"/>
  <c r="S149" i="2" s="1"/>
  <c r="T149" i="2"/>
  <c r="W149" i="2" s="1"/>
  <c r="T133" i="2"/>
  <c r="W133" i="2" s="1"/>
  <c r="R133" i="2"/>
  <c r="T117" i="2"/>
  <c r="W117" i="2" s="1"/>
  <c r="R117" i="2"/>
  <c r="R85" i="2"/>
  <c r="S85" i="2" s="1"/>
  <c r="T53" i="2"/>
  <c r="W53" i="2" s="1"/>
  <c r="R53" i="2"/>
  <c r="S53" i="2" s="1"/>
  <c r="T412" i="2"/>
  <c r="W412" i="2" s="1"/>
  <c r="T67" i="2"/>
  <c r="W67" i="2" s="1"/>
  <c r="T356" i="2"/>
  <c r="W356" i="2" s="1"/>
  <c r="T140" i="2"/>
  <c r="W140" i="2" s="1"/>
  <c r="R277" i="2"/>
  <c r="S427" i="2"/>
  <c r="T427" i="2"/>
  <c r="W427" i="2" s="1"/>
  <c r="T411" i="2"/>
  <c r="W411" i="2" s="1"/>
  <c r="R411" i="2"/>
  <c r="R387" i="2"/>
  <c r="S387" i="2" s="1"/>
  <c r="T387" i="2"/>
  <c r="W387" i="2" s="1"/>
  <c r="T379" i="2"/>
  <c r="W379" i="2" s="1"/>
  <c r="R379" i="2"/>
  <c r="S379" i="2" s="1"/>
  <c r="T363" i="2"/>
  <c r="W363" i="2" s="1"/>
  <c r="R363" i="2"/>
  <c r="S363" i="2" s="1"/>
  <c r="R347" i="2"/>
  <c r="R339" i="2"/>
  <c r="T339" i="2"/>
  <c r="W339" i="2" s="1"/>
  <c r="T323" i="2"/>
  <c r="W323" i="2" s="1"/>
  <c r="R323" i="2"/>
  <c r="S323" i="2" s="1"/>
  <c r="S307" i="2"/>
  <c r="T307" i="2"/>
  <c r="W307" i="2" s="1"/>
  <c r="T291" i="2"/>
  <c r="W291" i="2" s="1"/>
  <c r="R291" i="2"/>
  <c r="S291" i="2" s="1"/>
  <c r="R275" i="2"/>
  <c r="S275" i="2" s="1"/>
  <c r="R259" i="2"/>
  <c r="S259" i="2" s="1"/>
  <c r="T259" i="2"/>
  <c r="W259" i="2" s="1"/>
  <c r="T243" i="2"/>
  <c r="W243" i="2" s="1"/>
  <c r="R243" i="2"/>
  <c r="S243" i="2" s="1"/>
  <c r="T227" i="2"/>
  <c r="W227" i="2" s="1"/>
  <c r="R227" i="2"/>
  <c r="S227" i="2" s="1"/>
  <c r="R211" i="2"/>
  <c r="T211" i="2"/>
  <c r="W211" i="2" s="1"/>
  <c r="S195" i="2"/>
  <c r="T195" i="2"/>
  <c r="W195" i="2" s="1"/>
  <c r="R179" i="2"/>
  <c r="S179" i="2" s="1"/>
  <c r="T179" i="2"/>
  <c r="W179" i="2" s="1"/>
  <c r="T163" i="2"/>
  <c r="W163" i="2" s="1"/>
  <c r="R163" i="2"/>
  <c r="R147" i="2"/>
  <c r="S147" i="2" s="1"/>
  <c r="T147" i="2"/>
  <c r="W147" i="2" s="1"/>
  <c r="T131" i="2"/>
  <c r="W131" i="2" s="1"/>
  <c r="R131" i="2"/>
  <c r="S131" i="2" s="1"/>
  <c r="R115" i="2"/>
  <c r="S115" i="2" s="1"/>
  <c r="T115" i="2"/>
  <c r="W115" i="2" s="1"/>
  <c r="T99" i="2"/>
  <c r="W99" i="2" s="1"/>
  <c r="R83" i="2"/>
  <c r="T83" i="2"/>
  <c r="W83" i="2" s="1"/>
  <c r="S67" i="2"/>
  <c r="T51" i="2"/>
  <c r="W51" i="2" s="1"/>
  <c r="T35" i="2"/>
  <c r="W35" i="2" s="1"/>
  <c r="R35" i="2"/>
  <c r="R19" i="2"/>
  <c r="S19" i="2" s="1"/>
  <c r="T19" i="2"/>
  <c r="W19" i="2" s="1"/>
  <c r="T3" i="2"/>
  <c r="W3" i="2" s="1"/>
  <c r="R3" i="2"/>
  <c r="S3" i="2" s="1"/>
  <c r="T30" i="2"/>
  <c r="W30" i="2" s="1"/>
  <c r="T54" i="2"/>
  <c r="W54" i="2" s="1"/>
  <c r="T73" i="2"/>
  <c r="W73" i="2" s="1"/>
  <c r="T97" i="2"/>
  <c r="W97" i="2" s="1"/>
  <c r="T116" i="2"/>
  <c r="W116" i="2" s="1"/>
  <c r="T164" i="2"/>
  <c r="W164" i="2" s="1"/>
  <c r="T206" i="2"/>
  <c r="W206" i="2" s="1"/>
  <c r="T225" i="2"/>
  <c r="W225" i="2" s="1"/>
  <c r="T249" i="2"/>
  <c r="W249" i="2" s="1"/>
  <c r="T273" i="2"/>
  <c r="W273" i="2" s="1"/>
  <c r="T292" i="2"/>
  <c r="W292" i="2" s="1"/>
  <c r="T316" i="2"/>
  <c r="W316" i="2" s="1"/>
  <c r="T334" i="2"/>
  <c r="W334" i="2" s="1"/>
  <c r="T422" i="2"/>
  <c r="W422" i="2" s="1"/>
  <c r="T18" i="2"/>
  <c r="W18" i="2" s="1"/>
  <c r="T42" i="2"/>
  <c r="W42" i="2" s="1"/>
  <c r="T60" i="2"/>
  <c r="W60" i="2" s="1"/>
  <c r="T102" i="2"/>
  <c r="W102" i="2" s="1"/>
  <c r="T126" i="2"/>
  <c r="W126" i="2" s="1"/>
  <c r="T276" i="2"/>
  <c r="W276" i="2" s="1"/>
  <c r="T321" i="2"/>
  <c r="W321" i="2" s="1"/>
  <c r="T395" i="2"/>
  <c r="W395" i="2" s="1"/>
  <c r="R433" i="2"/>
  <c r="S433" i="2" s="1"/>
  <c r="R425" i="2"/>
  <c r="T425" i="2"/>
  <c r="W425" i="2" s="1"/>
  <c r="R417" i="2"/>
  <c r="S417" i="2" s="1"/>
  <c r="T417" i="2"/>
  <c r="W417" i="2" s="1"/>
  <c r="R409" i="2"/>
  <c r="S409" i="2" s="1"/>
  <c r="T409" i="2"/>
  <c r="W409" i="2" s="1"/>
  <c r="T281" i="2"/>
  <c r="W281" i="2" s="1"/>
  <c r="T209" i="2"/>
  <c r="W209" i="2" s="1"/>
  <c r="T193" i="2"/>
  <c r="W193" i="2" s="1"/>
  <c r="T185" i="2"/>
  <c r="W185" i="2" s="1"/>
  <c r="R397" i="2"/>
  <c r="S397" i="2" s="1"/>
  <c r="R331" i="2"/>
  <c r="S331" i="2" s="1"/>
  <c r="S359" i="2"/>
  <c r="S234" i="2"/>
  <c r="T371" i="2"/>
  <c r="W371" i="2" s="1"/>
  <c r="T285" i="2"/>
  <c r="W285" i="2" s="1"/>
  <c r="T197" i="2"/>
  <c r="W197" i="2" s="1"/>
  <c r="T20" i="2"/>
  <c r="W20" i="2" s="1"/>
  <c r="T432" i="2"/>
  <c r="W432" i="2" s="1"/>
  <c r="R432" i="2"/>
  <c r="R424" i="2"/>
  <c r="S416" i="2"/>
  <c r="T416" i="2"/>
  <c r="W416" i="2" s="1"/>
  <c r="T408" i="2"/>
  <c r="W408" i="2" s="1"/>
  <c r="S400" i="2"/>
  <c r="T400" i="2"/>
  <c r="W400" i="2" s="1"/>
  <c r="R392" i="2"/>
  <c r="S392" i="2" s="1"/>
  <c r="T392" i="2"/>
  <c r="W392" i="2" s="1"/>
  <c r="R384" i="2"/>
  <c r="S384" i="2" s="1"/>
  <c r="T384" i="2"/>
  <c r="W384" i="2" s="1"/>
  <c r="R376" i="2"/>
  <c r="S376" i="2" s="1"/>
  <c r="T376" i="2"/>
  <c r="W376" i="2" s="1"/>
  <c r="R368" i="2"/>
  <c r="T368" i="2"/>
  <c r="W368" i="2" s="1"/>
  <c r="R360" i="2"/>
  <c r="S360" i="2" s="1"/>
  <c r="T352" i="2"/>
  <c r="W352" i="2" s="1"/>
  <c r="S352" i="2"/>
  <c r="T336" i="2"/>
  <c r="W336" i="2" s="1"/>
  <c r="R336" i="2"/>
  <c r="S336" i="2" s="1"/>
  <c r="T328" i="2"/>
  <c r="W328" i="2" s="1"/>
  <c r="T320" i="2"/>
  <c r="W320" i="2" s="1"/>
  <c r="R320" i="2"/>
  <c r="S320" i="2" s="1"/>
  <c r="T312" i="2"/>
  <c r="W312" i="2" s="1"/>
  <c r="S304" i="2"/>
  <c r="T304" i="2"/>
  <c r="W304" i="2" s="1"/>
  <c r="T296" i="2"/>
  <c r="W296" i="2" s="1"/>
  <c r="R296" i="2"/>
  <c r="T288" i="2"/>
  <c r="W288" i="2" s="1"/>
  <c r="T280" i="2"/>
  <c r="W280" i="2" s="1"/>
  <c r="R280" i="2"/>
  <c r="S280" i="2" s="1"/>
  <c r="T272" i="2"/>
  <c r="W272" i="2" s="1"/>
  <c r="R272" i="2"/>
  <c r="T264" i="2"/>
  <c r="W264" i="2" s="1"/>
  <c r="R264" i="2"/>
  <c r="R256" i="2"/>
  <c r="S256" i="2" s="1"/>
  <c r="T256" i="2"/>
  <c r="W256" i="2" s="1"/>
  <c r="T248" i="2"/>
  <c r="W248" i="2" s="1"/>
  <c r="R240" i="2"/>
  <c r="T240" i="2"/>
  <c r="W240" i="2" s="1"/>
  <c r="T232" i="2"/>
  <c r="W232" i="2" s="1"/>
  <c r="R232" i="2"/>
  <c r="T224" i="2"/>
  <c r="W224" i="2" s="1"/>
  <c r="S224" i="2"/>
  <c r="T216" i="2"/>
  <c r="W216" i="2" s="1"/>
  <c r="T208" i="2"/>
  <c r="W208" i="2" s="1"/>
  <c r="R208" i="2"/>
  <c r="S208" i="2" s="1"/>
  <c r="T200" i="2"/>
  <c r="W200" i="2" s="1"/>
  <c r="R200" i="2"/>
  <c r="R192" i="2"/>
  <c r="S192" i="2" s="1"/>
  <c r="T192" i="2"/>
  <c r="W192" i="2" s="1"/>
  <c r="T184" i="2"/>
  <c r="W184" i="2" s="1"/>
  <c r="S184" i="2"/>
  <c r="T176" i="2"/>
  <c r="W176" i="2" s="1"/>
  <c r="R168" i="2"/>
  <c r="S168" i="2" s="1"/>
  <c r="T168" i="2"/>
  <c r="W168" i="2" s="1"/>
  <c r="T160" i="2"/>
  <c r="W160" i="2" s="1"/>
  <c r="R160" i="2"/>
  <c r="R152" i="2"/>
  <c r="T152" i="2"/>
  <c r="W152" i="2" s="1"/>
  <c r="R144" i="2"/>
  <c r="S144" i="2" s="1"/>
  <c r="T136" i="2"/>
  <c r="W136" i="2" s="1"/>
  <c r="S136" i="2"/>
  <c r="R128" i="2"/>
  <c r="T128" i="2"/>
  <c r="W128" i="2" s="1"/>
  <c r="T120" i="2"/>
  <c r="W120" i="2" s="1"/>
  <c r="R120" i="2"/>
  <c r="S120" i="2" s="1"/>
  <c r="T112" i="2"/>
  <c r="W112" i="2" s="1"/>
  <c r="R112" i="2"/>
  <c r="R104" i="2"/>
  <c r="T104" i="2"/>
  <c r="W104" i="2" s="1"/>
  <c r="T96" i="2"/>
  <c r="W96" i="2" s="1"/>
  <c r="R96" i="2"/>
  <c r="S96" i="2" s="1"/>
  <c r="T88" i="2"/>
  <c r="W88" i="2" s="1"/>
  <c r="S88" i="2"/>
  <c r="T80" i="2"/>
  <c r="W80" i="2" s="1"/>
  <c r="S80" i="2"/>
  <c r="R72" i="2"/>
  <c r="S72" i="2" s="1"/>
  <c r="T72" i="2"/>
  <c r="W72" i="2" s="1"/>
  <c r="R64" i="2"/>
  <c r="S64" i="2" s="1"/>
  <c r="T64" i="2"/>
  <c r="W64" i="2" s="1"/>
  <c r="S56" i="2"/>
  <c r="T56" i="2"/>
  <c r="W56" i="2" s="1"/>
  <c r="T48" i="2"/>
  <c r="W48" i="2" s="1"/>
  <c r="S48" i="2"/>
  <c r="T40" i="2"/>
  <c r="W40" i="2" s="1"/>
  <c r="R40" i="2"/>
  <c r="T32" i="2"/>
  <c r="W32" i="2" s="1"/>
  <c r="S32" i="2"/>
  <c r="R24" i="2"/>
  <c r="S24" i="2" s="1"/>
  <c r="T24" i="2"/>
  <c r="W24" i="2" s="1"/>
  <c r="T16" i="2"/>
  <c r="W16" i="2" s="1"/>
  <c r="R16" i="2"/>
  <c r="S8" i="2"/>
  <c r="T8" i="2"/>
  <c r="W8" i="2" s="1"/>
  <c r="S430" i="2"/>
  <c r="R328" i="2"/>
  <c r="S328" i="2" s="1"/>
  <c r="R288" i="2"/>
  <c r="R267" i="2"/>
  <c r="R99" i="2"/>
  <c r="S99" i="2" s="1"/>
  <c r="R51" i="2"/>
  <c r="S39" i="2"/>
  <c r="T360" i="2"/>
  <c r="W360" i="2" s="1"/>
  <c r="T275" i="2"/>
  <c r="W275" i="2" s="1"/>
  <c r="T190" i="2"/>
  <c r="W190" i="2" s="1"/>
  <c r="T14" i="2"/>
  <c r="W14" i="2" s="1"/>
  <c r="T189" i="2"/>
  <c r="W189" i="2" s="1"/>
  <c r="T173" i="2"/>
  <c r="W173" i="2" s="1"/>
  <c r="S173" i="2"/>
  <c r="R157" i="2"/>
  <c r="S157" i="2" s="1"/>
  <c r="T157" i="2"/>
  <c r="W157" i="2" s="1"/>
  <c r="T141" i="2"/>
  <c r="W141" i="2" s="1"/>
  <c r="R125" i="2"/>
  <c r="R101" i="2"/>
  <c r="S101" i="2" s="1"/>
  <c r="T77" i="2"/>
  <c r="W77" i="2" s="1"/>
  <c r="S77" i="2"/>
  <c r="T45" i="2"/>
  <c r="W45" i="2" s="1"/>
  <c r="R45" i="2"/>
  <c r="T29" i="2"/>
  <c r="W29" i="2" s="1"/>
  <c r="R29" i="2"/>
  <c r="S29" i="2" s="1"/>
  <c r="T13" i="2"/>
  <c r="W13" i="2" s="1"/>
  <c r="R13" i="2"/>
  <c r="S13" i="2" s="1"/>
  <c r="T154" i="2"/>
  <c r="W154" i="2" s="1"/>
  <c r="R429" i="2"/>
  <c r="R285" i="2"/>
  <c r="S285" i="2" s="1"/>
  <c r="R221" i="2"/>
  <c r="S221" i="2" s="1"/>
  <c r="R141" i="2"/>
  <c r="S141" i="2" s="1"/>
  <c r="S30" i="2"/>
  <c r="S260" i="2"/>
  <c r="T433" i="2"/>
  <c r="W433" i="2" s="1"/>
  <c r="T347" i="2"/>
  <c r="W347" i="2" s="1"/>
  <c r="T262" i="2"/>
  <c r="W262" i="2" s="1"/>
  <c r="T177" i="2"/>
  <c r="W177" i="2" s="1"/>
  <c r="T85" i="2"/>
  <c r="W85" i="2" s="1"/>
  <c r="T421" i="2"/>
  <c r="W421" i="2" s="1"/>
  <c r="R421" i="2"/>
  <c r="S421" i="2" s="1"/>
  <c r="T405" i="2"/>
  <c r="W405" i="2" s="1"/>
  <c r="R405" i="2"/>
  <c r="S405" i="2" s="1"/>
  <c r="R381" i="2"/>
  <c r="S381" i="2" s="1"/>
  <c r="T381" i="2"/>
  <c r="W381" i="2" s="1"/>
  <c r="R365" i="2"/>
  <c r="T365" i="2"/>
  <c r="W365" i="2" s="1"/>
  <c r="T341" i="2"/>
  <c r="W341" i="2" s="1"/>
  <c r="R341" i="2"/>
  <c r="S341" i="2" s="1"/>
  <c r="T309" i="2"/>
  <c r="W309" i="2" s="1"/>
  <c r="R309" i="2"/>
  <c r="S309" i="2" s="1"/>
  <c r="T390" i="2"/>
  <c r="W390" i="2" s="1"/>
  <c r="T310" i="2"/>
  <c r="W310" i="2" s="1"/>
  <c r="T294" i="2"/>
  <c r="W294" i="2" s="1"/>
  <c r="S286" i="2"/>
  <c r="T270" i="2"/>
  <c r="W270" i="2" s="1"/>
  <c r="S262" i="2"/>
  <c r="S190" i="2"/>
  <c r="S166" i="2"/>
  <c r="S118" i="2"/>
  <c r="T78" i="2"/>
  <c r="W78" i="2" s="1"/>
  <c r="S70" i="2"/>
  <c r="R349" i="2"/>
  <c r="R189" i="2"/>
  <c r="S189" i="2" s="1"/>
  <c r="T424" i="2"/>
  <c r="W424" i="2" s="1"/>
  <c r="T344" i="2"/>
  <c r="W344" i="2" s="1"/>
  <c r="T252" i="2"/>
  <c r="W252" i="2" s="1"/>
  <c r="T166" i="2"/>
  <c r="W166" i="2" s="1"/>
  <c r="T82" i="2"/>
  <c r="W82" i="2" s="1"/>
  <c r="T413" i="2"/>
  <c r="W413" i="2" s="1"/>
  <c r="R413" i="2"/>
  <c r="T389" i="2"/>
  <c r="W389" i="2" s="1"/>
  <c r="T373" i="2"/>
  <c r="W373" i="2" s="1"/>
  <c r="R373" i="2"/>
  <c r="S373" i="2" s="1"/>
  <c r="R357" i="2"/>
  <c r="T357" i="2"/>
  <c r="W357" i="2" s="1"/>
  <c r="T333" i="2"/>
  <c r="W333" i="2" s="1"/>
  <c r="R333" i="2"/>
  <c r="T325" i="2"/>
  <c r="W325" i="2" s="1"/>
  <c r="R325" i="2"/>
  <c r="S317" i="2"/>
  <c r="T317" i="2"/>
  <c r="W317" i="2" s="1"/>
  <c r="R293" i="2"/>
  <c r="S293" i="2" s="1"/>
  <c r="T293" i="2"/>
  <c r="W293" i="2" s="1"/>
  <c r="R261" i="2"/>
  <c r="T261" i="2"/>
  <c r="W261" i="2" s="1"/>
  <c r="T93" i="2"/>
  <c r="W93" i="2" s="1"/>
  <c r="T69" i="2"/>
  <c r="W69" i="2" s="1"/>
  <c r="R69" i="2"/>
  <c r="S69" i="2" s="1"/>
  <c r="T37" i="2"/>
  <c r="W37" i="2" s="1"/>
  <c r="R37" i="2"/>
  <c r="S37" i="2" s="1"/>
  <c r="R389" i="2"/>
  <c r="R301" i="2"/>
  <c r="T329" i="2"/>
  <c r="W329" i="2" s="1"/>
  <c r="S406" i="2"/>
  <c r="T407" i="2"/>
  <c r="W407" i="2" s="1"/>
  <c r="T318" i="2"/>
  <c r="W318" i="2" s="1"/>
  <c r="T234" i="2"/>
  <c r="W234" i="2" s="1"/>
  <c r="T144" i="2"/>
  <c r="W144" i="2" s="1"/>
  <c r="T57" i="2"/>
  <c r="W57" i="2" s="1"/>
  <c r="T431" i="2"/>
  <c r="W431" i="2" s="1"/>
  <c r="R431" i="2"/>
  <c r="S431" i="2" s="1"/>
  <c r="S423" i="2"/>
  <c r="T415" i="2"/>
  <c r="W415" i="2" s="1"/>
  <c r="T391" i="2"/>
  <c r="W391" i="2" s="1"/>
  <c r="T383" i="2"/>
  <c r="W383" i="2" s="1"/>
  <c r="T375" i="2"/>
  <c r="W375" i="2" s="1"/>
  <c r="R375" i="2"/>
  <c r="S375" i="2" s="1"/>
  <c r="T367" i="2"/>
  <c r="W367" i="2" s="1"/>
  <c r="T359" i="2"/>
  <c r="W359" i="2" s="1"/>
  <c r="T351" i="2"/>
  <c r="W351" i="2" s="1"/>
  <c r="S351" i="2"/>
  <c r="T343" i="2"/>
  <c r="W343" i="2" s="1"/>
  <c r="S343" i="2"/>
  <c r="T335" i="2"/>
  <c r="W335" i="2" s="1"/>
  <c r="T327" i="2"/>
  <c r="W327" i="2" s="1"/>
  <c r="T319" i="2"/>
  <c r="W319" i="2" s="1"/>
  <c r="S319" i="2"/>
  <c r="T311" i="2"/>
  <c r="W311" i="2" s="1"/>
  <c r="R311" i="2"/>
  <c r="T303" i="2"/>
  <c r="W303" i="2" s="1"/>
  <c r="R303" i="2"/>
  <c r="S303" i="2" s="1"/>
  <c r="T295" i="2"/>
  <c r="W295" i="2" s="1"/>
  <c r="T287" i="2"/>
  <c r="W287" i="2" s="1"/>
  <c r="T279" i="2"/>
  <c r="W279" i="2" s="1"/>
  <c r="S279" i="2"/>
  <c r="T271" i="2"/>
  <c r="W271" i="2" s="1"/>
  <c r="R271" i="2"/>
  <c r="T263" i="2"/>
  <c r="W263" i="2" s="1"/>
  <c r="T255" i="2"/>
  <c r="W255" i="2" s="1"/>
  <c r="S255" i="2"/>
  <c r="T247" i="2"/>
  <c r="W247" i="2" s="1"/>
  <c r="R247" i="2"/>
  <c r="S247" i="2" s="1"/>
  <c r="T239" i="2"/>
  <c r="W239" i="2" s="1"/>
  <c r="T231" i="2"/>
  <c r="W231" i="2" s="1"/>
  <c r="S231" i="2"/>
  <c r="T223" i="2"/>
  <c r="W223" i="2" s="1"/>
  <c r="T215" i="2"/>
  <c r="W215" i="2" s="1"/>
  <c r="R215" i="2"/>
  <c r="S215" i="2" s="1"/>
  <c r="T207" i="2"/>
  <c r="W207" i="2" s="1"/>
  <c r="T199" i="2"/>
  <c r="W199" i="2" s="1"/>
  <c r="T191" i="2"/>
  <c r="W191" i="2" s="1"/>
  <c r="R191" i="2"/>
  <c r="T183" i="2"/>
  <c r="W183" i="2" s="1"/>
  <c r="R183" i="2"/>
  <c r="S183" i="2" s="1"/>
  <c r="T175" i="2"/>
  <c r="W175" i="2" s="1"/>
  <c r="T167" i="2"/>
  <c r="W167" i="2" s="1"/>
  <c r="R167" i="2"/>
  <c r="T159" i="2"/>
  <c r="W159" i="2" s="1"/>
  <c r="S159" i="2"/>
  <c r="T151" i="2"/>
  <c r="W151" i="2" s="1"/>
  <c r="S151" i="2"/>
  <c r="T143" i="2"/>
  <c r="W143" i="2" s="1"/>
  <c r="R143" i="2"/>
  <c r="T135" i="2"/>
  <c r="W135" i="2" s="1"/>
  <c r="R135" i="2"/>
  <c r="T127" i="2"/>
  <c r="W127" i="2" s="1"/>
  <c r="T119" i="2"/>
  <c r="W119" i="2" s="1"/>
  <c r="R119" i="2"/>
  <c r="T111" i="2"/>
  <c r="W111" i="2" s="1"/>
  <c r="T103" i="2"/>
  <c r="W103" i="2" s="1"/>
  <c r="T95" i="2"/>
  <c r="W95" i="2" s="1"/>
  <c r="R95" i="2"/>
  <c r="S95" i="2" s="1"/>
  <c r="T87" i="2"/>
  <c r="W87" i="2" s="1"/>
  <c r="S87" i="2"/>
  <c r="T79" i="2"/>
  <c r="W79" i="2" s="1"/>
  <c r="T71" i="2"/>
  <c r="W71" i="2" s="1"/>
  <c r="R71" i="2"/>
  <c r="T63" i="2"/>
  <c r="W63" i="2" s="1"/>
  <c r="R399" i="2"/>
  <c r="R332" i="2"/>
  <c r="S332" i="2" s="1"/>
  <c r="R223" i="2"/>
  <c r="R207" i="2"/>
  <c r="S207" i="2" s="1"/>
  <c r="R175" i="2"/>
  <c r="S175" i="2" s="1"/>
  <c r="R127" i="2"/>
  <c r="R98" i="2"/>
  <c r="R79" i="2"/>
  <c r="S79" i="2" s="1"/>
  <c r="S7" i="2"/>
  <c r="S346" i="2"/>
  <c r="S313" i="2"/>
  <c r="S300" i="2"/>
  <c r="S265" i="2"/>
  <c r="S250" i="2"/>
  <c r="S218" i="2"/>
  <c r="S111" i="2"/>
  <c r="S33" i="2"/>
  <c r="T369" i="2"/>
  <c r="W369" i="2" s="1"/>
  <c r="T346" i="2"/>
  <c r="W346" i="2" s="1"/>
  <c r="T218" i="2"/>
  <c r="W218" i="2" s="1"/>
  <c r="T108" i="2"/>
  <c r="W108" i="2" s="1"/>
  <c r="T84" i="2"/>
  <c r="W84" i="2" s="1"/>
  <c r="T345" i="2"/>
  <c r="W345" i="2" s="1"/>
  <c r="T428" i="2"/>
  <c r="W428" i="2" s="1"/>
  <c r="T420" i="2"/>
  <c r="W420" i="2" s="1"/>
  <c r="S412" i="2"/>
  <c r="T404" i="2"/>
  <c r="W404" i="2" s="1"/>
  <c r="T388" i="2"/>
  <c r="W388" i="2" s="1"/>
  <c r="S388" i="2"/>
  <c r="S380" i="2"/>
  <c r="T380" i="2"/>
  <c r="W380" i="2" s="1"/>
  <c r="T372" i="2"/>
  <c r="W372" i="2" s="1"/>
  <c r="S372" i="2"/>
  <c r="T364" i="2"/>
  <c r="W364" i="2" s="1"/>
  <c r="R348" i="2"/>
  <c r="T348" i="2"/>
  <c r="W348" i="2" s="1"/>
  <c r="T340" i="2"/>
  <c r="W340" i="2" s="1"/>
  <c r="S340" i="2"/>
  <c r="T324" i="2"/>
  <c r="W324" i="2" s="1"/>
  <c r="R324" i="2"/>
  <c r="S324" i="2" s="1"/>
  <c r="S316" i="2"/>
  <c r="T308" i="2"/>
  <c r="W308" i="2" s="1"/>
  <c r="R292" i="2"/>
  <c r="R284" i="2"/>
  <c r="T284" i="2"/>
  <c r="W284" i="2" s="1"/>
  <c r="T268" i="2"/>
  <c r="W268" i="2" s="1"/>
  <c r="S268" i="2"/>
  <c r="T260" i="2"/>
  <c r="W260" i="2" s="1"/>
  <c r="S252" i="2"/>
  <c r="T244" i="2"/>
  <c r="W244" i="2" s="1"/>
  <c r="S244" i="2"/>
  <c r="T236" i="2"/>
  <c r="W236" i="2" s="1"/>
  <c r="S236" i="2"/>
  <c r="T228" i="2"/>
  <c r="W228" i="2" s="1"/>
  <c r="R220" i="2"/>
  <c r="S220" i="2" s="1"/>
  <c r="T212" i="2"/>
  <c r="W212" i="2" s="1"/>
  <c r="T204" i="2"/>
  <c r="W204" i="2" s="1"/>
  <c r="R204" i="2"/>
  <c r="T196" i="2"/>
  <c r="W196" i="2" s="1"/>
  <c r="S196" i="2"/>
  <c r="R188" i="2"/>
  <c r="T188" i="2"/>
  <c r="W188" i="2" s="1"/>
  <c r="T172" i="2"/>
  <c r="W172" i="2" s="1"/>
  <c r="S172" i="2"/>
  <c r="T148" i="2"/>
  <c r="W148" i="2" s="1"/>
  <c r="S148" i="2"/>
  <c r="T132" i="2"/>
  <c r="W132" i="2" s="1"/>
  <c r="R132" i="2"/>
  <c r="S124" i="2"/>
  <c r="T124" i="2"/>
  <c r="W124" i="2" s="1"/>
  <c r="T100" i="2"/>
  <c r="W100" i="2" s="1"/>
  <c r="S100" i="2"/>
  <c r="R92" i="2"/>
  <c r="S92" i="2" s="1"/>
  <c r="T92" i="2"/>
  <c r="W92" i="2" s="1"/>
  <c r="T76" i="2"/>
  <c r="W76" i="2" s="1"/>
  <c r="T68" i="2"/>
  <c r="W68" i="2" s="1"/>
  <c r="S68" i="2"/>
  <c r="R60" i="2"/>
  <c r="S60" i="2" s="1"/>
  <c r="T52" i="2"/>
  <c r="W52" i="2" s="1"/>
  <c r="R52" i="2"/>
  <c r="S52" i="2" s="1"/>
  <c r="T36" i="2"/>
  <c r="W36" i="2" s="1"/>
  <c r="R36" i="2"/>
  <c r="R28" i="2"/>
  <c r="T28" i="2"/>
  <c r="W28" i="2" s="1"/>
  <c r="S20" i="2"/>
  <c r="T4" i="2"/>
  <c r="W4" i="2" s="1"/>
  <c r="R428" i="2"/>
  <c r="R407" i="2"/>
  <c r="S407" i="2" s="1"/>
  <c r="R327" i="2"/>
  <c r="S327" i="2" s="1"/>
  <c r="R287" i="2"/>
  <c r="R106" i="2"/>
  <c r="R76" i="2"/>
  <c r="S76" i="2" s="1"/>
  <c r="R58" i="2"/>
  <c r="R4" i="2"/>
  <c r="S420" i="2"/>
  <c r="S199" i="2"/>
  <c r="S154" i="2"/>
  <c r="S138" i="2"/>
  <c r="S73" i="2"/>
  <c r="T423" i="2"/>
  <c r="W423" i="2" s="1"/>
  <c r="T401" i="2"/>
  <c r="W401" i="2" s="1"/>
  <c r="T274" i="2"/>
  <c r="W274" i="2" s="1"/>
  <c r="T250" i="2"/>
  <c r="W250" i="2" s="1"/>
  <c r="T98" i="2"/>
  <c r="W98" i="2" s="1"/>
  <c r="T74" i="2"/>
  <c r="W74" i="2" s="1"/>
  <c r="T33" i="2"/>
  <c r="W33" i="2" s="1"/>
  <c r="S434" i="2"/>
  <c r="T426" i="2"/>
  <c r="W426" i="2" s="1"/>
  <c r="T418" i="2"/>
  <c r="W418" i="2" s="1"/>
  <c r="S410" i="2"/>
  <c r="T402" i="2"/>
  <c r="W402" i="2" s="1"/>
  <c r="T394" i="2"/>
  <c r="W394" i="2" s="1"/>
  <c r="T386" i="2"/>
  <c r="W386" i="2" s="1"/>
  <c r="S386" i="2"/>
  <c r="T378" i="2"/>
  <c r="W378" i="2" s="1"/>
  <c r="T370" i="2"/>
  <c r="W370" i="2" s="1"/>
  <c r="R370" i="2"/>
  <c r="T362" i="2"/>
  <c r="W362" i="2" s="1"/>
  <c r="T354" i="2"/>
  <c r="W354" i="2" s="1"/>
  <c r="T338" i="2"/>
  <c r="W338" i="2" s="1"/>
  <c r="T330" i="2"/>
  <c r="W330" i="2" s="1"/>
  <c r="R330" i="2"/>
  <c r="T322" i="2"/>
  <c r="W322" i="2" s="1"/>
  <c r="R322" i="2"/>
  <c r="T314" i="2"/>
  <c r="W314" i="2" s="1"/>
  <c r="R314" i="2"/>
  <c r="S314" i="2" s="1"/>
  <c r="T306" i="2"/>
  <c r="W306" i="2" s="1"/>
  <c r="S306" i="2"/>
  <c r="T298" i="2"/>
  <c r="W298" i="2" s="1"/>
  <c r="R298" i="2"/>
  <c r="S298" i="2" s="1"/>
  <c r="R282" i="2"/>
  <c r="T282" i="2"/>
  <c r="W282" i="2" s="1"/>
  <c r="R266" i="2"/>
  <c r="S266" i="2" s="1"/>
  <c r="T266" i="2"/>
  <c r="W266" i="2" s="1"/>
  <c r="T258" i="2"/>
  <c r="W258" i="2" s="1"/>
  <c r="T242" i="2"/>
  <c r="W242" i="2" s="1"/>
  <c r="T226" i="2"/>
  <c r="W226" i="2" s="1"/>
  <c r="R226" i="2"/>
  <c r="R202" i="2"/>
  <c r="T202" i="2"/>
  <c r="W202" i="2" s="1"/>
  <c r="T194" i="2"/>
  <c r="W194" i="2" s="1"/>
  <c r="T186" i="2"/>
  <c r="W186" i="2" s="1"/>
  <c r="T178" i="2"/>
  <c r="W178" i="2" s="1"/>
  <c r="R178" i="2"/>
  <c r="S162" i="2"/>
  <c r="T162" i="2"/>
  <c r="W162" i="2" s="1"/>
  <c r="R146" i="2"/>
  <c r="T146" i="2"/>
  <c r="W146" i="2" s="1"/>
  <c r="S130" i="2"/>
  <c r="T130" i="2"/>
  <c r="W130" i="2" s="1"/>
  <c r="T114" i="2"/>
  <c r="W114" i="2" s="1"/>
  <c r="S114" i="2"/>
  <c r="T106" i="2"/>
  <c r="W106" i="2" s="1"/>
  <c r="T90" i="2"/>
  <c r="W90" i="2" s="1"/>
  <c r="S90" i="2"/>
  <c r="T66" i="2"/>
  <c r="W66" i="2" s="1"/>
  <c r="T58" i="2"/>
  <c r="W58" i="2" s="1"/>
  <c r="T50" i="2"/>
  <c r="W50" i="2" s="1"/>
  <c r="S50" i="2"/>
  <c r="R42" i="2"/>
  <c r="S42" i="2" s="1"/>
  <c r="R26" i="2"/>
  <c r="S26" i="2" s="1"/>
  <c r="S18" i="2"/>
  <c r="R10" i="2"/>
  <c r="T10" i="2"/>
  <c r="W10" i="2" s="1"/>
  <c r="T38" i="2"/>
  <c r="W38" i="2" s="1"/>
  <c r="T134" i="2"/>
  <c r="W134" i="2" s="1"/>
  <c r="T366" i="2"/>
  <c r="W366" i="2" s="1"/>
  <c r="T406" i="2"/>
  <c r="W406" i="2" s="1"/>
  <c r="R2" i="2"/>
  <c r="R426" i="2"/>
  <c r="R404" i="2"/>
  <c r="R364" i="2"/>
  <c r="R338" i="2"/>
  <c r="S338" i="2" s="1"/>
  <c r="S102" i="2"/>
  <c r="S54" i="2"/>
  <c r="S401" i="2"/>
  <c r="S354" i="2"/>
  <c r="S321" i="2"/>
  <c r="S305" i="2"/>
  <c r="S273" i="2"/>
  <c r="S258" i="2"/>
  <c r="S194" i="2"/>
  <c r="S180" i="2"/>
  <c r="S134" i="2"/>
  <c r="T399" i="2"/>
  <c r="W399" i="2" s="1"/>
  <c r="T313" i="2"/>
  <c r="W313" i="2" s="1"/>
  <c r="T265" i="2"/>
  <c r="W265" i="2" s="1"/>
  <c r="T222" i="2"/>
  <c r="W222" i="2" s="1"/>
  <c r="T180" i="2"/>
  <c r="W180" i="2" s="1"/>
  <c r="T156" i="2"/>
  <c r="W156" i="2" s="1"/>
  <c r="T138" i="2"/>
  <c r="W138" i="2" s="1"/>
  <c r="T94" i="2"/>
  <c r="W94" i="2" s="1"/>
  <c r="T46" i="2"/>
  <c r="W46" i="2" s="1"/>
  <c r="T393" i="2"/>
  <c r="W393" i="2" s="1"/>
  <c r="R393" i="2"/>
  <c r="R377" i="2"/>
  <c r="T377" i="2"/>
  <c r="W377" i="2" s="1"/>
  <c r="T361" i="2"/>
  <c r="W361" i="2" s="1"/>
  <c r="R361" i="2"/>
  <c r="S361" i="2" s="1"/>
  <c r="R353" i="2"/>
  <c r="S353" i="2" s="1"/>
  <c r="T353" i="2"/>
  <c r="W353" i="2" s="1"/>
  <c r="R337" i="2"/>
  <c r="T337" i="2"/>
  <c r="W337" i="2" s="1"/>
  <c r="R329" i="2"/>
  <c r="S329" i="2" s="1"/>
  <c r="T297" i="2"/>
  <c r="W297" i="2" s="1"/>
  <c r="R297" i="2"/>
  <c r="S297" i="2" s="1"/>
  <c r="R289" i="2"/>
  <c r="T289" i="2"/>
  <c r="W289" i="2" s="1"/>
  <c r="R281" i="2"/>
  <c r="S281" i="2" s="1"/>
  <c r="R257" i="2"/>
  <c r="S257" i="2" s="1"/>
  <c r="T257" i="2"/>
  <c r="W257" i="2" s="1"/>
  <c r="R241" i="2"/>
  <c r="T241" i="2"/>
  <c r="W241" i="2" s="1"/>
  <c r="T233" i="2"/>
  <c r="W233" i="2" s="1"/>
  <c r="R233" i="2"/>
  <c r="S233" i="2" s="1"/>
  <c r="R225" i="2"/>
  <c r="R217" i="2"/>
  <c r="T217" i="2"/>
  <c r="W217" i="2" s="1"/>
  <c r="R209" i="2"/>
  <c r="S209" i="2" s="1"/>
  <c r="R201" i="2"/>
  <c r="T201" i="2"/>
  <c r="W201" i="2" s="1"/>
  <c r="R193" i="2"/>
  <c r="R185" i="2"/>
  <c r="T169" i="2"/>
  <c r="W169" i="2" s="1"/>
  <c r="R169" i="2"/>
  <c r="S169" i="2" s="1"/>
  <c r="R161" i="2"/>
  <c r="S161" i="2" s="1"/>
  <c r="T161" i="2"/>
  <c r="W161" i="2" s="1"/>
  <c r="R153" i="2"/>
  <c r="T153" i="2"/>
  <c r="W153" i="2" s="1"/>
  <c r="R145" i="2"/>
  <c r="T145" i="2"/>
  <c r="W145" i="2" s="1"/>
  <c r="R137" i="2"/>
  <c r="S137" i="2" s="1"/>
  <c r="R121" i="2"/>
  <c r="T121" i="2"/>
  <c r="W121" i="2" s="1"/>
  <c r="R113" i="2"/>
  <c r="S113" i="2" s="1"/>
  <c r="T105" i="2"/>
  <c r="W105" i="2" s="1"/>
  <c r="R105" i="2"/>
  <c r="S105" i="2" s="1"/>
  <c r="R89" i="2"/>
  <c r="R81" i="2"/>
  <c r="T81" i="2"/>
  <c r="W81" i="2" s="1"/>
  <c r="R65" i="2"/>
  <c r="S65" i="2" s="1"/>
  <c r="T65" i="2"/>
  <c r="W65" i="2" s="1"/>
  <c r="R57" i="2"/>
  <c r="R49" i="2"/>
  <c r="T49" i="2"/>
  <c r="W49" i="2" s="1"/>
  <c r="T41" i="2"/>
  <c r="W41" i="2" s="1"/>
  <c r="R41" i="2"/>
  <c r="S41" i="2" s="1"/>
  <c r="R25" i="2"/>
  <c r="T25" i="2"/>
  <c r="W25" i="2" s="1"/>
  <c r="R17" i="2"/>
  <c r="S17" i="2" s="1"/>
  <c r="T17" i="2"/>
  <c r="W17" i="2" s="1"/>
  <c r="R9" i="2"/>
  <c r="T9" i="2"/>
  <c r="W9" i="2" s="1"/>
  <c r="R402" i="2"/>
  <c r="R378" i="2"/>
  <c r="R242" i="2"/>
  <c r="S415" i="2"/>
  <c r="S383" i="2"/>
  <c r="S367" i="2"/>
  <c r="S335" i="2"/>
  <c r="S254" i="2"/>
  <c r="S239" i="2"/>
  <c r="S177" i="2"/>
  <c r="S84" i="2"/>
  <c r="T434" i="2"/>
  <c r="W434" i="2" s="1"/>
  <c r="T414" i="2"/>
  <c r="W414" i="2" s="1"/>
  <c r="T396" i="2"/>
  <c r="W396" i="2" s="1"/>
  <c r="T286" i="2"/>
  <c r="W286" i="2" s="1"/>
  <c r="T198" i="2"/>
  <c r="W198" i="2" s="1"/>
  <c r="T137" i="2"/>
  <c r="W137" i="2" s="1"/>
  <c r="T113" i="2"/>
  <c r="W113" i="2" s="1"/>
  <c r="T89" i="2"/>
  <c r="W89" i="2" s="1"/>
  <c r="T70" i="2"/>
  <c r="W70" i="2" s="1"/>
  <c r="T26" i="2"/>
  <c r="W26" i="2" s="1"/>
  <c r="T2" i="2"/>
  <c r="W2" i="2" s="1"/>
  <c r="T174" i="2"/>
  <c r="W174" i="2" s="1"/>
  <c r="T118" i="2"/>
  <c r="W118" i="2" s="1"/>
  <c r="T430" i="2"/>
  <c r="W430" i="2" s="1"/>
  <c r="S398" i="2"/>
  <c r="T398" i="2"/>
  <c r="W398" i="2" s="1"/>
  <c r="T382" i="2"/>
  <c r="W382" i="2" s="1"/>
  <c r="S382" i="2"/>
  <c r="T374" i="2"/>
  <c r="W374" i="2" s="1"/>
  <c r="T350" i="2"/>
  <c r="W350" i="2" s="1"/>
  <c r="S350" i="2"/>
  <c r="T342" i="2"/>
  <c r="W342" i="2" s="1"/>
  <c r="R334" i="2"/>
  <c r="T326" i="2"/>
  <c r="W326" i="2" s="1"/>
  <c r="R302" i="2"/>
  <c r="T302" i="2"/>
  <c r="W302" i="2" s="1"/>
  <c r="T278" i="2"/>
  <c r="W278" i="2" s="1"/>
  <c r="S270" i="2"/>
  <c r="T254" i="2"/>
  <c r="W254" i="2" s="1"/>
  <c r="T246" i="2"/>
  <c r="W246" i="2" s="1"/>
  <c r="S246" i="2"/>
  <c r="T230" i="2"/>
  <c r="W230" i="2" s="1"/>
  <c r="R230" i="2"/>
  <c r="T214" i="2"/>
  <c r="W214" i="2" s="1"/>
  <c r="S206" i="2"/>
  <c r="T182" i="2"/>
  <c r="W182" i="2" s="1"/>
  <c r="T158" i="2"/>
  <c r="W158" i="2" s="1"/>
  <c r="T150" i="2"/>
  <c r="W150" i="2" s="1"/>
  <c r="T142" i="2"/>
  <c r="W142" i="2" s="1"/>
  <c r="T110" i="2"/>
  <c r="W110" i="2" s="1"/>
  <c r="R110" i="2"/>
  <c r="S110" i="2" s="1"/>
  <c r="T86" i="2"/>
  <c r="W86" i="2" s="1"/>
  <c r="S78" i="2"/>
  <c r="T22" i="2"/>
  <c r="W22" i="2" s="1"/>
  <c r="S14" i="2"/>
  <c r="T6" i="2"/>
  <c r="W6" i="2" s="1"/>
  <c r="S6" i="2"/>
  <c r="R422" i="2"/>
  <c r="S422" i="2" s="1"/>
  <c r="R214" i="2"/>
  <c r="R142" i="2"/>
  <c r="T62" i="2"/>
  <c r="W62" i="2" s="1"/>
  <c r="T55" i="2"/>
  <c r="W55" i="2" s="1"/>
  <c r="T47" i="2"/>
  <c r="W47" i="2" s="1"/>
  <c r="T39" i="2"/>
  <c r="W39" i="2" s="1"/>
  <c r="T31" i="2"/>
  <c r="W31" i="2" s="1"/>
  <c r="T23" i="2"/>
  <c r="W23" i="2" s="1"/>
  <c r="T15" i="2"/>
  <c r="W15" i="2" s="1"/>
  <c r="T7" i="2"/>
  <c r="W7" i="2" s="1"/>
  <c r="R55" i="2"/>
  <c r="S23" i="2"/>
  <c r="U334" i="2" l="1"/>
  <c r="X334" i="2" s="1"/>
  <c r="U73" i="2"/>
  <c r="X73" i="2" s="1"/>
  <c r="U162" i="2"/>
  <c r="X162" i="2" s="1"/>
  <c r="U278" i="2"/>
  <c r="X278" i="2" s="1"/>
  <c r="U87" i="2"/>
  <c r="X87" i="2" s="1"/>
  <c r="U12" i="2"/>
  <c r="X12" i="2" s="1"/>
  <c r="U193" i="2"/>
  <c r="X193" i="2" s="1"/>
  <c r="U146" i="2"/>
  <c r="X146" i="2" s="1"/>
  <c r="U36" i="2"/>
  <c r="X36" i="2" s="1"/>
  <c r="U188" i="2"/>
  <c r="X188" i="2" s="1"/>
  <c r="U371" i="2"/>
  <c r="X371" i="2" s="1"/>
  <c r="U11" i="2"/>
  <c r="X11" i="2" s="1"/>
  <c r="S11" i="2"/>
  <c r="U295" i="2"/>
  <c r="X295" i="2" s="1"/>
  <c r="U41" i="2"/>
  <c r="X41" i="2" s="1"/>
  <c r="U137" i="2"/>
  <c r="X137" i="2" s="1"/>
  <c r="U297" i="2"/>
  <c r="X297" i="2" s="1"/>
  <c r="U337" i="2"/>
  <c r="X337" i="2" s="1"/>
  <c r="S337" i="2"/>
  <c r="U102" i="2"/>
  <c r="X102" i="2" s="1"/>
  <c r="U54" i="2"/>
  <c r="X54" i="2" s="1"/>
  <c r="U310" i="2"/>
  <c r="X310" i="2" s="1"/>
  <c r="U82" i="2"/>
  <c r="X82" i="2" s="1"/>
  <c r="U138" i="2"/>
  <c r="X138" i="2" s="1"/>
  <c r="U370" i="2"/>
  <c r="X370" i="2" s="1"/>
  <c r="U106" i="2"/>
  <c r="X106" i="2" s="1"/>
  <c r="U292" i="2"/>
  <c r="X292" i="2" s="1"/>
  <c r="U348" i="2"/>
  <c r="X348" i="2" s="1"/>
  <c r="S348" i="2"/>
  <c r="U175" i="2"/>
  <c r="X175" i="2" s="1"/>
  <c r="S71" i="2"/>
  <c r="U71" i="2"/>
  <c r="X71" i="2" s="1"/>
  <c r="U187" i="2"/>
  <c r="X187" i="2" s="1"/>
  <c r="U357" i="2"/>
  <c r="X357" i="2" s="1"/>
  <c r="U304" i="2"/>
  <c r="X304" i="2" s="1"/>
  <c r="U118" i="2"/>
  <c r="X118" i="2" s="1"/>
  <c r="U30" i="2"/>
  <c r="X30" i="2" s="1"/>
  <c r="U429" i="2"/>
  <c r="X429" i="2" s="1"/>
  <c r="U125" i="2"/>
  <c r="X125" i="2" s="1"/>
  <c r="S125" i="2"/>
  <c r="U40" i="2"/>
  <c r="X40" i="2" s="1"/>
  <c r="S40" i="2"/>
  <c r="U227" i="2"/>
  <c r="X227" i="2" s="1"/>
  <c r="U323" i="2"/>
  <c r="X323" i="2" s="1"/>
  <c r="S106" i="2"/>
  <c r="U419" i="2"/>
  <c r="X419" i="2" s="1"/>
  <c r="S419" i="2"/>
  <c r="U386" i="2"/>
  <c r="X386" i="2" s="1"/>
  <c r="U225" i="2"/>
  <c r="X225" i="2" s="1"/>
  <c r="U364" i="2"/>
  <c r="X364" i="2" s="1"/>
  <c r="U325" i="2"/>
  <c r="X325" i="2" s="1"/>
  <c r="S325" i="2"/>
  <c r="U391" i="2"/>
  <c r="X391" i="2" s="1"/>
  <c r="U230" i="2"/>
  <c r="X230" i="2" s="1"/>
  <c r="S230" i="2"/>
  <c r="S302" i="2"/>
  <c r="U302" i="2"/>
  <c r="X302" i="2" s="1"/>
  <c r="S146" i="2"/>
  <c r="U242" i="2"/>
  <c r="X242" i="2" s="1"/>
  <c r="U402" i="2"/>
  <c r="X402" i="2" s="1"/>
  <c r="U25" i="2"/>
  <c r="X25" i="2" s="1"/>
  <c r="S25" i="2"/>
  <c r="U57" i="2"/>
  <c r="X57" i="2" s="1"/>
  <c r="U89" i="2"/>
  <c r="X89" i="2" s="1"/>
  <c r="U121" i="2"/>
  <c r="X121" i="2" s="1"/>
  <c r="S121" i="2"/>
  <c r="U185" i="2"/>
  <c r="X185" i="2" s="1"/>
  <c r="U217" i="2"/>
  <c r="X217" i="2" s="1"/>
  <c r="S217" i="2"/>
  <c r="U249" i="2"/>
  <c r="X249" i="2" s="1"/>
  <c r="S55" i="2"/>
  <c r="U55" i="2"/>
  <c r="X55" i="2" s="1"/>
  <c r="U47" i="2"/>
  <c r="X47" i="2" s="1"/>
  <c r="U254" i="2"/>
  <c r="X254" i="2" s="1"/>
  <c r="U414" i="2"/>
  <c r="X414" i="2" s="1"/>
  <c r="U33" i="2"/>
  <c r="X33" i="2" s="1"/>
  <c r="U97" i="2"/>
  <c r="X97" i="2" s="1"/>
  <c r="U129" i="2"/>
  <c r="X129" i="2" s="1"/>
  <c r="S193" i="2"/>
  <c r="S225" i="2"/>
  <c r="U289" i="2"/>
  <c r="X289" i="2" s="1"/>
  <c r="S289" i="2"/>
  <c r="U329" i="2"/>
  <c r="X329" i="2" s="1"/>
  <c r="U361" i="2"/>
  <c r="X361" i="2" s="1"/>
  <c r="U338" i="2"/>
  <c r="X338" i="2" s="1"/>
  <c r="U330" i="2"/>
  <c r="X330" i="2" s="1"/>
  <c r="S330" i="2"/>
  <c r="S370" i="2"/>
  <c r="U287" i="2"/>
  <c r="X287" i="2" s="1"/>
  <c r="U28" i="2"/>
  <c r="X28" i="2" s="1"/>
  <c r="S28" i="2"/>
  <c r="S364" i="2"/>
  <c r="U207" i="2"/>
  <c r="X207" i="2" s="1"/>
  <c r="U183" i="2"/>
  <c r="X183" i="2" s="1"/>
  <c r="U20" i="2"/>
  <c r="X20" i="2" s="1"/>
  <c r="U301" i="2"/>
  <c r="X301" i="2" s="1"/>
  <c r="S301" i="2"/>
  <c r="U373" i="2"/>
  <c r="X373" i="2" s="1"/>
  <c r="U349" i="2"/>
  <c r="X349" i="2" s="1"/>
  <c r="U166" i="2"/>
  <c r="X166" i="2" s="1"/>
  <c r="U341" i="2"/>
  <c r="X341" i="2" s="1"/>
  <c r="U75" i="2"/>
  <c r="X75" i="2" s="1"/>
  <c r="U45" i="2"/>
  <c r="X45" i="2" s="1"/>
  <c r="U380" i="2"/>
  <c r="X380" i="2" s="1"/>
  <c r="U176" i="2"/>
  <c r="X176" i="2" s="1"/>
  <c r="U21" i="2"/>
  <c r="X21" i="2" s="1"/>
  <c r="S21" i="2"/>
  <c r="U223" i="2"/>
  <c r="X223" i="2" s="1"/>
  <c r="U210" i="2"/>
  <c r="X210" i="2" s="1"/>
  <c r="U389" i="2"/>
  <c r="X389" i="2" s="1"/>
  <c r="S389" i="2"/>
  <c r="U266" i="2"/>
  <c r="X266" i="2" s="1"/>
  <c r="U220" i="2"/>
  <c r="X220" i="2" s="1"/>
  <c r="U303" i="2"/>
  <c r="X303" i="2" s="1"/>
  <c r="U269" i="2"/>
  <c r="X269" i="2" s="1"/>
  <c r="S269" i="2"/>
  <c r="U201" i="2"/>
  <c r="X201" i="2" s="1"/>
  <c r="S201" i="2"/>
  <c r="U233" i="2"/>
  <c r="X233" i="2" s="1"/>
  <c r="U164" i="2"/>
  <c r="X164" i="2" s="1"/>
  <c r="U404" i="2"/>
  <c r="X404" i="2" s="1"/>
  <c r="S404" i="2"/>
  <c r="U226" i="2"/>
  <c r="X226" i="2" s="1"/>
  <c r="U274" i="2"/>
  <c r="X274" i="2" s="1"/>
  <c r="U4" i="2"/>
  <c r="X4" i="2" s="1"/>
  <c r="U428" i="2"/>
  <c r="X428" i="2" s="1"/>
  <c r="S428" i="2"/>
  <c r="U52" i="2"/>
  <c r="X52" i="2" s="1"/>
  <c r="U22" i="2"/>
  <c r="X22" i="2" s="1"/>
  <c r="U318" i="2"/>
  <c r="X318" i="2" s="1"/>
  <c r="U261" i="2"/>
  <c r="X261" i="2" s="1"/>
  <c r="S261" i="2"/>
  <c r="U333" i="2"/>
  <c r="X333" i="2" s="1"/>
  <c r="S333" i="2"/>
  <c r="U114" i="2"/>
  <c r="X114" i="2" s="1"/>
  <c r="U427" i="2"/>
  <c r="X427" i="2" s="1"/>
  <c r="U238" i="2"/>
  <c r="X238" i="2" s="1"/>
  <c r="U221" i="2"/>
  <c r="X221" i="2" s="1"/>
  <c r="U424" i="2"/>
  <c r="X424" i="2" s="1"/>
  <c r="S424" i="2"/>
  <c r="U83" i="2"/>
  <c r="X83" i="2" s="1"/>
  <c r="S83" i="2"/>
  <c r="U206" i="2"/>
  <c r="X206" i="2" s="1"/>
  <c r="U161" i="2"/>
  <c r="X161" i="2" s="1"/>
  <c r="U42" i="2"/>
  <c r="X42" i="2" s="1"/>
  <c r="U327" i="2"/>
  <c r="X327" i="2" s="1"/>
  <c r="U132" i="2"/>
  <c r="X132" i="2" s="1"/>
  <c r="U235" i="2"/>
  <c r="X235" i="2" s="1"/>
  <c r="U251" i="2"/>
  <c r="X251" i="2" s="1"/>
  <c r="S251" i="2"/>
  <c r="U105" i="2"/>
  <c r="X105" i="2" s="1"/>
  <c r="U202" i="2"/>
  <c r="X202" i="2" s="1"/>
  <c r="S202" i="2"/>
  <c r="U7" i="2"/>
  <c r="X7" i="2" s="1"/>
  <c r="S36" i="2"/>
  <c r="U100" i="2"/>
  <c r="X100" i="2" s="1"/>
  <c r="U308" i="2"/>
  <c r="X308" i="2" s="1"/>
  <c r="U145" i="2"/>
  <c r="X145" i="2" s="1"/>
  <c r="S145" i="2"/>
  <c r="U273" i="2"/>
  <c r="X273" i="2" s="1"/>
  <c r="U305" i="2"/>
  <c r="X305" i="2" s="1"/>
  <c r="U377" i="2"/>
  <c r="X377" i="2" s="1"/>
  <c r="S377" i="2"/>
  <c r="U182" i="2"/>
  <c r="X182" i="2" s="1"/>
  <c r="U415" i="2"/>
  <c r="X415" i="2" s="1"/>
  <c r="U10" i="2"/>
  <c r="X10" i="2" s="1"/>
  <c r="S10" i="2"/>
  <c r="U178" i="2"/>
  <c r="X178" i="2" s="1"/>
  <c r="U314" i="2"/>
  <c r="X314" i="2" s="1"/>
  <c r="U346" i="2"/>
  <c r="X346" i="2" s="1"/>
  <c r="U31" i="2"/>
  <c r="X31" i="2" s="1"/>
  <c r="S4" i="2"/>
  <c r="U92" i="2"/>
  <c r="X92" i="2" s="1"/>
  <c r="U79" i="2"/>
  <c r="X79" i="2" s="1"/>
  <c r="U332" i="2"/>
  <c r="X332" i="2" s="1"/>
  <c r="U135" i="2"/>
  <c r="X135" i="2" s="1"/>
  <c r="S135" i="2"/>
  <c r="U167" i="2"/>
  <c r="X167" i="2" s="1"/>
  <c r="S167" i="2"/>
  <c r="U311" i="2"/>
  <c r="X311" i="2" s="1"/>
  <c r="S311" i="2"/>
  <c r="U413" i="2"/>
  <c r="X413" i="2" s="1"/>
  <c r="S413" i="2"/>
  <c r="U140" i="2"/>
  <c r="X140" i="2" s="1"/>
  <c r="U263" i="2"/>
  <c r="X263" i="2" s="1"/>
  <c r="U288" i="2"/>
  <c r="X288" i="2" s="1"/>
  <c r="S288" i="2"/>
  <c r="U112" i="2"/>
  <c r="X112" i="2" s="1"/>
  <c r="S112" i="2"/>
  <c r="U296" i="2"/>
  <c r="X296" i="2" s="1"/>
  <c r="S296" i="2"/>
  <c r="U417" i="2"/>
  <c r="X417" i="2" s="1"/>
  <c r="U299" i="2"/>
  <c r="X299" i="2" s="1"/>
  <c r="U237" i="2"/>
  <c r="X237" i="2" s="1"/>
  <c r="S237" i="2"/>
  <c r="U356" i="2"/>
  <c r="X356" i="2" s="1"/>
  <c r="U61" i="2"/>
  <c r="X61" i="2" s="1"/>
  <c r="U63" i="2"/>
  <c r="X63" i="2" s="1"/>
  <c r="U122" i="2"/>
  <c r="X122" i="2" s="1"/>
  <c r="U268" i="2"/>
  <c r="X268" i="2" s="1"/>
  <c r="U119" i="2"/>
  <c r="X119" i="2" s="1"/>
  <c r="S119" i="2"/>
  <c r="U16" i="2"/>
  <c r="X16" i="2" s="1"/>
  <c r="S16" i="2"/>
  <c r="U160" i="2"/>
  <c r="X160" i="2" s="1"/>
  <c r="S160" i="2"/>
  <c r="U142" i="2"/>
  <c r="X142" i="2" s="1"/>
  <c r="U68" i="2"/>
  <c r="X68" i="2" s="1"/>
  <c r="U9" i="2"/>
  <c r="X9" i="2" s="1"/>
  <c r="S9" i="2"/>
  <c r="U65" i="2"/>
  <c r="X65" i="2" s="1"/>
  <c r="U257" i="2"/>
  <c r="X257" i="2" s="1"/>
  <c r="U369" i="2"/>
  <c r="X369" i="2" s="1"/>
  <c r="S188" i="2"/>
  <c r="U324" i="2"/>
  <c r="X324" i="2" s="1"/>
  <c r="U191" i="2"/>
  <c r="X191" i="2" s="1"/>
  <c r="S191" i="2"/>
  <c r="U271" i="2"/>
  <c r="X271" i="2" s="1"/>
  <c r="S271" i="2"/>
  <c r="U91" i="2"/>
  <c r="X91" i="2" s="1"/>
  <c r="U358" i="2"/>
  <c r="X358" i="2" s="1"/>
  <c r="U170" i="2"/>
  <c r="X170" i="2" s="1"/>
  <c r="U246" i="2"/>
  <c r="X246" i="2" s="1"/>
  <c r="U128" i="2"/>
  <c r="X128" i="2" s="1"/>
  <c r="S128" i="2"/>
  <c r="U434" i="2"/>
  <c r="X434" i="2" s="1"/>
  <c r="U130" i="2"/>
  <c r="X130" i="2" s="1"/>
  <c r="U184" i="2"/>
  <c r="X184" i="2" s="1"/>
  <c r="U5" i="2"/>
  <c r="X5" i="2" s="1"/>
  <c r="S5" i="2"/>
  <c r="U214" i="2"/>
  <c r="X214" i="2" s="1"/>
  <c r="U198" i="2"/>
  <c r="X198" i="2" s="1"/>
  <c r="U345" i="2"/>
  <c r="X345" i="2" s="1"/>
  <c r="U116" i="2"/>
  <c r="X116" i="2" s="1"/>
  <c r="S214" i="2"/>
  <c r="U196" i="2"/>
  <c r="X196" i="2" s="1"/>
  <c r="U378" i="2"/>
  <c r="X378" i="2" s="1"/>
  <c r="S378" i="2"/>
  <c r="U17" i="2"/>
  <c r="X17" i="2" s="1"/>
  <c r="U49" i="2"/>
  <c r="X49" i="2" s="1"/>
  <c r="S49" i="2"/>
  <c r="U81" i="2"/>
  <c r="X81" i="2" s="1"/>
  <c r="S81" i="2"/>
  <c r="U113" i="2"/>
  <c r="X113" i="2" s="1"/>
  <c r="U177" i="2"/>
  <c r="X177" i="2" s="1"/>
  <c r="U209" i="2"/>
  <c r="X209" i="2" s="1"/>
  <c r="U313" i="2"/>
  <c r="X313" i="2" s="1"/>
  <c r="U385" i="2"/>
  <c r="X385" i="2" s="1"/>
  <c r="U228" i="2"/>
  <c r="X228" i="2" s="1"/>
  <c r="U426" i="2"/>
  <c r="X426" i="2" s="1"/>
  <c r="S426" i="2"/>
  <c r="S178" i="2"/>
  <c r="S242" i="2"/>
  <c r="U282" i="2"/>
  <c r="X282" i="2" s="1"/>
  <c r="S282" i="2"/>
  <c r="U58" i="2"/>
  <c r="X58" i="2" s="1"/>
  <c r="S58" i="2"/>
  <c r="U60" i="2"/>
  <c r="X60" i="2" s="1"/>
  <c r="U156" i="2"/>
  <c r="X156" i="2" s="1"/>
  <c r="U204" i="2"/>
  <c r="X204" i="2" s="1"/>
  <c r="U284" i="2"/>
  <c r="X284" i="2" s="1"/>
  <c r="S284" i="2"/>
  <c r="U98" i="2"/>
  <c r="X98" i="2" s="1"/>
  <c r="S98" i="2"/>
  <c r="U399" i="2"/>
  <c r="X399" i="2" s="1"/>
  <c r="U95" i="2"/>
  <c r="X95" i="2" s="1"/>
  <c r="S357" i="2"/>
  <c r="U262" i="2"/>
  <c r="X262" i="2" s="1"/>
  <c r="U8" i="2"/>
  <c r="X8" i="2" s="1"/>
  <c r="U368" i="2"/>
  <c r="X368" i="2" s="1"/>
  <c r="S368" i="2"/>
  <c r="U363" i="2"/>
  <c r="X363" i="2" s="1"/>
  <c r="S429" i="2"/>
  <c r="U416" i="2"/>
  <c r="X416" i="2" s="1"/>
  <c r="U354" i="2"/>
  <c r="X354" i="2" s="1"/>
  <c r="U43" i="2"/>
  <c r="X43" i="2" s="1"/>
  <c r="S43" i="2"/>
  <c r="S349" i="2"/>
  <c r="S45" i="2"/>
  <c r="U408" i="2"/>
  <c r="X408" i="2" s="1"/>
  <c r="U154" i="2"/>
  <c r="X154" i="2" s="1"/>
  <c r="S334" i="2"/>
  <c r="S223" i="2"/>
  <c r="U407" i="2"/>
  <c r="X407" i="2" s="1"/>
  <c r="U375" i="2"/>
  <c r="X375" i="2" s="1"/>
  <c r="U431" i="2"/>
  <c r="X431" i="2" s="1"/>
  <c r="U300" i="2"/>
  <c r="X300" i="2" s="1"/>
  <c r="U423" i="2"/>
  <c r="X423" i="2" s="1"/>
  <c r="U253" i="2"/>
  <c r="X253" i="2" s="1"/>
  <c r="S253" i="2"/>
  <c r="U169" i="2"/>
  <c r="X169" i="2" s="1"/>
  <c r="U265" i="2"/>
  <c r="X265" i="2" s="1"/>
  <c r="U422" i="2"/>
  <c r="X422" i="2" s="1"/>
  <c r="U110" i="2"/>
  <c r="X110" i="2" s="1"/>
  <c r="U350" i="2"/>
  <c r="X350" i="2" s="1"/>
  <c r="S142" i="2"/>
  <c r="U366" i="2"/>
  <c r="X366" i="2" s="1"/>
  <c r="S132" i="2"/>
  <c r="U212" i="2"/>
  <c r="X212" i="2" s="1"/>
  <c r="U390" i="2"/>
  <c r="X390" i="2" s="1"/>
  <c r="S57" i="2"/>
  <c r="S89" i="2"/>
  <c r="U153" i="2"/>
  <c r="X153" i="2" s="1"/>
  <c r="S153" i="2"/>
  <c r="S185" i="2"/>
  <c r="U241" i="2"/>
  <c r="X241" i="2" s="1"/>
  <c r="S241" i="2"/>
  <c r="U281" i="2"/>
  <c r="X281" i="2" s="1"/>
  <c r="U321" i="2"/>
  <c r="X321" i="2" s="1"/>
  <c r="U353" i="2"/>
  <c r="X353" i="2" s="1"/>
  <c r="U393" i="2"/>
  <c r="X393" i="2" s="1"/>
  <c r="S393" i="2"/>
  <c r="S226" i="2"/>
  <c r="U255" i="2"/>
  <c r="X255" i="2" s="1"/>
  <c r="U2" i="2"/>
  <c r="X2" i="2" s="1"/>
  <c r="U62" i="2"/>
  <c r="X62" i="2" s="1"/>
  <c r="U46" i="2"/>
  <c r="X46" i="2" s="1"/>
  <c r="U94" i="2"/>
  <c r="X94" i="2" s="1"/>
  <c r="U180" i="2"/>
  <c r="X180" i="2" s="1"/>
  <c r="S2" i="2"/>
  <c r="U38" i="2"/>
  <c r="X38" i="2" s="1"/>
  <c r="U316" i="2"/>
  <c r="X316" i="2" s="1"/>
  <c r="U66" i="2"/>
  <c r="X66" i="2" s="1"/>
  <c r="U412" i="2"/>
  <c r="X412" i="2" s="1"/>
  <c r="U78" i="2"/>
  <c r="X78" i="2" s="1"/>
  <c r="U250" i="2"/>
  <c r="X250" i="2" s="1"/>
  <c r="U340" i="2"/>
  <c r="X340" i="2" s="1"/>
  <c r="U84" i="2"/>
  <c r="X84" i="2" s="1"/>
  <c r="U174" i="2"/>
  <c r="X174" i="2" s="1"/>
  <c r="U344" i="2"/>
  <c r="X344" i="2" s="1"/>
  <c r="U236" i="2"/>
  <c r="X236" i="2" s="1"/>
  <c r="U14" i="2"/>
  <c r="X14" i="2" s="1"/>
  <c r="U108" i="2"/>
  <c r="X108" i="2" s="1"/>
  <c r="U150" i="2"/>
  <c r="X150" i="2" s="1"/>
  <c r="U382" i="2"/>
  <c r="X382" i="2" s="1"/>
  <c r="U394" i="2"/>
  <c r="X394" i="2" s="1"/>
  <c r="U326" i="2"/>
  <c r="X326" i="2" s="1"/>
  <c r="U216" i="2"/>
  <c r="X216" i="2" s="1"/>
  <c r="U173" i="2"/>
  <c r="X173" i="2" s="1"/>
  <c r="U342" i="2"/>
  <c r="X342" i="2" s="1"/>
  <c r="U383" i="2"/>
  <c r="X383" i="2" s="1"/>
  <c r="U418" i="2"/>
  <c r="X418" i="2" s="1"/>
  <c r="U218" i="2"/>
  <c r="X218" i="2" s="1"/>
  <c r="U335" i="2"/>
  <c r="X335" i="2" s="1"/>
  <c r="U151" i="2"/>
  <c r="X151" i="2" s="1"/>
  <c r="U258" i="2"/>
  <c r="X258" i="2" s="1"/>
  <c r="U134" i="2"/>
  <c r="X134" i="2" s="1"/>
  <c r="U352" i="2"/>
  <c r="X352" i="2" s="1"/>
  <c r="U124" i="2"/>
  <c r="X124" i="2" s="1"/>
  <c r="U430" i="2"/>
  <c r="X430" i="2" s="1"/>
  <c r="U222" i="2"/>
  <c r="X222" i="2" s="1"/>
  <c r="U111" i="2"/>
  <c r="X111" i="2" s="1"/>
  <c r="U244" i="2"/>
  <c r="X244" i="2" s="1"/>
  <c r="U319" i="2"/>
  <c r="X319" i="2" s="1"/>
  <c r="U23" i="2"/>
  <c r="X23" i="2" s="1"/>
  <c r="U406" i="2"/>
  <c r="X406" i="2" s="1"/>
  <c r="U6" i="2"/>
  <c r="X6" i="2" s="1"/>
  <c r="U276" i="2"/>
  <c r="X276" i="2" s="1"/>
  <c r="U90" i="2"/>
  <c r="X90" i="2" s="1"/>
  <c r="U312" i="2"/>
  <c r="X312" i="2" s="1"/>
  <c r="U126" i="2"/>
  <c r="X126" i="2" s="1"/>
  <c r="U136" i="2"/>
  <c r="X136" i="2" s="1"/>
  <c r="U252" i="2"/>
  <c r="X252" i="2" s="1"/>
  <c r="U39" i="2"/>
  <c r="X39" i="2" s="1"/>
  <c r="U32" i="2"/>
  <c r="X32" i="2" s="1"/>
  <c r="U172" i="2"/>
  <c r="X172" i="2" s="1"/>
  <c r="U359" i="2"/>
  <c r="X359" i="2" s="1"/>
  <c r="U396" i="2"/>
  <c r="X396" i="2" s="1"/>
  <c r="U234" i="2"/>
  <c r="X234" i="2" s="1"/>
  <c r="U158" i="2"/>
  <c r="X158" i="2" s="1"/>
  <c r="U294" i="2"/>
  <c r="X294" i="2" s="1"/>
  <c r="U44" i="2"/>
  <c r="X44" i="2" s="1"/>
  <c r="U400" i="2"/>
  <c r="X400" i="2" s="1"/>
  <c r="U374" i="2"/>
  <c r="X374" i="2" s="1"/>
  <c r="U148" i="2"/>
  <c r="X148" i="2" s="1"/>
  <c r="U195" i="2"/>
  <c r="X195" i="2" s="1"/>
  <c r="U190" i="2"/>
  <c r="X190" i="2" s="1"/>
  <c r="U70" i="2"/>
  <c r="X70" i="2" s="1"/>
  <c r="U279" i="2"/>
  <c r="X279" i="2" s="1"/>
  <c r="U159" i="2"/>
  <c r="X159" i="2" s="1"/>
  <c r="U186" i="2"/>
  <c r="X186" i="2" s="1"/>
  <c r="U50" i="2"/>
  <c r="X50" i="2" s="1"/>
  <c r="U80" i="2"/>
  <c r="X80" i="2" s="1"/>
  <c r="U420" i="2"/>
  <c r="X420" i="2" s="1"/>
  <c r="U231" i="2"/>
  <c r="X231" i="2" s="1"/>
  <c r="U401" i="2"/>
  <c r="X401" i="2" s="1"/>
  <c r="U290" i="2"/>
  <c r="X290" i="2" s="1"/>
  <c r="U351" i="2"/>
  <c r="X351" i="2" s="1"/>
  <c r="U260" i="2"/>
  <c r="X260" i="2" s="1"/>
  <c r="U317" i="2"/>
  <c r="X317" i="2" s="1"/>
  <c r="U343" i="2"/>
  <c r="X343" i="2" s="1"/>
  <c r="U103" i="2"/>
  <c r="X103" i="2" s="1"/>
  <c r="U270" i="2"/>
  <c r="X270" i="2" s="1"/>
  <c r="U56" i="2"/>
  <c r="X56" i="2" s="1"/>
  <c r="U362" i="2"/>
  <c r="X362" i="2" s="1"/>
  <c r="U248" i="2"/>
  <c r="X248" i="2" s="1"/>
  <c r="U372" i="2"/>
  <c r="X372" i="2" s="1"/>
  <c r="U286" i="2"/>
  <c r="X286" i="2" s="1"/>
  <c r="U410" i="2"/>
  <c r="X410" i="2" s="1"/>
  <c r="U77" i="2"/>
  <c r="X77" i="2" s="1"/>
  <c r="U194" i="2"/>
  <c r="X194" i="2" s="1"/>
  <c r="U67" i="2"/>
  <c r="X67" i="2" s="1"/>
  <c r="U86" i="2"/>
  <c r="X86" i="2" s="1"/>
  <c r="U306" i="2"/>
  <c r="X306" i="2" s="1"/>
  <c r="U398" i="2"/>
  <c r="X398" i="2" s="1"/>
  <c r="U15" i="2"/>
  <c r="X15" i="2" s="1"/>
  <c r="U388" i="2"/>
  <c r="X388" i="2" s="1"/>
  <c r="U18" i="2"/>
  <c r="X18" i="2" s="1"/>
  <c r="U199" i="2"/>
  <c r="X199" i="2" s="1"/>
  <c r="U367" i="2"/>
  <c r="X367" i="2" s="1"/>
  <c r="U48" i="2"/>
  <c r="X48" i="2" s="1"/>
  <c r="U26" i="2"/>
  <c r="X26" i="2" s="1"/>
  <c r="U74" i="2"/>
  <c r="X74" i="2" s="1"/>
  <c r="U298" i="2"/>
  <c r="X298" i="2" s="1"/>
  <c r="U322" i="2"/>
  <c r="X322" i="2" s="1"/>
  <c r="S322" i="2"/>
  <c r="S402" i="2"/>
  <c r="U76" i="2"/>
  <c r="X76" i="2" s="1"/>
  <c r="S204" i="2"/>
  <c r="S292" i="2"/>
  <c r="U127" i="2"/>
  <c r="X127" i="2" s="1"/>
  <c r="S127" i="2"/>
  <c r="U143" i="2"/>
  <c r="X143" i="2" s="1"/>
  <c r="S143" i="2"/>
  <c r="U215" i="2"/>
  <c r="X215" i="2" s="1"/>
  <c r="S287" i="2"/>
  <c r="S399" i="2"/>
  <c r="U88" i="2"/>
  <c r="X88" i="2" s="1"/>
  <c r="U69" i="2"/>
  <c r="X69" i="2" s="1"/>
  <c r="U293" i="2"/>
  <c r="X293" i="2" s="1"/>
  <c r="U239" i="2"/>
  <c r="X239" i="2" s="1"/>
  <c r="U307" i="2"/>
  <c r="X307" i="2" s="1"/>
  <c r="U272" i="2"/>
  <c r="X272" i="2" s="1"/>
  <c r="S272" i="2"/>
  <c r="U224" i="2"/>
  <c r="X224" i="2" s="1"/>
  <c r="U34" i="2"/>
  <c r="X34" i="2" s="1"/>
  <c r="U59" i="2"/>
  <c r="X59" i="2" s="1"/>
  <c r="S59" i="2"/>
  <c r="U355" i="2"/>
  <c r="X355" i="2" s="1"/>
  <c r="S355" i="2"/>
  <c r="U93" i="2"/>
  <c r="X93" i="2" s="1"/>
  <c r="U309" i="2"/>
  <c r="X309" i="2" s="1"/>
  <c r="U365" i="2"/>
  <c r="X365" i="2" s="1"/>
  <c r="U285" i="2"/>
  <c r="X285" i="2" s="1"/>
  <c r="U267" i="2"/>
  <c r="X267" i="2" s="1"/>
  <c r="U240" i="2"/>
  <c r="X240" i="2" s="1"/>
  <c r="U384" i="2"/>
  <c r="X384" i="2" s="1"/>
  <c r="U397" i="2"/>
  <c r="X397" i="2" s="1"/>
  <c r="U35" i="2"/>
  <c r="X35" i="2" s="1"/>
  <c r="U179" i="2"/>
  <c r="X179" i="2" s="1"/>
  <c r="U275" i="2"/>
  <c r="X275" i="2" s="1"/>
  <c r="U411" i="2"/>
  <c r="X411" i="2" s="1"/>
  <c r="U277" i="2"/>
  <c r="X277" i="2" s="1"/>
  <c r="U53" i="2"/>
  <c r="X53" i="2" s="1"/>
  <c r="U133" i="2"/>
  <c r="X133" i="2" s="1"/>
  <c r="U165" i="2"/>
  <c r="X165" i="2" s="1"/>
  <c r="U245" i="2"/>
  <c r="X245" i="2" s="1"/>
  <c r="U205" i="2"/>
  <c r="X205" i="2" s="1"/>
  <c r="U107" i="2"/>
  <c r="X107" i="2" s="1"/>
  <c r="U247" i="2"/>
  <c r="X247" i="2" s="1"/>
  <c r="U37" i="2"/>
  <c r="X37" i="2" s="1"/>
  <c r="U189" i="2"/>
  <c r="X189" i="2" s="1"/>
  <c r="U381" i="2"/>
  <c r="X381" i="2" s="1"/>
  <c r="U141" i="2"/>
  <c r="X141" i="2" s="1"/>
  <c r="U13" i="2"/>
  <c r="X13" i="2" s="1"/>
  <c r="U51" i="2"/>
  <c r="X51" i="2" s="1"/>
  <c r="U328" i="2"/>
  <c r="X328" i="2" s="1"/>
  <c r="U64" i="2"/>
  <c r="X64" i="2" s="1"/>
  <c r="U96" i="2"/>
  <c r="X96" i="2" s="1"/>
  <c r="U120" i="2"/>
  <c r="X120" i="2" s="1"/>
  <c r="U144" i="2"/>
  <c r="X144" i="2" s="1"/>
  <c r="U192" i="2"/>
  <c r="X192" i="2" s="1"/>
  <c r="U280" i="2"/>
  <c r="X280" i="2" s="1"/>
  <c r="U336" i="2"/>
  <c r="X336" i="2" s="1"/>
  <c r="U392" i="2"/>
  <c r="X392" i="2" s="1"/>
  <c r="U3" i="2"/>
  <c r="X3" i="2" s="1"/>
  <c r="S35" i="2"/>
  <c r="U147" i="2"/>
  <c r="X147" i="2" s="1"/>
  <c r="U243" i="2"/>
  <c r="X243" i="2" s="1"/>
  <c r="U291" i="2"/>
  <c r="X291" i="2" s="1"/>
  <c r="U379" i="2"/>
  <c r="X379" i="2" s="1"/>
  <c r="S411" i="2"/>
  <c r="S133" i="2"/>
  <c r="U181" i="2"/>
  <c r="X181" i="2" s="1"/>
  <c r="S245" i="2"/>
  <c r="S205" i="2"/>
  <c r="S107" i="2"/>
  <c r="U155" i="2"/>
  <c r="X155" i="2" s="1"/>
  <c r="U203" i="2"/>
  <c r="X203" i="2" s="1"/>
  <c r="U109" i="2"/>
  <c r="X109" i="2" s="1"/>
  <c r="U99" i="2"/>
  <c r="X99" i="2" s="1"/>
  <c r="U200" i="2"/>
  <c r="X200" i="2" s="1"/>
  <c r="S200" i="2"/>
  <c r="U232" i="2"/>
  <c r="X232" i="2" s="1"/>
  <c r="U432" i="2"/>
  <c r="X432" i="2" s="1"/>
  <c r="S432" i="2"/>
  <c r="U425" i="2"/>
  <c r="X425" i="2" s="1"/>
  <c r="U339" i="2"/>
  <c r="X339" i="2" s="1"/>
  <c r="U197" i="2"/>
  <c r="X197" i="2" s="1"/>
  <c r="U27" i="2"/>
  <c r="X27" i="2" s="1"/>
  <c r="U123" i="2"/>
  <c r="X123" i="2" s="1"/>
  <c r="U315" i="2"/>
  <c r="X315" i="2" s="1"/>
  <c r="U405" i="2"/>
  <c r="X405" i="2" s="1"/>
  <c r="U29" i="2"/>
  <c r="X29" i="2" s="1"/>
  <c r="U101" i="2"/>
  <c r="X101" i="2" s="1"/>
  <c r="U157" i="2"/>
  <c r="X157" i="2" s="1"/>
  <c r="U168" i="2"/>
  <c r="X168" i="2" s="1"/>
  <c r="U256" i="2"/>
  <c r="X256" i="2" s="1"/>
  <c r="S425" i="2"/>
  <c r="S51" i="2"/>
  <c r="U115" i="2"/>
  <c r="X115" i="2" s="1"/>
  <c r="U163" i="2"/>
  <c r="X163" i="2" s="1"/>
  <c r="S339" i="2"/>
  <c r="U85" i="2"/>
  <c r="X85" i="2" s="1"/>
  <c r="U149" i="2"/>
  <c r="X149" i="2" s="1"/>
  <c r="S197" i="2"/>
  <c r="U229" i="2"/>
  <c r="X229" i="2" s="1"/>
  <c r="S123" i="2"/>
  <c r="U171" i="2"/>
  <c r="X171" i="2" s="1"/>
  <c r="U219" i="2"/>
  <c r="X219" i="2" s="1"/>
  <c r="S315" i="2"/>
  <c r="U395" i="2"/>
  <c r="X395" i="2" s="1"/>
  <c r="U435" i="2"/>
  <c r="X435" i="2" s="1"/>
  <c r="U72" i="2"/>
  <c r="X72" i="2" s="1"/>
  <c r="U152" i="2"/>
  <c r="X152" i="2" s="1"/>
  <c r="S232" i="2"/>
  <c r="U264" i="2"/>
  <c r="X264" i="2" s="1"/>
  <c r="S264" i="2"/>
  <c r="U320" i="2"/>
  <c r="X320" i="2" s="1"/>
  <c r="U376" i="2"/>
  <c r="X376" i="2" s="1"/>
  <c r="U331" i="2"/>
  <c r="X331" i="2" s="1"/>
  <c r="U211" i="2"/>
  <c r="X211" i="2" s="1"/>
  <c r="U347" i="2"/>
  <c r="X347" i="2" s="1"/>
  <c r="U117" i="2"/>
  <c r="X117" i="2" s="1"/>
  <c r="S27" i="2"/>
  <c r="S267" i="2"/>
  <c r="S277" i="2"/>
  <c r="S365" i="2"/>
  <c r="U421" i="2"/>
  <c r="X421" i="2" s="1"/>
  <c r="U24" i="2"/>
  <c r="X24" i="2" s="1"/>
  <c r="U104" i="2"/>
  <c r="X104" i="2" s="1"/>
  <c r="S104" i="2"/>
  <c r="S152" i="2"/>
  <c r="U208" i="2"/>
  <c r="X208" i="2" s="1"/>
  <c r="S240" i="2"/>
  <c r="U360" i="2"/>
  <c r="X360" i="2" s="1"/>
  <c r="U409" i="2"/>
  <c r="X409" i="2" s="1"/>
  <c r="U433" i="2"/>
  <c r="X433" i="2" s="1"/>
  <c r="U19" i="2"/>
  <c r="X19" i="2" s="1"/>
  <c r="U131" i="2"/>
  <c r="X131" i="2" s="1"/>
  <c r="S163" i="2"/>
  <c r="S211" i="2"/>
  <c r="U259" i="2"/>
  <c r="X259" i="2" s="1"/>
  <c r="S347" i="2"/>
  <c r="U387" i="2"/>
  <c r="X387" i="2" s="1"/>
  <c r="S117" i="2"/>
  <c r="U213" i="2"/>
  <c r="X213" i="2" s="1"/>
  <c r="U139" i="2"/>
  <c r="X139" i="2" s="1"/>
  <c r="S171" i="2"/>
  <c r="S219" i="2"/>
  <c r="U283" i="2"/>
  <c r="X283" i="2" s="1"/>
  <c r="U403" i="2"/>
  <c r="X403" i="2" s="1"/>
  <c r="V205" i="2" l="1"/>
  <c r="Y205" i="2" s="1"/>
  <c r="V15" i="2"/>
  <c r="V147" i="2"/>
  <c r="V211" i="2"/>
  <c r="V257" i="2"/>
  <c r="V75" i="2"/>
  <c r="V381" i="2"/>
  <c r="V103" i="2"/>
  <c r="V282" i="2"/>
  <c r="V112" i="2"/>
  <c r="V167" i="2"/>
  <c r="V333" i="2"/>
  <c r="V343" i="2"/>
  <c r="V73" i="2"/>
  <c r="V114" i="2"/>
  <c r="V41" i="2"/>
  <c r="V410" i="2"/>
  <c r="V7" i="2"/>
  <c r="V165" i="2"/>
  <c r="V125" i="2"/>
  <c r="V71" i="2"/>
  <c r="V361" i="2"/>
  <c r="V337" i="2"/>
  <c r="V11" i="2"/>
  <c r="V76" i="2"/>
  <c r="V266" i="2"/>
  <c r="V163" i="2"/>
  <c r="V80" i="2"/>
  <c r="V365" i="2"/>
  <c r="V435" i="2"/>
  <c r="V27" i="2"/>
  <c r="V109" i="2"/>
  <c r="Y109" i="2" s="1"/>
  <c r="V123" i="2"/>
  <c r="V359" i="2"/>
  <c r="V203" i="2"/>
  <c r="V195" i="2"/>
  <c r="V234" i="2"/>
  <c r="V256" i="2"/>
  <c r="V72" i="2"/>
  <c r="V245" i="2"/>
  <c r="V416" i="2"/>
  <c r="V136" i="2"/>
  <c r="V59" i="2"/>
  <c r="V309" i="2"/>
  <c r="V143" i="2"/>
  <c r="V388" i="2"/>
  <c r="V20" i="2"/>
  <c r="V54" i="2"/>
  <c r="V241" i="2"/>
  <c r="V57" i="2"/>
  <c r="V254" i="2"/>
  <c r="V229" i="2"/>
  <c r="V44" i="2"/>
  <c r="V45" i="2"/>
  <c r="V284" i="2"/>
  <c r="V58" i="2"/>
  <c r="V271" i="2"/>
  <c r="V188" i="2"/>
  <c r="V9" i="2"/>
  <c r="V160" i="2"/>
  <c r="V175" i="2"/>
  <c r="V36" i="2"/>
  <c r="V159" i="2"/>
  <c r="V220" i="2"/>
  <c r="V260" i="2"/>
  <c r="V196" i="2"/>
  <c r="V434" i="2"/>
  <c r="V317" i="2"/>
  <c r="V346" i="2"/>
  <c r="V124" i="2"/>
  <c r="V370" i="2"/>
  <c r="V225" i="2"/>
  <c r="V415" i="2"/>
  <c r="V121" i="2"/>
  <c r="V383" i="2"/>
  <c r="V23" i="2"/>
  <c r="V325" i="2"/>
  <c r="V397" i="2"/>
  <c r="V26" i="2"/>
  <c r="V329" i="2"/>
  <c r="V65" i="2"/>
  <c r="V299" i="2"/>
  <c r="V403" i="2"/>
  <c r="V268" i="2"/>
  <c r="V320" i="2"/>
  <c r="V155" i="2"/>
  <c r="V432" i="2"/>
  <c r="V88" i="2"/>
  <c r="V272" i="2"/>
  <c r="V52" i="2"/>
  <c r="V135" i="2"/>
  <c r="V4" i="2"/>
  <c r="V401" i="2"/>
  <c r="V424" i="2"/>
  <c r="V261" i="2"/>
  <c r="V250" i="2"/>
  <c r="V148" i="2"/>
  <c r="V386" i="2"/>
  <c r="V201" i="2"/>
  <c r="V111" i="2"/>
  <c r="V330" i="2"/>
  <c r="V273" i="2"/>
  <c r="V193" i="2"/>
  <c r="V177" i="2"/>
  <c r="V146" i="2"/>
  <c r="V420" i="2"/>
  <c r="V255" i="2"/>
  <c r="V332" i="2"/>
  <c r="V327" i="2"/>
  <c r="V171" i="2"/>
  <c r="V117" i="2"/>
  <c r="V262" i="2"/>
  <c r="V210" i="2"/>
  <c r="V427" i="2"/>
  <c r="V51" i="2"/>
  <c r="V120" i="2"/>
  <c r="V85" i="2"/>
  <c r="V200" i="2"/>
  <c r="V107" i="2"/>
  <c r="V133" i="2"/>
  <c r="V235" i="2"/>
  <c r="V93" i="2"/>
  <c r="V64" i="2"/>
  <c r="V118" i="2"/>
  <c r="V292" i="2"/>
  <c r="V154" i="2"/>
  <c r="V350" i="2"/>
  <c r="V190" i="2"/>
  <c r="V429" i="2"/>
  <c r="Y429" i="2" s="1"/>
  <c r="V98" i="2"/>
  <c r="V138" i="2"/>
  <c r="V178" i="2"/>
  <c r="V214" i="2"/>
  <c r="V191" i="2"/>
  <c r="V338" i="2"/>
  <c r="V16" i="2"/>
  <c r="V331" i="2"/>
  <c r="V56" i="2"/>
  <c r="V311" i="2"/>
  <c r="V340" i="2"/>
  <c r="V180" i="2"/>
  <c r="V209" i="2"/>
  <c r="V285" i="2"/>
  <c r="V218" i="2"/>
  <c r="V251" i="2"/>
  <c r="V404" i="2"/>
  <c r="V231" i="2"/>
  <c r="V78" i="2"/>
  <c r="V301" i="2"/>
  <c r="V28" i="2"/>
  <c r="V61" i="2"/>
  <c r="V363" i="2"/>
  <c r="V376" i="2"/>
  <c r="V69" i="2"/>
  <c r="V215" i="2"/>
  <c r="V95" i="2"/>
  <c r="V233" i="2"/>
  <c r="V42" i="2"/>
  <c r="V400" i="2"/>
  <c r="V96" i="2"/>
  <c r="V60" i="2"/>
  <c r="V239" i="2"/>
  <c r="V395" i="2"/>
  <c r="V283" i="2"/>
  <c r="V399" i="2"/>
  <c r="V412" i="2"/>
  <c r="V316" i="2"/>
  <c r="V246" i="2"/>
  <c r="V221" i="2"/>
  <c r="V184" i="2"/>
  <c r="V39" i="2"/>
  <c r="V267" i="2"/>
  <c r="V126" i="2"/>
  <c r="V3" i="2"/>
  <c r="V352" i="2"/>
  <c r="V392" i="2"/>
  <c r="V181" i="2"/>
  <c r="V393" i="2"/>
  <c r="V185" i="2"/>
  <c r="V142" i="2"/>
  <c r="V270" i="2"/>
  <c r="V398" i="2"/>
  <c r="V50" i="2"/>
  <c r="V323" i="2"/>
  <c r="V387" i="2"/>
  <c r="V336" i="2"/>
  <c r="V357" i="2"/>
  <c r="V6" i="2"/>
  <c r="V110" i="2"/>
  <c r="V417" i="2"/>
  <c r="V306" i="2"/>
  <c r="V24" i="2"/>
  <c r="V413" i="2"/>
  <c r="V92" i="2"/>
  <c r="V37" i="2"/>
  <c r="V314" i="2"/>
  <c r="V389" i="2"/>
  <c r="V364" i="2"/>
  <c r="V298" i="2"/>
  <c r="V55" i="2"/>
  <c r="V375" i="2"/>
  <c r="V297" i="2"/>
  <c r="V183" i="2"/>
  <c r="V68" i="2"/>
  <c r="V14" i="2"/>
  <c r="V373" i="2"/>
  <c r="V240" i="2"/>
  <c r="V2" i="2"/>
  <c r="V198" i="2"/>
  <c r="V295" i="2"/>
  <c r="V47" i="2"/>
  <c r="V326" i="2"/>
  <c r="V369" i="2"/>
  <c r="V396" i="2"/>
  <c r="V116" i="2"/>
  <c r="V66" i="2"/>
  <c r="V356" i="2"/>
  <c r="V408" i="2"/>
  <c r="V308" i="2"/>
  <c r="V366" i="2"/>
  <c r="V62" i="2"/>
  <c r="V358" i="2"/>
  <c r="V263" i="2"/>
  <c r="V274" i="2"/>
  <c r="V394" i="2"/>
  <c r="V310" i="2"/>
  <c r="V418" i="2"/>
  <c r="V212" i="2"/>
  <c r="V238" i="2"/>
  <c r="V345" i="2"/>
  <c r="V276" i="2"/>
  <c r="V182" i="2"/>
  <c r="V122" i="2"/>
  <c r="V290" i="2"/>
  <c r="V278" i="2"/>
  <c r="V170" i="2"/>
  <c r="V164" i="2"/>
  <c r="V228" i="2"/>
  <c r="V82" i="2"/>
  <c r="V222" i="2"/>
  <c r="V374" i="2"/>
  <c r="V31" i="2"/>
  <c r="V97" i="2"/>
  <c r="V150" i="2"/>
  <c r="V186" i="2"/>
  <c r="V312" i="2"/>
  <c r="V344" i="2"/>
  <c r="V12" i="2"/>
  <c r="V22" i="2"/>
  <c r="V249" i="2"/>
  <c r="V129" i="2"/>
  <c r="V385" i="2"/>
  <c r="V108" i="2"/>
  <c r="V248" i="2"/>
  <c r="V86" i="2"/>
  <c r="V156" i="2"/>
  <c r="V390" i="2"/>
  <c r="V140" i="2"/>
  <c r="V74" i="2"/>
  <c r="V34" i="2"/>
  <c r="V176" i="2"/>
  <c r="V414" i="2"/>
  <c r="V94" i="2"/>
  <c r="V38" i="2"/>
  <c r="V391" i="2"/>
  <c r="V318" i="2"/>
  <c r="V46" i="2"/>
  <c r="V174" i="2"/>
  <c r="V349" i="2"/>
  <c r="V368" i="2"/>
  <c r="V179" i="2"/>
  <c r="Z429" i="2"/>
  <c r="V433" i="2"/>
  <c r="V264" i="2"/>
  <c r="V304" i="2"/>
  <c r="V328" i="2"/>
  <c r="V319" i="2"/>
  <c r="V244" i="2"/>
  <c r="V130" i="2"/>
  <c r="V347" i="2"/>
  <c r="V152" i="2"/>
  <c r="V213" i="2"/>
  <c r="V315" i="2"/>
  <c r="V339" i="2"/>
  <c r="V379" i="2"/>
  <c r="V168" i="2"/>
  <c r="V362" i="2"/>
  <c r="V35" i="2"/>
  <c r="V139" i="2"/>
  <c r="V8" i="2"/>
  <c r="V287" i="2"/>
  <c r="V127" i="2"/>
  <c r="V204" i="2"/>
  <c r="V402" i="2"/>
  <c r="V153" i="2"/>
  <c r="V367" i="2"/>
  <c r="V206" i="2"/>
  <c r="V275" i="2"/>
  <c r="V293" i="2"/>
  <c r="V300" i="2"/>
  <c r="V81" i="2"/>
  <c r="V335" i="2"/>
  <c r="V421" i="2"/>
  <c r="V99" i="2"/>
  <c r="V296" i="2"/>
  <c r="V288" i="2"/>
  <c r="V279" i="2"/>
  <c r="V236" i="2"/>
  <c r="V377" i="2"/>
  <c r="V145" i="2"/>
  <c r="V17" i="2"/>
  <c r="V77" i="2"/>
  <c r="V91" i="2"/>
  <c r="V360" i="2"/>
  <c r="V428" i="2"/>
  <c r="V305" i="2"/>
  <c r="V21" i="2"/>
  <c r="V151" i="2"/>
  <c r="V382" i="2"/>
  <c r="V25" i="2"/>
  <c r="V302" i="2"/>
  <c r="V321" i="2"/>
  <c r="V303" i="2"/>
  <c r="V419" i="2"/>
  <c r="V259" i="2"/>
  <c r="V40" i="2"/>
  <c r="V405" i="2"/>
  <c r="V406" i="2"/>
  <c r="V348" i="2"/>
  <c r="V258" i="2"/>
  <c r="V161" i="2"/>
  <c r="V342" i="2"/>
  <c r="V173" i="2"/>
  <c r="V409" i="2"/>
  <c r="V280" i="2"/>
  <c r="V226" i="2"/>
  <c r="V242" i="2"/>
  <c r="V194" i="2"/>
  <c r="V378" i="2"/>
  <c r="V29" i="2"/>
  <c r="V149" i="2"/>
  <c r="V115" i="2"/>
  <c r="V291" i="2"/>
  <c r="V48" i="2"/>
  <c r="V371" i="2"/>
  <c r="V158" i="2"/>
  <c r="V144" i="2"/>
  <c r="V411" i="2"/>
  <c r="V172" i="2"/>
  <c r="V132" i="2"/>
  <c r="V253" i="2"/>
  <c r="V223" i="2"/>
  <c r="V227" i="2"/>
  <c r="V207" i="2"/>
  <c r="V43" i="2"/>
  <c r="V19" i="2"/>
  <c r="V32" i="2"/>
  <c r="V100" i="2"/>
  <c r="V18" i="2"/>
  <c r="V84" i="2"/>
  <c r="V224" i="2"/>
  <c r="V372" i="2"/>
  <c r="V10" i="2"/>
  <c r="V13" i="2"/>
  <c r="V202" i="2"/>
  <c r="V102" i="2"/>
  <c r="V53" i="2"/>
  <c r="V354" i="2"/>
  <c r="V269" i="2"/>
  <c r="V252" i="2"/>
  <c r="V247" i="2"/>
  <c r="V217" i="2"/>
  <c r="V230" i="2"/>
  <c r="V137" i="2"/>
  <c r="V286" i="2"/>
  <c r="V422" i="2"/>
  <c r="V131" i="2"/>
  <c r="V141" i="2"/>
  <c r="V33" i="2"/>
  <c r="V89" i="2"/>
  <c r="V128" i="2"/>
  <c r="V83" i="2"/>
  <c r="V219" i="2"/>
  <c r="Z205" i="2"/>
  <c r="V324" i="2"/>
  <c r="V70" i="2"/>
  <c r="V216" i="2"/>
  <c r="V307" i="2"/>
  <c r="V232" i="2"/>
  <c r="V430" i="2"/>
  <c r="V104" i="2"/>
  <c r="V30" i="2"/>
  <c r="V277" i="2"/>
  <c r="V67" i="2"/>
  <c r="V208" i="2"/>
  <c r="V197" i="2"/>
  <c r="V243" i="2"/>
  <c r="V425" i="2"/>
  <c r="V294" i="2"/>
  <c r="Z109" i="2"/>
  <c r="V166" i="2"/>
  <c r="V351" i="2"/>
  <c r="V63" i="2"/>
  <c r="V355" i="2"/>
  <c r="V189" i="2"/>
  <c r="V313" i="2"/>
  <c r="V322" i="2"/>
  <c r="V334" i="2"/>
  <c r="V380" i="2"/>
  <c r="V426" i="2"/>
  <c r="V281" i="2"/>
  <c r="V49" i="2"/>
  <c r="V5" i="2"/>
  <c r="V192" i="2"/>
  <c r="V169" i="2"/>
  <c r="V384" i="2"/>
  <c r="V119" i="2"/>
  <c r="V237" i="2"/>
  <c r="V101" i="2"/>
  <c r="V265" i="2"/>
  <c r="V353" i="2"/>
  <c r="V113" i="2"/>
  <c r="V341" i="2"/>
  <c r="V157" i="2"/>
  <c r="V87" i="2"/>
  <c r="V162" i="2"/>
  <c r="V134" i="2"/>
  <c r="V423" i="2"/>
  <c r="V105" i="2"/>
  <c r="V187" i="2"/>
  <c r="V90" i="2"/>
  <c r="V289" i="2"/>
  <c r="V79" i="2"/>
  <c r="V106" i="2"/>
  <c r="V199" i="2"/>
  <c r="V431" i="2"/>
  <c r="V407" i="2"/>
  <c r="Y354" i="2" l="1"/>
  <c r="Z354" i="2" s="1"/>
  <c r="Y77" i="2"/>
  <c r="Z77" i="2" s="1"/>
  <c r="Y12" i="2"/>
  <c r="Z12" i="2" s="1"/>
  <c r="Y24" i="2"/>
  <c r="Z24" i="2" s="1"/>
  <c r="Y16" i="2"/>
  <c r="Z16" i="2" s="1"/>
  <c r="Y329" i="2"/>
  <c r="Z329" i="2" s="1"/>
  <c r="Y11" i="2"/>
  <c r="Z11" i="2" s="1"/>
  <c r="Y322" i="2"/>
  <c r="Z322" i="2" s="1"/>
  <c r="Y18" i="2"/>
  <c r="Z18" i="2" s="1"/>
  <c r="Y17" i="2"/>
  <c r="Z17" i="2" s="1"/>
  <c r="Y344" i="2"/>
  <c r="Z344" i="2" s="1"/>
  <c r="Y306" i="2"/>
  <c r="Z306" i="2" s="1"/>
  <c r="Y352" i="2"/>
  <c r="Z352" i="2" s="1"/>
  <c r="Y400" i="2"/>
  <c r="Z400" i="2" s="1"/>
  <c r="Y285" i="2"/>
  <c r="Z285" i="2" s="1"/>
  <c r="Y350" i="2"/>
  <c r="Z350" i="2" s="1"/>
  <c r="Y117" i="2"/>
  <c r="Z117" i="2" s="1"/>
  <c r="Y261" i="2"/>
  <c r="Z261" i="2" s="1"/>
  <c r="Y26" i="2"/>
  <c r="Z26" i="2" s="1"/>
  <c r="Y159" i="2"/>
  <c r="Z159" i="2" s="1"/>
  <c r="Y72" i="2"/>
  <c r="Z72" i="2" s="1"/>
  <c r="Y337" i="2"/>
  <c r="Z337" i="2" s="1"/>
  <c r="Y381" i="2"/>
  <c r="Z381" i="2" s="1"/>
  <c r="Y30" i="2"/>
  <c r="Z30" i="2" s="1"/>
  <c r="Y226" i="2"/>
  <c r="Z226" i="2" s="1"/>
  <c r="Y347" i="2"/>
  <c r="Z347" i="2" s="1"/>
  <c r="Y55" i="2"/>
  <c r="Z55" i="2" s="1"/>
  <c r="Y218" i="2"/>
  <c r="Z218" i="2" s="1"/>
  <c r="Y88" i="2"/>
  <c r="Z88" i="2" s="1"/>
  <c r="Y245" i="2"/>
  <c r="Z245" i="2" s="1"/>
  <c r="Y341" i="2"/>
  <c r="Z341" i="2" s="1"/>
  <c r="Y286" i="2"/>
  <c r="Z286" i="2" s="1"/>
  <c r="Y405" i="2"/>
  <c r="Z405" i="2" s="1"/>
  <c r="Y179" i="2"/>
  <c r="Z179" i="2" s="1"/>
  <c r="Y116" i="2"/>
  <c r="Z116" i="2" s="1"/>
  <c r="Y50" i="2"/>
  <c r="Z50" i="2" s="1"/>
  <c r="Y316" i="2"/>
  <c r="Z316" i="2" s="1"/>
  <c r="Y61" i="2"/>
  <c r="Z61" i="2" s="1"/>
  <c r="Y338" i="2"/>
  <c r="Z338" i="2" s="1"/>
  <c r="Y107" i="2"/>
  <c r="Z107" i="2" s="1"/>
  <c r="Y193" i="2"/>
  <c r="Z193" i="2" s="1"/>
  <c r="Y432" i="2"/>
  <c r="Z432" i="2" s="1"/>
  <c r="Y370" i="2"/>
  <c r="Z370" i="2" s="1"/>
  <c r="Y284" i="2"/>
  <c r="Z284" i="2" s="1"/>
  <c r="Y20" i="2"/>
  <c r="Z20" i="2" s="1"/>
  <c r="Y27" i="2"/>
  <c r="Z27" i="2" s="1"/>
  <c r="Y114" i="2"/>
  <c r="Z114" i="2" s="1"/>
  <c r="Y187" i="2"/>
  <c r="Z187" i="2" s="1"/>
  <c r="Y113" i="2"/>
  <c r="Z113" i="2" s="1"/>
  <c r="Y192" i="2"/>
  <c r="Z192" i="2" s="1"/>
  <c r="Y313" i="2"/>
  <c r="Z313" i="2" s="1"/>
  <c r="Y425" i="2"/>
  <c r="Z425" i="2" s="1"/>
  <c r="Y430" i="2"/>
  <c r="Z430" i="2" s="1"/>
  <c r="Y83" i="2"/>
  <c r="Z83" i="2" s="1"/>
  <c r="Y137" i="2"/>
  <c r="Z137" i="2" s="1"/>
  <c r="Y102" i="2"/>
  <c r="Z102" i="2" s="1"/>
  <c r="Y100" i="2"/>
  <c r="Z100" i="2" s="1"/>
  <c r="Y132" i="2"/>
  <c r="Z132" i="2" s="1"/>
  <c r="Y115" i="2"/>
  <c r="Z115" i="2" s="1"/>
  <c r="Y409" i="2"/>
  <c r="Z409" i="2" s="1"/>
  <c r="Y40" i="2"/>
  <c r="Z40" i="2" s="1"/>
  <c r="Y151" i="2"/>
  <c r="Z151" i="2" s="1"/>
  <c r="Y145" i="2"/>
  <c r="Z145" i="2" s="1"/>
  <c r="Y335" i="2"/>
  <c r="Z335" i="2" s="1"/>
  <c r="Y402" i="2"/>
  <c r="Z402" i="2" s="1"/>
  <c r="Y168" i="2"/>
  <c r="Z168" i="2" s="1"/>
  <c r="Y244" i="2"/>
  <c r="Z244" i="2" s="1"/>
  <c r="Y368" i="2"/>
  <c r="Z368" i="2" s="1"/>
  <c r="Y414" i="2"/>
  <c r="Z414" i="2" s="1"/>
  <c r="Y248" i="2"/>
  <c r="Z248" i="2" s="1"/>
  <c r="Y312" i="2"/>
  <c r="Z312" i="2" s="1"/>
  <c r="Y228" i="2"/>
  <c r="Z228" i="2" s="1"/>
  <c r="Y345" i="2"/>
  <c r="Z345" i="2" s="1"/>
  <c r="Y358" i="2"/>
  <c r="Z358" i="2" s="1"/>
  <c r="Y396" i="2"/>
  <c r="Z396" i="2" s="1"/>
  <c r="Y373" i="2"/>
  <c r="Z373" i="2" s="1"/>
  <c r="Y364" i="2"/>
  <c r="Z364" i="2" s="1"/>
  <c r="Y417" i="2"/>
  <c r="Z417" i="2" s="1"/>
  <c r="Y398" i="2"/>
  <c r="Z398" i="2" s="1"/>
  <c r="Y3" i="2"/>
  <c r="Z3" i="2" s="1"/>
  <c r="Y412" i="2"/>
  <c r="Z412" i="2" s="1"/>
  <c r="Y42" i="2"/>
  <c r="Z42" i="2" s="1"/>
  <c r="Y28" i="2"/>
  <c r="Z28" i="2" s="1"/>
  <c r="Y209" i="2"/>
  <c r="Z209" i="2" s="1"/>
  <c r="Y191" i="2"/>
  <c r="Z191" i="2" s="1"/>
  <c r="Y154" i="2"/>
  <c r="Z154" i="2" s="1"/>
  <c r="Y200" i="2"/>
  <c r="Z200" i="2" s="1"/>
  <c r="Y171" i="2"/>
  <c r="Z171" i="2" s="1"/>
  <c r="Y273" i="2"/>
  <c r="Z273" i="2" s="1"/>
  <c r="Y424" i="2"/>
  <c r="Z424" i="2" s="1"/>
  <c r="Y155" i="2"/>
  <c r="Z155" i="2" s="1"/>
  <c r="Y397" i="2"/>
  <c r="Z397" i="2" s="1"/>
  <c r="Y124" i="2"/>
  <c r="Z124" i="2" s="1"/>
  <c r="Y36" i="2"/>
  <c r="Z36" i="2" s="1"/>
  <c r="Y45" i="2"/>
  <c r="Z45" i="2" s="1"/>
  <c r="Y388" i="2"/>
  <c r="Z388" i="2" s="1"/>
  <c r="Y256" i="2"/>
  <c r="Z256" i="2" s="1"/>
  <c r="Y435" i="2"/>
  <c r="Z435" i="2" s="1"/>
  <c r="Y361" i="2"/>
  <c r="Z361" i="2" s="1"/>
  <c r="Y73" i="2"/>
  <c r="Z73" i="2" s="1"/>
  <c r="Y75" i="2"/>
  <c r="Z75" i="2" s="1"/>
  <c r="Y384" i="2"/>
  <c r="Z384" i="2" s="1"/>
  <c r="Y48" i="2"/>
  <c r="Z48" i="2" s="1"/>
  <c r="Y35" i="2"/>
  <c r="Z35" i="2" s="1"/>
  <c r="Y274" i="2"/>
  <c r="Z274" i="2" s="1"/>
  <c r="Y246" i="2"/>
  <c r="Z246" i="2" s="1"/>
  <c r="Y262" i="2"/>
  <c r="Z262" i="2" s="1"/>
  <c r="Y220" i="2"/>
  <c r="Z220" i="2" s="1"/>
  <c r="Y41" i="2"/>
  <c r="Z41" i="2" s="1"/>
  <c r="Y294" i="2"/>
  <c r="Z294" i="2" s="1"/>
  <c r="Y291" i="2"/>
  <c r="Z291" i="2" s="1"/>
  <c r="Y153" i="2"/>
  <c r="Z153" i="2" s="1"/>
  <c r="Y82" i="2"/>
  <c r="Z82" i="2" s="1"/>
  <c r="Y407" i="2"/>
  <c r="Z407" i="2" s="1"/>
  <c r="Y232" i="2"/>
  <c r="Z232" i="2" s="1"/>
  <c r="Y149" i="2"/>
  <c r="Z149" i="2" s="1"/>
  <c r="Y81" i="2"/>
  <c r="Z81" i="2" s="1"/>
  <c r="Y108" i="2"/>
  <c r="Z108" i="2" s="1"/>
  <c r="Y369" i="2"/>
  <c r="Z369" i="2" s="1"/>
  <c r="Y270" i="2"/>
  <c r="Z270" i="2" s="1"/>
  <c r="Y301" i="2"/>
  <c r="Z301" i="2" s="1"/>
  <c r="Y85" i="2"/>
  <c r="Z85" i="2" s="1"/>
  <c r="Y320" i="2"/>
  <c r="Z320" i="2" s="1"/>
  <c r="Y175" i="2"/>
  <c r="Z175" i="2" s="1"/>
  <c r="Y44" i="2"/>
  <c r="Z44" i="2" s="1"/>
  <c r="Y143" i="2"/>
  <c r="Z143" i="2" s="1"/>
  <c r="Y234" i="2"/>
  <c r="Z234" i="2" s="1"/>
  <c r="Y365" i="2"/>
  <c r="Z365" i="2" s="1"/>
  <c r="Y71" i="2"/>
  <c r="Z71" i="2" s="1"/>
  <c r="Y343" i="2"/>
  <c r="Z343" i="2" s="1"/>
  <c r="Y257" i="2"/>
  <c r="Z257" i="2" s="1"/>
  <c r="Y157" i="2"/>
  <c r="Z157" i="2" s="1"/>
  <c r="Y223" i="2"/>
  <c r="Z223" i="2" s="1"/>
  <c r="Y367" i="2"/>
  <c r="Z367" i="2" s="1"/>
  <c r="Y222" i="2"/>
  <c r="Z222" i="2" s="1"/>
  <c r="Y323" i="2"/>
  <c r="Z323" i="2" s="1"/>
  <c r="Y133" i="2"/>
  <c r="Z133" i="2" s="1"/>
  <c r="Y54" i="2"/>
  <c r="Z54" i="2" s="1"/>
  <c r="Y362" i="2"/>
  <c r="Z362" i="2" s="1"/>
  <c r="Y263" i="2"/>
  <c r="Z263" i="2" s="1"/>
  <c r="Y105" i="2"/>
  <c r="Z105" i="2" s="1"/>
  <c r="Y243" i="2"/>
  <c r="Z243" i="2" s="1"/>
  <c r="Y32" i="2"/>
  <c r="Z32" i="2" s="1"/>
  <c r="Y377" i="2"/>
  <c r="Z377" i="2" s="1"/>
  <c r="Y349" i="2"/>
  <c r="Z349" i="2" s="1"/>
  <c r="Y238" i="2"/>
  <c r="Z238" i="2" s="1"/>
  <c r="Y330" i="2"/>
  <c r="Z330" i="2" s="1"/>
  <c r="Y431" i="2"/>
  <c r="Z431" i="2" s="1"/>
  <c r="Y49" i="2"/>
  <c r="Z49" i="2" s="1"/>
  <c r="Y355" i="2"/>
  <c r="Z355" i="2" s="1"/>
  <c r="Y197" i="2"/>
  <c r="Z197" i="2" s="1"/>
  <c r="Y307" i="2"/>
  <c r="Z307" i="2" s="1"/>
  <c r="Y89" i="2"/>
  <c r="Z89" i="2" s="1"/>
  <c r="Y217" i="2"/>
  <c r="Z217" i="2" s="1"/>
  <c r="Y13" i="2"/>
  <c r="Z13" i="2" s="1"/>
  <c r="Y19" i="2"/>
  <c r="Z19" i="2" s="1"/>
  <c r="Y411" i="2"/>
  <c r="Z411" i="2" s="1"/>
  <c r="Y29" i="2"/>
  <c r="Z29" i="2" s="1"/>
  <c r="Y342" i="2"/>
  <c r="Z342" i="2" s="1"/>
  <c r="Y419" i="2"/>
  <c r="Z419" i="2" s="1"/>
  <c r="Y305" i="2"/>
  <c r="Z305" i="2" s="1"/>
  <c r="Y236" i="2"/>
  <c r="Z236" i="2" s="1"/>
  <c r="Y300" i="2"/>
  <c r="Z300" i="2" s="1"/>
  <c r="Y127" i="2"/>
  <c r="Z127" i="2" s="1"/>
  <c r="Y339" i="2"/>
  <c r="Z339" i="2" s="1"/>
  <c r="Y328" i="2"/>
  <c r="Z328" i="2" s="1"/>
  <c r="Y174" i="2"/>
  <c r="Z174" i="2" s="1"/>
  <c r="Y34" i="2"/>
  <c r="Z34" i="2" s="1"/>
  <c r="Y385" i="2"/>
  <c r="Z385" i="2" s="1"/>
  <c r="Y150" i="2"/>
  <c r="Z150" i="2" s="1"/>
  <c r="Y170" i="2"/>
  <c r="Z170" i="2" s="1"/>
  <c r="Y212" i="2"/>
  <c r="Z212" i="2" s="1"/>
  <c r="Y366" i="2"/>
  <c r="Z366" i="2" s="1"/>
  <c r="Y326" i="2"/>
  <c r="Z326" i="2" s="1"/>
  <c r="Y68" i="2"/>
  <c r="Z68" i="2" s="1"/>
  <c r="Y314" i="2"/>
  <c r="Z314" i="2" s="1"/>
  <c r="Y6" i="2"/>
  <c r="Z6" i="2" s="1"/>
  <c r="Y142" i="2"/>
  <c r="Z142" i="2" s="1"/>
  <c r="Y267" i="2"/>
  <c r="Z267" i="2" s="1"/>
  <c r="Y283" i="2"/>
  <c r="Z283" i="2" s="1"/>
  <c r="Y95" i="2"/>
  <c r="Z95" i="2" s="1"/>
  <c r="Y78" i="2"/>
  <c r="Z78" i="2" s="1"/>
  <c r="Y340" i="2"/>
  <c r="Z340" i="2" s="1"/>
  <c r="Y178" i="2"/>
  <c r="Z178" i="2" s="1"/>
  <c r="Y118" i="2"/>
  <c r="Z118" i="2" s="1"/>
  <c r="Y120" i="2"/>
  <c r="Z120" i="2" s="1"/>
  <c r="Y332" i="2"/>
  <c r="Z332" i="2" s="1"/>
  <c r="Y111" i="2"/>
  <c r="Z111" i="2" s="1"/>
  <c r="Y4" i="2"/>
  <c r="Z4" i="2" s="1"/>
  <c r="Y268" i="2"/>
  <c r="Z268" i="2" s="1"/>
  <c r="Y23" i="2"/>
  <c r="Z23" i="2" s="1"/>
  <c r="Y317" i="2"/>
  <c r="Z317" i="2" s="1"/>
  <c r="Y160" i="2"/>
  <c r="Z160" i="2" s="1"/>
  <c r="Y229" i="2"/>
  <c r="Z229" i="2" s="1"/>
  <c r="Y309" i="2"/>
  <c r="Z309" i="2" s="1"/>
  <c r="Y195" i="2"/>
  <c r="Z195" i="2" s="1"/>
  <c r="Y80" i="2"/>
  <c r="Z80" i="2" s="1"/>
  <c r="Y125" i="2"/>
  <c r="Z125" i="2" s="1"/>
  <c r="Y333" i="2"/>
  <c r="Z333" i="2" s="1"/>
  <c r="Y211" i="2"/>
  <c r="Z211" i="2" s="1"/>
  <c r="Y422" i="2"/>
  <c r="Z422" i="2" s="1"/>
  <c r="Y25" i="2"/>
  <c r="Z25" i="2" s="1"/>
  <c r="Y38" i="2"/>
  <c r="Z38" i="2" s="1"/>
  <c r="Y66" i="2"/>
  <c r="Z66" i="2" s="1"/>
  <c r="Y96" i="2"/>
  <c r="Z96" i="2" s="1"/>
  <c r="Y177" i="2"/>
  <c r="Z177" i="2" s="1"/>
  <c r="Y58" i="2"/>
  <c r="Z58" i="2" s="1"/>
  <c r="Y90" i="2"/>
  <c r="Z90" i="2" s="1"/>
  <c r="Y219" i="2"/>
  <c r="Z219" i="2" s="1"/>
  <c r="Y280" i="2"/>
  <c r="Z280" i="2" s="1"/>
  <c r="Y130" i="2"/>
  <c r="Z130" i="2" s="1"/>
  <c r="Y276" i="2"/>
  <c r="Z276" i="2" s="1"/>
  <c r="Y353" i="2"/>
  <c r="Z353" i="2" s="1"/>
  <c r="Y128" i="2"/>
  <c r="Z128" i="2" s="1"/>
  <c r="Y172" i="2"/>
  <c r="Z172" i="2" s="1"/>
  <c r="Y21" i="2"/>
  <c r="Z21" i="2" s="1"/>
  <c r="Y319" i="2"/>
  <c r="Z319" i="2" s="1"/>
  <c r="Y164" i="2"/>
  <c r="Z164" i="2" s="1"/>
  <c r="Y389" i="2"/>
  <c r="Z389" i="2" s="1"/>
  <c r="Y399" i="2"/>
  <c r="Z399" i="2" s="1"/>
  <c r="Y214" i="2"/>
  <c r="Z214" i="2" s="1"/>
  <c r="Y401" i="2"/>
  <c r="Z401" i="2" s="1"/>
  <c r="Y265" i="2"/>
  <c r="Z265" i="2" s="1"/>
  <c r="Y199" i="2"/>
  <c r="Z199" i="2" s="1"/>
  <c r="Y134" i="2"/>
  <c r="Z134" i="2" s="1"/>
  <c r="Y101" i="2"/>
  <c r="Z101" i="2" s="1"/>
  <c r="Y281" i="2"/>
  <c r="Z281" i="2" s="1"/>
  <c r="Y63" i="2"/>
  <c r="Z63" i="2" s="1"/>
  <c r="Y208" i="2"/>
  <c r="Z208" i="2" s="1"/>
  <c r="Y216" i="2"/>
  <c r="Z216" i="2" s="1"/>
  <c r="Y33" i="2"/>
  <c r="Z33" i="2" s="1"/>
  <c r="Y247" i="2"/>
  <c r="Z247" i="2" s="1"/>
  <c r="Y10" i="2"/>
  <c r="Z10" i="2" s="1"/>
  <c r="Y43" i="2"/>
  <c r="Z43" i="2" s="1"/>
  <c r="Y144" i="2"/>
  <c r="Z144" i="2" s="1"/>
  <c r="Y378" i="2"/>
  <c r="Z378" i="2" s="1"/>
  <c r="Y161" i="2"/>
  <c r="Z161" i="2" s="1"/>
  <c r="Y303" i="2"/>
  <c r="Z303" i="2" s="1"/>
  <c r="Y428" i="2"/>
  <c r="Z428" i="2" s="1"/>
  <c r="Y279" i="2"/>
  <c r="Z279" i="2" s="1"/>
  <c r="Y293" i="2"/>
  <c r="Z293" i="2" s="1"/>
  <c r="Y287" i="2"/>
  <c r="Z287" i="2" s="1"/>
  <c r="Y315" i="2"/>
  <c r="Z315" i="2" s="1"/>
  <c r="Y304" i="2"/>
  <c r="Z304" i="2" s="1"/>
  <c r="Y46" i="2"/>
  <c r="Z46" i="2" s="1"/>
  <c r="Y74" i="2"/>
  <c r="Z74" i="2" s="1"/>
  <c r="Y129" i="2"/>
  <c r="Z129" i="2" s="1"/>
  <c r="Y97" i="2"/>
  <c r="Z97" i="2" s="1"/>
  <c r="Y278" i="2"/>
  <c r="Z278" i="2" s="1"/>
  <c r="Y418" i="2"/>
  <c r="Z418" i="2" s="1"/>
  <c r="Y308" i="2"/>
  <c r="Z308" i="2" s="1"/>
  <c r="Y47" i="2"/>
  <c r="Z47" i="2" s="1"/>
  <c r="Y183" i="2"/>
  <c r="Z183" i="2" s="1"/>
  <c r="Y37" i="2"/>
  <c r="Z37" i="2" s="1"/>
  <c r="Y357" i="2"/>
  <c r="Z357" i="2" s="1"/>
  <c r="Y185" i="2"/>
  <c r="Z185" i="2" s="1"/>
  <c r="Y39" i="2"/>
  <c r="Z39" i="2" s="1"/>
  <c r="Y395" i="2"/>
  <c r="Z395" i="2" s="1"/>
  <c r="Y215" i="2"/>
  <c r="Z215" i="2" s="1"/>
  <c r="Y231" i="2"/>
  <c r="Z231" i="2" s="1"/>
  <c r="Y311" i="2"/>
  <c r="Z311" i="2" s="1"/>
  <c r="Y138" i="2"/>
  <c r="Z138" i="2" s="1"/>
  <c r="Y64" i="2"/>
  <c r="Z64" i="2" s="1"/>
  <c r="Y51" i="2"/>
  <c r="Z51" i="2" s="1"/>
  <c r="Y255" i="2"/>
  <c r="Z255" i="2" s="1"/>
  <c r="Y201" i="2"/>
  <c r="Z201" i="2" s="1"/>
  <c r="Y135" i="2"/>
  <c r="Z135" i="2" s="1"/>
  <c r="Y403" i="2"/>
  <c r="Z403" i="2" s="1"/>
  <c r="Y383" i="2"/>
  <c r="Z383" i="2" s="1"/>
  <c r="Y434" i="2"/>
  <c r="Z434" i="2" s="1"/>
  <c r="Y9" i="2"/>
  <c r="Z9" i="2" s="1"/>
  <c r="Y254" i="2"/>
  <c r="Z254" i="2" s="1"/>
  <c r="Y59" i="2"/>
  <c r="Z59" i="2" s="1"/>
  <c r="Y203" i="2"/>
  <c r="Z203" i="2" s="1"/>
  <c r="Y163" i="2"/>
  <c r="Z163" i="2" s="1"/>
  <c r="Y165" i="2"/>
  <c r="Z165" i="2" s="1"/>
  <c r="Y167" i="2"/>
  <c r="Z167" i="2" s="1"/>
  <c r="Y147" i="2"/>
  <c r="Z147" i="2" s="1"/>
  <c r="Y289" i="2"/>
  <c r="Z289" i="2" s="1"/>
  <c r="Y84" i="2"/>
  <c r="Z84" i="2" s="1"/>
  <c r="Y99" i="2"/>
  <c r="Z99" i="2" s="1"/>
  <c r="Y182" i="2"/>
  <c r="Z182" i="2" s="1"/>
  <c r="Y392" i="2"/>
  <c r="Z392" i="2" s="1"/>
  <c r="Y190" i="2"/>
  <c r="Z190" i="2" s="1"/>
  <c r="Y225" i="2"/>
  <c r="Z225" i="2" s="1"/>
  <c r="Y103" i="2"/>
  <c r="Z103" i="2" s="1"/>
  <c r="Y104" i="2"/>
  <c r="Z104" i="2" s="1"/>
  <c r="Y253" i="2"/>
  <c r="Z253" i="2" s="1"/>
  <c r="Y421" i="2"/>
  <c r="Z421" i="2" s="1"/>
  <c r="Y86" i="2"/>
  <c r="Z86" i="2" s="1"/>
  <c r="Y298" i="2"/>
  <c r="Z298" i="2" s="1"/>
  <c r="Y189" i="2"/>
  <c r="Z189" i="2" s="1"/>
  <c r="Y202" i="2"/>
  <c r="Z202" i="2" s="1"/>
  <c r="Y259" i="2"/>
  <c r="Z259" i="2" s="1"/>
  <c r="Y379" i="2"/>
  <c r="Z379" i="2" s="1"/>
  <c r="Y186" i="2"/>
  <c r="Z186" i="2" s="1"/>
  <c r="Y14" i="2"/>
  <c r="Z14" i="2" s="1"/>
  <c r="Y126" i="2"/>
  <c r="Z126" i="2" s="1"/>
  <c r="Y180" i="2"/>
  <c r="Z180" i="2" s="1"/>
  <c r="Y327" i="2"/>
  <c r="Z327" i="2" s="1"/>
  <c r="Y346" i="2"/>
  <c r="Z346" i="2" s="1"/>
  <c r="Y106" i="2"/>
  <c r="Z106" i="2" s="1"/>
  <c r="Y162" i="2"/>
  <c r="Z162" i="2" s="1"/>
  <c r="Y237" i="2"/>
  <c r="Z237" i="2" s="1"/>
  <c r="Y426" i="2"/>
  <c r="Z426" i="2" s="1"/>
  <c r="Y351" i="2"/>
  <c r="Z351" i="2" s="1"/>
  <c r="Y67" i="2"/>
  <c r="Z67" i="2" s="1"/>
  <c r="Y70" i="2"/>
  <c r="Z70" i="2" s="1"/>
  <c r="Y141" i="2"/>
  <c r="Z141" i="2" s="1"/>
  <c r="Y252" i="2"/>
  <c r="Z252" i="2" s="1"/>
  <c r="Y372" i="2"/>
  <c r="Z372" i="2" s="1"/>
  <c r="Y207" i="2"/>
  <c r="Z207" i="2" s="1"/>
  <c r="Y158" i="2"/>
  <c r="Z158" i="2" s="1"/>
  <c r="Y194" i="2"/>
  <c r="Z194" i="2" s="1"/>
  <c r="Y258" i="2"/>
  <c r="Z258" i="2" s="1"/>
  <c r="Y321" i="2"/>
  <c r="Z321" i="2" s="1"/>
  <c r="Y360" i="2"/>
  <c r="Z360" i="2" s="1"/>
  <c r="Y288" i="2"/>
  <c r="Z288" i="2" s="1"/>
  <c r="Y275" i="2"/>
  <c r="Z275" i="2" s="1"/>
  <c r="Y8" i="2"/>
  <c r="Z8" i="2" s="1"/>
  <c r="Y213" i="2"/>
  <c r="Z213" i="2" s="1"/>
  <c r="Y264" i="2"/>
  <c r="Z264" i="2" s="1"/>
  <c r="Y318" i="2"/>
  <c r="Z318" i="2" s="1"/>
  <c r="Y140" i="2"/>
  <c r="Z140" i="2" s="1"/>
  <c r="Y249" i="2"/>
  <c r="Z249" i="2" s="1"/>
  <c r="Y31" i="2"/>
  <c r="Z31" i="2" s="1"/>
  <c r="Y290" i="2"/>
  <c r="Z290" i="2" s="1"/>
  <c r="Y310" i="2"/>
  <c r="Z310" i="2" s="1"/>
  <c r="Y408" i="2"/>
  <c r="Z408" i="2" s="1"/>
  <c r="Y295" i="2"/>
  <c r="Z295" i="2" s="1"/>
  <c r="Y297" i="2"/>
  <c r="Z297" i="2" s="1"/>
  <c r="Y92" i="2"/>
  <c r="Z92" i="2" s="1"/>
  <c r="Y336" i="2"/>
  <c r="Z336" i="2" s="1"/>
  <c r="Y393" i="2"/>
  <c r="Z393" i="2" s="1"/>
  <c r="Y184" i="2"/>
  <c r="Z184" i="2" s="1"/>
  <c r="Y239" i="2"/>
  <c r="Z239" i="2" s="1"/>
  <c r="Y69" i="2"/>
  <c r="Z69" i="2" s="1"/>
  <c r="Y404" i="2"/>
  <c r="Z404" i="2" s="1"/>
  <c r="Y56" i="2"/>
  <c r="Z56" i="2" s="1"/>
  <c r="Y98" i="2"/>
  <c r="Z98" i="2" s="1"/>
  <c r="Y93" i="2"/>
  <c r="Z93" i="2" s="1"/>
  <c r="Y427" i="2"/>
  <c r="Z427" i="2" s="1"/>
  <c r="Y420" i="2"/>
  <c r="Z420" i="2" s="1"/>
  <c r="Y386" i="2"/>
  <c r="Z386" i="2" s="1"/>
  <c r="Y52" i="2"/>
  <c r="Z52" i="2" s="1"/>
  <c r="Y299" i="2"/>
  <c r="Z299" i="2" s="1"/>
  <c r="Y121" i="2"/>
  <c r="Z121" i="2" s="1"/>
  <c r="Y196" i="2"/>
  <c r="Z196" i="2" s="1"/>
  <c r="Y188" i="2"/>
  <c r="Z188" i="2" s="1"/>
  <c r="Y57" i="2"/>
  <c r="Z57" i="2" s="1"/>
  <c r="Y136" i="2"/>
  <c r="Z136" i="2" s="1"/>
  <c r="Y359" i="2"/>
  <c r="Z359" i="2" s="1"/>
  <c r="Y266" i="2"/>
  <c r="Z266" i="2" s="1"/>
  <c r="Y7" i="2"/>
  <c r="Z7" i="2" s="1"/>
  <c r="Y112" i="2"/>
  <c r="Z112" i="2" s="1"/>
  <c r="Y15" i="2"/>
  <c r="Z15" i="2" s="1"/>
  <c r="Y334" i="2"/>
  <c r="Z334" i="2" s="1"/>
  <c r="Y406" i="2"/>
  <c r="Z406" i="2" s="1"/>
  <c r="Y156" i="2"/>
  <c r="Z156" i="2" s="1"/>
  <c r="Y2" i="2"/>
  <c r="Z2" i="2" s="1"/>
  <c r="Y363" i="2"/>
  <c r="Z363" i="2" s="1"/>
  <c r="Y250" i="2"/>
  <c r="Z250" i="2" s="1"/>
  <c r="Y169" i="2"/>
  <c r="Z169" i="2" s="1"/>
  <c r="Y53" i="2"/>
  <c r="Z53" i="2" s="1"/>
  <c r="Y382" i="2"/>
  <c r="Z382" i="2" s="1"/>
  <c r="Y94" i="2"/>
  <c r="Z94" i="2" s="1"/>
  <c r="Y240" i="2"/>
  <c r="Z240" i="2" s="1"/>
  <c r="Y5" i="2"/>
  <c r="Z5" i="2" s="1"/>
  <c r="Y230" i="2"/>
  <c r="Z230" i="2" s="1"/>
  <c r="Y173" i="2"/>
  <c r="Z173" i="2" s="1"/>
  <c r="Y204" i="2"/>
  <c r="Z204" i="2" s="1"/>
  <c r="Y176" i="2"/>
  <c r="Z176" i="2" s="1"/>
  <c r="Y62" i="2"/>
  <c r="Z62" i="2" s="1"/>
  <c r="Y110" i="2"/>
  <c r="Z110" i="2" s="1"/>
  <c r="Y233" i="2"/>
  <c r="Z233" i="2" s="1"/>
  <c r="Y292" i="2"/>
  <c r="Z292" i="2" s="1"/>
  <c r="Y325" i="2"/>
  <c r="Z325" i="2" s="1"/>
  <c r="Y423" i="2"/>
  <c r="Z423" i="2" s="1"/>
  <c r="Y79" i="2"/>
  <c r="Z79" i="2" s="1"/>
  <c r="Y87" i="2"/>
  <c r="Z87" i="2" s="1"/>
  <c r="Y119" i="2"/>
  <c r="Z119" i="2" s="1"/>
  <c r="Y380" i="2"/>
  <c r="Z380" i="2" s="1"/>
  <c r="Y166" i="2"/>
  <c r="Z166" i="2" s="1"/>
  <c r="Y277" i="2"/>
  <c r="Z277" i="2" s="1"/>
  <c r="Y324" i="2"/>
  <c r="Z324" i="2" s="1"/>
  <c r="Y131" i="2"/>
  <c r="Z131" i="2" s="1"/>
  <c r="Y269" i="2"/>
  <c r="Z269" i="2" s="1"/>
  <c r="Y224" i="2"/>
  <c r="Z224" i="2" s="1"/>
  <c r="Y227" i="2"/>
  <c r="Z227" i="2" s="1"/>
  <c r="Y371" i="2"/>
  <c r="Z371" i="2" s="1"/>
  <c r="Y242" i="2"/>
  <c r="Z242" i="2" s="1"/>
  <c r="Y348" i="2"/>
  <c r="Z348" i="2" s="1"/>
  <c r="Y302" i="2"/>
  <c r="Z302" i="2" s="1"/>
  <c r="Y91" i="2"/>
  <c r="Z91" i="2" s="1"/>
  <c r="Y296" i="2"/>
  <c r="Z296" i="2" s="1"/>
  <c r="Y206" i="2"/>
  <c r="Z206" i="2" s="1"/>
  <c r="Y139" i="2"/>
  <c r="Z139" i="2" s="1"/>
  <c r="Y152" i="2"/>
  <c r="Z152" i="2" s="1"/>
  <c r="Y433" i="2"/>
  <c r="Z433" i="2" s="1"/>
  <c r="Y391" i="2"/>
  <c r="Z391" i="2" s="1"/>
  <c r="Y390" i="2"/>
  <c r="Z390" i="2" s="1"/>
  <c r="Y22" i="2"/>
  <c r="Z22" i="2" s="1"/>
  <c r="Y374" i="2"/>
  <c r="Z374" i="2" s="1"/>
  <c r="Y122" i="2"/>
  <c r="Z122" i="2" s="1"/>
  <c r="Y394" i="2"/>
  <c r="Z394" i="2" s="1"/>
  <c r="Y356" i="2"/>
  <c r="Z356" i="2" s="1"/>
  <c r="Y198" i="2"/>
  <c r="Z198" i="2" s="1"/>
  <c r="Y375" i="2"/>
  <c r="Z375" i="2" s="1"/>
  <c r="Y413" i="2"/>
  <c r="Z413" i="2" s="1"/>
  <c r="Y387" i="2"/>
  <c r="Z387" i="2" s="1"/>
  <c r="Y181" i="2"/>
  <c r="Z181" i="2" s="1"/>
  <c r="Y221" i="2"/>
  <c r="Z221" i="2" s="1"/>
  <c r="Y60" i="2"/>
  <c r="Z60" i="2" s="1"/>
  <c r="Y376" i="2"/>
  <c r="Z376" i="2" s="1"/>
  <c r="Y251" i="2"/>
  <c r="Z251" i="2" s="1"/>
  <c r="Y331" i="2"/>
  <c r="Z331" i="2" s="1"/>
  <c r="Y235" i="2"/>
  <c r="Z235" i="2" s="1"/>
  <c r="Y210" i="2"/>
  <c r="Z210" i="2" s="1"/>
  <c r="Y146" i="2"/>
  <c r="Z146" i="2" s="1"/>
  <c r="Y148" i="2"/>
  <c r="Z148" i="2" s="1"/>
  <c r="Y272" i="2"/>
  <c r="Z272" i="2" s="1"/>
  <c r="Y65" i="2"/>
  <c r="Z65" i="2" s="1"/>
  <c r="Y415" i="2"/>
  <c r="Z415" i="2" s="1"/>
  <c r="Y260" i="2"/>
  <c r="Z260" i="2" s="1"/>
  <c r="Y271" i="2"/>
  <c r="Z271" i="2" s="1"/>
  <c r="Y241" i="2"/>
  <c r="Z241" i="2" s="1"/>
  <c r="Y416" i="2"/>
  <c r="Z416" i="2" s="1"/>
  <c r="Y123" i="2"/>
  <c r="Z123" i="2" s="1"/>
  <c r="Y76" i="2"/>
  <c r="Z76" i="2" s="1"/>
  <c r="Y410" i="2"/>
  <c r="Z410" i="2" s="1"/>
  <c r="Y282" i="2"/>
  <c r="Z282" i="2" s="1"/>
</calcChain>
</file>

<file path=xl/sharedStrings.xml><?xml version="1.0" encoding="utf-8"?>
<sst xmlns="http://schemas.openxmlformats.org/spreadsheetml/2006/main" count="3262" uniqueCount="1301">
  <si>
    <t>Alaska_BristolBay</t>
  </si>
  <si>
    <t>Alaska_Calista</t>
  </si>
  <si>
    <t>Alaska_WestDoyon</t>
  </si>
  <si>
    <t>Alaska_Chugach</t>
  </si>
  <si>
    <t>Alaska_ArticSlope</t>
  </si>
  <si>
    <t>Alaska_Doyon</t>
  </si>
  <si>
    <t>Canada_Yukon</t>
  </si>
  <si>
    <t>Canada_NorthWestTerritoriesWest</t>
  </si>
  <si>
    <t>Canada_NorthWestTerritoriesCenter</t>
  </si>
  <si>
    <t>Canada_NunavutWest</t>
  </si>
  <si>
    <t>Canada_Nunavut</t>
  </si>
  <si>
    <t>Canada_BritishColumbiaWest</t>
  </si>
  <si>
    <t>Canada_BritishColumbiaEast</t>
  </si>
  <si>
    <t>Canada_Alberta</t>
  </si>
  <si>
    <t>Canada_Saskatchewan</t>
  </si>
  <si>
    <t>Canada_ManitobaNorth</t>
  </si>
  <si>
    <t>Canada_ManitobaSouth</t>
  </si>
  <si>
    <t>Canada_ManitobaEast</t>
  </si>
  <si>
    <t>Canada_OntarioWest</t>
  </si>
  <si>
    <t>Canada_OntarioEast</t>
  </si>
  <si>
    <t>Canada_QuebecSouthWest</t>
  </si>
  <si>
    <t>Canada_QuebecNorthWest</t>
  </si>
  <si>
    <t>Canada_QuebecNorthEast</t>
  </si>
  <si>
    <t>Canada_NewBrunswick</t>
  </si>
  <si>
    <t>Canada_NoviaScotiaNorth</t>
  </si>
  <si>
    <t>Canada_NoviaScotiaSouth</t>
  </si>
  <si>
    <t>America_PacificNorthwest</t>
  </si>
  <si>
    <t>America_RockiesWest</t>
  </si>
  <si>
    <t>America_Rockies</t>
  </si>
  <si>
    <t>America_WestSouthwest</t>
  </si>
  <si>
    <t>America_EastSouthwest</t>
  </si>
  <si>
    <t>America_California</t>
  </si>
  <si>
    <t>America_WestMidwest</t>
  </si>
  <si>
    <t>America_NorthWestMidwest</t>
  </si>
  <si>
    <t>America_NorthMidwest</t>
  </si>
  <si>
    <t>America_EastNorthMidwest</t>
  </si>
  <si>
    <t>America_SouthNorthMidwest</t>
  </si>
  <si>
    <t>America_TexasRegion</t>
  </si>
  <si>
    <t>America_WestMidatlantic</t>
  </si>
  <si>
    <t>America_EastNorthMidatlantic</t>
  </si>
  <si>
    <t>America_EastSouthMidatlantic</t>
  </si>
  <si>
    <t>America_SouthCoast</t>
  </si>
  <si>
    <t>America_Florida</t>
  </si>
  <si>
    <t>America_EastInterior</t>
  </si>
  <si>
    <t>America_SouthEastInterior</t>
  </si>
  <si>
    <t>America_NorthEastCoast</t>
  </si>
  <si>
    <t>America_SouthEastCoast</t>
  </si>
  <si>
    <t>Mexico_BajaCalifornia</t>
  </si>
  <si>
    <t>Mexico_NorthernMexico</t>
  </si>
  <si>
    <t>Mexico_EastNorthernMexico</t>
  </si>
  <si>
    <t>Mexico_WestNorthernMexico</t>
  </si>
  <si>
    <t>Mexico_Bajio</t>
  </si>
  <si>
    <t>Mexico_PacificCoast</t>
  </si>
  <si>
    <t>Mexico_Yucatan</t>
  </si>
  <si>
    <t>Mexico_Chiapas</t>
  </si>
  <si>
    <t>CentralAmerica_CentralAmerica</t>
  </si>
  <si>
    <t>CentralAmerica_Panama</t>
  </si>
  <si>
    <t>CemtralAmerica_Cuba</t>
  </si>
  <si>
    <t>CemtralAmerica_Dominican</t>
  </si>
  <si>
    <t>SouthAmerica_NorthColumbia</t>
  </si>
  <si>
    <t>SouthAmerica_SouthColumbia</t>
  </si>
  <si>
    <t>SouthAmerica_NorthVenezuela</t>
  </si>
  <si>
    <t>SouthAmerica_SouthVenezuela</t>
  </si>
  <si>
    <t>SouthAmerica_EastVenezuela</t>
  </si>
  <si>
    <t>SouthAmerica_Guiana</t>
  </si>
  <si>
    <t>SouthAmerica_Amazonas</t>
  </si>
  <si>
    <t>SouthAmerica_Ecuador</t>
  </si>
  <si>
    <t>SouthAmerica_NorthPeru</t>
  </si>
  <si>
    <t>SouthAmerica_CentralPeru</t>
  </si>
  <si>
    <t>SouthAmerica_SouthPeru</t>
  </si>
  <si>
    <t>SouthAmerica_Bolivia</t>
  </si>
  <si>
    <t>SouthAmerica_WestBrazil</t>
  </si>
  <si>
    <t>SouthAmerica_NorthBrazil</t>
  </si>
  <si>
    <t>SouthAmerica_WestCentralBrazil</t>
  </si>
  <si>
    <t>SouthAmerica_CentralBrazil</t>
  </si>
  <si>
    <t>SouthAmerica_EastCentralBrazil</t>
  </si>
  <si>
    <t>SouthAmerica_SouthCentralBrazil</t>
  </si>
  <si>
    <t>SouthAmerica_SouthBrazil</t>
  </si>
  <si>
    <t>SouthAmerica_Paraguay</t>
  </si>
  <si>
    <t>SouthAmerica_SouthParaguay</t>
  </si>
  <si>
    <t>SouthAmerica_Uruguay</t>
  </si>
  <si>
    <t>SouthAmerica_Andean</t>
  </si>
  <si>
    <t>SouthAmerica_NorthChile</t>
  </si>
  <si>
    <t>SouthAmerica_NorthArgentina</t>
  </si>
  <si>
    <t>SouthAmerica_NorthCentralArgentina</t>
  </si>
  <si>
    <t>SouthAmerica_SouthCentralArgentina</t>
  </si>
  <si>
    <t>SouthAmerica_SouthArgentina</t>
  </si>
  <si>
    <t>SouthAmerica_SouthChile</t>
  </si>
  <si>
    <t>SouthAmerica_Chubut</t>
  </si>
  <si>
    <t>SouthAmerica_SantaCruz</t>
  </si>
  <si>
    <t>SouthAmerica_Magallanes</t>
  </si>
  <si>
    <t>Greenland_Kujalleq</t>
  </si>
  <si>
    <t>Greenland_Qeqqata</t>
  </si>
  <si>
    <t>Greenland_SouthSermersooq</t>
  </si>
  <si>
    <t>Greenland_Sermersooq</t>
  </si>
  <si>
    <t>Greenland_SouthQaasuitsup</t>
  </si>
  <si>
    <t>Greenland_NorthQaasuitsup</t>
  </si>
  <si>
    <t>Greenland_NorthEastGreenland</t>
  </si>
  <si>
    <t>Greenland_Iceland</t>
  </si>
  <si>
    <t>Britain_IrelandNorth</t>
  </si>
  <si>
    <t>Britain_IrelandSouth</t>
  </si>
  <si>
    <t>Britain_Scotland</t>
  </si>
  <si>
    <t>Britain_Northumberland</t>
  </si>
  <si>
    <t>Britain_Yorkshire</t>
  </si>
  <si>
    <t>Britain_SouthEnglandAndWales</t>
  </si>
  <si>
    <t>Europe_FranceBritanny</t>
  </si>
  <si>
    <t>Europe_FrancePaysDeLaLoire</t>
  </si>
  <si>
    <t>Europe_FranceNormandy</t>
  </si>
  <si>
    <t>Europe_FranceAquitane</t>
  </si>
  <si>
    <t>Europe_FranceOccitanie</t>
  </si>
  <si>
    <t>Europe_FranceAlpes</t>
  </si>
  <si>
    <t>Europe_FranceStrasbourg</t>
  </si>
  <si>
    <t>Europe_Switzerland</t>
  </si>
  <si>
    <t>Europe_DutchRegions</t>
  </si>
  <si>
    <t>Europe_ItalyMilan</t>
  </si>
  <si>
    <t>Europe_ItalyTuscany</t>
  </si>
  <si>
    <t>Europe_ItalyNaples</t>
  </si>
  <si>
    <t>Europe_ItalySicily</t>
  </si>
  <si>
    <t>Europe_SpainCatalonia</t>
  </si>
  <si>
    <t>Europe_SpainValencia</t>
  </si>
  <si>
    <t>Europe_SpainLaMancha</t>
  </si>
  <si>
    <t>Europe_SpainBurgos</t>
  </si>
  <si>
    <t>Europe_SpainLeon</t>
  </si>
  <si>
    <t>Europe_SpainGalicia</t>
  </si>
  <si>
    <t>Europe_SpainExtremadura</t>
  </si>
  <si>
    <t>Europe_SpainNorthAndalusia</t>
  </si>
  <si>
    <t>Europe_SpainSouthAndalusia</t>
  </si>
  <si>
    <t>Europe_Portugal</t>
  </si>
  <si>
    <t>Europe_GermanyBavaria</t>
  </si>
  <si>
    <t>Europe_GermanySaxony</t>
  </si>
  <si>
    <t>Europe_GermanyBrandenberg</t>
  </si>
  <si>
    <t>Europe_GermanySchleswig</t>
  </si>
  <si>
    <t>Europe_GermanyPomerania</t>
  </si>
  <si>
    <t>Europe_PolandSilesia</t>
  </si>
  <si>
    <t>Europe_CzechRepublic</t>
  </si>
  <si>
    <t>Europe_Austria</t>
  </si>
  <si>
    <t>Europe_Croatia</t>
  </si>
  <si>
    <t>Europe_Hungary</t>
  </si>
  <si>
    <t>Europe_Bosnia</t>
  </si>
  <si>
    <t>Europe_Albania</t>
  </si>
  <si>
    <t>Europe_Serbia</t>
  </si>
  <si>
    <t>Europe_Bulgaria</t>
  </si>
  <si>
    <t>Europe_Romania</t>
  </si>
  <si>
    <t>Europe_UkraineWest</t>
  </si>
  <si>
    <t>Europe_UkraineCenter</t>
  </si>
  <si>
    <t>Europe_UkraineEast</t>
  </si>
  <si>
    <t>Europe_GreeceMacedonia</t>
  </si>
  <si>
    <t>Europe_GreecePeloponnese</t>
  </si>
  <si>
    <t>Europe_BelarusSouth</t>
  </si>
  <si>
    <t>Europe_BelarusNorth</t>
  </si>
  <si>
    <t>Europe_BalticStates</t>
  </si>
  <si>
    <t>Scandinavia_Denmark</t>
  </si>
  <si>
    <t>Scandinavia_SwedenSkane</t>
  </si>
  <si>
    <t>Scandinavia_SwedenSmaland</t>
  </si>
  <si>
    <t>Scandinavia_SwedenUppland</t>
  </si>
  <si>
    <t>Scandinavia_SwedenVastergotland</t>
  </si>
  <si>
    <t>Scandinavia_SwedenHalland</t>
  </si>
  <si>
    <t>Scandinavia_SwedenVarmland</t>
  </si>
  <si>
    <t>Scandinavia_SwedenVasterbotten</t>
  </si>
  <si>
    <t>Scandinavia_SwedenLappland</t>
  </si>
  <si>
    <t>Scandinavia_NorwayNordland</t>
  </si>
  <si>
    <t>Scandinavia_NorwayTrondelag</t>
  </si>
  <si>
    <t>Scandinavia_NorwayNorthWestern</t>
  </si>
  <si>
    <t>Scandinavia_NorwaySouthWestern</t>
  </si>
  <si>
    <t>Scandinavia_NorwayNorthEastern</t>
  </si>
  <si>
    <t>Scandinavia_NorwaySouthEastern</t>
  </si>
  <si>
    <t>Scandinavia_NorwayFinnmark</t>
  </si>
  <si>
    <t>Scandinavia_FinlandFinnishLapland</t>
  </si>
  <si>
    <t>Scandinavia_FinlandNorthOstrobothnia</t>
  </si>
  <si>
    <t>Scandinavia_FinlandSouthOstrobothnia</t>
  </si>
  <si>
    <t>Scandinavia_FinlandSatakunta</t>
  </si>
  <si>
    <t>MiddleEast_TurkeyAnatoliaEast</t>
  </si>
  <si>
    <t>MiddleEast_TurkeyAnatoliaCentral</t>
  </si>
  <si>
    <t>MiddleEast_TurkeyMarmara</t>
  </si>
  <si>
    <t>MiddleEast_TurkeyAegean</t>
  </si>
  <si>
    <t>MiddleEast_TurkeyIstanbul</t>
  </si>
  <si>
    <t>MiddleEast_Georgia</t>
  </si>
  <si>
    <t>MiddleEast_AzerbaijanNorth</t>
  </si>
  <si>
    <t>MiddleEast_AzerbaijanCentral</t>
  </si>
  <si>
    <t>MiddleEast_AzerbaijanSouth</t>
  </si>
  <si>
    <t>MiddleEast_ArmeniaNorth</t>
  </si>
  <si>
    <t>MiddleEast_ArmeniaSouth</t>
  </si>
  <si>
    <t>MiddleEast_IranKhorasan</t>
  </si>
  <si>
    <t>MiddleEast_IranBaluchistan</t>
  </si>
  <si>
    <t>MiddleEast_IranGulf</t>
  </si>
  <si>
    <t>MiddleEast_IranSouthCentral</t>
  </si>
  <si>
    <t>MiddleEast_IranNorthCentral</t>
  </si>
  <si>
    <t>MiddleEast_IranSemnan</t>
  </si>
  <si>
    <t>MiddleEast_IranCaspian</t>
  </si>
  <si>
    <t>MiddleEast_IranAzerbaijan</t>
  </si>
  <si>
    <t>MiddleEast_IranKurdistan</t>
  </si>
  <si>
    <t>MiddleEast_SyriaNorth</t>
  </si>
  <si>
    <t>MiddleEast_SyriaSouth</t>
  </si>
  <si>
    <t>MiddleEast_IraqWest</t>
  </si>
  <si>
    <t>MiddleEast_IraqEast</t>
  </si>
  <si>
    <t>MiddleEast_IraqSouth</t>
  </si>
  <si>
    <t>MiddleEast_Kuwait</t>
  </si>
  <si>
    <t>MiddleEast_Jordan</t>
  </si>
  <si>
    <t>MiddleEast_Jerusalem</t>
  </si>
  <si>
    <t>MiddleEast_ArabiaMadinah</t>
  </si>
  <si>
    <t>MiddleEast_ArabiaMakkah</t>
  </si>
  <si>
    <t>MiddleEast_ArabiaMecca</t>
  </si>
  <si>
    <t>MiddleEast_ArabiaAsir</t>
  </si>
  <si>
    <t>MiddleEast_ArabiaTabuk</t>
  </si>
  <si>
    <t>MiddleEast_ArabiaRiyadh</t>
  </si>
  <si>
    <t>MiddleEast_ArabiaHayil</t>
  </si>
  <si>
    <t>MiddleEast_ArabiaAlHodud</t>
  </si>
  <si>
    <t>MiddleEast_ArabiaAsSharqiyahNorth</t>
  </si>
  <si>
    <t>MiddleEast_ArabiaDesertEast</t>
  </si>
  <si>
    <t>MiddleEast_ArabiaDesertWest</t>
  </si>
  <si>
    <t>MiddleEast_OmanEast</t>
  </si>
  <si>
    <t>MiddleEast_OmanNorth</t>
  </si>
  <si>
    <t>MiddleEast_OmanSouth</t>
  </si>
  <si>
    <t>MiddleEast_YemenNorth</t>
  </si>
  <si>
    <t>MiddleEast_YemenSouth</t>
  </si>
  <si>
    <t>Africa_EgyptSuez</t>
  </si>
  <si>
    <t>Africa_EgyptRedSea</t>
  </si>
  <si>
    <t>Africa_EgyptCairo</t>
  </si>
  <si>
    <t>Africa_EgyptMatruh</t>
  </si>
  <si>
    <t>Africa_EgyptNewValleyWest</t>
  </si>
  <si>
    <t>Africa_EgyptNewValleyEast</t>
  </si>
  <si>
    <t>Africa_LibyaDerna</t>
  </si>
  <si>
    <t>Africa_LibyaEdjabia</t>
  </si>
  <si>
    <t>Africa_LibyaSirt</t>
  </si>
  <si>
    <t>Africa_LibyaAlkufra</t>
  </si>
  <si>
    <t>Africa_Tunisia</t>
  </si>
  <si>
    <t>Africa_AlgeriaAlgiers</t>
  </si>
  <si>
    <t>Africa_AlgeriaTamanghasset</t>
  </si>
  <si>
    <t>Africa_AlgeriaAdrar</t>
  </si>
  <si>
    <t>Africa_AlgeriaBechar</t>
  </si>
  <si>
    <t>Africa_Morocco</t>
  </si>
  <si>
    <t>Africa_SaharaSouth</t>
  </si>
  <si>
    <t>Africa_SaharaNorth</t>
  </si>
  <si>
    <t>Africa_MauritaniaEast</t>
  </si>
  <si>
    <t>Africa_MauritaniaWest</t>
  </si>
  <si>
    <t>Africa_WestSaharaState</t>
  </si>
  <si>
    <t>Africa_SudanPort</t>
  </si>
  <si>
    <t>Africa_SudanKordofanNorth</t>
  </si>
  <si>
    <t>Africa_SudanKordofanSouth</t>
  </si>
  <si>
    <t>Africa_SouthSudan</t>
  </si>
  <si>
    <t>Africa_Eritrea</t>
  </si>
  <si>
    <t>Africa_EthiopiaAmhara</t>
  </si>
  <si>
    <t>Africa_EthiopiaOromiya</t>
  </si>
  <si>
    <t>Africa_EthiopiaSomali</t>
  </si>
  <si>
    <t>Africa_Somalia</t>
  </si>
  <si>
    <t>Africa_SomaliaHorn</t>
  </si>
  <si>
    <t>Africa_KenyaEast</t>
  </si>
  <si>
    <t>Africa_KenyaWest</t>
  </si>
  <si>
    <t>Africa_TanzaniaSouth</t>
  </si>
  <si>
    <t>Africa_TanzaniaNorth</t>
  </si>
  <si>
    <t>Africa_Uganda</t>
  </si>
  <si>
    <t>Africa_MozambiqueNorth</t>
  </si>
  <si>
    <t>Africa_MozambiqueSouth</t>
  </si>
  <si>
    <t>Africa_Zambia</t>
  </si>
  <si>
    <t>Africa_Zimbabwe</t>
  </si>
  <si>
    <t>Africa_SouthAfricaLimpopo</t>
  </si>
  <si>
    <t>Africa_SouthAfricaKwazulu-Natal</t>
  </si>
  <si>
    <t>Africa_SouthAfricaCape</t>
  </si>
  <si>
    <t>Africa_SouthAfricaCapeWest</t>
  </si>
  <si>
    <t>Africa_SouthAfricaNorth</t>
  </si>
  <si>
    <t>Africa_Namibia</t>
  </si>
  <si>
    <t>Africa_Angola</t>
  </si>
  <si>
    <t>Africa_Botswana</t>
  </si>
  <si>
    <t>Africa_DRCKatanga</t>
  </si>
  <si>
    <t>Africa_DRCBandundu</t>
  </si>
  <si>
    <t>Africa_DRCManiema</t>
  </si>
  <si>
    <t>Africa_DRCEquateur</t>
  </si>
  <si>
    <t>Africa_CentralAfricanRepublic</t>
  </si>
  <si>
    <t>Africa_ChadSouth</t>
  </si>
  <si>
    <t>Africa_ChadNorth</t>
  </si>
  <si>
    <t>Africa_ChadWest</t>
  </si>
  <si>
    <t>Africa_Nigeria</t>
  </si>
  <si>
    <t>Africa_Cameroon</t>
  </si>
  <si>
    <t>Africa_NigerEast</t>
  </si>
  <si>
    <t>Africa_NigerWest</t>
  </si>
  <si>
    <t>Africa_Ghana</t>
  </si>
  <si>
    <t>Africa_IvoryCoastNorth</t>
  </si>
  <si>
    <t>Africa_IvoryCoastSouth</t>
  </si>
  <si>
    <t>Africa_Liberia</t>
  </si>
  <si>
    <t>Africa_EastGuinea</t>
  </si>
  <si>
    <t>Africa_WestGuinea</t>
  </si>
  <si>
    <t>Africa_Senegal</t>
  </si>
  <si>
    <t>Africa_MaliWest</t>
  </si>
  <si>
    <t>Africa_MaliEast</t>
  </si>
  <si>
    <t>Madagascar_Boeny</t>
  </si>
  <si>
    <t>Madagascar_Sava</t>
  </si>
  <si>
    <t>Madagascar_Androy</t>
  </si>
  <si>
    <t>Madagascar_Menabe</t>
  </si>
  <si>
    <t>Russia_KrasnodarKrai</t>
  </si>
  <si>
    <t>Russia_Kola</t>
  </si>
  <si>
    <t>Russia_Karelia</t>
  </si>
  <si>
    <t>Russia_Leningrad</t>
  </si>
  <si>
    <t>Russia_Novgorod</t>
  </si>
  <si>
    <t>Russia_Arkhangelsk</t>
  </si>
  <si>
    <t>Russia_Smolensk</t>
  </si>
  <si>
    <t>Russia_Moscow</t>
  </si>
  <si>
    <t>Russia_Krasnodar</t>
  </si>
  <si>
    <t>Russia_Volgograd</t>
  </si>
  <si>
    <t>Russia_Voronezh</t>
  </si>
  <si>
    <t>Russia_Saratov</t>
  </si>
  <si>
    <t>Russia_Komi</t>
  </si>
  <si>
    <t>Russia_Nenetsia</t>
  </si>
  <si>
    <t>Russia_Kirov</t>
  </si>
  <si>
    <t>Russia_Perm</t>
  </si>
  <si>
    <t>Russia_Aktau</t>
  </si>
  <si>
    <t>Russia_Yugra</t>
  </si>
  <si>
    <t>Russia_WestYamalia</t>
  </si>
  <si>
    <t>Russia_Samara</t>
  </si>
  <si>
    <t>Russia_EastYamalia</t>
  </si>
  <si>
    <t>Russia_NorthKrasoyarsk</t>
  </si>
  <si>
    <t>Russia_CentralKrasoyarsk</t>
  </si>
  <si>
    <t>Russia_SouthKrasoyarsk</t>
  </si>
  <si>
    <t>Russia_Irkustk</t>
  </si>
  <si>
    <t>Russia_SouthSakha</t>
  </si>
  <si>
    <t>Russia_NorthSakha</t>
  </si>
  <si>
    <t>Russia_EastSakha</t>
  </si>
  <si>
    <t>Russia_Khabarovsk</t>
  </si>
  <si>
    <t>Russia_Magadan</t>
  </si>
  <si>
    <t>Russia_Chukotka</t>
  </si>
  <si>
    <t>Russia_Kamchatka</t>
  </si>
  <si>
    <t>CentralAsia_Kazakhstan</t>
  </si>
  <si>
    <t>CentralAsia_KazakhstanMangystau</t>
  </si>
  <si>
    <t>CentralAsia_Mongolia</t>
  </si>
  <si>
    <t>CentralAsia_SouthAfghanistan</t>
  </si>
  <si>
    <t>CentralAsia_NorthAfghanistan</t>
  </si>
  <si>
    <t>CentralAsia_Turkmenistan</t>
  </si>
  <si>
    <t>CentralAsia_NorthTurkmenistan</t>
  </si>
  <si>
    <t>CentralAsia_Uzbekistan</t>
  </si>
  <si>
    <t>CentralAsia_Tajikistan</t>
  </si>
  <si>
    <t>CentralAsia_Kyrgyzstan</t>
  </si>
  <si>
    <t>China_Jilin</t>
  </si>
  <si>
    <t>China_Liaoning</t>
  </si>
  <si>
    <t>China_NorthInnerMongolia</t>
  </si>
  <si>
    <t>China_Beijing</t>
  </si>
  <si>
    <t>China_Shandong</t>
  </si>
  <si>
    <t>China_Jiangsu</t>
  </si>
  <si>
    <t>China_Zhejiang</t>
  </si>
  <si>
    <t>China_Fujian</t>
  </si>
  <si>
    <t>China_EastGuangdong</t>
  </si>
  <si>
    <t>China_WestGuangdong</t>
  </si>
  <si>
    <t>China_Jiangxi</t>
  </si>
  <si>
    <t>China_Anhui</t>
  </si>
  <si>
    <t>China_NorthHeinan</t>
  </si>
  <si>
    <t>China_SouthHeinan</t>
  </si>
  <si>
    <t>China_Hubei</t>
  </si>
  <si>
    <t>China_Hunan</t>
  </si>
  <si>
    <t>China_Heibei</t>
  </si>
  <si>
    <t>China_EastGuangxi</t>
  </si>
  <si>
    <t>China_WestGuangxi</t>
  </si>
  <si>
    <t>China_Yunnan</t>
  </si>
  <si>
    <t>China_Guizhou</t>
  </si>
  <si>
    <t>China_SouthChongqing</t>
  </si>
  <si>
    <t>China_NorthChongqing</t>
  </si>
  <si>
    <t>China_Shaanxi</t>
  </si>
  <si>
    <t>China_Shanxi</t>
  </si>
  <si>
    <t>China_SouthInnerMongolia</t>
  </si>
  <si>
    <t>China_EastQinghai</t>
  </si>
  <si>
    <t>China_WestQinghai</t>
  </si>
  <si>
    <t>China_SouthTibet</t>
  </si>
  <si>
    <t>China_CentralTibet</t>
  </si>
  <si>
    <t>China_WestTibet</t>
  </si>
  <si>
    <t>China_EastXinjiang</t>
  </si>
  <si>
    <t>China_WestXinjiang</t>
  </si>
  <si>
    <t>EastAsia_NorthKorea</t>
  </si>
  <si>
    <t>EastAsia_EastKorea</t>
  </si>
  <si>
    <t>EastAsia_SouthKorea</t>
  </si>
  <si>
    <t>EastAsia_JapanHokkaido</t>
  </si>
  <si>
    <t>EastAsia_JapanTohoku</t>
  </si>
  <si>
    <t>EastAsia_JapanChubu</t>
  </si>
  <si>
    <t>EastAsia_JapanKansai</t>
  </si>
  <si>
    <t>EastAsia_JapanKyushu</t>
  </si>
  <si>
    <t>India_Bangladesh</t>
  </si>
  <si>
    <t>India_Nepal</t>
  </si>
  <si>
    <t>India_Odisha</t>
  </si>
  <si>
    <t>India_AndhraPradesh</t>
  </si>
  <si>
    <t>India_TamilNadu</t>
  </si>
  <si>
    <t>India_Kerala</t>
  </si>
  <si>
    <t>India_Telangana</t>
  </si>
  <si>
    <t>India_Maharashtra</t>
  </si>
  <si>
    <t>India_MadhyaPradesh</t>
  </si>
  <si>
    <t>India_Chhattisgarh</t>
  </si>
  <si>
    <t>India_UttarPradesh</t>
  </si>
  <si>
    <t>India_Gujarat</t>
  </si>
  <si>
    <t>India_Rajasthan</t>
  </si>
  <si>
    <t>India_PakistanBaluchistan</t>
  </si>
  <si>
    <t>India_PakistanMakran</t>
  </si>
  <si>
    <t>India_PakistanPunjab</t>
  </si>
  <si>
    <t>India_PakistanSindh</t>
  </si>
  <si>
    <t>India_SriLanka</t>
  </si>
  <si>
    <t>SEAsia_BurmaNorth</t>
  </si>
  <si>
    <t>SEAsia_BurmaSouth</t>
  </si>
  <si>
    <t>SEAsia_ThailandCentral</t>
  </si>
  <si>
    <t>SEAsia_ThailandNorth</t>
  </si>
  <si>
    <t>SEAsia_ThailandGulf</t>
  </si>
  <si>
    <t>SEAsia_ThailandSouth</t>
  </si>
  <si>
    <t>SEAsia_Laos</t>
  </si>
  <si>
    <t>SEAsia_Cambodia</t>
  </si>
  <si>
    <t>SEAsia_VietnamNorth</t>
  </si>
  <si>
    <t>SEAsia_VietnamCentral</t>
  </si>
  <si>
    <t>SEAsia_VietnamSouth</t>
  </si>
  <si>
    <t>SEAsia_Malaysia</t>
  </si>
  <si>
    <t>SEAsia_IndonesiaSumatraNorth</t>
  </si>
  <si>
    <t>SEAsia_IndonesiaSumatraSouth</t>
  </si>
  <si>
    <t>SEAsia_IndonesiaJavaWest</t>
  </si>
  <si>
    <t>SEAsia_IndonesiaJavaEast</t>
  </si>
  <si>
    <t>SEAsia_IndonesiaKalimantanWest</t>
  </si>
  <si>
    <t>SEAsia_IndonesiaKalimantanCentral</t>
  </si>
  <si>
    <t>SEAsia_IndonesiaKalimantanEast</t>
  </si>
  <si>
    <t>SEAsia_IndonesiaKalimantanNorth</t>
  </si>
  <si>
    <t>SEAsia_IndonesiaSulawesi</t>
  </si>
  <si>
    <t>SEAsia_IndonesiaPapauWest</t>
  </si>
  <si>
    <t>SEAsia_IndonesiaPapauEast</t>
  </si>
  <si>
    <t>SEAsia_PapauNewGuinea</t>
  </si>
  <si>
    <t>SEAsia_PhillipinesManila</t>
  </si>
  <si>
    <t>SEAsia_PhillipinesDavao</t>
  </si>
  <si>
    <t>SEAsia_Brunei</t>
  </si>
  <si>
    <t>Australia_QueenslandNorth</t>
  </si>
  <si>
    <t>Australia_QueenslandSouth</t>
  </si>
  <si>
    <t>Australia_NewSouthWales</t>
  </si>
  <si>
    <t>Australia_Victoria</t>
  </si>
  <si>
    <t>Australia_SouthAustraliaEast</t>
  </si>
  <si>
    <t>Australia_SouthAustraliaCentral</t>
  </si>
  <si>
    <t>Australia_SouthAustraliaWest</t>
  </si>
  <si>
    <t>Australia_WesternAustraliaSouth</t>
  </si>
  <si>
    <t>Australia_WesternAustraliaWest</t>
  </si>
  <si>
    <t>Australia_WesternAustraliaCentral</t>
  </si>
  <si>
    <t>Australia_WesternAustraliaNorth</t>
  </si>
  <si>
    <t>Australia_AliceSprings</t>
  </si>
  <si>
    <t>Australia_NorthernAustraliaSouth</t>
  </si>
  <si>
    <t>Australia_NorthernAustraliaNorth</t>
  </si>
  <si>
    <t>Australia_NewZealandWellington</t>
  </si>
  <si>
    <t>Australia_NewZealandWestcoast</t>
  </si>
  <si>
    <t>Australia_NewZealandCanterbury</t>
  </si>
  <si>
    <t>Australia_NewZealandFiordland</t>
  </si>
  <si>
    <t>31,68</t>
  </si>
  <si>
    <t>43,87</t>
  </si>
  <si>
    <t>56,67</t>
  </si>
  <si>
    <t>52,50</t>
  </si>
  <si>
    <t>74,89</t>
  </si>
  <si>
    <t>76,44</t>
  </si>
  <si>
    <t>77,44</t>
  </si>
  <si>
    <t>98,91</t>
  </si>
  <si>
    <t>121,50</t>
  </si>
  <si>
    <t>151,91</t>
  </si>
  <si>
    <t>161,55</t>
  </si>
  <si>
    <t>221,57</t>
  </si>
  <si>
    <t>186,75</t>
  </si>
  <si>
    <t>232,73</t>
  </si>
  <si>
    <t xml:space="preserve">198,124		</t>
  </si>
  <si>
    <t xml:space="preserve">231,144	</t>
  </si>
  <si>
    <t>305,83</t>
  </si>
  <si>
    <t>299,50</t>
  </si>
  <si>
    <t>330,59</t>
  </si>
  <si>
    <t>289,68</t>
  </si>
  <si>
    <t>331,23</t>
  </si>
  <si>
    <t>379,27</t>
  </si>
  <si>
    <t>281,26</t>
  </si>
  <si>
    <t>331,7</t>
  </si>
  <si>
    <t>379,26</t>
  </si>
  <si>
    <t>359,62</t>
  </si>
  <si>
    <t>371,72</t>
  </si>
  <si>
    <t>379,61</t>
  </si>
  <si>
    <t>396,95</t>
  </si>
  <si>
    <t>401,88</t>
  </si>
  <si>
    <t>406,97</t>
  </si>
  <si>
    <t>470,89</t>
  </si>
  <si>
    <t>435,92</t>
  </si>
  <si>
    <t>444,95</t>
  </si>
  <si>
    <t>448,98</t>
  </si>
  <si>
    <t>453,89</t>
  </si>
  <si>
    <t>453,79</t>
  </si>
  <si>
    <t>459,84</t>
  </si>
  <si>
    <t>438,87</t>
  </si>
  <si>
    <t>441,73</t>
  </si>
  <si>
    <t>462,64</t>
  </si>
  <si>
    <t>453,53</t>
  </si>
  <si>
    <t>429,73</t>
  </si>
  <si>
    <t>432,80</t>
  </si>
  <si>
    <t>422,82</t>
  </si>
  <si>
    <t>429,89</t>
  </si>
  <si>
    <t>473,45</t>
  </si>
  <si>
    <t>477,65</t>
  </si>
  <si>
    <t>464,72</t>
  </si>
  <si>
    <t>477,77</t>
  </si>
  <si>
    <t>465,81</t>
  </si>
  <si>
    <t>492,51</t>
  </si>
  <si>
    <t>501,53</t>
  </si>
  <si>
    <t>502,99</t>
  </si>
  <si>
    <t>529,98</t>
  </si>
  <si>
    <t>552,75</t>
  </si>
  <si>
    <t>548,51</t>
  </si>
  <si>
    <t>599,33</t>
  </si>
  <si>
    <t>592,83</t>
  </si>
  <si>
    <t>648,30</t>
  </si>
  <si>
    <t>649,99</t>
  </si>
  <si>
    <t>733,41</t>
  </si>
  <si>
    <t>759,99</t>
  </si>
  <si>
    <t>791,86</t>
  </si>
  <si>
    <t>851,62</t>
  </si>
  <si>
    <t>Province_ID</t>
  </si>
  <si>
    <t>Vertex_1</t>
  </si>
  <si>
    <t>Vertex_2</t>
  </si>
  <si>
    <t>Vertex_3</t>
  </si>
  <si>
    <t>Capital</t>
  </si>
  <si>
    <t>Description</t>
  </si>
  <si>
    <t>Region</t>
  </si>
  <si>
    <t>Climate</t>
  </si>
  <si>
    <t>Yes</t>
  </si>
  <si>
    <t>No</t>
  </si>
  <si>
    <t>Tundra</t>
  </si>
  <si>
    <t>Taiga</t>
  </si>
  <si>
    <t>Plains</t>
  </si>
  <si>
    <t>Savanna</t>
  </si>
  <si>
    <t>Forest</t>
  </si>
  <si>
    <t>Desert</t>
  </si>
  <si>
    <t>Jungle</t>
  </si>
  <si>
    <t>Rome</t>
  </si>
  <si>
    <t>Florence</t>
  </si>
  <si>
    <t>Istanbul</t>
  </si>
  <si>
    <t>Georgia</t>
  </si>
  <si>
    <t>(Pyramids)</t>
  </si>
  <si>
    <t>Beijing</t>
  </si>
  <si>
    <t>Fujian</t>
  </si>
  <si>
    <t>(Historical chinese empire capital site)</t>
  </si>
  <si>
    <t>(Confucian Holy site - Kong family mansion)</t>
  </si>
  <si>
    <t>(Holy site - birthplace of prince siddhartha gautama)</t>
  </si>
  <si>
    <t>(Holy site - For all ahbrahamic religions)</t>
  </si>
  <si>
    <t>(Holy site - Islamic grand mosque)</t>
  </si>
  <si>
    <t>(Holy site - Taoist sacred mountain)</t>
  </si>
  <si>
    <t>(Holy site - Seat of ecuminical? Patriach of the eastern orthodox church)</t>
  </si>
  <si>
    <t xml:space="preserve"> (Holy site - Zoroastrian great fire location)</t>
  </si>
  <si>
    <t>(Holy site - Cusco, sun temple)</t>
  </si>
  <si>
    <t>(Chichen Itza as well as other mayan sites)</t>
  </si>
  <si>
    <t>(Holy site - Vatican city)</t>
  </si>
  <si>
    <t>(Holy site - bahai house of bab)</t>
  </si>
  <si>
    <t>Shiraz</t>
  </si>
  <si>
    <t>(Holy site - Various hindu holy sites)</t>
  </si>
  <si>
    <t>(Holy site - Jain holy mountain of shatrunjaya)</t>
  </si>
  <si>
    <t>(Holy site - Sikh temple of god)</t>
  </si>
  <si>
    <t>(Christ the redeemer)</t>
  </si>
  <si>
    <t>Lhasa</t>
  </si>
  <si>
    <t>(Potala Palace)</t>
  </si>
  <si>
    <t>(Grand Canyon)</t>
  </si>
  <si>
    <t>Phoenix</t>
  </si>
  <si>
    <t>Mecca</t>
  </si>
  <si>
    <t>Trondheim</t>
  </si>
  <si>
    <t>Juba</t>
  </si>
  <si>
    <t>South Sudan</t>
  </si>
  <si>
    <t>Changchun</t>
  </si>
  <si>
    <t>Jilin</t>
  </si>
  <si>
    <t>Mogadishu</t>
  </si>
  <si>
    <t>Somalia</t>
  </si>
  <si>
    <t>Zambia</t>
  </si>
  <si>
    <t>Zimbabwe</t>
  </si>
  <si>
    <t>Kindu</t>
  </si>
  <si>
    <t>Maniema</t>
  </si>
  <si>
    <t>Naypyidaw</t>
  </si>
  <si>
    <t>Mandalay</t>
  </si>
  <si>
    <t>Petrozavodsk</t>
  </si>
  <si>
    <t>Karelia</t>
  </si>
  <si>
    <t>Volgograd</t>
  </si>
  <si>
    <t>Nenetsia</t>
  </si>
  <si>
    <t>Perm</t>
  </si>
  <si>
    <t>South Burma</t>
  </si>
  <si>
    <t>North Burma</t>
  </si>
  <si>
    <t>Punjab</t>
  </si>
  <si>
    <t>Trondelag</t>
  </si>
  <si>
    <t>Lazio</t>
  </si>
  <si>
    <t>Tuscany</t>
  </si>
  <si>
    <t>Arizona</t>
  </si>
  <si>
    <t>Baghdad</t>
  </si>
  <si>
    <t>Monrovia</t>
  </si>
  <si>
    <t>Liberia</t>
  </si>
  <si>
    <t>Boeny</t>
  </si>
  <si>
    <t>Sava</t>
  </si>
  <si>
    <t>Androy</t>
  </si>
  <si>
    <t>Abuja</t>
  </si>
  <si>
    <t>Nigeria</t>
  </si>
  <si>
    <t>Petropavlovsk-Kamchatsky</t>
  </si>
  <si>
    <t>Kamchatka</t>
  </si>
  <si>
    <t>Bahir Dar</t>
  </si>
  <si>
    <t>Amhara</t>
  </si>
  <si>
    <t>Makassar</t>
  </si>
  <si>
    <t>Sulawesi</t>
  </si>
  <si>
    <t>Victoria</t>
  </si>
  <si>
    <t>Vienna</t>
  </si>
  <si>
    <t>Austria</t>
  </si>
  <si>
    <t>Bulgaria</t>
  </si>
  <si>
    <t>Kunming</t>
  </si>
  <si>
    <t>Yunnan</t>
  </si>
  <si>
    <t>Harare</t>
  </si>
  <si>
    <t>Namibia</t>
  </si>
  <si>
    <t>Suez</t>
  </si>
  <si>
    <t>(Suez Canal)</t>
  </si>
  <si>
    <t>Sofia</t>
  </si>
  <si>
    <t>Fars</t>
  </si>
  <si>
    <t>Mahajanga</t>
  </si>
  <si>
    <t>Ulaanbaatar</t>
  </si>
  <si>
    <t>Mongolia</t>
  </si>
  <si>
    <t>Windhoek</t>
  </si>
  <si>
    <t>Burgos</t>
  </si>
  <si>
    <t>Edmonton</t>
  </si>
  <si>
    <t>Alberta</t>
  </si>
  <si>
    <t>Iceland</t>
  </si>
  <si>
    <t>Reykjavik</t>
  </si>
  <si>
    <t>Umea</t>
  </si>
  <si>
    <t>Vasterbotten</t>
  </si>
  <si>
    <t>Baku</t>
  </si>
  <si>
    <t>Azerbaijan</t>
  </si>
  <si>
    <t>Ganja</t>
  </si>
  <si>
    <t>Ardabil</t>
  </si>
  <si>
    <t>Ambovombe-Androy</t>
  </si>
  <si>
    <t>Sambava</t>
  </si>
  <si>
    <t>Fuzhou</t>
  </si>
  <si>
    <t>Melbourne</t>
  </si>
  <si>
    <t>Alice Springs</t>
  </si>
  <si>
    <t>North Sahara</t>
  </si>
  <si>
    <t>Tamanrasset</t>
  </si>
  <si>
    <t>South Sahara</t>
  </si>
  <si>
    <t>Gao</t>
  </si>
  <si>
    <t>Perm Krai</t>
  </si>
  <si>
    <t>Naryan-Mar</t>
  </si>
  <si>
    <t>Lusaka</t>
  </si>
  <si>
    <t>Te Anau</t>
  </si>
  <si>
    <t>Fiordland</t>
  </si>
  <si>
    <t>Christchurch</t>
  </si>
  <si>
    <t>Canterbury</t>
  </si>
  <si>
    <t>Wellington</t>
  </si>
  <si>
    <t>Auckland</t>
  </si>
  <si>
    <t>North island</t>
  </si>
  <si>
    <t>Anchorage</t>
  </si>
  <si>
    <t>Alaska</t>
  </si>
  <si>
    <t>Bethel</t>
  </si>
  <si>
    <t>Kotzebue</t>
  </si>
  <si>
    <t>Juneau</t>
  </si>
  <si>
    <t>Fairbanks</t>
  </si>
  <si>
    <t>Utqiagvik</t>
  </si>
  <si>
    <t>Whitehorse</t>
  </si>
  <si>
    <t>Yukon</t>
  </si>
  <si>
    <t>Nunavut</t>
  </si>
  <si>
    <t>Inuvik</t>
  </si>
  <si>
    <t>Northwest territories</t>
  </si>
  <si>
    <t>Yellowknife</t>
  </si>
  <si>
    <t>Manitoba</t>
  </si>
  <si>
    <t>Ontario</t>
  </si>
  <si>
    <t>Iqaluit</t>
  </si>
  <si>
    <t>Cambridge Bay</t>
  </si>
  <si>
    <t>Vancouver</t>
  </si>
  <si>
    <t>British Columbia</t>
  </si>
  <si>
    <t>Kelowna</t>
  </si>
  <si>
    <t>Saskatoon</t>
  </si>
  <si>
    <t>Sasketchewan</t>
  </si>
  <si>
    <t>Winnipeg</t>
  </si>
  <si>
    <t>Thompson</t>
  </si>
  <si>
    <t>Churchill</t>
  </si>
  <si>
    <t>Ottawa</t>
  </si>
  <si>
    <t>Toronto</t>
  </si>
  <si>
    <t>Montreal</t>
  </si>
  <si>
    <t>Quebec City</t>
  </si>
  <si>
    <t>Kuujjuaq</t>
  </si>
  <si>
    <t>Quebec</t>
  </si>
  <si>
    <t>California</t>
  </si>
  <si>
    <t>New Brunswick</t>
  </si>
  <si>
    <t>Fredericton</t>
  </si>
  <si>
    <t>Halifax</t>
  </si>
  <si>
    <t>Sydney</t>
  </si>
  <si>
    <t>Nova Scotia</t>
  </si>
  <si>
    <t>Seattle</t>
  </si>
  <si>
    <t>Washington</t>
  </si>
  <si>
    <t>Boise</t>
  </si>
  <si>
    <t>Idaho</t>
  </si>
  <si>
    <t>Denver</t>
  </si>
  <si>
    <t>Colorado</t>
  </si>
  <si>
    <t>Albuquerque</t>
  </si>
  <si>
    <t>New Mexico</t>
  </si>
  <si>
    <t>Helena</t>
  </si>
  <si>
    <t>Montana</t>
  </si>
  <si>
    <t>Portland</t>
  </si>
  <si>
    <t>Oregon</t>
  </si>
  <si>
    <t>Minneapolis</t>
  </si>
  <si>
    <t>Minnesota</t>
  </si>
  <si>
    <t>Milwaukee</t>
  </si>
  <si>
    <t>Wisconsin</t>
  </si>
  <si>
    <t>Chicago</t>
  </si>
  <si>
    <t>Illinois</t>
  </si>
  <si>
    <t>Austin</t>
  </si>
  <si>
    <t>Texas</t>
  </si>
  <si>
    <t>Florida</t>
  </si>
  <si>
    <t>Detroit</t>
  </si>
  <si>
    <t>Michigan</t>
  </si>
  <si>
    <t>Philadelphia</t>
  </si>
  <si>
    <t>New York</t>
  </si>
  <si>
    <t>New York City</t>
  </si>
  <si>
    <t>Pennsylvania</t>
  </si>
  <si>
    <t>Washington DC</t>
  </si>
  <si>
    <t>Tallahassee</t>
  </si>
  <si>
    <t>Atlanta</t>
  </si>
  <si>
    <t>Nashville</t>
  </si>
  <si>
    <t>Tennessee</t>
  </si>
  <si>
    <t>Richmond</t>
  </si>
  <si>
    <t>Virginia</t>
  </si>
  <si>
    <t>Charlotte</t>
  </si>
  <si>
    <t>North Carolina</t>
  </si>
  <si>
    <t>Mexicali</t>
  </si>
  <si>
    <t>Baja California</t>
  </si>
  <si>
    <t>Monterrey</t>
  </si>
  <si>
    <t>Nuevo Leon</t>
  </si>
  <si>
    <t>(United states capital city)</t>
  </si>
  <si>
    <t>Guadalajara</t>
  </si>
  <si>
    <t>Jalisco</t>
  </si>
  <si>
    <t>Ciudad Victoria</t>
  </si>
  <si>
    <t>Tamaulipas</t>
  </si>
  <si>
    <t>Mexico City</t>
  </si>
  <si>
    <t>State of Mexico</t>
  </si>
  <si>
    <t>Chilpancingo</t>
  </si>
  <si>
    <t>Guerrero</t>
  </si>
  <si>
    <t>Merida</t>
  </si>
  <si>
    <t>Yucatan</t>
  </si>
  <si>
    <t>Chiapas</t>
  </si>
  <si>
    <t>Panama</t>
  </si>
  <si>
    <t>Cuba</t>
  </si>
  <si>
    <t>Tuxtla Gutierrez</t>
  </si>
  <si>
    <t>Managua</t>
  </si>
  <si>
    <t>Nicaragua</t>
  </si>
  <si>
    <t>Panama City</t>
  </si>
  <si>
    <t>Havana</t>
  </si>
  <si>
    <t>Santo Domingo</t>
  </si>
  <si>
    <t>Guiana</t>
  </si>
  <si>
    <t>Amazonas</t>
  </si>
  <si>
    <t>Ecuador</t>
  </si>
  <si>
    <t>Bolivia</t>
  </si>
  <si>
    <t>Dominican Republic</t>
  </si>
  <si>
    <t>Medellin</t>
  </si>
  <si>
    <t>Colombia</t>
  </si>
  <si>
    <t>Bogota</t>
  </si>
  <si>
    <t>Caracas</t>
  </si>
  <si>
    <t>Venezuela</t>
  </si>
  <si>
    <t>Ciudad Guayana</t>
  </si>
  <si>
    <t>Maracaibo</t>
  </si>
  <si>
    <t>Cayenne</t>
  </si>
  <si>
    <t>Manaus</t>
  </si>
  <si>
    <t>Quito</t>
  </si>
  <si>
    <t>Chiclayo</t>
  </si>
  <si>
    <t>North Peru</t>
  </si>
  <si>
    <t>Central Peru</t>
  </si>
  <si>
    <t>South Peru</t>
  </si>
  <si>
    <t>Lima</t>
  </si>
  <si>
    <t>Cusco</t>
  </si>
  <si>
    <t>Sucre</t>
  </si>
  <si>
    <t>Porto Velho</t>
  </si>
  <si>
    <t>Rondonia</t>
  </si>
  <si>
    <t>Sao Luis</t>
  </si>
  <si>
    <t>Maranhao</t>
  </si>
  <si>
    <t>Cuiaba</t>
  </si>
  <si>
    <t>Mato grosso</t>
  </si>
  <si>
    <t>Tocantins</t>
  </si>
  <si>
    <t>Palmas</t>
  </si>
  <si>
    <t>Natal</t>
  </si>
  <si>
    <t>Rio Grande do Norte</t>
  </si>
  <si>
    <t>Goiania</t>
  </si>
  <si>
    <t>Goias</t>
  </si>
  <si>
    <t>Asuncion</t>
  </si>
  <si>
    <t>Paraguay</t>
  </si>
  <si>
    <t>Uruguay</t>
  </si>
  <si>
    <t>Rio de Janeiro</t>
  </si>
  <si>
    <t>Concepcion</t>
  </si>
  <si>
    <t>Montevideo</t>
  </si>
  <si>
    <t>Calama</t>
  </si>
  <si>
    <t>Chile</t>
  </si>
  <si>
    <t>Iquique</t>
  </si>
  <si>
    <t>Argentina</t>
  </si>
  <si>
    <t>Kujalleq</t>
  </si>
  <si>
    <t>Qeqqata</t>
  </si>
  <si>
    <t>Cordoba</t>
  </si>
  <si>
    <t>Sermersooq</t>
  </si>
  <si>
    <t>Qaasuitsup</t>
  </si>
  <si>
    <t>Buenos Aires</t>
  </si>
  <si>
    <t>Bahia Blanca</t>
  </si>
  <si>
    <t>Neuquen</t>
  </si>
  <si>
    <t>Santiago</t>
  </si>
  <si>
    <t>rio Gallegos</t>
  </si>
  <si>
    <t>Punta Arenas</t>
  </si>
  <si>
    <t>Magellan</t>
  </si>
  <si>
    <t>Tolhuin</t>
  </si>
  <si>
    <t>Nanortalik</t>
  </si>
  <si>
    <t>Scotland</t>
  </si>
  <si>
    <t>Sisimiut</t>
  </si>
  <si>
    <t>Nuuk</t>
  </si>
  <si>
    <t>Atammik</t>
  </si>
  <si>
    <t>Ilulissat</t>
  </si>
  <si>
    <t>Nuussuaq</t>
  </si>
  <si>
    <t>Kullorsuaq</t>
  </si>
  <si>
    <t>North East Greenland</t>
  </si>
  <si>
    <t>Belfast</t>
  </si>
  <si>
    <t>Ireland</t>
  </si>
  <si>
    <t>Dublin</t>
  </si>
  <si>
    <t>Edinburgh</t>
  </si>
  <si>
    <t>England</t>
  </si>
  <si>
    <t>York</t>
  </si>
  <si>
    <t>Lancaster</t>
  </si>
  <si>
    <t>London</t>
  </si>
  <si>
    <t>Marmara</t>
  </si>
  <si>
    <t>Bretange</t>
  </si>
  <si>
    <t>Rennes</t>
  </si>
  <si>
    <t>Pays De La Loire</t>
  </si>
  <si>
    <t>Switzerland</t>
  </si>
  <si>
    <t>Nantes</t>
  </si>
  <si>
    <t>Rouen</t>
  </si>
  <si>
    <t>Normandy</t>
  </si>
  <si>
    <t>Occitanie</t>
  </si>
  <si>
    <t>Alpes</t>
  </si>
  <si>
    <t>Strasbourg</t>
  </si>
  <si>
    <t>Milan</t>
  </si>
  <si>
    <t>Bordeaux</t>
  </si>
  <si>
    <t>Aquitaine</t>
  </si>
  <si>
    <t>Toulouse</t>
  </si>
  <si>
    <t>Marseille</t>
  </si>
  <si>
    <t>Grand Est</t>
  </si>
  <si>
    <t>Bern</t>
  </si>
  <si>
    <t>Amsterdam</t>
  </si>
  <si>
    <t>Netherlands</t>
  </si>
  <si>
    <t>Sicily</t>
  </si>
  <si>
    <t>Catalonia</t>
  </si>
  <si>
    <t>Valencia</t>
  </si>
  <si>
    <t>Lombardy</t>
  </si>
  <si>
    <t>Palermo</t>
  </si>
  <si>
    <t>Leon</t>
  </si>
  <si>
    <t>Galicia</t>
  </si>
  <si>
    <t>Extremadura</t>
  </si>
  <si>
    <t>Andalusia</t>
  </si>
  <si>
    <t>Barcelona</t>
  </si>
  <si>
    <t>Toledo</t>
  </si>
  <si>
    <t>La Mancha</t>
  </si>
  <si>
    <t>La Coruna</t>
  </si>
  <si>
    <t>Badajoz</t>
  </si>
  <si>
    <t>Portugal</t>
  </si>
  <si>
    <t>Bavaria</t>
  </si>
  <si>
    <t>Saxony</t>
  </si>
  <si>
    <t>Brandenberg</t>
  </si>
  <si>
    <t>Schleswig</t>
  </si>
  <si>
    <t>Pomerania</t>
  </si>
  <si>
    <t>Cadiz</t>
  </si>
  <si>
    <t>Lisbon</t>
  </si>
  <si>
    <t>Munich</t>
  </si>
  <si>
    <t>Croatia</t>
  </si>
  <si>
    <t>Hungary</t>
  </si>
  <si>
    <t>Bosnia</t>
  </si>
  <si>
    <t>Dresden</t>
  </si>
  <si>
    <t>Kiel</t>
  </si>
  <si>
    <t>Albania</t>
  </si>
  <si>
    <t>Serbia</t>
  </si>
  <si>
    <t>Romania</t>
  </si>
  <si>
    <t>Macedonia</t>
  </si>
  <si>
    <t>Peloponnese</t>
  </si>
  <si>
    <t>Berlin</t>
  </si>
  <si>
    <t>Schwerin</t>
  </si>
  <si>
    <t>Warsaw</t>
  </si>
  <si>
    <t>Poland</t>
  </si>
  <si>
    <t>Prague</t>
  </si>
  <si>
    <t>Zagreb</t>
  </si>
  <si>
    <t>Budapest</t>
  </si>
  <si>
    <t>Sarajevo</t>
  </si>
  <si>
    <t>Denmark</t>
  </si>
  <si>
    <t>Tirana</t>
  </si>
  <si>
    <t>Belgrade</t>
  </si>
  <si>
    <t>Bucharest</t>
  </si>
  <si>
    <t>West Ukraine</t>
  </si>
  <si>
    <t>Central Ukraine</t>
  </si>
  <si>
    <t>Eastern Ukraine</t>
  </si>
  <si>
    <t>Ternopil</t>
  </si>
  <si>
    <t>Kyiv</t>
  </si>
  <si>
    <t>Dnipro</t>
  </si>
  <si>
    <t>Skopje</t>
  </si>
  <si>
    <t>Skane</t>
  </si>
  <si>
    <t>Smaland</t>
  </si>
  <si>
    <t>Uppland</t>
  </si>
  <si>
    <t>Vastergotland</t>
  </si>
  <si>
    <t>Halland</t>
  </si>
  <si>
    <t>Patras</t>
  </si>
  <si>
    <t>Minsk</t>
  </si>
  <si>
    <t>Belarus</t>
  </si>
  <si>
    <t>Brest</t>
  </si>
  <si>
    <t>Vilnius</t>
  </si>
  <si>
    <t>Baltic States</t>
  </si>
  <si>
    <t>Copenhagen</t>
  </si>
  <si>
    <t>Malmo</t>
  </si>
  <si>
    <t>Varmland</t>
  </si>
  <si>
    <t>Nordland</t>
  </si>
  <si>
    <t>Jonkoping</t>
  </si>
  <si>
    <t>Stockholm</t>
  </si>
  <si>
    <t>Gothenburg</t>
  </si>
  <si>
    <t>Halmstad</t>
  </si>
  <si>
    <t>Finnmark</t>
  </si>
  <si>
    <t>Ostrobothnia</t>
  </si>
  <si>
    <t>Karlstad</t>
  </si>
  <si>
    <t>[Some Sami people prefer the name Sapmi]</t>
  </si>
  <si>
    <t>Kiruna</t>
  </si>
  <si>
    <t>Bodo</t>
  </si>
  <si>
    <t>Molde</t>
  </si>
  <si>
    <t>More og Romsdal</t>
  </si>
  <si>
    <t>Rogaland</t>
  </si>
  <si>
    <t>Stavanger</t>
  </si>
  <si>
    <t>Innlandet</t>
  </si>
  <si>
    <t>Hamar</t>
  </si>
  <si>
    <t>Oslo</t>
  </si>
  <si>
    <t>Tromso</t>
  </si>
  <si>
    <t>Rovaniemi</t>
  </si>
  <si>
    <t>Finnish Lapland</t>
  </si>
  <si>
    <t>North Ostrobothnia</t>
  </si>
  <si>
    <t>Swedish Lappland</t>
  </si>
  <si>
    <t>Oulu</t>
  </si>
  <si>
    <t>Vaasa</t>
  </si>
  <si>
    <t>Helsinki</t>
  </si>
  <si>
    <t>Uusimaa</t>
  </si>
  <si>
    <t>Adana</t>
  </si>
  <si>
    <t>Ankara</t>
  </si>
  <si>
    <t>Yalova</t>
  </si>
  <si>
    <t>Khorasan</t>
  </si>
  <si>
    <t>Baluchistan</t>
  </si>
  <si>
    <t>Izmir</t>
  </si>
  <si>
    <t>Tbilisi</t>
  </si>
  <si>
    <t>Yerevan</t>
  </si>
  <si>
    <t>Armenia</t>
  </si>
  <si>
    <t>Yeghegnadzor</t>
  </si>
  <si>
    <t>Mashhad</t>
  </si>
  <si>
    <t>Kurdistan</t>
  </si>
  <si>
    <t>Zahedan</t>
  </si>
  <si>
    <t>Isfahan</t>
  </si>
  <si>
    <t>Kerman</t>
  </si>
  <si>
    <t>Tehran</t>
  </si>
  <si>
    <t>Tabriz</t>
  </si>
  <si>
    <t>Gilan</t>
  </si>
  <si>
    <t>Urmia</t>
  </si>
  <si>
    <t>Sanandaj</t>
  </si>
  <si>
    <t>Aleppo</t>
  </si>
  <si>
    <t>Syria</t>
  </si>
  <si>
    <t>Damascus</t>
  </si>
  <si>
    <t>Al Anbar</t>
  </si>
  <si>
    <t>Ramadi</t>
  </si>
  <si>
    <t>Muthanna</t>
  </si>
  <si>
    <t>Samawah</t>
  </si>
  <si>
    <t>Kuwait city</t>
  </si>
  <si>
    <t>Kuwait</t>
  </si>
  <si>
    <t>Jordan</t>
  </si>
  <si>
    <t>Jerusalem</t>
  </si>
  <si>
    <t>Amman</t>
  </si>
  <si>
    <t>Madinah</t>
  </si>
  <si>
    <t>Asir</t>
  </si>
  <si>
    <t>Tabuk</t>
  </si>
  <si>
    <t>Riyadh</t>
  </si>
  <si>
    <t>Medina</t>
  </si>
  <si>
    <t>Al Baha</t>
  </si>
  <si>
    <t>Al Bahah</t>
  </si>
  <si>
    <t>Abha</t>
  </si>
  <si>
    <t>Ha'il</t>
  </si>
  <si>
    <t>Qasim</t>
  </si>
  <si>
    <t>Buraidah</t>
  </si>
  <si>
    <t>Dammam</t>
  </si>
  <si>
    <t>Ash Sharqiyah</t>
  </si>
  <si>
    <t>Shaybah</t>
  </si>
  <si>
    <t>Layla</t>
  </si>
  <si>
    <t>Muscat</t>
  </si>
  <si>
    <t>Oman</t>
  </si>
  <si>
    <t>Yemen</t>
  </si>
  <si>
    <t>Nizwa</t>
  </si>
  <si>
    <t>Salalah</t>
  </si>
  <si>
    <t>Sana'a</t>
  </si>
  <si>
    <t>Aden</t>
  </si>
  <si>
    <t>Shenyang</t>
  </si>
  <si>
    <t>Liaoning</t>
  </si>
  <si>
    <t>Shandong</t>
  </si>
  <si>
    <t>Jiangsu</t>
  </si>
  <si>
    <t>Zhejiang</t>
  </si>
  <si>
    <t>Jiangxi</t>
  </si>
  <si>
    <t>Anhui</t>
  </si>
  <si>
    <t>Hubei</t>
  </si>
  <si>
    <t>Hunan</t>
  </si>
  <si>
    <t>Heibei</t>
  </si>
  <si>
    <t>Jinan</t>
  </si>
  <si>
    <t>Nanjing</t>
  </si>
  <si>
    <t>Hangzhou</t>
  </si>
  <si>
    <t>Guangzhou</t>
  </si>
  <si>
    <t>Guandong</t>
  </si>
  <si>
    <t>Shenzhen</t>
  </si>
  <si>
    <t>Nanchang</t>
  </si>
  <si>
    <t>Hefei</t>
  </si>
  <si>
    <t>Hainan</t>
  </si>
  <si>
    <t>Haikou</t>
  </si>
  <si>
    <t>Sanya</t>
  </si>
  <si>
    <t>Wuhan</t>
  </si>
  <si>
    <t>Guizhou</t>
  </si>
  <si>
    <t>Shaanxi</t>
  </si>
  <si>
    <t>Changsha</t>
  </si>
  <si>
    <t>Shijiazhuang</t>
  </si>
  <si>
    <t>Nanning</t>
  </si>
  <si>
    <t>Guangxi</t>
  </si>
  <si>
    <t>Chongqing</t>
  </si>
  <si>
    <t>Shanxi</t>
  </si>
  <si>
    <t>Liuzhou</t>
  </si>
  <si>
    <t>Guiyang</t>
  </si>
  <si>
    <t>Yuzhong</t>
  </si>
  <si>
    <t>Jiangbei</t>
  </si>
  <si>
    <t>Xi'an</t>
  </si>
  <si>
    <t>Taiyuan</t>
  </si>
  <si>
    <t>[True capital of new zealand]</t>
  </si>
  <si>
    <t>Sapporo</t>
  </si>
  <si>
    <t>Hokkaido</t>
  </si>
  <si>
    <t>Tohoku</t>
  </si>
  <si>
    <t>Chubu</t>
  </si>
  <si>
    <t>Kyushu</t>
  </si>
  <si>
    <t>Bangladesh</t>
  </si>
  <si>
    <t>Nepal</t>
  </si>
  <si>
    <t>Odisha</t>
  </si>
  <si>
    <t>Tokyo</t>
  </si>
  <si>
    <t>Kanto</t>
  </si>
  <si>
    <t>Fukushima</t>
  </si>
  <si>
    <t>Nagoya</t>
  </si>
  <si>
    <t>Dazaifu</t>
  </si>
  <si>
    <t>Dhaka</t>
  </si>
  <si>
    <t>Kathmandu</t>
  </si>
  <si>
    <t>Bhubaneswar</t>
  </si>
  <si>
    <t>Amaravati</t>
  </si>
  <si>
    <t>Andhra Pradesh</t>
  </si>
  <si>
    <t>Tamil Nadu</t>
  </si>
  <si>
    <t>Chennai</t>
  </si>
  <si>
    <t>Kerala</t>
  </si>
  <si>
    <t>Thiruvananthapuram</t>
  </si>
  <si>
    <t>Telangana</t>
  </si>
  <si>
    <t>Hyderabad</t>
  </si>
  <si>
    <t>Mumbai</t>
  </si>
  <si>
    <t>Maharashtra</t>
  </si>
  <si>
    <t>Chhattisgarh</t>
  </si>
  <si>
    <t>Gujarat</t>
  </si>
  <si>
    <t>New Delhi</t>
  </si>
  <si>
    <t>Delhi</t>
  </si>
  <si>
    <t>Bhopal</t>
  </si>
  <si>
    <t>Madhya Pradesh</t>
  </si>
  <si>
    <t>Uttar Pradesh</t>
  </si>
  <si>
    <t>Sri Lanka</t>
  </si>
  <si>
    <t>Naya Raipur</t>
  </si>
  <si>
    <t>Lucknow</t>
  </si>
  <si>
    <t>Gandhinagar</t>
  </si>
  <si>
    <t>Makran</t>
  </si>
  <si>
    <t>Sindh</t>
  </si>
  <si>
    <t>Quetta</t>
  </si>
  <si>
    <t>Chabahar</t>
  </si>
  <si>
    <t>Islamabad</t>
  </si>
  <si>
    <t>Karachi</t>
  </si>
  <si>
    <t>Kotte</t>
  </si>
  <si>
    <t>Tunis</t>
  </si>
  <si>
    <t>Tunisia</t>
  </si>
  <si>
    <t>Morocco</t>
  </si>
  <si>
    <t>(Carthage site)</t>
  </si>
  <si>
    <t>Rabat</t>
  </si>
  <si>
    <t>Kampala</t>
  </si>
  <si>
    <t>Uganda</t>
  </si>
  <si>
    <t>Angola</t>
  </si>
  <si>
    <t>Botswana</t>
  </si>
  <si>
    <t>Luanda</t>
  </si>
  <si>
    <t>Gaborone</t>
  </si>
  <si>
    <t>Accra</t>
  </si>
  <si>
    <t>Ghana</t>
  </si>
  <si>
    <t>Senegal</t>
  </si>
  <si>
    <t>Dakar</t>
  </si>
  <si>
    <t>Score</t>
  </si>
  <si>
    <t>Cairo</t>
  </si>
  <si>
    <t>Hurghada</t>
  </si>
  <si>
    <t>Red Sea</t>
  </si>
  <si>
    <t>Matruh</t>
  </si>
  <si>
    <t>Derna</t>
  </si>
  <si>
    <t>Marsa Matruh</t>
  </si>
  <si>
    <t>Kharga</t>
  </si>
  <si>
    <t>New Valley</t>
  </si>
  <si>
    <t>Farafra</t>
  </si>
  <si>
    <t>Algiers</t>
  </si>
  <si>
    <t>Adrar</t>
  </si>
  <si>
    <t>Bechar</t>
  </si>
  <si>
    <t>Tripoli</t>
  </si>
  <si>
    <t>Al Jawf</t>
  </si>
  <si>
    <t>Kufra</t>
  </si>
  <si>
    <t>Al Wahat</t>
  </si>
  <si>
    <t>Ajdabiya</t>
  </si>
  <si>
    <t>Tanmanrasset</t>
  </si>
  <si>
    <t>Nouakchott</t>
  </si>
  <si>
    <t>Mauritania</t>
  </si>
  <si>
    <t>Atar</t>
  </si>
  <si>
    <t>America West</t>
  </si>
  <si>
    <t>Laayoune</t>
  </si>
  <si>
    <t>West Sahara</t>
  </si>
  <si>
    <t>Khartoum</t>
  </si>
  <si>
    <t>Sudan</t>
  </si>
  <si>
    <t>Eritrea</t>
  </si>
  <si>
    <t>Port Sudan</t>
  </si>
  <si>
    <t>Al-Ubayyid</t>
  </si>
  <si>
    <t>Asmara</t>
  </si>
  <si>
    <t>Yaounde</t>
  </si>
  <si>
    <t>Cameroon</t>
  </si>
  <si>
    <t>Kuala Lumpur</t>
  </si>
  <si>
    <t>Malaysia</t>
  </si>
  <si>
    <t>Phnom Penh</t>
  </si>
  <si>
    <t>Cambodia</t>
  </si>
  <si>
    <t>Vientiane</t>
  </si>
  <si>
    <t>Laos</t>
  </si>
  <si>
    <t>Nur-Sultan</t>
  </si>
  <si>
    <t>Kazakhstan</t>
  </si>
  <si>
    <t>Aktau</t>
  </si>
  <si>
    <t>Addis Ababa</t>
  </si>
  <si>
    <t>Oromiya</t>
  </si>
  <si>
    <t>Somali</t>
  </si>
  <si>
    <t>Jigjiga</t>
  </si>
  <si>
    <t>Djibouti</t>
  </si>
  <si>
    <t>Horn Of Africa</t>
  </si>
  <si>
    <t>Nairobi</t>
  </si>
  <si>
    <t>Kenya</t>
  </si>
  <si>
    <t>Tanzania</t>
  </si>
  <si>
    <t>Mozambique</t>
  </si>
  <si>
    <t>Mombasa</t>
  </si>
  <si>
    <t>Dar es Salaam</t>
  </si>
  <si>
    <t>Mtwara</t>
  </si>
  <si>
    <t>Maputo</t>
  </si>
  <si>
    <t>Lilongwe</t>
  </si>
  <si>
    <t>Polokwane</t>
  </si>
  <si>
    <t>Limpopo</t>
  </si>
  <si>
    <t>Durban</t>
  </si>
  <si>
    <t>KwaZula-Natal</t>
  </si>
  <si>
    <t>Port Elizabeth</t>
  </si>
  <si>
    <t>Cape Of Good Hope</t>
  </si>
  <si>
    <t>Cape Town</t>
  </si>
  <si>
    <t>Johannesburg</t>
  </si>
  <si>
    <t>Gauteng</t>
  </si>
  <si>
    <t>Lubumbashi</t>
  </si>
  <si>
    <t>Katanga</t>
  </si>
  <si>
    <t>Equateur</t>
  </si>
  <si>
    <t>Bandudu</t>
  </si>
  <si>
    <t>Mbandaka</t>
  </si>
  <si>
    <t>Bangui</t>
  </si>
  <si>
    <t>Central African Republic</t>
  </si>
  <si>
    <t>Lai</t>
  </si>
  <si>
    <t>Tandjile</t>
  </si>
  <si>
    <t>N'Djamena</t>
  </si>
  <si>
    <t>Fada</t>
  </si>
  <si>
    <t>Niamey</t>
  </si>
  <si>
    <t>Niger</t>
  </si>
  <si>
    <t>Agadez</t>
  </si>
  <si>
    <t>Yamoussoukro</t>
  </si>
  <si>
    <t>Ivory Coast</t>
  </si>
  <si>
    <t>Korhogo</t>
  </si>
  <si>
    <t>Conakry</t>
  </si>
  <si>
    <t>Guinea</t>
  </si>
  <si>
    <t>Menabe</t>
  </si>
  <si>
    <t>Kola</t>
  </si>
  <si>
    <t>Leningrad</t>
  </si>
  <si>
    <t>Novgorod</t>
  </si>
  <si>
    <t>Arkhangelsk</t>
  </si>
  <si>
    <t>Smolensk</t>
  </si>
  <si>
    <t>Kankan</t>
  </si>
  <si>
    <t>Bamako</t>
  </si>
  <si>
    <t>Mali</t>
  </si>
  <si>
    <t>Krasnodar</t>
  </si>
  <si>
    <t>Timbuktu</t>
  </si>
  <si>
    <t>Morondava</t>
  </si>
  <si>
    <t>Moscow</t>
  </si>
  <si>
    <t>Voronezh</t>
  </si>
  <si>
    <t>Saratov</t>
  </si>
  <si>
    <t>Komi</t>
  </si>
  <si>
    <t>Kirov</t>
  </si>
  <si>
    <t>Yugra</t>
  </si>
  <si>
    <t>Krasnodar Krai</t>
  </si>
  <si>
    <t>Aktobe</t>
  </si>
  <si>
    <t>Saint Petersburg</t>
  </si>
  <si>
    <t>Samara</t>
  </si>
  <si>
    <t>Veliky Novgorod</t>
  </si>
  <si>
    <t>Murmansk</t>
  </si>
  <si>
    <t>Syktyvkar</t>
  </si>
  <si>
    <t>Irkustk</t>
  </si>
  <si>
    <t>Atyrau</t>
  </si>
  <si>
    <t>Khanty-Mansiysk</t>
  </si>
  <si>
    <t>Salekhard</t>
  </si>
  <si>
    <t>Yamalia</t>
  </si>
  <si>
    <t>Krasoyarsk</t>
  </si>
  <si>
    <t>Sakha</t>
  </si>
  <si>
    <t>Magadan</t>
  </si>
  <si>
    <t>Surgut</t>
  </si>
  <si>
    <t>Abakan</t>
  </si>
  <si>
    <t>Yakutsk</t>
  </si>
  <si>
    <t>Irkutsk</t>
  </si>
  <si>
    <t>Norilsk</t>
  </si>
  <si>
    <t>Tiksi</t>
  </si>
  <si>
    <t>Komsomolsk-on-Amur</t>
  </si>
  <si>
    <t>Khabarovsk Krai</t>
  </si>
  <si>
    <t>Chukotka</t>
  </si>
  <si>
    <t>Turkmenistan</t>
  </si>
  <si>
    <t>Uzbekistan</t>
  </si>
  <si>
    <t>Mirny</t>
  </si>
  <si>
    <t>Afghanistan</t>
  </si>
  <si>
    <t>Anadyr</t>
  </si>
  <si>
    <t>Kabul</t>
  </si>
  <si>
    <t>Tajikistan</t>
  </si>
  <si>
    <t>Kyrgyzstan</t>
  </si>
  <si>
    <t>Kandahar</t>
  </si>
  <si>
    <t>Ashgabat</t>
  </si>
  <si>
    <t>Dasoguz</t>
  </si>
  <si>
    <t>Tashkent</t>
  </si>
  <si>
    <t>Dushanbe</t>
  </si>
  <si>
    <t>Bishkek</t>
  </si>
  <si>
    <t>Harbin</t>
  </si>
  <si>
    <t>Inner Mongolia</t>
  </si>
  <si>
    <t>Heilongjiang</t>
  </si>
  <si>
    <t>Wuhai</t>
  </si>
  <si>
    <t>Gansu</t>
  </si>
  <si>
    <t>Qinghai</t>
  </si>
  <si>
    <t>Xining</t>
  </si>
  <si>
    <t>Lanzhou</t>
  </si>
  <si>
    <t>Shigatse</t>
  </si>
  <si>
    <t>Tibet</t>
  </si>
  <si>
    <t>Xinjiang</t>
  </si>
  <si>
    <t>Korea</t>
  </si>
  <si>
    <t>Bhutan</t>
  </si>
  <si>
    <t>Thimphu</t>
  </si>
  <si>
    <t>Urumqi</t>
  </si>
  <si>
    <t>Hami</t>
  </si>
  <si>
    <t>Pyongyang</t>
  </si>
  <si>
    <t>Seoul</t>
  </si>
  <si>
    <t>Sokcho</t>
  </si>
  <si>
    <t>Bangkok</t>
  </si>
  <si>
    <t>Thailand</t>
  </si>
  <si>
    <t>Vietnam</t>
  </si>
  <si>
    <t>Pattaya</t>
  </si>
  <si>
    <t>Ranong</t>
  </si>
  <si>
    <t>Hat Yai</t>
  </si>
  <si>
    <t>Hanoi</t>
  </si>
  <si>
    <t>Hue</t>
  </si>
  <si>
    <t xml:space="preserve">Ho Chi Minh City </t>
  </si>
  <si>
    <t>Medan</t>
  </si>
  <si>
    <t>Sumatra</t>
  </si>
  <si>
    <t>Java</t>
  </si>
  <si>
    <t>Palembang</t>
  </si>
  <si>
    <t>Jakarta</t>
  </si>
  <si>
    <t>Surabaya</t>
  </si>
  <si>
    <t>Pontianak</t>
  </si>
  <si>
    <t>Palangkaraya</t>
  </si>
  <si>
    <t>Balikpapan</t>
  </si>
  <si>
    <t>Tarakan</t>
  </si>
  <si>
    <t>Phillipines</t>
  </si>
  <si>
    <t>Queensland</t>
  </si>
  <si>
    <t>Borneo</t>
  </si>
  <si>
    <t>New Guinea</t>
  </si>
  <si>
    <t>Sorong</t>
  </si>
  <si>
    <t>Jayapura</t>
  </si>
  <si>
    <t>Port Moresby</t>
  </si>
  <si>
    <t>Manila</t>
  </si>
  <si>
    <t>Davao City</t>
  </si>
  <si>
    <t>Bandar Seri Begawan</t>
  </si>
  <si>
    <t>Brisbane</t>
  </si>
  <si>
    <t>Cairns</t>
  </si>
  <si>
    <t>Canberra</t>
  </si>
  <si>
    <t>New South Wales</t>
  </si>
  <si>
    <t>Midura</t>
  </si>
  <si>
    <t>Adelaide</t>
  </si>
  <si>
    <t>South Australia</t>
  </si>
  <si>
    <t>Port Lincoln</t>
  </si>
  <si>
    <t>Western Australia</t>
  </si>
  <si>
    <t>Albany</t>
  </si>
  <si>
    <t>Perth</t>
  </si>
  <si>
    <t>Wiluna</t>
  </si>
  <si>
    <t>Newman</t>
  </si>
  <si>
    <t>Kintore</t>
  </si>
  <si>
    <t>North Australia</t>
  </si>
  <si>
    <t>Darwin</t>
  </si>
  <si>
    <t>America North</t>
  </si>
  <si>
    <t>America East</t>
  </si>
  <si>
    <t>Mexico</t>
  </si>
  <si>
    <t>South America West</t>
  </si>
  <si>
    <t>South America East</t>
  </si>
  <si>
    <t>North Atlantic</t>
  </si>
  <si>
    <t>Europe</t>
  </si>
  <si>
    <t>Indian</t>
  </si>
  <si>
    <t>West Africa</t>
  </si>
  <si>
    <t>East Africa</t>
  </si>
  <si>
    <t>Steppes</t>
  </si>
  <si>
    <t>China Sea</t>
  </si>
  <si>
    <t>South East Asia</t>
  </si>
  <si>
    <t>Czechia</t>
  </si>
  <si>
    <t>&gt;No Information Currently Available</t>
  </si>
  <si>
    <t>Coastal</t>
  </si>
  <si>
    <t>Coastal_Region</t>
  </si>
  <si>
    <t>National_HDI</t>
  </si>
  <si>
    <t>National_Nominal_GDP_per_capita</t>
  </si>
  <si>
    <t>Culture_Modifier</t>
  </si>
  <si>
    <t>Economic_Enviroment_Modifier</t>
  </si>
  <si>
    <t>Military_Enviroment_Modifier</t>
  </si>
  <si>
    <t>Culture_Value</t>
  </si>
  <si>
    <t>Economic_Value</t>
  </si>
  <si>
    <t>Military_Value</t>
  </si>
  <si>
    <t>Culture_PercentRank</t>
  </si>
  <si>
    <t>Economic_PercentRank</t>
  </si>
  <si>
    <t>Military_PercentRank</t>
  </si>
  <si>
    <t>Culture_Cost</t>
  </si>
  <si>
    <t>Economic_Cost</t>
  </si>
  <si>
    <t>Military_Cost</t>
  </si>
  <si>
    <t>City_Population_Total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</si>
</sst>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NumberFormat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 vertical="top" wrapText="1"/>
    </xf>
    <xf numFmtId="0" fontId="2" fillId="2" borderId="0" xfId="1"/>
    <xf numFmtId="0" fontId="2" fillId="2" borderId="0" xfId="1" applyAlignment="1">
      <alignment wrapText="1"/>
    </xf>
    <xf numFmtId="0" fontId="0" fillId="0" borderId="0" xfId="0" applyNumberFormat="1" applyAlignment="1">
      <alignment horizontal="center" vertical="top"/>
    </xf>
    <xf numFmtId="0" fontId="2" fillId="2" borderId="0" xfId="1" applyAlignment="1">
      <alignment horizontal="center" vertical="center"/>
    </xf>
    <xf numFmtId="3" fontId="0" fillId="0" borderId="0" xfId="0" applyNumberFormat="1" applyAlignment="1">
      <alignment horizontal="center" vertical="top"/>
    </xf>
    <xf numFmtId="0" fontId="1" fillId="0" borderId="0" xfId="0" applyFont="1"/>
    <xf numFmtId="0" fontId="3" fillId="0" borderId="0" xfId="0" applyNumberFormat="1" applyFont="1" applyAlignment="1">
      <alignment vertical="top"/>
    </xf>
    <xf numFmtId="3" fontId="3" fillId="0" borderId="0" xfId="0" applyNumberFormat="1" applyFont="1" applyAlignment="1">
      <alignment horizontal="center" vertical="top"/>
    </xf>
    <xf numFmtId="0" fontId="3" fillId="0" borderId="0" xfId="0" applyNumberFormat="1" applyFont="1" applyAlignment="1">
      <alignment horizontal="left" vertical="top"/>
    </xf>
    <xf numFmtId="0" fontId="2" fillId="2" borderId="0" xfId="1" applyNumberFormat="1"/>
    <xf numFmtId="0" fontId="0" fillId="0" borderId="0" xfId="0" applyNumberFormat="1"/>
  </cellXfs>
  <cellStyles count="2">
    <cellStyle name="Accent6" xfId="1" builtinId="49"/>
    <cellStyle name="Normal" xfId="0" builtinId="0"/>
  </cellStyles>
  <dxfs count="27"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0D1FC3-4705-4B37-B942-9E487D49F0F7}" name="MapDelimited" displayName="MapDelimited" ref="A1:Z435" totalsRowShown="0" dataDxfId="26" headerRowCellStyle="Accent6">
  <autoFilter ref="A1:Z435" xr:uid="{4CD343CA-A3F4-4269-8F72-399E2F7E63B8}"/>
  <tableColumns count="26">
    <tableColumn id="1" xr3:uid="{9F744807-C2B5-4143-AAE6-E8F8B12ECFFA}" name="Province_ID" dataDxfId="25"/>
    <tableColumn id="2" xr3:uid="{A6D3CA8F-012D-43E6-BFBF-EB2425F370CC}" name="Vertex_1" dataDxfId="24"/>
    <tableColumn id="3" xr3:uid="{3D6650CB-8928-4579-9605-7D36AFE62B5C}" name="Vertex_2" dataDxfId="23"/>
    <tableColumn id="4" xr3:uid="{259CD02D-AB10-48C1-A15F-80F86FD949D1}" name="Vertex_3" dataDxfId="22"/>
    <tableColumn id="5" xr3:uid="{55708A32-D0DC-44DA-8F0D-B515A3F5C608}" name="Coastal" dataDxfId="21"/>
    <tableColumn id="6" xr3:uid="{70567373-7149-4072-B40C-F12E25F01158}" name="Capital" dataDxfId="20"/>
    <tableColumn id="9" xr3:uid="{50D709BB-24E3-418E-917C-1FC90D5E3D67}" name="Climate" dataDxfId="19"/>
    <tableColumn id="8" xr3:uid="{392E9EF2-6D86-4F40-BA63-FDDE5FAFA031}" name="Region" dataDxfId="18"/>
    <tableColumn id="20" xr3:uid="{47D7ED67-4135-4227-A884-EB47174ED581}" name="Coastal_Region" dataDxfId="17"/>
    <tableColumn id="7" xr3:uid="{41CC5C72-302E-42DC-96EF-966AE29CDBEF}" name="Description" dataDxfId="16"/>
    <tableColumn id="10" xr3:uid="{F90EBD04-4BA7-4952-A20B-2F9CB4512BCE}" name="City_Population_Total" dataDxfId="15"/>
    <tableColumn id="11" xr3:uid="{8BF939FD-0C7E-4D5B-8550-48C36771ECB9}" name="National_HDI" dataDxfId="14"/>
    <tableColumn id="18" xr3:uid="{8BB1ED30-91C0-4AC8-837C-940FCD6211C7}" name="National_Nominal_GDP_per_capita" dataDxfId="13"/>
    <tableColumn id="12" xr3:uid="{55A1BD7C-91C1-4086-B424-3AD1F292C066}" name="Culture_Modifier" dataDxfId="12"/>
    <tableColumn id="17" xr3:uid="{2A261E4F-E7D3-46CD-A48E-E0475A4811FD}" name="Economic_Enviroment_Modifier" dataDxfId="11">
      <calculatedColumnFormula>IF(G2="Tundra",-0.1,IF(G2="Taiga",-0.05,0))</calculatedColumnFormula>
    </tableColumn>
    <tableColumn id="27" xr3:uid="{5498ADAA-2077-4736-886A-85746276B092}" name="Military_Enviroment_Modifier" dataDxfId="10">
      <calculatedColumnFormula>IF(G2="Forest",0.1,IF(G2="Jungle",0.1,IF(G2="Plains",-0.2,0)))</calculatedColumnFormula>
    </tableColumn>
    <tableColumn id="22" xr3:uid="{67A06684-F082-485E-A15C-C262A3F88AB3}" name="Culture_Value" dataDxfId="9">
      <calculatedColumnFormula>((K2*L2)/100)</calculatedColumnFormula>
    </tableColumn>
    <tableColumn id="21" xr3:uid="{B21C9F86-F2EE-4DEB-961B-5C617FF2FF0F}" name="Economic_Value" dataDxfId="8">
      <calculatedColumnFormula>((M2*L2)/100)+(MOD(MOD(K2,Q2),50))</calculatedColumnFormula>
    </tableColumn>
    <tableColumn id="19" xr3:uid="{62D7DD9D-873D-4617-95DE-3CB9B834C109}" name="Military_Value" dataDxfId="7">
      <calculatedColumnFormula>(Q2*R2)/1000</calculatedColumnFormula>
    </tableColumn>
    <tableColumn id="23" xr3:uid="{DDCADDC3-1BE1-48AA-82C1-E3D8E9E15A02}" name="Culture_PercentRank" dataDxfId="6">
      <calculatedColumnFormula>PERCENTRANK($Q$2:$Q$435,Q2,5)*10</calculatedColumnFormula>
    </tableColumn>
    <tableColumn id="24" xr3:uid="{75804B0F-5198-445F-BEB6-A54A479AB851}" name="Economic_PercentRank" dataDxfId="5">
      <calculatedColumnFormula>PERCENTRANK($R$2:$R$435,R2,5)*10</calculatedColumnFormula>
    </tableColumn>
    <tableColumn id="25" xr3:uid="{B8B82D43-9BD3-4223-99C3-1876638C87E3}" name="Military_PercentRank" dataDxfId="4">
      <calculatedColumnFormula>PERCENTRANK($S$2:$S$435,S2,5)*10</calculatedColumnFormula>
    </tableColumn>
    <tableColumn id="13" xr3:uid="{49423110-5733-4638-B829-6BCE84E13431}" name="Culture_Cost" dataDxfId="3">
      <calculatedColumnFormula>ROUND((10*((ATAN(T2-5))+7)*(1+N2)),0)</calculatedColumnFormula>
    </tableColumn>
    <tableColumn id="14" xr3:uid="{16E85861-02C1-42B1-B650-7AE680AFBCB8}" name="Economic_Cost" dataDxfId="2">
      <calculatedColumnFormula>ROUND(10*((ATAN(U2-5))+7)*(1+O2),0)</calculatedColumnFormula>
    </tableColumn>
    <tableColumn id="15" xr3:uid="{027A8570-4D49-4446-AD33-59BFA4DA3162}" name="Military_Cost" dataDxfId="1">
      <calculatedColumnFormula>ROUND(10*((ATAN(V2-5))+7)*(1+P2),0)</calculatedColumnFormula>
    </tableColumn>
    <tableColumn id="16" xr3:uid="{160CCB0B-9916-4031-9F0D-50CB0E1AB6C7}" name="Score" dataDxfId="0">
      <calculatedColumnFormula>(W2+X2+Y2)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E4B0-46DF-436C-8850-8D25B6394BB2}">
  <sheetPr codeName="Sheet1"/>
  <dimension ref="A1:Z435"/>
  <sheetViews>
    <sheetView tabSelected="1" zoomScaleNormal="100" workbookViewId="0">
      <selection activeCell="D7" sqref="D7"/>
    </sheetView>
  </sheetViews>
  <sheetFormatPr defaultRowHeight="15" x14ac:dyDescent="0.25"/>
  <cols>
    <col min="1" max="1" width="36.7109375" bestFit="1" customWidth="1"/>
    <col min="2" max="2" width="13.28515625" style="2" customWidth="1"/>
    <col min="3" max="3" width="13" style="2" customWidth="1"/>
    <col min="4" max="4" width="12.85546875" style="2" customWidth="1"/>
    <col min="5" max="5" width="13" customWidth="1"/>
    <col min="6" max="6" width="11.28515625" customWidth="1"/>
    <col min="7" max="7" width="12.7109375" customWidth="1"/>
    <col min="8" max="8" width="21.140625" customWidth="1"/>
    <col min="9" max="9" width="15.140625" customWidth="1"/>
    <col min="10" max="10" width="34.5703125" customWidth="1"/>
    <col min="11" max="11" width="6.7109375" customWidth="1"/>
    <col min="12" max="12" width="6.42578125" style="4" customWidth="1"/>
    <col min="13" max="13" width="8.85546875" style="4" customWidth="1"/>
    <col min="14" max="16" width="7" customWidth="1"/>
    <col min="17" max="18" width="6.5703125" style="16" customWidth="1"/>
    <col min="19" max="19" width="9.42578125" style="16" customWidth="1"/>
    <col min="20" max="20" width="5.85546875" style="16" customWidth="1"/>
    <col min="21" max="21" width="5.42578125" customWidth="1"/>
    <col min="22" max="22" width="4.85546875" customWidth="1"/>
    <col min="23" max="23" width="5" customWidth="1"/>
    <col min="24" max="24" width="6" customWidth="1"/>
    <col min="25" max="25" width="5.5703125" customWidth="1"/>
    <col min="26" max="26" width="9.85546875" customWidth="1"/>
  </cols>
  <sheetData>
    <row r="1" spans="1:26" x14ac:dyDescent="0.25">
      <c r="A1" s="6" t="s">
        <v>499</v>
      </c>
      <c r="B1" s="9" t="s">
        <v>500</v>
      </c>
      <c r="C1" s="9" t="s">
        <v>501</v>
      </c>
      <c r="D1" s="9" t="s">
        <v>502</v>
      </c>
      <c r="E1" s="6" t="s">
        <v>1284</v>
      </c>
      <c r="F1" s="6" t="s">
        <v>503</v>
      </c>
      <c r="G1" s="6" t="s">
        <v>506</v>
      </c>
      <c r="H1" s="6" t="s">
        <v>505</v>
      </c>
      <c r="I1" s="6" t="s">
        <v>1285</v>
      </c>
      <c r="J1" s="7" t="s">
        <v>504</v>
      </c>
      <c r="K1" s="6" t="s">
        <v>1300</v>
      </c>
      <c r="L1" s="6" t="s">
        <v>1286</v>
      </c>
      <c r="M1" s="6" t="s">
        <v>1287</v>
      </c>
      <c r="N1" s="6" t="s">
        <v>1288</v>
      </c>
      <c r="O1" s="6" t="s">
        <v>1289</v>
      </c>
      <c r="P1" s="6" t="s">
        <v>1290</v>
      </c>
      <c r="Q1" s="15" t="s">
        <v>1291</v>
      </c>
      <c r="R1" s="15" t="s">
        <v>1292</v>
      </c>
      <c r="S1" s="15" t="s">
        <v>1293</v>
      </c>
      <c r="T1" s="15" t="s">
        <v>1294</v>
      </c>
      <c r="U1" s="6" t="s">
        <v>1295</v>
      </c>
      <c r="V1" s="6" t="s">
        <v>1296</v>
      </c>
      <c r="W1" s="6" t="s">
        <v>1297</v>
      </c>
      <c r="X1" s="6" t="s">
        <v>1298</v>
      </c>
      <c r="Y1" s="6" t="s">
        <v>1299</v>
      </c>
      <c r="Z1" s="6" t="s">
        <v>1064</v>
      </c>
    </row>
    <row r="2" spans="1:26" ht="30" customHeight="1" x14ac:dyDescent="0.25">
      <c r="A2" s="1" t="s">
        <v>0</v>
      </c>
      <c r="B2" s="10">
        <v>5100</v>
      </c>
      <c r="C2" s="8" t="s">
        <v>434</v>
      </c>
      <c r="D2" s="8" t="s">
        <v>435</v>
      </c>
      <c r="E2" s="3" t="s">
        <v>507</v>
      </c>
      <c r="F2" s="3" t="s">
        <v>632</v>
      </c>
      <c r="G2" s="3" t="s">
        <v>509</v>
      </c>
      <c r="H2" s="3" t="s">
        <v>631</v>
      </c>
      <c r="I2" s="3" t="s">
        <v>1269</v>
      </c>
      <c r="J2" s="5" t="s">
        <v>1283</v>
      </c>
      <c r="K2" s="3">
        <v>6000</v>
      </c>
      <c r="L2" s="3">
        <v>0.92600000000000005</v>
      </c>
      <c r="M2" s="3">
        <v>63051</v>
      </c>
      <c r="N2" s="3">
        <v>0</v>
      </c>
      <c r="O2" s="3">
        <f t="shared" ref="O2:O65" si="0">IF(G2="Tundra",-0.1,IF(G2="Taiga",-0.05,0))</f>
        <v>-0.1</v>
      </c>
      <c r="P2" s="3">
        <f t="shared" ref="P2:P65" si="1">IF(G2="Forest",0.1,IF(G2="Jungle",0.1,IF(G2="Plains",-0.2,0)))</f>
        <v>0</v>
      </c>
      <c r="Q2" s="3">
        <f t="shared" ref="Q2:Q65" si="2">((K2*L2)/100)</f>
        <v>55.56</v>
      </c>
      <c r="R2" s="3">
        <f t="shared" ref="R2:R65" si="3">((M2*L2)/100)+(MOD(MOD(K2,Q2),50))</f>
        <v>588.93225999999981</v>
      </c>
      <c r="S2" s="3">
        <f t="shared" ref="S2:S65" si="4">(Q2*R2)/1000</f>
        <v>32.721076365599991</v>
      </c>
      <c r="T2" s="3">
        <f t="shared" ref="T2:T65" si="5">PERCENTRANK($Q$2:$Q$435,Q2,5)*10</f>
        <v>0.43869999999999998</v>
      </c>
      <c r="U2" s="3">
        <f t="shared" ref="U2:U65" si="6">PERCENTRANK($R$2:$R$435,R2,5)*10</f>
        <v>9.2378</v>
      </c>
      <c r="V2" s="3">
        <f t="shared" ref="V2:V65" si="7">PERCENTRANK($S$2:$S$435,S2,5)*10</f>
        <v>1.3163</v>
      </c>
      <c r="W2" s="3">
        <f t="shared" ref="W2:W65" si="8">ROUND((10*((ATAN(T2-5))+7)*(1+N2)),0)</f>
        <v>56</v>
      </c>
      <c r="X2" s="3">
        <f t="shared" ref="X2:X65" si="9">ROUND(10*((ATAN(U2-5))+7)*(1+O2),0)</f>
        <v>75</v>
      </c>
      <c r="Y2" s="3">
        <f t="shared" ref="Y2:Y65" si="10">ROUND(10*((ATAN(V2-5))+7)*(1+P2),0)</f>
        <v>57</v>
      </c>
      <c r="Z2" s="3">
        <f t="shared" ref="Z2:Z65" si="11">(W2+X2+Y2)</f>
        <v>188</v>
      </c>
    </row>
    <row r="3" spans="1:26" ht="30" customHeight="1" x14ac:dyDescent="0.25">
      <c r="A3" s="1" t="s">
        <v>1</v>
      </c>
      <c r="B3" s="8" t="s">
        <v>434</v>
      </c>
      <c r="C3" s="8" t="s">
        <v>436</v>
      </c>
      <c r="D3" s="8" t="s">
        <v>437</v>
      </c>
      <c r="E3" s="3" t="s">
        <v>507</v>
      </c>
      <c r="F3" s="3" t="s">
        <v>633</v>
      </c>
      <c r="G3" s="3" t="s">
        <v>509</v>
      </c>
      <c r="H3" s="3" t="s">
        <v>631</v>
      </c>
      <c r="I3" s="3" t="s">
        <v>1269</v>
      </c>
      <c r="J3" s="5" t="s">
        <v>1283</v>
      </c>
      <c r="K3" s="3">
        <v>3200</v>
      </c>
      <c r="L3" s="3">
        <v>0.92600000000000005</v>
      </c>
      <c r="M3" s="3">
        <v>63051</v>
      </c>
      <c r="N3" s="3">
        <v>0</v>
      </c>
      <c r="O3" s="3">
        <f t="shared" si="0"/>
        <v>-0.1</v>
      </c>
      <c r="P3" s="3">
        <f t="shared" si="1"/>
        <v>0</v>
      </c>
      <c r="Q3" s="3">
        <f t="shared" si="2"/>
        <v>29.632000000000001</v>
      </c>
      <c r="R3" s="3">
        <f t="shared" si="3"/>
        <v>613.22825999999986</v>
      </c>
      <c r="S3" s="3">
        <f t="shared" si="4"/>
        <v>18.171179800319997</v>
      </c>
      <c r="T3" s="3">
        <f t="shared" si="5"/>
        <v>0.27710000000000001</v>
      </c>
      <c r="U3" s="3">
        <f t="shared" si="6"/>
        <v>9.5611999999999995</v>
      </c>
      <c r="V3" s="3">
        <f t="shared" si="7"/>
        <v>0.78520000000000012</v>
      </c>
      <c r="W3" s="3">
        <f t="shared" si="8"/>
        <v>56</v>
      </c>
      <c r="X3" s="3">
        <f t="shared" si="9"/>
        <v>75</v>
      </c>
      <c r="Y3" s="3">
        <f t="shared" si="10"/>
        <v>57</v>
      </c>
      <c r="Z3" s="3">
        <f t="shared" si="11"/>
        <v>188</v>
      </c>
    </row>
    <row r="4" spans="1:26" ht="30" customHeight="1" x14ac:dyDescent="0.25">
      <c r="A4" s="1" t="s">
        <v>2</v>
      </c>
      <c r="B4" s="8" t="s">
        <v>435</v>
      </c>
      <c r="C4" s="8" t="s">
        <v>434</v>
      </c>
      <c r="D4" s="8" t="s">
        <v>436</v>
      </c>
      <c r="E4" s="3" t="s">
        <v>508</v>
      </c>
      <c r="F4" s="3" t="s">
        <v>635</v>
      </c>
      <c r="G4" s="3" t="s">
        <v>509</v>
      </c>
      <c r="H4" s="3" t="s">
        <v>631</v>
      </c>
      <c r="I4" s="3" t="s">
        <v>1269</v>
      </c>
      <c r="J4" s="5" t="s">
        <v>1283</v>
      </c>
      <c r="K4" s="3">
        <v>32000</v>
      </c>
      <c r="L4" s="3">
        <v>0.92600000000000005</v>
      </c>
      <c r="M4" s="3">
        <v>63051</v>
      </c>
      <c r="N4" s="3">
        <v>0</v>
      </c>
      <c r="O4" s="3">
        <f t="shared" si="0"/>
        <v>-0.1</v>
      </c>
      <c r="P4" s="3">
        <f t="shared" si="1"/>
        <v>0</v>
      </c>
      <c r="Q4" s="3">
        <f t="shared" si="2"/>
        <v>296.32</v>
      </c>
      <c r="R4" s="3">
        <f t="shared" si="3"/>
        <v>627.61226000000079</v>
      </c>
      <c r="S4" s="3">
        <f t="shared" si="4"/>
        <v>185.97406488320021</v>
      </c>
      <c r="T4" s="3">
        <f t="shared" si="5"/>
        <v>1.0623</v>
      </c>
      <c r="U4" s="3">
        <f t="shared" si="6"/>
        <v>9.7458999999999989</v>
      </c>
      <c r="V4" s="3">
        <f t="shared" si="7"/>
        <v>3.4641999999999999</v>
      </c>
      <c r="W4" s="3">
        <f t="shared" si="8"/>
        <v>57</v>
      </c>
      <c r="X4" s="3">
        <f t="shared" si="9"/>
        <v>75</v>
      </c>
      <c r="Y4" s="3">
        <f t="shared" si="10"/>
        <v>60</v>
      </c>
      <c r="Z4" s="3">
        <f t="shared" si="11"/>
        <v>192</v>
      </c>
    </row>
    <row r="5" spans="1:26" ht="30" customHeight="1" x14ac:dyDescent="0.25">
      <c r="A5" s="1" t="s">
        <v>3</v>
      </c>
      <c r="B5" s="8" t="s">
        <v>435</v>
      </c>
      <c r="C5" s="8" t="s">
        <v>438</v>
      </c>
      <c r="D5" s="8" t="s">
        <v>436</v>
      </c>
      <c r="E5" s="3" t="s">
        <v>507</v>
      </c>
      <c r="F5" s="3" t="s">
        <v>630</v>
      </c>
      <c r="G5" s="3" t="s">
        <v>510</v>
      </c>
      <c r="H5" s="3" t="s">
        <v>631</v>
      </c>
      <c r="I5" s="3" t="s">
        <v>1269</v>
      </c>
      <c r="J5" s="5" t="s">
        <v>1283</v>
      </c>
      <c r="K5" s="3">
        <v>290000</v>
      </c>
      <c r="L5" s="3">
        <v>0.92600000000000005</v>
      </c>
      <c r="M5" s="3">
        <v>63051</v>
      </c>
      <c r="N5" s="3">
        <v>0</v>
      </c>
      <c r="O5" s="3">
        <f t="shared" si="0"/>
        <v>-0.05</v>
      </c>
      <c r="P5" s="3">
        <f t="shared" si="1"/>
        <v>0</v>
      </c>
      <c r="Q5" s="3">
        <f t="shared" si="2"/>
        <v>2685.4</v>
      </c>
      <c r="R5" s="3">
        <f t="shared" si="3"/>
        <v>596.05225999999027</v>
      </c>
      <c r="S5" s="3">
        <f t="shared" si="4"/>
        <v>1600.638739003974</v>
      </c>
      <c r="T5" s="3">
        <f t="shared" si="5"/>
        <v>3.9490999999999996</v>
      </c>
      <c r="U5" s="3">
        <f t="shared" si="6"/>
        <v>9.3764000000000003</v>
      </c>
      <c r="V5" s="3">
        <f t="shared" si="7"/>
        <v>7.3441000000000001</v>
      </c>
      <c r="W5" s="3">
        <f t="shared" si="8"/>
        <v>62</v>
      </c>
      <c r="X5" s="3">
        <f t="shared" si="9"/>
        <v>79</v>
      </c>
      <c r="Y5" s="3">
        <f t="shared" si="10"/>
        <v>82</v>
      </c>
      <c r="Z5" s="3">
        <f t="shared" si="11"/>
        <v>223</v>
      </c>
    </row>
    <row r="6" spans="1:26" ht="30" customHeight="1" x14ac:dyDescent="0.25">
      <c r="A6" s="1" t="s">
        <v>4</v>
      </c>
      <c r="B6" s="8" t="s">
        <v>439</v>
      </c>
      <c r="C6" s="8" t="s">
        <v>437</v>
      </c>
      <c r="D6" s="8" t="s">
        <v>436</v>
      </c>
      <c r="E6" s="3" t="s">
        <v>507</v>
      </c>
      <c r="F6" s="3" t="s">
        <v>636</v>
      </c>
      <c r="G6" s="3" t="s">
        <v>509</v>
      </c>
      <c r="H6" s="3" t="s">
        <v>631</v>
      </c>
      <c r="I6" s="3" t="s">
        <v>1269</v>
      </c>
      <c r="J6" s="5" t="s">
        <v>1283</v>
      </c>
      <c r="K6" s="3">
        <v>4200</v>
      </c>
      <c r="L6" s="3">
        <v>0.92600000000000005</v>
      </c>
      <c r="M6" s="3">
        <v>63051</v>
      </c>
      <c r="N6" s="3">
        <v>0</v>
      </c>
      <c r="O6" s="3">
        <f t="shared" si="0"/>
        <v>-0.1</v>
      </c>
      <c r="P6" s="3">
        <f t="shared" si="1"/>
        <v>0</v>
      </c>
      <c r="Q6" s="3">
        <f t="shared" si="2"/>
        <v>38.892000000000003</v>
      </c>
      <c r="R6" s="3">
        <f t="shared" si="3"/>
        <v>622.4082599999997</v>
      </c>
      <c r="S6" s="3">
        <f t="shared" si="4"/>
        <v>24.20670204791999</v>
      </c>
      <c r="T6" s="3">
        <f t="shared" si="5"/>
        <v>0.34639999999999999</v>
      </c>
      <c r="U6" s="3">
        <f t="shared" si="6"/>
        <v>9.6997</v>
      </c>
      <c r="V6" s="3">
        <f t="shared" si="7"/>
        <v>1.0391999999999999</v>
      </c>
      <c r="W6" s="3">
        <f t="shared" si="8"/>
        <v>56</v>
      </c>
      <c r="X6" s="3">
        <f t="shared" si="9"/>
        <v>75</v>
      </c>
      <c r="Y6" s="3">
        <f t="shared" si="10"/>
        <v>57</v>
      </c>
      <c r="Z6" s="3">
        <f t="shared" si="11"/>
        <v>188</v>
      </c>
    </row>
    <row r="7" spans="1:26" ht="30" customHeight="1" x14ac:dyDescent="0.25">
      <c r="A7" s="1" t="s">
        <v>5</v>
      </c>
      <c r="B7" s="8" t="s">
        <v>436</v>
      </c>
      <c r="C7" s="8" t="s">
        <v>440</v>
      </c>
      <c r="D7" s="8" t="s">
        <v>438</v>
      </c>
      <c r="E7" s="3" t="s">
        <v>508</v>
      </c>
      <c r="F7" s="3" t="s">
        <v>634</v>
      </c>
      <c r="G7" s="3" t="s">
        <v>510</v>
      </c>
      <c r="H7" s="3" t="s">
        <v>631</v>
      </c>
      <c r="I7" s="3" t="s">
        <v>1269</v>
      </c>
      <c r="J7" s="5" t="s">
        <v>1283</v>
      </c>
      <c r="K7" s="3">
        <v>31000</v>
      </c>
      <c r="L7" s="3">
        <v>0.92600000000000005</v>
      </c>
      <c r="M7" s="3">
        <v>63051</v>
      </c>
      <c r="N7" s="3">
        <v>0</v>
      </c>
      <c r="O7" s="3">
        <f t="shared" si="0"/>
        <v>-0.05</v>
      </c>
      <c r="P7" s="3">
        <f t="shared" si="1"/>
        <v>0</v>
      </c>
      <c r="Q7" s="3">
        <f t="shared" si="2"/>
        <v>287.06</v>
      </c>
      <c r="R7" s="3">
        <f t="shared" si="3"/>
        <v>618.43225999999981</v>
      </c>
      <c r="S7" s="3">
        <f t="shared" si="4"/>
        <v>177.52716455559994</v>
      </c>
      <c r="T7" s="3">
        <f t="shared" si="5"/>
        <v>1.0161</v>
      </c>
      <c r="U7" s="3">
        <f t="shared" si="6"/>
        <v>9.6073000000000004</v>
      </c>
      <c r="V7" s="3">
        <f t="shared" si="7"/>
        <v>3.3256000000000001</v>
      </c>
      <c r="W7" s="3">
        <f t="shared" si="8"/>
        <v>57</v>
      </c>
      <c r="X7" s="3">
        <f t="shared" si="9"/>
        <v>79</v>
      </c>
      <c r="Y7" s="3">
        <f t="shared" si="10"/>
        <v>60</v>
      </c>
      <c r="Z7" s="3">
        <f t="shared" si="11"/>
        <v>196</v>
      </c>
    </row>
    <row r="8" spans="1:26" ht="30" customHeight="1" x14ac:dyDescent="0.25">
      <c r="A8" s="1" t="s">
        <v>6</v>
      </c>
      <c r="B8" s="8" t="s">
        <v>438</v>
      </c>
      <c r="C8" s="8" t="s">
        <v>440</v>
      </c>
      <c r="D8" s="8" t="s">
        <v>441</v>
      </c>
      <c r="E8" s="3" t="s">
        <v>508</v>
      </c>
      <c r="F8" s="3" t="s">
        <v>637</v>
      </c>
      <c r="G8" s="3" t="s">
        <v>510</v>
      </c>
      <c r="H8" s="3" t="s">
        <v>638</v>
      </c>
      <c r="I8" s="3" t="s">
        <v>1269</v>
      </c>
      <c r="J8" s="5" t="s">
        <v>1283</v>
      </c>
      <c r="K8" s="3">
        <v>25000</v>
      </c>
      <c r="L8" s="3">
        <v>0.92900000000000005</v>
      </c>
      <c r="M8" s="3">
        <v>42080</v>
      </c>
      <c r="N8" s="3">
        <v>0</v>
      </c>
      <c r="O8" s="3">
        <f t="shared" si="0"/>
        <v>-0.05</v>
      </c>
      <c r="P8" s="3">
        <f t="shared" si="1"/>
        <v>0</v>
      </c>
      <c r="Q8" s="3">
        <f t="shared" si="2"/>
        <v>232.25</v>
      </c>
      <c r="R8" s="3">
        <f t="shared" si="3"/>
        <v>440.17320000000001</v>
      </c>
      <c r="S8" s="3">
        <f t="shared" si="4"/>
        <v>102.23022569999999</v>
      </c>
      <c r="T8" s="3">
        <f t="shared" si="5"/>
        <v>0.87749999999999995</v>
      </c>
      <c r="U8" s="3">
        <f t="shared" si="6"/>
        <v>8.2217000000000002</v>
      </c>
      <c r="V8" s="3">
        <f t="shared" si="7"/>
        <v>2.2631999999999999</v>
      </c>
      <c r="W8" s="3">
        <f t="shared" si="8"/>
        <v>57</v>
      </c>
      <c r="X8" s="3">
        <f t="shared" si="9"/>
        <v>79</v>
      </c>
      <c r="Y8" s="3">
        <f t="shared" si="10"/>
        <v>58</v>
      </c>
      <c r="Z8" s="3">
        <f t="shared" si="11"/>
        <v>194</v>
      </c>
    </row>
    <row r="9" spans="1:26" ht="30" customHeight="1" x14ac:dyDescent="0.25">
      <c r="A9" s="1" t="s">
        <v>7</v>
      </c>
      <c r="B9" s="8" t="s">
        <v>440</v>
      </c>
      <c r="C9" s="8" t="s">
        <v>441</v>
      </c>
      <c r="D9" s="8" t="s">
        <v>442</v>
      </c>
      <c r="E9" s="3" t="s">
        <v>507</v>
      </c>
      <c r="F9" s="3" t="s">
        <v>640</v>
      </c>
      <c r="G9" s="3" t="s">
        <v>509</v>
      </c>
      <c r="H9" s="3" t="s">
        <v>641</v>
      </c>
      <c r="I9" s="3" t="s">
        <v>1269</v>
      </c>
      <c r="J9" s="5" t="s">
        <v>1283</v>
      </c>
      <c r="K9" s="3">
        <v>3200</v>
      </c>
      <c r="L9" s="3">
        <v>0.92900000000000005</v>
      </c>
      <c r="M9" s="3">
        <v>42080</v>
      </c>
      <c r="N9" s="3">
        <v>0</v>
      </c>
      <c r="O9" s="3">
        <f t="shared" si="0"/>
        <v>-0.1</v>
      </c>
      <c r="P9" s="3">
        <f t="shared" si="1"/>
        <v>0</v>
      </c>
      <c r="Q9" s="3">
        <f t="shared" si="2"/>
        <v>29.728000000000002</v>
      </c>
      <c r="R9" s="3">
        <f t="shared" si="3"/>
        <v>410.02719999999982</v>
      </c>
      <c r="S9" s="3">
        <f t="shared" si="4"/>
        <v>12.189288601599996</v>
      </c>
      <c r="T9" s="3">
        <f t="shared" si="5"/>
        <v>0.30020000000000002</v>
      </c>
      <c r="U9" s="3">
        <f t="shared" si="6"/>
        <v>7.9213999999999993</v>
      </c>
      <c r="V9" s="3">
        <f t="shared" si="7"/>
        <v>0.57729999999999992</v>
      </c>
      <c r="W9" s="3">
        <f t="shared" si="8"/>
        <v>56</v>
      </c>
      <c r="X9" s="3">
        <f t="shared" si="9"/>
        <v>74</v>
      </c>
      <c r="Y9" s="3">
        <f t="shared" si="10"/>
        <v>57</v>
      </c>
      <c r="Z9" s="3">
        <f t="shared" si="11"/>
        <v>187</v>
      </c>
    </row>
    <row r="10" spans="1:26" ht="30" customHeight="1" x14ac:dyDescent="0.25">
      <c r="A10" s="1" t="s">
        <v>8</v>
      </c>
      <c r="B10" s="8" t="s">
        <v>443</v>
      </c>
      <c r="C10" s="8" t="s">
        <v>441</v>
      </c>
      <c r="D10" s="8" t="s">
        <v>442</v>
      </c>
      <c r="E10" s="3" t="s">
        <v>508</v>
      </c>
      <c r="F10" s="3" t="s">
        <v>642</v>
      </c>
      <c r="G10" s="3" t="s">
        <v>509</v>
      </c>
      <c r="H10" s="3" t="s">
        <v>641</v>
      </c>
      <c r="I10" s="3" t="s">
        <v>1269</v>
      </c>
      <c r="J10" s="5" t="s">
        <v>1283</v>
      </c>
      <c r="K10" s="3">
        <v>19000</v>
      </c>
      <c r="L10" s="3">
        <v>0.92900000000000005</v>
      </c>
      <c r="M10" s="3">
        <v>42080</v>
      </c>
      <c r="N10" s="3">
        <v>0</v>
      </c>
      <c r="O10" s="3">
        <f t="shared" si="0"/>
        <v>-0.1</v>
      </c>
      <c r="P10" s="3">
        <f t="shared" si="1"/>
        <v>0</v>
      </c>
      <c r="Q10" s="3">
        <f t="shared" si="2"/>
        <v>176.51</v>
      </c>
      <c r="R10" s="3">
        <f t="shared" si="3"/>
        <v>404.35320000000098</v>
      </c>
      <c r="S10" s="3">
        <f t="shared" si="4"/>
        <v>71.372383332000169</v>
      </c>
      <c r="T10" s="3">
        <f t="shared" si="5"/>
        <v>0.7621</v>
      </c>
      <c r="U10" s="3">
        <f t="shared" si="6"/>
        <v>7.8290000000000006</v>
      </c>
      <c r="V10" s="3">
        <f t="shared" si="7"/>
        <v>1.8474999999999999</v>
      </c>
      <c r="W10" s="3">
        <f t="shared" si="8"/>
        <v>57</v>
      </c>
      <c r="X10" s="3">
        <f t="shared" si="9"/>
        <v>74</v>
      </c>
      <c r="Y10" s="3">
        <f t="shared" si="10"/>
        <v>57</v>
      </c>
      <c r="Z10" s="3">
        <f t="shared" si="11"/>
        <v>188</v>
      </c>
    </row>
    <row r="11" spans="1:26" ht="30" customHeight="1" x14ac:dyDescent="0.25">
      <c r="A11" s="1" t="s">
        <v>9</v>
      </c>
      <c r="B11" s="8" t="s">
        <v>442</v>
      </c>
      <c r="C11" s="8" t="s">
        <v>444</v>
      </c>
      <c r="D11" s="8" t="s">
        <v>443</v>
      </c>
      <c r="E11" s="3" t="s">
        <v>507</v>
      </c>
      <c r="F11" s="3" t="s">
        <v>646</v>
      </c>
      <c r="G11" s="3" t="s">
        <v>509</v>
      </c>
      <c r="H11" s="3" t="s">
        <v>639</v>
      </c>
      <c r="I11" s="3" t="s">
        <v>1269</v>
      </c>
      <c r="J11" s="5" t="s">
        <v>1283</v>
      </c>
      <c r="K11" s="3">
        <v>1700</v>
      </c>
      <c r="L11" s="3">
        <v>0.92900000000000005</v>
      </c>
      <c r="M11" s="3">
        <v>42080</v>
      </c>
      <c r="N11" s="3">
        <v>0</v>
      </c>
      <c r="O11" s="3">
        <f t="shared" si="0"/>
        <v>-0.1</v>
      </c>
      <c r="P11" s="3">
        <f t="shared" si="1"/>
        <v>0</v>
      </c>
      <c r="Q11" s="3">
        <f t="shared" si="2"/>
        <v>15.793000000000001</v>
      </c>
      <c r="R11" s="3">
        <f t="shared" si="3"/>
        <v>401.0721999999999</v>
      </c>
      <c r="S11" s="3">
        <f t="shared" si="4"/>
        <v>6.3341332545999984</v>
      </c>
      <c r="T11" s="3">
        <f t="shared" si="5"/>
        <v>0.1847</v>
      </c>
      <c r="U11" s="3">
        <f t="shared" si="6"/>
        <v>7.7366999999999999</v>
      </c>
      <c r="V11" s="3">
        <f t="shared" si="7"/>
        <v>0.36949999999999994</v>
      </c>
      <c r="W11" s="3">
        <f t="shared" si="8"/>
        <v>56</v>
      </c>
      <c r="X11" s="3">
        <f t="shared" si="9"/>
        <v>74</v>
      </c>
      <c r="Y11" s="3">
        <f t="shared" si="10"/>
        <v>56</v>
      </c>
      <c r="Z11" s="3">
        <f t="shared" si="11"/>
        <v>186</v>
      </c>
    </row>
    <row r="12" spans="1:26" ht="30" customHeight="1" x14ac:dyDescent="0.25">
      <c r="A12" s="1" t="s">
        <v>10</v>
      </c>
      <c r="B12" s="8" t="s">
        <v>445</v>
      </c>
      <c r="C12" s="8" t="s">
        <v>444</v>
      </c>
      <c r="D12" s="8" t="s">
        <v>443</v>
      </c>
      <c r="E12" s="3" t="s">
        <v>507</v>
      </c>
      <c r="F12" s="3" t="s">
        <v>645</v>
      </c>
      <c r="G12" s="3" t="s">
        <v>509</v>
      </c>
      <c r="H12" s="3" t="s">
        <v>639</v>
      </c>
      <c r="I12" s="3" t="s">
        <v>1269</v>
      </c>
      <c r="J12" s="5" t="s">
        <v>1283</v>
      </c>
      <c r="K12" s="3">
        <v>7700</v>
      </c>
      <c r="L12" s="3">
        <v>0.92900000000000005</v>
      </c>
      <c r="M12" s="3">
        <v>42080</v>
      </c>
      <c r="N12" s="3">
        <v>0</v>
      </c>
      <c r="O12" s="3">
        <f t="shared" si="0"/>
        <v>-0.1</v>
      </c>
      <c r="P12" s="3">
        <f t="shared" si="1"/>
        <v>0</v>
      </c>
      <c r="Q12" s="3">
        <f t="shared" si="2"/>
        <v>71.533000000000001</v>
      </c>
      <c r="R12" s="3">
        <f t="shared" si="3"/>
        <v>436.89219999999989</v>
      </c>
      <c r="S12" s="3">
        <f t="shared" si="4"/>
        <v>31.252209742599995</v>
      </c>
      <c r="T12" s="3">
        <f t="shared" si="5"/>
        <v>0.50800000000000001</v>
      </c>
      <c r="U12" s="3">
        <f t="shared" si="6"/>
        <v>8.1293000000000006</v>
      </c>
      <c r="V12" s="3">
        <f t="shared" si="7"/>
        <v>1.2471000000000001</v>
      </c>
      <c r="W12" s="3">
        <f t="shared" si="8"/>
        <v>56</v>
      </c>
      <c r="X12" s="3">
        <f t="shared" si="9"/>
        <v>74</v>
      </c>
      <c r="Y12" s="3">
        <f t="shared" si="10"/>
        <v>57</v>
      </c>
      <c r="Z12" s="3">
        <f t="shared" si="11"/>
        <v>187</v>
      </c>
    </row>
    <row r="13" spans="1:26" ht="30" customHeight="1" x14ac:dyDescent="0.25">
      <c r="A13" s="1" t="s">
        <v>11</v>
      </c>
      <c r="B13" s="10">
        <v>76130</v>
      </c>
      <c r="C13" s="8" t="s">
        <v>438</v>
      </c>
      <c r="D13" s="8" t="s">
        <v>441</v>
      </c>
      <c r="E13" s="3" t="s">
        <v>507</v>
      </c>
      <c r="F13" s="3" t="s">
        <v>647</v>
      </c>
      <c r="G13" s="3" t="s">
        <v>510</v>
      </c>
      <c r="H13" s="3" t="s">
        <v>648</v>
      </c>
      <c r="I13" s="3" t="s">
        <v>1269</v>
      </c>
      <c r="J13" s="5" t="s">
        <v>1283</v>
      </c>
      <c r="K13" s="3">
        <v>670000</v>
      </c>
      <c r="L13" s="3">
        <v>0.92900000000000005</v>
      </c>
      <c r="M13" s="3">
        <v>42080</v>
      </c>
      <c r="N13" s="3">
        <v>0</v>
      </c>
      <c r="O13" s="3">
        <f t="shared" si="0"/>
        <v>-0.05</v>
      </c>
      <c r="P13" s="3">
        <f t="shared" si="1"/>
        <v>0</v>
      </c>
      <c r="Q13" s="3">
        <f t="shared" si="2"/>
        <v>6224.3</v>
      </c>
      <c r="R13" s="3">
        <f t="shared" si="3"/>
        <v>440.82319999998055</v>
      </c>
      <c r="S13" s="3">
        <f t="shared" si="4"/>
        <v>2743.815843759879</v>
      </c>
      <c r="T13" s="3">
        <f t="shared" si="5"/>
        <v>5.9121999999999995</v>
      </c>
      <c r="U13" s="3">
        <f t="shared" si="6"/>
        <v>8.2677999999999994</v>
      </c>
      <c r="V13" s="3">
        <f t="shared" si="7"/>
        <v>8.06</v>
      </c>
      <c r="W13" s="3">
        <f t="shared" si="8"/>
        <v>77</v>
      </c>
      <c r="X13" s="3">
        <f t="shared" si="9"/>
        <v>79</v>
      </c>
      <c r="Y13" s="3">
        <f t="shared" si="10"/>
        <v>83</v>
      </c>
      <c r="Z13" s="3">
        <f t="shared" si="11"/>
        <v>239</v>
      </c>
    </row>
    <row r="14" spans="1:26" ht="30" customHeight="1" x14ac:dyDescent="0.25">
      <c r="A14" s="1" t="s">
        <v>12</v>
      </c>
      <c r="B14" s="10">
        <v>76130</v>
      </c>
      <c r="C14" s="10">
        <v>113129</v>
      </c>
      <c r="D14" s="8" t="s">
        <v>441</v>
      </c>
      <c r="E14" s="3" t="s">
        <v>508</v>
      </c>
      <c r="F14" s="3" t="s">
        <v>649</v>
      </c>
      <c r="G14" s="3" t="s">
        <v>510</v>
      </c>
      <c r="H14" s="3" t="s">
        <v>648</v>
      </c>
      <c r="I14" s="3" t="s">
        <v>1269</v>
      </c>
      <c r="J14" s="5" t="s">
        <v>1283</v>
      </c>
      <c r="K14" s="3">
        <v>140000</v>
      </c>
      <c r="L14" s="3">
        <v>0.92900000000000005</v>
      </c>
      <c r="M14" s="3">
        <v>42080</v>
      </c>
      <c r="N14" s="3">
        <v>0</v>
      </c>
      <c r="O14" s="3">
        <f t="shared" si="0"/>
        <v>-0.05</v>
      </c>
      <c r="P14" s="3">
        <f t="shared" si="1"/>
        <v>0</v>
      </c>
      <c r="Q14" s="3">
        <f t="shared" si="2"/>
        <v>1300.5999999999999</v>
      </c>
      <c r="R14" s="3">
        <f t="shared" si="3"/>
        <v>426.72320000000974</v>
      </c>
      <c r="S14" s="3">
        <f t="shared" si="4"/>
        <v>554.99619392001273</v>
      </c>
      <c r="T14" s="3">
        <f t="shared" si="5"/>
        <v>2.4710999999999999</v>
      </c>
      <c r="U14" s="3">
        <f t="shared" si="6"/>
        <v>8.0831</v>
      </c>
      <c r="V14" s="3">
        <f t="shared" si="7"/>
        <v>5.6120000000000001</v>
      </c>
      <c r="W14" s="3">
        <f t="shared" si="8"/>
        <v>58</v>
      </c>
      <c r="X14" s="3">
        <f t="shared" si="9"/>
        <v>78</v>
      </c>
      <c r="Y14" s="3">
        <f t="shared" si="10"/>
        <v>75</v>
      </c>
      <c r="Z14" s="3">
        <f t="shared" si="11"/>
        <v>211</v>
      </c>
    </row>
    <row r="15" spans="1:26" ht="30" customHeight="1" x14ac:dyDescent="0.25">
      <c r="A15" s="1" t="s">
        <v>13</v>
      </c>
      <c r="B15" s="8" t="s">
        <v>443</v>
      </c>
      <c r="C15" s="10">
        <v>113129</v>
      </c>
      <c r="D15" s="8" t="s">
        <v>441</v>
      </c>
      <c r="E15" s="3" t="s">
        <v>508</v>
      </c>
      <c r="F15" s="3" t="s">
        <v>601</v>
      </c>
      <c r="G15" s="3" t="s">
        <v>510</v>
      </c>
      <c r="H15" s="3" t="s">
        <v>602</v>
      </c>
      <c r="I15" s="3" t="s">
        <v>1269</v>
      </c>
      <c r="J15" s="5" t="s">
        <v>1283</v>
      </c>
      <c r="K15" s="3">
        <v>930000</v>
      </c>
      <c r="L15" s="3">
        <v>0.92900000000000005</v>
      </c>
      <c r="M15" s="3">
        <v>42080</v>
      </c>
      <c r="N15" s="3">
        <v>0</v>
      </c>
      <c r="O15" s="3">
        <f t="shared" si="0"/>
        <v>-0.05</v>
      </c>
      <c r="P15" s="3">
        <f t="shared" si="1"/>
        <v>0</v>
      </c>
      <c r="Q15" s="3">
        <f t="shared" si="2"/>
        <v>8639.7000000000007</v>
      </c>
      <c r="R15" s="3">
        <f t="shared" si="3"/>
        <v>393.02319999992216</v>
      </c>
      <c r="S15" s="3">
        <f t="shared" si="4"/>
        <v>3395.6025410393277</v>
      </c>
      <c r="T15" s="3">
        <f t="shared" si="5"/>
        <v>6.8128999999999991</v>
      </c>
      <c r="U15" s="3">
        <f t="shared" si="6"/>
        <v>7.6212</v>
      </c>
      <c r="V15" s="3">
        <f t="shared" si="7"/>
        <v>8.4064000000000014</v>
      </c>
      <c r="W15" s="3">
        <f t="shared" si="8"/>
        <v>81</v>
      </c>
      <c r="X15" s="3">
        <f t="shared" si="9"/>
        <v>78</v>
      </c>
      <c r="Y15" s="3">
        <f t="shared" si="10"/>
        <v>83</v>
      </c>
      <c r="Z15" s="3">
        <f t="shared" si="11"/>
        <v>242</v>
      </c>
    </row>
    <row r="16" spans="1:26" ht="30" customHeight="1" x14ac:dyDescent="0.25">
      <c r="A16" s="1" t="s">
        <v>14</v>
      </c>
      <c r="B16" s="8" t="s">
        <v>443</v>
      </c>
      <c r="C16" s="10">
        <v>113129</v>
      </c>
      <c r="D16" s="10">
        <v>132128</v>
      </c>
      <c r="E16" s="3" t="s">
        <v>508</v>
      </c>
      <c r="F16" s="3" t="s">
        <v>650</v>
      </c>
      <c r="G16" s="3" t="s">
        <v>510</v>
      </c>
      <c r="H16" s="3" t="s">
        <v>651</v>
      </c>
      <c r="I16" s="3" t="s">
        <v>1269</v>
      </c>
      <c r="J16" s="5" t="s">
        <v>1283</v>
      </c>
      <c r="K16" s="3">
        <v>240000</v>
      </c>
      <c r="L16" s="3">
        <v>0.92900000000000005</v>
      </c>
      <c r="M16" s="3">
        <v>42080</v>
      </c>
      <c r="N16" s="3">
        <v>0</v>
      </c>
      <c r="O16" s="3">
        <f t="shared" si="0"/>
        <v>-0.05</v>
      </c>
      <c r="P16" s="3">
        <f t="shared" si="1"/>
        <v>0</v>
      </c>
      <c r="Q16" s="3">
        <f t="shared" si="2"/>
        <v>2229.6</v>
      </c>
      <c r="R16" s="3">
        <f t="shared" si="3"/>
        <v>423.72320000000974</v>
      </c>
      <c r="S16" s="3">
        <f t="shared" si="4"/>
        <v>944.73324672002173</v>
      </c>
      <c r="T16" s="3">
        <f t="shared" si="5"/>
        <v>3.5796000000000001</v>
      </c>
      <c r="U16" s="3">
        <f t="shared" si="6"/>
        <v>8.06</v>
      </c>
      <c r="V16" s="3">
        <f t="shared" si="7"/>
        <v>6.5357000000000003</v>
      </c>
      <c r="W16" s="3">
        <f t="shared" si="8"/>
        <v>60</v>
      </c>
      <c r="X16" s="3">
        <f t="shared" si="9"/>
        <v>78</v>
      </c>
      <c r="Y16" s="3">
        <f t="shared" si="10"/>
        <v>80</v>
      </c>
      <c r="Z16" s="3">
        <f t="shared" si="11"/>
        <v>218</v>
      </c>
    </row>
    <row r="17" spans="1:26" ht="30" customHeight="1" x14ac:dyDescent="0.25">
      <c r="A17" s="1" t="s">
        <v>15</v>
      </c>
      <c r="B17" s="10">
        <v>132128</v>
      </c>
      <c r="C17" s="8" t="s">
        <v>443</v>
      </c>
      <c r="D17" s="8" t="s">
        <v>446</v>
      </c>
      <c r="E17" s="3" t="s">
        <v>508</v>
      </c>
      <c r="F17" s="3" t="s">
        <v>653</v>
      </c>
      <c r="G17" s="3" t="s">
        <v>510</v>
      </c>
      <c r="H17" s="3" t="s">
        <v>643</v>
      </c>
      <c r="I17" s="3" t="s">
        <v>1269</v>
      </c>
      <c r="J17" s="5" t="s">
        <v>1283</v>
      </c>
      <c r="K17" s="3">
        <v>13000</v>
      </c>
      <c r="L17" s="3">
        <v>0.92900000000000005</v>
      </c>
      <c r="M17" s="3">
        <v>42080</v>
      </c>
      <c r="N17" s="3">
        <v>0</v>
      </c>
      <c r="O17" s="3">
        <f t="shared" si="0"/>
        <v>-0.05</v>
      </c>
      <c r="P17" s="3">
        <f t="shared" si="1"/>
        <v>0</v>
      </c>
      <c r="Q17" s="3">
        <f t="shared" si="2"/>
        <v>120.77</v>
      </c>
      <c r="R17" s="3">
        <f t="shared" si="3"/>
        <v>418.53320000000042</v>
      </c>
      <c r="S17" s="3">
        <f t="shared" si="4"/>
        <v>50.546254564000044</v>
      </c>
      <c r="T17" s="3">
        <f t="shared" si="5"/>
        <v>0.60040000000000004</v>
      </c>
      <c r="U17" s="3">
        <f t="shared" si="6"/>
        <v>8.0137999999999998</v>
      </c>
      <c r="V17" s="3">
        <f t="shared" si="7"/>
        <v>1.5704000000000002</v>
      </c>
      <c r="W17" s="3">
        <f t="shared" si="8"/>
        <v>57</v>
      </c>
      <c r="X17" s="3">
        <f t="shared" si="9"/>
        <v>78</v>
      </c>
      <c r="Y17" s="3">
        <f t="shared" si="10"/>
        <v>57</v>
      </c>
      <c r="Z17" s="3">
        <f t="shared" si="11"/>
        <v>192</v>
      </c>
    </row>
    <row r="18" spans="1:26" ht="30" customHeight="1" x14ac:dyDescent="0.25">
      <c r="A18" s="1" t="s">
        <v>16</v>
      </c>
      <c r="B18" s="10">
        <v>132128</v>
      </c>
      <c r="C18" s="10">
        <v>183125</v>
      </c>
      <c r="D18" s="8" t="s">
        <v>446</v>
      </c>
      <c r="E18" s="3" t="s">
        <v>508</v>
      </c>
      <c r="F18" s="3" t="s">
        <v>652</v>
      </c>
      <c r="G18" s="3" t="s">
        <v>510</v>
      </c>
      <c r="H18" s="3" t="s">
        <v>643</v>
      </c>
      <c r="I18" s="3" t="s">
        <v>1269</v>
      </c>
      <c r="J18" s="5" t="s">
        <v>1283</v>
      </c>
      <c r="K18" s="3">
        <v>700000</v>
      </c>
      <c r="L18" s="3">
        <v>0.92900000000000005</v>
      </c>
      <c r="M18" s="3">
        <v>42080</v>
      </c>
      <c r="N18" s="3">
        <v>0</v>
      </c>
      <c r="O18" s="3">
        <f t="shared" si="0"/>
        <v>-0.05</v>
      </c>
      <c r="P18" s="3">
        <f t="shared" si="1"/>
        <v>0</v>
      </c>
      <c r="Q18" s="3">
        <f t="shared" si="2"/>
        <v>6503</v>
      </c>
      <c r="R18" s="3">
        <f t="shared" si="3"/>
        <v>419.92320000000001</v>
      </c>
      <c r="S18" s="3">
        <f t="shared" si="4"/>
        <v>2730.7605696000001</v>
      </c>
      <c r="T18" s="3">
        <f t="shared" si="5"/>
        <v>6.0045999999999999</v>
      </c>
      <c r="U18" s="3">
        <f t="shared" si="6"/>
        <v>8.0368999999999993</v>
      </c>
      <c r="V18" s="3">
        <f t="shared" si="7"/>
        <v>8.0368999999999993</v>
      </c>
      <c r="W18" s="3">
        <f t="shared" si="8"/>
        <v>78</v>
      </c>
      <c r="X18" s="3">
        <f t="shared" si="9"/>
        <v>78</v>
      </c>
      <c r="Y18" s="3">
        <f t="shared" si="10"/>
        <v>83</v>
      </c>
      <c r="Z18" s="3">
        <f t="shared" si="11"/>
        <v>239</v>
      </c>
    </row>
    <row r="19" spans="1:26" ht="30" customHeight="1" x14ac:dyDescent="0.25">
      <c r="A19" s="1" t="s">
        <v>17</v>
      </c>
      <c r="B19" s="10">
        <v>202101</v>
      </c>
      <c r="C19" s="10">
        <v>183125</v>
      </c>
      <c r="D19" s="8" t="s">
        <v>446</v>
      </c>
      <c r="E19" s="3" t="s">
        <v>507</v>
      </c>
      <c r="F19" s="3" t="s">
        <v>654</v>
      </c>
      <c r="G19" s="3" t="s">
        <v>510</v>
      </c>
      <c r="H19" s="3" t="s">
        <v>643</v>
      </c>
      <c r="I19" s="3" t="s">
        <v>1269</v>
      </c>
      <c r="J19" s="5" t="s">
        <v>1283</v>
      </c>
      <c r="K19" s="3">
        <v>900</v>
      </c>
      <c r="L19" s="3">
        <v>0.92900000000000005</v>
      </c>
      <c r="M19" s="3">
        <v>42080</v>
      </c>
      <c r="N19" s="3">
        <v>0</v>
      </c>
      <c r="O19" s="3">
        <f t="shared" si="0"/>
        <v>-0.05</v>
      </c>
      <c r="P19" s="3">
        <f t="shared" si="1"/>
        <v>0</v>
      </c>
      <c r="Q19" s="3">
        <f t="shared" si="2"/>
        <v>8.3610000000000007</v>
      </c>
      <c r="R19" s="3">
        <f t="shared" si="3"/>
        <v>396.29619999999994</v>
      </c>
      <c r="S19" s="3">
        <f t="shared" si="4"/>
        <v>3.3134325281999999</v>
      </c>
      <c r="T19" s="3">
        <f t="shared" si="5"/>
        <v>9.2300000000000007E-2</v>
      </c>
      <c r="U19" s="3">
        <f t="shared" si="6"/>
        <v>7.6905000000000001</v>
      </c>
      <c r="V19" s="3">
        <f t="shared" si="7"/>
        <v>0.254</v>
      </c>
      <c r="W19" s="3">
        <f t="shared" si="8"/>
        <v>56</v>
      </c>
      <c r="X19" s="3">
        <f t="shared" si="9"/>
        <v>78</v>
      </c>
      <c r="Y19" s="3">
        <f t="shared" si="10"/>
        <v>56</v>
      </c>
      <c r="Z19" s="3">
        <f t="shared" si="11"/>
        <v>190</v>
      </c>
    </row>
    <row r="20" spans="1:26" ht="30" customHeight="1" x14ac:dyDescent="0.25">
      <c r="A20" s="1" t="s">
        <v>18</v>
      </c>
      <c r="B20" s="10">
        <v>202101</v>
      </c>
      <c r="C20" s="10">
        <v>183125</v>
      </c>
      <c r="D20" s="10">
        <v>198124</v>
      </c>
      <c r="E20" s="3" t="s">
        <v>508</v>
      </c>
      <c r="F20" s="3" t="s">
        <v>656</v>
      </c>
      <c r="G20" s="3" t="s">
        <v>510</v>
      </c>
      <c r="H20" s="3" t="s">
        <v>644</v>
      </c>
      <c r="I20" s="3" t="s">
        <v>1269</v>
      </c>
      <c r="J20" s="5" t="s">
        <v>1283</v>
      </c>
      <c r="K20" s="3">
        <v>2900000</v>
      </c>
      <c r="L20" s="3">
        <v>0.92900000000000005</v>
      </c>
      <c r="M20" s="3">
        <v>42080</v>
      </c>
      <c r="N20" s="3">
        <v>0</v>
      </c>
      <c r="O20" s="3">
        <f t="shared" si="0"/>
        <v>-0.05</v>
      </c>
      <c r="P20" s="3">
        <f t="shared" si="1"/>
        <v>0</v>
      </c>
      <c r="Q20" s="3">
        <f t="shared" si="2"/>
        <v>26941</v>
      </c>
      <c r="R20" s="3">
        <f t="shared" si="3"/>
        <v>403.92320000000001</v>
      </c>
      <c r="S20" s="3">
        <f t="shared" si="4"/>
        <v>10882.094931199999</v>
      </c>
      <c r="T20" s="3">
        <f t="shared" si="5"/>
        <v>8.5912000000000006</v>
      </c>
      <c r="U20" s="3">
        <f t="shared" si="6"/>
        <v>7.8059999999999992</v>
      </c>
      <c r="V20" s="3">
        <f t="shared" si="7"/>
        <v>9.6997</v>
      </c>
      <c r="W20" s="3">
        <f t="shared" si="8"/>
        <v>83</v>
      </c>
      <c r="X20" s="3">
        <f t="shared" si="9"/>
        <v>78</v>
      </c>
      <c r="Y20" s="3">
        <f t="shared" si="10"/>
        <v>84</v>
      </c>
      <c r="Z20" s="3">
        <f t="shared" si="11"/>
        <v>245</v>
      </c>
    </row>
    <row r="21" spans="1:26" ht="30" customHeight="1" x14ac:dyDescent="0.25">
      <c r="A21" s="1" t="s">
        <v>19</v>
      </c>
      <c r="B21" s="10">
        <v>202101</v>
      </c>
      <c r="C21" s="10">
        <v>234130</v>
      </c>
      <c r="D21" s="10">
        <v>198124</v>
      </c>
      <c r="E21" s="3" t="s">
        <v>508</v>
      </c>
      <c r="F21" s="3" t="s">
        <v>655</v>
      </c>
      <c r="G21" s="3" t="s">
        <v>510</v>
      </c>
      <c r="H21" s="3" t="s">
        <v>644</v>
      </c>
      <c r="I21" s="3" t="s">
        <v>1269</v>
      </c>
      <c r="J21" s="5" t="s">
        <v>1283</v>
      </c>
      <c r="K21" s="3">
        <v>990000</v>
      </c>
      <c r="L21" s="3">
        <v>0.92900000000000005</v>
      </c>
      <c r="M21" s="3">
        <v>42080</v>
      </c>
      <c r="N21" s="3">
        <v>0</v>
      </c>
      <c r="O21" s="3">
        <f t="shared" si="0"/>
        <v>-0.05</v>
      </c>
      <c r="P21" s="3">
        <f t="shared" si="1"/>
        <v>0</v>
      </c>
      <c r="Q21" s="3">
        <f t="shared" si="2"/>
        <v>9197.1</v>
      </c>
      <c r="R21" s="3">
        <f t="shared" si="3"/>
        <v>401.22319999996108</v>
      </c>
      <c r="S21" s="3">
        <f t="shared" si="4"/>
        <v>3690.0898927196422</v>
      </c>
      <c r="T21" s="3">
        <f t="shared" si="5"/>
        <v>6.9744999999999999</v>
      </c>
      <c r="U21" s="3">
        <f t="shared" si="6"/>
        <v>7.7598000000000003</v>
      </c>
      <c r="V21" s="3">
        <f t="shared" si="7"/>
        <v>8.5680999999999994</v>
      </c>
      <c r="W21" s="3">
        <f t="shared" si="8"/>
        <v>81</v>
      </c>
      <c r="X21" s="3">
        <f t="shared" si="9"/>
        <v>78</v>
      </c>
      <c r="Y21" s="3">
        <f t="shared" si="10"/>
        <v>83</v>
      </c>
      <c r="Z21" s="3">
        <f t="shared" si="11"/>
        <v>242</v>
      </c>
    </row>
    <row r="22" spans="1:26" ht="30" customHeight="1" x14ac:dyDescent="0.25">
      <c r="A22" s="1" t="s">
        <v>20</v>
      </c>
      <c r="B22" s="10">
        <v>202101</v>
      </c>
      <c r="C22" s="10">
        <v>234130</v>
      </c>
      <c r="D22" s="10">
        <v>233104</v>
      </c>
      <c r="E22" s="3" t="s">
        <v>508</v>
      </c>
      <c r="F22" s="3" t="s">
        <v>657</v>
      </c>
      <c r="G22" s="3" t="s">
        <v>510</v>
      </c>
      <c r="H22" s="3" t="s">
        <v>660</v>
      </c>
      <c r="I22" s="3" t="s">
        <v>1269</v>
      </c>
      <c r="J22" s="5" t="s">
        <v>1283</v>
      </c>
      <c r="K22" s="3">
        <v>1700000</v>
      </c>
      <c r="L22" s="3">
        <v>0.92900000000000005</v>
      </c>
      <c r="M22" s="3">
        <v>42080</v>
      </c>
      <c r="N22" s="3">
        <v>0</v>
      </c>
      <c r="O22" s="3">
        <f t="shared" si="0"/>
        <v>-0.05</v>
      </c>
      <c r="P22" s="3">
        <f t="shared" si="1"/>
        <v>0</v>
      </c>
      <c r="Q22" s="3">
        <f t="shared" si="2"/>
        <v>15793</v>
      </c>
      <c r="R22" s="3">
        <f t="shared" si="3"/>
        <v>439.92320000000001</v>
      </c>
      <c r="S22" s="3">
        <f t="shared" si="4"/>
        <v>6947.7070975999995</v>
      </c>
      <c r="T22" s="3">
        <f t="shared" si="5"/>
        <v>7.9444999999999997</v>
      </c>
      <c r="U22" s="3">
        <f t="shared" si="6"/>
        <v>8.1986000000000008</v>
      </c>
      <c r="V22" s="3">
        <f t="shared" si="7"/>
        <v>9.2608999999999995</v>
      </c>
      <c r="W22" s="3">
        <f t="shared" si="8"/>
        <v>82</v>
      </c>
      <c r="X22" s="3">
        <f t="shared" si="9"/>
        <v>79</v>
      </c>
      <c r="Y22" s="3">
        <f t="shared" si="10"/>
        <v>83</v>
      </c>
      <c r="Z22" s="3">
        <f t="shared" si="11"/>
        <v>244</v>
      </c>
    </row>
    <row r="23" spans="1:26" ht="30" customHeight="1" x14ac:dyDescent="0.25">
      <c r="A23" s="1" t="s">
        <v>21</v>
      </c>
      <c r="B23" s="10">
        <v>202101</v>
      </c>
      <c r="C23" s="8" t="s">
        <v>447</v>
      </c>
      <c r="D23" s="10">
        <v>233104</v>
      </c>
      <c r="E23" s="3" t="s">
        <v>507</v>
      </c>
      <c r="F23" s="3" t="s">
        <v>658</v>
      </c>
      <c r="G23" s="3" t="s">
        <v>509</v>
      </c>
      <c r="H23" s="3" t="s">
        <v>660</v>
      </c>
      <c r="I23" s="3" t="s">
        <v>1269</v>
      </c>
      <c r="J23" s="5" t="s">
        <v>1283</v>
      </c>
      <c r="K23" s="3">
        <v>530000</v>
      </c>
      <c r="L23" s="3">
        <v>0.92900000000000005</v>
      </c>
      <c r="M23" s="3">
        <v>42080</v>
      </c>
      <c r="N23" s="3">
        <v>0</v>
      </c>
      <c r="O23" s="3">
        <f t="shared" si="0"/>
        <v>-0.1</v>
      </c>
      <c r="P23" s="3">
        <f t="shared" si="1"/>
        <v>0</v>
      </c>
      <c r="Q23" s="3">
        <f t="shared" si="2"/>
        <v>4923.7</v>
      </c>
      <c r="R23" s="3">
        <f t="shared" si="3"/>
        <v>405.02320000001947</v>
      </c>
      <c r="S23" s="3">
        <f t="shared" si="4"/>
        <v>1994.2127298400958</v>
      </c>
      <c r="T23" s="3">
        <f t="shared" si="5"/>
        <v>5.1963000000000008</v>
      </c>
      <c r="U23" s="3">
        <f t="shared" si="6"/>
        <v>7.8521000000000001</v>
      </c>
      <c r="V23" s="3">
        <f t="shared" si="7"/>
        <v>7.6673999999999998</v>
      </c>
      <c r="W23" s="3">
        <f t="shared" si="8"/>
        <v>72</v>
      </c>
      <c r="X23" s="3">
        <f t="shared" si="9"/>
        <v>74</v>
      </c>
      <c r="Y23" s="3">
        <f t="shared" si="10"/>
        <v>82</v>
      </c>
      <c r="Z23" s="3">
        <f t="shared" si="11"/>
        <v>228</v>
      </c>
    </row>
    <row r="24" spans="1:26" ht="30" customHeight="1" x14ac:dyDescent="0.25">
      <c r="A24" s="1" t="s">
        <v>22</v>
      </c>
      <c r="B24" s="10">
        <v>265105</v>
      </c>
      <c r="C24" s="8" t="s">
        <v>447</v>
      </c>
      <c r="D24" s="10">
        <v>233104</v>
      </c>
      <c r="E24" s="3" t="s">
        <v>507</v>
      </c>
      <c r="F24" s="3" t="s">
        <v>659</v>
      </c>
      <c r="G24" s="3" t="s">
        <v>509</v>
      </c>
      <c r="H24" s="3" t="s">
        <v>660</v>
      </c>
      <c r="I24" s="3" t="s">
        <v>1269</v>
      </c>
      <c r="J24" s="5" t="s">
        <v>1283</v>
      </c>
      <c r="K24" s="3">
        <v>2700</v>
      </c>
      <c r="L24" s="3">
        <v>0.92900000000000005</v>
      </c>
      <c r="M24" s="3">
        <v>42080</v>
      </c>
      <c r="N24" s="3">
        <v>0</v>
      </c>
      <c r="O24" s="3">
        <f t="shared" si="0"/>
        <v>-0.1</v>
      </c>
      <c r="P24" s="3">
        <f t="shared" si="1"/>
        <v>0</v>
      </c>
      <c r="Q24" s="3">
        <f t="shared" si="2"/>
        <v>25.083000000000002</v>
      </c>
      <c r="R24" s="3">
        <f t="shared" si="3"/>
        <v>407.04219999999981</v>
      </c>
      <c r="S24" s="3">
        <f t="shared" si="4"/>
        <v>10.209839502599996</v>
      </c>
      <c r="T24" s="3">
        <f t="shared" si="5"/>
        <v>0.23089999999999999</v>
      </c>
      <c r="U24" s="3">
        <f t="shared" si="6"/>
        <v>7.8751999999999995</v>
      </c>
      <c r="V24" s="3">
        <f t="shared" si="7"/>
        <v>0.4849</v>
      </c>
      <c r="W24" s="3">
        <f t="shared" si="8"/>
        <v>56</v>
      </c>
      <c r="X24" s="3">
        <f t="shared" si="9"/>
        <v>74</v>
      </c>
      <c r="Y24" s="3">
        <f t="shared" si="10"/>
        <v>56</v>
      </c>
      <c r="Z24" s="3">
        <f t="shared" si="11"/>
        <v>186</v>
      </c>
    </row>
    <row r="25" spans="1:26" ht="30" customHeight="1" x14ac:dyDescent="0.25">
      <c r="A25" s="1" t="s">
        <v>23</v>
      </c>
      <c r="B25" s="10">
        <v>234130</v>
      </c>
      <c r="C25" s="10">
        <v>249120</v>
      </c>
      <c r="D25" s="10">
        <v>233104</v>
      </c>
      <c r="E25" s="3" t="s">
        <v>507</v>
      </c>
      <c r="F25" s="3" t="s">
        <v>663</v>
      </c>
      <c r="G25" s="3" t="s">
        <v>510</v>
      </c>
      <c r="H25" s="3" t="s">
        <v>662</v>
      </c>
      <c r="I25" s="3" t="s">
        <v>1269</v>
      </c>
      <c r="J25" s="5" t="s">
        <v>1283</v>
      </c>
      <c r="K25" s="3">
        <v>58000</v>
      </c>
      <c r="L25" s="3">
        <v>0.92900000000000005</v>
      </c>
      <c r="M25" s="3">
        <v>42080</v>
      </c>
      <c r="N25" s="3">
        <v>0</v>
      </c>
      <c r="O25" s="3">
        <f t="shared" si="0"/>
        <v>-0.05</v>
      </c>
      <c r="P25" s="3">
        <f t="shared" si="1"/>
        <v>0</v>
      </c>
      <c r="Q25" s="3">
        <f t="shared" si="2"/>
        <v>538.82000000000005</v>
      </c>
      <c r="R25" s="3">
        <f t="shared" si="3"/>
        <v>437.18319999999466</v>
      </c>
      <c r="S25" s="3">
        <f t="shared" si="4"/>
        <v>235.56305182399714</v>
      </c>
      <c r="T25" s="3">
        <f t="shared" si="5"/>
        <v>1.3855999999999999</v>
      </c>
      <c r="U25" s="3">
        <f t="shared" si="6"/>
        <v>8.1524000000000001</v>
      </c>
      <c r="V25" s="3">
        <f t="shared" si="7"/>
        <v>3.9722</v>
      </c>
      <c r="W25" s="3">
        <f t="shared" si="8"/>
        <v>57</v>
      </c>
      <c r="X25" s="3">
        <f t="shared" si="9"/>
        <v>79</v>
      </c>
      <c r="Y25" s="3">
        <f t="shared" si="10"/>
        <v>62</v>
      </c>
      <c r="Z25" s="3">
        <f t="shared" si="11"/>
        <v>198</v>
      </c>
    </row>
    <row r="26" spans="1:26" ht="30" customHeight="1" x14ac:dyDescent="0.25">
      <c r="A26" s="1" t="s">
        <v>24</v>
      </c>
      <c r="B26" s="10">
        <v>265105</v>
      </c>
      <c r="C26" s="10">
        <v>249120</v>
      </c>
      <c r="D26" s="10">
        <v>233104</v>
      </c>
      <c r="E26" s="3" t="s">
        <v>507</v>
      </c>
      <c r="F26" s="3" t="s">
        <v>665</v>
      </c>
      <c r="G26" s="3" t="s">
        <v>510</v>
      </c>
      <c r="H26" s="3" t="s">
        <v>666</v>
      </c>
      <c r="I26" s="3" t="s">
        <v>1269</v>
      </c>
      <c r="J26" s="5" t="s">
        <v>1283</v>
      </c>
      <c r="K26" s="3">
        <v>29000</v>
      </c>
      <c r="L26" s="3">
        <v>0.92900000000000005</v>
      </c>
      <c r="M26" s="3">
        <v>42080</v>
      </c>
      <c r="N26" s="3">
        <v>0</v>
      </c>
      <c r="O26" s="3">
        <f t="shared" si="0"/>
        <v>-0.05</v>
      </c>
      <c r="P26" s="3">
        <f t="shared" si="1"/>
        <v>0</v>
      </c>
      <c r="Q26" s="3">
        <f t="shared" si="2"/>
        <v>269.41000000000003</v>
      </c>
      <c r="R26" s="3">
        <f t="shared" si="3"/>
        <v>414.05319999999733</v>
      </c>
      <c r="S26" s="3">
        <f t="shared" si="4"/>
        <v>111.5500726119993</v>
      </c>
      <c r="T26" s="3">
        <f t="shared" si="5"/>
        <v>0.9699000000000001</v>
      </c>
      <c r="U26" s="3">
        <f t="shared" si="6"/>
        <v>7.9906999999999995</v>
      </c>
      <c r="V26" s="3">
        <f t="shared" si="7"/>
        <v>2.4018000000000002</v>
      </c>
      <c r="W26" s="3">
        <f t="shared" si="8"/>
        <v>57</v>
      </c>
      <c r="X26" s="3">
        <f t="shared" si="9"/>
        <v>78</v>
      </c>
      <c r="Y26" s="3">
        <f t="shared" si="10"/>
        <v>58</v>
      </c>
      <c r="Z26" s="3">
        <f t="shared" si="11"/>
        <v>193</v>
      </c>
    </row>
    <row r="27" spans="1:26" ht="30" customHeight="1" x14ac:dyDescent="0.25">
      <c r="A27" s="1" t="s">
        <v>25</v>
      </c>
      <c r="B27" s="10">
        <v>265105</v>
      </c>
      <c r="C27" s="10">
        <v>249120</v>
      </c>
      <c r="D27" s="10">
        <v>261131</v>
      </c>
      <c r="E27" s="3" t="s">
        <v>507</v>
      </c>
      <c r="F27" s="3" t="s">
        <v>664</v>
      </c>
      <c r="G27" s="3" t="s">
        <v>510</v>
      </c>
      <c r="H27" s="3" t="s">
        <v>666</v>
      </c>
      <c r="I27" s="3" t="s">
        <v>1269</v>
      </c>
      <c r="J27" s="5" t="s">
        <v>1283</v>
      </c>
      <c r="K27" s="3">
        <v>430000</v>
      </c>
      <c r="L27" s="3">
        <v>0.92900000000000005</v>
      </c>
      <c r="M27" s="3">
        <v>42080</v>
      </c>
      <c r="N27" s="3">
        <v>0</v>
      </c>
      <c r="O27" s="3">
        <f t="shared" si="0"/>
        <v>-0.05</v>
      </c>
      <c r="P27" s="3">
        <f t="shared" si="1"/>
        <v>0</v>
      </c>
      <c r="Q27" s="3">
        <f t="shared" si="2"/>
        <v>3994.7</v>
      </c>
      <c r="R27" s="3">
        <f t="shared" si="3"/>
        <v>408.02320000001947</v>
      </c>
      <c r="S27" s="3">
        <f t="shared" si="4"/>
        <v>1629.9302770400775</v>
      </c>
      <c r="T27" s="3">
        <f t="shared" si="5"/>
        <v>4.6420000000000003</v>
      </c>
      <c r="U27" s="3">
        <f t="shared" si="6"/>
        <v>7.8983000000000008</v>
      </c>
      <c r="V27" s="3">
        <f t="shared" si="7"/>
        <v>7.3672000000000004</v>
      </c>
      <c r="W27" s="3">
        <f t="shared" si="8"/>
        <v>67</v>
      </c>
      <c r="X27" s="3">
        <f t="shared" si="9"/>
        <v>78</v>
      </c>
      <c r="Y27" s="3">
        <f t="shared" si="10"/>
        <v>82</v>
      </c>
      <c r="Z27" s="3">
        <f t="shared" si="11"/>
        <v>227</v>
      </c>
    </row>
    <row r="28" spans="1:26" ht="30" customHeight="1" x14ac:dyDescent="0.25">
      <c r="A28" s="1" t="s">
        <v>26</v>
      </c>
      <c r="B28" s="10">
        <v>76130</v>
      </c>
      <c r="C28" s="10">
        <v>113129</v>
      </c>
      <c r="D28" s="10">
        <v>60157</v>
      </c>
      <c r="E28" s="3" t="s">
        <v>507</v>
      </c>
      <c r="F28" s="3" t="s">
        <v>667</v>
      </c>
      <c r="G28" s="3" t="s">
        <v>510</v>
      </c>
      <c r="H28" s="3" t="s">
        <v>668</v>
      </c>
      <c r="I28" s="3" t="s">
        <v>1086</v>
      </c>
      <c r="J28" s="5" t="s">
        <v>1283</v>
      </c>
      <c r="K28" s="3">
        <v>600000</v>
      </c>
      <c r="L28" s="3">
        <v>0.92600000000000005</v>
      </c>
      <c r="M28" s="3">
        <v>63051</v>
      </c>
      <c r="N28" s="3">
        <v>0</v>
      </c>
      <c r="O28" s="3">
        <f t="shared" si="0"/>
        <v>-0.05</v>
      </c>
      <c r="P28" s="3">
        <f t="shared" si="1"/>
        <v>0</v>
      </c>
      <c r="Q28" s="3">
        <f t="shared" si="2"/>
        <v>5556</v>
      </c>
      <c r="R28" s="3">
        <f t="shared" si="3"/>
        <v>591.85226</v>
      </c>
      <c r="S28" s="3">
        <f t="shared" si="4"/>
        <v>3288.3311565600002</v>
      </c>
      <c r="T28" s="3">
        <f t="shared" si="5"/>
        <v>5.6120000000000001</v>
      </c>
      <c r="U28" s="3">
        <f t="shared" si="6"/>
        <v>9.2840000000000007</v>
      </c>
      <c r="V28" s="3">
        <f t="shared" si="7"/>
        <v>8.3140000000000001</v>
      </c>
      <c r="W28" s="3">
        <f t="shared" si="8"/>
        <v>75</v>
      </c>
      <c r="X28" s="3">
        <f t="shared" si="9"/>
        <v>79</v>
      </c>
      <c r="Y28" s="3">
        <f t="shared" si="10"/>
        <v>83</v>
      </c>
      <c r="Z28" s="3">
        <f t="shared" si="11"/>
        <v>237</v>
      </c>
    </row>
    <row r="29" spans="1:26" ht="30" customHeight="1" x14ac:dyDescent="0.25">
      <c r="A29" s="1" t="s">
        <v>27</v>
      </c>
      <c r="B29" s="10">
        <v>100157</v>
      </c>
      <c r="C29" s="10">
        <v>113129</v>
      </c>
      <c r="D29" s="10">
        <v>60157</v>
      </c>
      <c r="E29" s="3" t="s">
        <v>508</v>
      </c>
      <c r="F29" s="3" t="s">
        <v>677</v>
      </c>
      <c r="G29" s="3" t="s">
        <v>511</v>
      </c>
      <c r="H29" s="3" t="s">
        <v>678</v>
      </c>
      <c r="I29" s="3" t="s">
        <v>1086</v>
      </c>
      <c r="J29" s="5" t="s">
        <v>1283</v>
      </c>
      <c r="K29" s="3">
        <v>580000</v>
      </c>
      <c r="L29" s="3">
        <v>0.92600000000000005</v>
      </c>
      <c r="M29" s="3">
        <v>63051</v>
      </c>
      <c r="N29" s="3">
        <v>0</v>
      </c>
      <c r="O29" s="3">
        <f t="shared" si="0"/>
        <v>0</v>
      </c>
      <c r="P29" s="3">
        <f t="shared" si="1"/>
        <v>-0.2</v>
      </c>
      <c r="Q29" s="3">
        <f t="shared" si="2"/>
        <v>5370.8</v>
      </c>
      <c r="R29" s="3">
        <f t="shared" si="3"/>
        <v>608.25225999998054</v>
      </c>
      <c r="S29" s="3">
        <f t="shared" si="4"/>
        <v>3266.8012380078958</v>
      </c>
      <c r="T29" s="3">
        <f t="shared" si="5"/>
        <v>5.5427</v>
      </c>
      <c r="U29" s="3">
        <f t="shared" si="6"/>
        <v>9.5150000000000006</v>
      </c>
      <c r="V29" s="3">
        <f t="shared" si="7"/>
        <v>8.2677999999999994</v>
      </c>
      <c r="W29" s="3">
        <f t="shared" si="8"/>
        <v>75</v>
      </c>
      <c r="X29" s="3">
        <f t="shared" si="9"/>
        <v>84</v>
      </c>
      <c r="Y29" s="3">
        <f t="shared" si="10"/>
        <v>66</v>
      </c>
      <c r="Z29" s="3">
        <f t="shared" si="11"/>
        <v>225</v>
      </c>
    </row>
    <row r="30" spans="1:26" ht="30" customHeight="1" x14ac:dyDescent="0.25">
      <c r="A30" s="1" t="s">
        <v>28</v>
      </c>
      <c r="B30" s="10">
        <v>100157</v>
      </c>
      <c r="C30" s="10">
        <v>113129</v>
      </c>
      <c r="D30" s="10">
        <v>128175</v>
      </c>
      <c r="E30" s="3" t="s">
        <v>508</v>
      </c>
      <c r="F30" s="3" t="s">
        <v>671</v>
      </c>
      <c r="G30" s="3" t="s">
        <v>511</v>
      </c>
      <c r="H30" s="3" t="s">
        <v>672</v>
      </c>
      <c r="I30" s="3" t="s">
        <v>1086</v>
      </c>
      <c r="J30" s="5" t="s">
        <v>1283</v>
      </c>
      <c r="K30" s="3">
        <v>600000</v>
      </c>
      <c r="L30" s="3">
        <v>0.92600000000000005</v>
      </c>
      <c r="M30" s="3">
        <v>63051</v>
      </c>
      <c r="N30" s="3">
        <v>0</v>
      </c>
      <c r="O30" s="3">
        <f t="shared" si="0"/>
        <v>0</v>
      </c>
      <c r="P30" s="3">
        <f t="shared" si="1"/>
        <v>-0.2</v>
      </c>
      <c r="Q30" s="3">
        <f t="shared" si="2"/>
        <v>5556</v>
      </c>
      <c r="R30" s="3">
        <f t="shared" si="3"/>
        <v>591.85226</v>
      </c>
      <c r="S30" s="3">
        <f t="shared" si="4"/>
        <v>3288.3311565600002</v>
      </c>
      <c r="T30" s="3">
        <f t="shared" si="5"/>
        <v>5.6120000000000001</v>
      </c>
      <c r="U30" s="3">
        <f t="shared" si="6"/>
        <v>9.2840000000000007</v>
      </c>
      <c r="V30" s="3">
        <f t="shared" si="7"/>
        <v>8.3140000000000001</v>
      </c>
      <c r="W30" s="3">
        <f t="shared" si="8"/>
        <v>75</v>
      </c>
      <c r="X30" s="3">
        <f t="shared" si="9"/>
        <v>83</v>
      </c>
      <c r="Y30" s="3">
        <f t="shared" si="10"/>
        <v>66</v>
      </c>
      <c r="Z30" s="3">
        <f t="shared" si="11"/>
        <v>224</v>
      </c>
    </row>
    <row r="31" spans="1:26" ht="30" customHeight="1" x14ac:dyDescent="0.25">
      <c r="A31" s="1" t="s">
        <v>29</v>
      </c>
      <c r="B31" s="10">
        <v>60157</v>
      </c>
      <c r="C31" s="10">
        <v>100157</v>
      </c>
      <c r="D31" s="10">
        <v>77192</v>
      </c>
      <c r="E31" s="3" t="s">
        <v>508</v>
      </c>
      <c r="F31" s="3" t="s">
        <v>543</v>
      </c>
      <c r="G31" s="3" t="s">
        <v>511</v>
      </c>
      <c r="H31" s="3" t="s">
        <v>569</v>
      </c>
      <c r="I31" s="3" t="s">
        <v>1086</v>
      </c>
      <c r="J31" s="5" t="s">
        <v>542</v>
      </c>
      <c r="K31" s="3">
        <v>3000000</v>
      </c>
      <c r="L31" s="3">
        <v>0.92600000000000005</v>
      </c>
      <c r="M31" s="3">
        <v>63051</v>
      </c>
      <c r="N31" s="3">
        <v>0.1</v>
      </c>
      <c r="O31" s="3">
        <f t="shared" si="0"/>
        <v>0</v>
      </c>
      <c r="P31" s="3">
        <f t="shared" si="1"/>
        <v>-0.2</v>
      </c>
      <c r="Q31" s="3">
        <f t="shared" si="2"/>
        <v>27780</v>
      </c>
      <c r="R31" s="3">
        <f t="shared" si="3"/>
        <v>623.85226</v>
      </c>
      <c r="S31" s="3">
        <f t="shared" si="4"/>
        <v>17330.6157828</v>
      </c>
      <c r="T31" s="3">
        <f t="shared" si="5"/>
        <v>8.6143000000000001</v>
      </c>
      <c r="U31" s="3">
        <f t="shared" si="6"/>
        <v>9.7227999999999994</v>
      </c>
      <c r="V31" s="3">
        <f t="shared" si="7"/>
        <v>9.8383000000000003</v>
      </c>
      <c r="W31" s="3">
        <f t="shared" si="8"/>
        <v>91</v>
      </c>
      <c r="X31" s="3">
        <f t="shared" si="9"/>
        <v>84</v>
      </c>
      <c r="Y31" s="3">
        <f t="shared" si="10"/>
        <v>67</v>
      </c>
      <c r="Z31" s="3">
        <f t="shared" si="11"/>
        <v>242</v>
      </c>
    </row>
    <row r="32" spans="1:26" ht="30" customHeight="1" x14ac:dyDescent="0.25">
      <c r="A32" s="1" t="s">
        <v>30</v>
      </c>
      <c r="B32" s="10">
        <v>128175</v>
      </c>
      <c r="C32" s="10">
        <v>100157</v>
      </c>
      <c r="D32" s="10">
        <v>77192</v>
      </c>
      <c r="E32" s="3" t="s">
        <v>508</v>
      </c>
      <c r="F32" s="3" t="s">
        <v>673</v>
      </c>
      <c r="G32" s="3" t="s">
        <v>511</v>
      </c>
      <c r="H32" s="3" t="s">
        <v>674</v>
      </c>
      <c r="I32" s="3" t="s">
        <v>1086</v>
      </c>
      <c r="J32" s="5" t="s">
        <v>1283</v>
      </c>
      <c r="K32" s="3">
        <v>550000</v>
      </c>
      <c r="L32" s="3">
        <v>0.92600000000000005</v>
      </c>
      <c r="M32" s="3">
        <v>63051</v>
      </c>
      <c r="N32" s="3">
        <v>0</v>
      </c>
      <c r="O32" s="3">
        <f t="shared" si="0"/>
        <v>0</v>
      </c>
      <c r="P32" s="3">
        <f t="shared" si="1"/>
        <v>-0.2</v>
      </c>
      <c r="Q32" s="3">
        <f t="shared" si="2"/>
        <v>5093</v>
      </c>
      <c r="R32" s="3">
        <f t="shared" si="3"/>
        <v>632.85226</v>
      </c>
      <c r="S32" s="3">
        <f t="shared" si="4"/>
        <v>3223.1165601799999</v>
      </c>
      <c r="T32" s="3">
        <f t="shared" si="5"/>
        <v>5.2423999999999999</v>
      </c>
      <c r="U32" s="3">
        <f t="shared" si="6"/>
        <v>9.7920999999999996</v>
      </c>
      <c r="V32" s="3">
        <f t="shared" si="7"/>
        <v>8.1986000000000008</v>
      </c>
      <c r="W32" s="3">
        <f t="shared" si="8"/>
        <v>72</v>
      </c>
      <c r="X32" s="3">
        <f t="shared" si="9"/>
        <v>84</v>
      </c>
      <c r="Y32" s="3">
        <f t="shared" si="10"/>
        <v>66</v>
      </c>
      <c r="Z32" s="3">
        <f t="shared" si="11"/>
        <v>222</v>
      </c>
    </row>
    <row r="33" spans="1:26" ht="30" customHeight="1" x14ac:dyDescent="0.25">
      <c r="A33" s="1" t="s">
        <v>31</v>
      </c>
      <c r="B33" s="10">
        <v>60157</v>
      </c>
      <c r="C33" s="10">
        <v>65192</v>
      </c>
      <c r="D33" s="10">
        <v>77192</v>
      </c>
      <c r="E33" s="3" t="s">
        <v>507</v>
      </c>
      <c r="F33" s="3" t="s">
        <v>661</v>
      </c>
      <c r="G33" s="3" t="s">
        <v>512</v>
      </c>
      <c r="H33" s="3" t="s">
        <v>661</v>
      </c>
      <c r="I33" s="3" t="s">
        <v>1086</v>
      </c>
      <c r="J33" s="5" t="s">
        <v>1283</v>
      </c>
      <c r="K33" s="3">
        <v>39000000</v>
      </c>
      <c r="L33" s="3">
        <v>0.92600000000000005</v>
      </c>
      <c r="M33" s="3">
        <v>63051</v>
      </c>
      <c r="N33" s="3">
        <v>0</v>
      </c>
      <c r="O33" s="3">
        <f t="shared" si="0"/>
        <v>0</v>
      </c>
      <c r="P33" s="3">
        <f t="shared" si="1"/>
        <v>0</v>
      </c>
      <c r="Q33" s="3">
        <f t="shared" si="2"/>
        <v>361140</v>
      </c>
      <c r="R33" s="3">
        <f t="shared" si="3"/>
        <v>603.85226</v>
      </c>
      <c r="S33" s="3">
        <f t="shared" si="4"/>
        <v>218075.20517639999</v>
      </c>
      <c r="T33" s="3">
        <f t="shared" si="5"/>
        <v>10</v>
      </c>
      <c r="U33" s="3">
        <f t="shared" si="6"/>
        <v>9.4687999999999999</v>
      </c>
      <c r="V33" s="3">
        <f t="shared" si="7"/>
        <v>10</v>
      </c>
      <c r="W33" s="3">
        <f t="shared" si="8"/>
        <v>84</v>
      </c>
      <c r="X33" s="3">
        <f t="shared" si="9"/>
        <v>84</v>
      </c>
      <c r="Y33" s="3">
        <f t="shared" si="10"/>
        <v>84</v>
      </c>
      <c r="Z33" s="3">
        <f t="shared" si="11"/>
        <v>252</v>
      </c>
    </row>
    <row r="34" spans="1:26" ht="30" customHeight="1" x14ac:dyDescent="0.25">
      <c r="A34" s="1" t="s">
        <v>32</v>
      </c>
      <c r="B34" s="10">
        <v>113129</v>
      </c>
      <c r="C34" s="10">
        <v>128175</v>
      </c>
      <c r="D34" s="10">
        <v>147145</v>
      </c>
      <c r="E34" s="3" t="s">
        <v>508</v>
      </c>
      <c r="F34" s="3" t="s">
        <v>669</v>
      </c>
      <c r="G34" s="3" t="s">
        <v>511</v>
      </c>
      <c r="H34" s="3" t="s">
        <v>670</v>
      </c>
      <c r="I34" s="3" t="s">
        <v>1086</v>
      </c>
      <c r="J34" s="5" t="s">
        <v>1283</v>
      </c>
      <c r="K34" s="3">
        <v>220000</v>
      </c>
      <c r="L34" s="3">
        <v>0.92600000000000005</v>
      </c>
      <c r="M34" s="3">
        <v>63051</v>
      </c>
      <c r="N34" s="3">
        <v>0</v>
      </c>
      <c r="O34" s="3">
        <f t="shared" si="0"/>
        <v>0</v>
      </c>
      <c r="P34" s="3">
        <f t="shared" si="1"/>
        <v>-0.2</v>
      </c>
      <c r="Q34" s="3">
        <f t="shared" si="2"/>
        <v>2037.2</v>
      </c>
      <c r="R34" s="3">
        <f t="shared" si="3"/>
        <v>603.45225999999514</v>
      </c>
      <c r="S34" s="3">
        <f t="shared" si="4"/>
        <v>1229.3529440719901</v>
      </c>
      <c r="T34" s="3">
        <f t="shared" si="5"/>
        <v>3.3717999999999999</v>
      </c>
      <c r="U34" s="3">
        <f t="shared" si="6"/>
        <v>9.4457000000000004</v>
      </c>
      <c r="V34" s="3">
        <f t="shared" si="7"/>
        <v>7.0206999999999997</v>
      </c>
      <c r="W34" s="3">
        <f t="shared" si="8"/>
        <v>60</v>
      </c>
      <c r="X34" s="3">
        <f t="shared" si="9"/>
        <v>83</v>
      </c>
      <c r="Y34" s="3">
        <f t="shared" si="10"/>
        <v>65</v>
      </c>
      <c r="Z34" s="3">
        <f t="shared" si="11"/>
        <v>208</v>
      </c>
    </row>
    <row r="35" spans="1:26" ht="30" customHeight="1" x14ac:dyDescent="0.25">
      <c r="A35" s="1" t="s">
        <v>33</v>
      </c>
      <c r="B35" s="10">
        <v>113129</v>
      </c>
      <c r="C35" s="10">
        <v>132128</v>
      </c>
      <c r="D35" s="10">
        <v>147145</v>
      </c>
      <c r="E35" s="3" t="s">
        <v>508</v>
      </c>
      <c r="F35" s="3" t="s">
        <v>675</v>
      </c>
      <c r="G35" s="3" t="s">
        <v>511</v>
      </c>
      <c r="H35" s="3" t="s">
        <v>676</v>
      </c>
      <c r="I35" s="3" t="s">
        <v>1086</v>
      </c>
      <c r="J35" s="5" t="s">
        <v>1283</v>
      </c>
      <c r="K35" s="3">
        <v>32000</v>
      </c>
      <c r="L35" s="3">
        <v>0.92600000000000005</v>
      </c>
      <c r="M35" s="3">
        <v>63051</v>
      </c>
      <c r="N35" s="3">
        <v>0</v>
      </c>
      <c r="O35" s="3">
        <f t="shared" si="0"/>
        <v>0</v>
      </c>
      <c r="P35" s="3">
        <f t="shared" si="1"/>
        <v>-0.2</v>
      </c>
      <c r="Q35" s="3">
        <f t="shared" si="2"/>
        <v>296.32</v>
      </c>
      <c r="R35" s="3">
        <f t="shared" si="3"/>
        <v>627.61226000000079</v>
      </c>
      <c r="S35" s="3">
        <f t="shared" si="4"/>
        <v>185.97406488320021</v>
      </c>
      <c r="T35" s="3">
        <f t="shared" si="5"/>
        <v>1.0623</v>
      </c>
      <c r="U35" s="3">
        <f t="shared" si="6"/>
        <v>9.7458999999999989</v>
      </c>
      <c r="V35" s="3">
        <f t="shared" si="7"/>
        <v>3.4641999999999999</v>
      </c>
      <c r="W35" s="3">
        <f t="shared" si="8"/>
        <v>57</v>
      </c>
      <c r="X35" s="3">
        <f t="shared" si="9"/>
        <v>84</v>
      </c>
      <c r="Y35" s="3">
        <f t="shared" si="10"/>
        <v>48</v>
      </c>
      <c r="Z35" s="3">
        <f t="shared" si="11"/>
        <v>189</v>
      </c>
    </row>
    <row r="36" spans="1:26" ht="30" customHeight="1" x14ac:dyDescent="0.25">
      <c r="A36" s="1" t="s">
        <v>34</v>
      </c>
      <c r="B36" s="10">
        <v>183125</v>
      </c>
      <c r="C36" s="10">
        <v>132128</v>
      </c>
      <c r="D36" s="10">
        <v>147145</v>
      </c>
      <c r="E36" s="3" t="s">
        <v>508</v>
      </c>
      <c r="F36" s="3" t="s">
        <v>679</v>
      </c>
      <c r="G36" s="3" t="s">
        <v>511</v>
      </c>
      <c r="H36" s="3" t="s">
        <v>680</v>
      </c>
      <c r="I36" s="3" t="s">
        <v>1086</v>
      </c>
      <c r="J36" s="5" t="s">
        <v>1283</v>
      </c>
      <c r="K36" s="3">
        <v>380000</v>
      </c>
      <c r="L36" s="3">
        <v>0.92600000000000005</v>
      </c>
      <c r="M36" s="3">
        <v>63051</v>
      </c>
      <c r="N36" s="3">
        <v>0</v>
      </c>
      <c r="O36" s="3">
        <f t="shared" si="0"/>
        <v>0</v>
      </c>
      <c r="P36" s="3">
        <f t="shared" si="1"/>
        <v>-0.2</v>
      </c>
      <c r="Q36" s="3">
        <f t="shared" si="2"/>
        <v>3518.8</v>
      </c>
      <c r="R36" s="3">
        <f t="shared" si="3"/>
        <v>622.25225999998054</v>
      </c>
      <c r="S36" s="3">
        <f t="shared" si="4"/>
        <v>2189.5812524879316</v>
      </c>
      <c r="T36" s="3">
        <f t="shared" si="5"/>
        <v>4.3186999999999998</v>
      </c>
      <c r="U36" s="3">
        <f t="shared" si="6"/>
        <v>9.6766000000000005</v>
      </c>
      <c r="V36" s="3">
        <f t="shared" si="7"/>
        <v>7.8059999999999992</v>
      </c>
      <c r="W36" s="3">
        <f t="shared" si="8"/>
        <v>64</v>
      </c>
      <c r="X36" s="3">
        <f t="shared" si="9"/>
        <v>84</v>
      </c>
      <c r="Y36" s="3">
        <f t="shared" si="10"/>
        <v>66</v>
      </c>
      <c r="Z36" s="3">
        <f t="shared" si="11"/>
        <v>214</v>
      </c>
    </row>
    <row r="37" spans="1:26" ht="30" customHeight="1" x14ac:dyDescent="0.25">
      <c r="A37" s="1" t="s">
        <v>35</v>
      </c>
      <c r="B37" s="10">
        <v>183125</v>
      </c>
      <c r="C37" s="10">
        <v>180143</v>
      </c>
      <c r="D37" s="10">
        <v>147145</v>
      </c>
      <c r="E37" s="3" t="s">
        <v>508</v>
      </c>
      <c r="F37" s="3" t="s">
        <v>681</v>
      </c>
      <c r="G37" s="3" t="s">
        <v>513</v>
      </c>
      <c r="H37" s="3" t="s">
        <v>682</v>
      </c>
      <c r="I37" s="3" t="s">
        <v>1270</v>
      </c>
      <c r="J37" s="5" t="s">
        <v>1283</v>
      </c>
      <c r="K37" s="3">
        <v>590000</v>
      </c>
      <c r="L37" s="3">
        <v>0.92600000000000005</v>
      </c>
      <c r="M37" s="3">
        <v>63051</v>
      </c>
      <c r="N37" s="3">
        <v>0</v>
      </c>
      <c r="O37" s="3">
        <f t="shared" si="0"/>
        <v>0</v>
      </c>
      <c r="P37" s="3">
        <f t="shared" si="1"/>
        <v>0.1</v>
      </c>
      <c r="Q37" s="3">
        <f t="shared" si="2"/>
        <v>5463.4</v>
      </c>
      <c r="R37" s="3">
        <f t="shared" si="3"/>
        <v>600.05226000003893</v>
      </c>
      <c r="S37" s="3">
        <f t="shared" si="4"/>
        <v>3278.3255172842128</v>
      </c>
      <c r="T37" s="3">
        <f t="shared" si="5"/>
        <v>5.5888999999999998</v>
      </c>
      <c r="U37" s="3">
        <f t="shared" si="6"/>
        <v>9.3994999999999997</v>
      </c>
      <c r="V37" s="3">
        <f t="shared" si="7"/>
        <v>8.2909000000000006</v>
      </c>
      <c r="W37" s="3">
        <f t="shared" si="8"/>
        <v>75</v>
      </c>
      <c r="X37" s="3">
        <f t="shared" si="9"/>
        <v>83</v>
      </c>
      <c r="Y37" s="3">
        <f t="shared" si="10"/>
        <v>91</v>
      </c>
      <c r="Z37" s="3">
        <f t="shared" si="11"/>
        <v>249</v>
      </c>
    </row>
    <row r="38" spans="1:26" ht="30" customHeight="1" x14ac:dyDescent="0.25">
      <c r="A38" s="1" t="s">
        <v>36</v>
      </c>
      <c r="B38" s="10">
        <v>128175</v>
      </c>
      <c r="C38" s="10">
        <v>147145</v>
      </c>
      <c r="D38" s="10">
        <v>180143</v>
      </c>
      <c r="E38" s="3" t="s">
        <v>508</v>
      </c>
      <c r="F38" s="3" t="s">
        <v>683</v>
      </c>
      <c r="G38" s="3" t="s">
        <v>513</v>
      </c>
      <c r="H38" s="3" t="s">
        <v>684</v>
      </c>
      <c r="I38" s="3" t="s">
        <v>1270</v>
      </c>
      <c r="J38" s="5" t="s">
        <v>1283</v>
      </c>
      <c r="K38" s="3">
        <v>2700000</v>
      </c>
      <c r="L38" s="3">
        <v>0.92600000000000005</v>
      </c>
      <c r="M38" s="3">
        <v>63051</v>
      </c>
      <c r="N38" s="3">
        <v>0</v>
      </c>
      <c r="O38" s="3">
        <f t="shared" si="0"/>
        <v>0</v>
      </c>
      <c r="P38" s="3">
        <f t="shared" si="1"/>
        <v>0.1</v>
      </c>
      <c r="Q38" s="3">
        <f t="shared" si="2"/>
        <v>25002</v>
      </c>
      <c r="R38" s="3">
        <f t="shared" si="3"/>
        <v>619.85226</v>
      </c>
      <c r="S38" s="3">
        <f t="shared" si="4"/>
        <v>15497.54620452</v>
      </c>
      <c r="T38" s="3">
        <f t="shared" si="5"/>
        <v>8.4294999999999991</v>
      </c>
      <c r="U38" s="3">
        <f t="shared" si="6"/>
        <v>9.6303999999999998</v>
      </c>
      <c r="V38" s="3">
        <f t="shared" si="7"/>
        <v>9.7920999999999996</v>
      </c>
      <c r="W38" s="3">
        <f t="shared" si="8"/>
        <v>83</v>
      </c>
      <c r="X38" s="3">
        <f t="shared" si="9"/>
        <v>84</v>
      </c>
      <c r="Y38" s="3">
        <f t="shared" si="10"/>
        <v>92</v>
      </c>
      <c r="Z38" s="3">
        <f t="shared" si="11"/>
        <v>259</v>
      </c>
    </row>
    <row r="39" spans="1:26" ht="30" customHeight="1" x14ac:dyDescent="0.25">
      <c r="A39" s="1" t="s">
        <v>37</v>
      </c>
      <c r="B39" s="10">
        <v>128175</v>
      </c>
      <c r="C39" s="10">
        <v>77192</v>
      </c>
      <c r="D39" s="10">
        <v>124204</v>
      </c>
      <c r="E39" s="3" t="s">
        <v>508</v>
      </c>
      <c r="F39" s="3" t="s">
        <v>685</v>
      </c>
      <c r="G39" s="3" t="s">
        <v>512</v>
      </c>
      <c r="H39" s="3" t="s">
        <v>686</v>
      </c>
      <c r="I39" s="3" t="s">
        <v>1270</v>
      </c>
      <c r="J39" s="5" t="s">
        <v>1283</v>
      </c>
      <c r="K39" s="3">
        <v>790000</v>
      </c>
      <c r="L39" s="3">
        <v>0.92600000000000005</v>
      </c>
      <c r="M39" s="3">
        <v>63051</v>
      </c>
      <c r="N39" s="3">
        <v>0</v>
      </c>
      <c r="O39" s="3">
        <f t="shared" si="0"/>
        <v>0</v>
      </c>
      <c r="P39" s="3">
        <f t="shared" si="1"/>
        <v>0</v>
      </c>
      <c r="Q39" s="3">
        <f t="shared" si="2"/>
        <v>7315.4</v>
      </c>
      <c r="R39" s="3">
        <f t="shared" si="3"/>
        <v>586.05226000003893</v>
      </c>
      <c r="S39" s="3">
        <f t="shared" si="4"/>
        <v>4287.2067028042839</v>
      </c>
      <c r="T39" s="3">
        <f t="shared" si="5"/>
        <v>6.3971999999999998</v>
      </c>
      <c r="U39" s="3">
        <f t="shared" si="6"/>
        <v>9.1915999999999993</v>
      </c>
      <c r="V39" s="3">
        <f t="shared" si="7"/>
        <v>8.8452000000000002</v>
      </c>
      <c r="W39" s="3">
        <f t="shared" si="8"/>
        <v>79</v>
      </c>
      <c r="X39" s="3">
        <f t="shared" si="9"/>
        <v>83</v>
      </c>
      <c r="Y39" s="3">
        <f t="shared" si="10"/>
        <v>83</v>
      </c>
      <c r="Z39" s="3">
        <f t="shared" si="11"/>
        <v>245</v>
      </c>
    </row>
    <row r="40" spans="1:26" ht="30" customHeight="1" x14ac:dyDescent="0.25">
      <c r="A40" s="1" t="s">
        <v>38</v>
      </c>
      <c r="B40" s="10">
        <v>183125</v>
      </c>
      <c r="C40" s="10">
        <v>180143</v>
      </c>
      <c r="D40" s="8" t="s">
        <v>448</v>
      </c>
      <c r="E40" s="3" t="s">
        <v>508</v>
      </c>
      <c r="F40" s="3" t="s">
        <v>688</v>
      </c>
      <c r="G40" s="3" t="s">
        <v>513</v>
      </c>
      <c r="H40" s="3" t="s">
        <v>689</v>
      </c>
      <c r="I40" s="3" t="s">
        <v>1270</v>
      </c>
      <c r="J40" s="5" t="s">
        <v>1283</v>
      </c>
      <c r="K40" s="3">
        <v>710000</v>
      </c>
      <c r="L40" s="3">
        <v>0.92600000000000005</v>
      </c>
      <c r="M40" s="3">
        <v>63051</v>
      </c>
      <c r="N40" s="3">
        <v>0</v>
      </c>
      <c r="O40" s="3">
        <f t="shared" si="0"/>
        <v>0</v>
      </c>
      <c r="P40" s="3">
        <f t="shared" si="1"/>
        <v>0.1</v>
      </c>
      <c r="Q40" s="3">
        <f t="shared" si="2"/>
        <v>6574.6</v>
      </c>
      <c r="R40" s="3">
        <f t="shared" si="3"/>
        <v>601.65225999996107</v>
      </c>
      <c r="S40" s="3">
        <f t="shared" si="4"/>
        <v>3955.6229485957442</v>
      </c>
      <c r="T40" s="3">
        <f t="shared" si="5"/>
        <v>6.0277000000000003</v>
      </c>
      <c r="U40" s="3">
        <f t="shared" si="6"/>
        <v>9.4225999999999992</v>
      </c>
      <c r="V40" s="3">
        <f t="shared" si="7"/>
        <v>8.7065999999999999</v>
      </c>
      <c r="W40" s="3">
        <f t="shared" si="8"/>
        <v>78</v>
      </c>
      <c r="X40" s="3">
        <f t="shared" si="9"/>
        <v>83</v>
      </c>
      <c r="Y40" s="3">
        <f t="shared" si="10"/>
        <v>91</v>
      </c>
      <c r="Z40" s="3">
        <f t="shared" si="11"/>
        <v>252</v>
      </c>
    </row>
    <row r="41" spans="1:26" ht="30" customHeight="1" x14ac:dyDescent="0.25">
      <c r="A41" s="1" t="s">
        <v>39</v>
      </c>
      <c r="B41" s="10">
        <v>234130</v>
      </c>
      <c r="C41" s="10">
        <v>180143</v>
      </c>
      <c r="D41" s="8" t="s">
        <v>448</v>
      </c>
      <c r="E41" s="3" t="s">
        <v>508</v>
      </c>
      <c r="F41" s="3" t="s">
        <v>692</v>
      </c>
      <c r="G41" s="3" t="s">
        <v>513</v>
      </c>
      <c r="H41" s="3" t="s">
        <v>691</v>
      </c>
      <c r="I41" s="3" t="s">
        <v>1270</v>
      </c>
      <c r="J41" s="5" t="s">
        <v>1283</v>
      </c>
      <c r="K41" s="3">
        <v>8100000</v>
      </c>
      <c r="L41" s="3">
        <v>0.92600000000000005</v>
      </c>
      <c r="M41" s="3">
        <v>63051</v>
      </c>
      <c r="N41" s="3">
        <v>0</v>
      </c>
      <c r="O41" s="3">
        <f t="shared" si="0"/>
        <v>0</v>
      </c>
      <c r="P41" s="3">
        <f t="shared" si="1"/>
        <v>0.1</v>
      </c>
      <c r="Q41" s="3">
        <f t="shared" si="2"/>
        <v>75006</v>
      </c>
      <c r="R41" s="3">
        <f t="shared" si="3"/>
        <v>591.85226</v>
      </c>
      <c r="S41" s="3">
        <f t="shared" si="4"/>
        <v>44392.470613559999</v>
      </c>
      <c r="T41" s="3">
        <f t="shared" si="5"/>
        <v>9.5842000000000009</v>
      </c>
      <c r="U41" s="3">
        <f t="shared" si="6"/>
        <v>9.2840000000000007</v>
      </c>
      <c r="V41" s="3">
        <f t="shared" si="7"/>
        <v>9.9538000000000011</v>
      </c>
      <c r="W41" s="3">
        <f t="shared" si="8"/>
        <v>84</v>
      </c>
      <c r="X41" s="3">
        <f t="shared" si="9"/>
        <v>83</v>
      </c>
      <c r="Y41" s="3">
        <f t="shared" si="10"/>
        <v>92</v>
      </c>
      <c r="Z41" s="3">
        <f t="shared" si="11"/>
        <v>259</v>
      </c>
    </row>
    <row r="42" spans="1:26" ht="30" customHeight="1" x14ac:dyDescent="0.25">
      <c r="A42" s="1" t="s">
        <v>40</v>
      </c>
      <c r="B42" s="10">
        <v>234130</v>
      </c>
      <c r="C42" s="10">
        <v>180143</v>
      </c>
      <c r="D42" s="8" t="s">
        <v>449</v>
      </c>
      <c r="E42" s="3" t="s">
        <v>507</v>
      </c>
      <c r="F42" s="3" t="s">
        <v>690</v>
      </c>
      <c r="G42" s="3" t="s">
        <v>513</v>
      </c>
      <c r="H42" s="3" t="s">
        <v>693</v>
      </c>
      <c r="I42" s="3" t="s">
        <v>1270</v>
      </c>
      <c r="J42" s="5" t="s">
        <v>1283</v>
      </c>
      <c r="K42" s="3">
        <v>1500000</v>
      </c>
      <c r="L42" s="3">
        <v>0.92600000000000005</v>
      </c>
      <c r="M42" s="3">
        <v>63051</v>
      </c>
      <c r="N42" s="3">
        <v>0</v>
      </c>
      <c r="O42" s="3">
        <f t="shared" si="0"/>
        <v>0</v>
      </c>
      <c r="P42" s="3">
        <f t="shared" si="1"/>
        <v>0.1</v>
      </c>
      <c r="Q42" s="3">
        <f t="shared" si="2"/>
        <v>13890</v>
      </c>
      <c r="R42" s="3">
        <f t="shared" si="3"/>
        <v>603.85226</v>
      </c>
      <c r="S42" s="3">
        <f t="shared" si="4"/>
        <v>8387.5078914000005</v>
      </c>
      <c r="T42" s="3">
        <f t="shared" si="5"/>
        <v>7.5980999999999996</v>
      </c>
      <c r="U42" s="3">
        <f t="shared" si="6"/>
        <v>9.4687999999999999</v>
      </c>
      <c r="V42" s="3">
        <f t="shared" si="7"/>
        <v>9.4687999999999999</v>
      </c>
      <c r="W42" s="3">
        <f t="shared" si="8"/>
        <v>82</v>
      </c>
      <c r="X42" s="3">
        <f t="shared" si="9"/>
        <v>84</v>
      </c>
      <c r="Y42" s="3">
        <f t="shared" si="10"/>
        <v>92</v>
      </c>
      <c r="Z42" s="3">
        <f t="shared" si="11"/>
        <v>258</v>
      </c>
    </row>
    <row r="43" spans="1:26" ht="30" customHeight="1" x14ac:dyDescent="0.25">
      <c r="A43" s="1" t="s">
        <v>41</v>
      </c>
      <c r="B43" s="10">
        <v>128175</v>
      </c>
      <c r="C43" s="10">
        <v>161198</v>
      </c>
      <c r="D43" s="10">
        <v>124204</v>
      </c>
      <c r="E43" s="3" t="s">
        <v>507</v>
      </c>
      <c r="F43" s="3" t="s">
        <v>668</v>
      </c>
      <c r="G43" s="3" t="s">
        <v>513</v>
      </c>
      <c r="H43" s="3" t="s">
        <v>694</v>
      </c>
      <c r="I43" s="3" t="s">
        <v>1270</v>
      </c>
      <c r="J43" s="5" t="s">
        <v>707</v>
      </c>
      <c r="K43" s="3">
        <v>700000</v>
      </c>
      <c r="L43" s="3">
        <v>0.92600000000000005</v>
      </c>
      <c r="M43" s="3">
        <v>63051</v>
      </c>
      <c r="N43" s="3">
        <v>0.3</v>
      </c>
      <c r="O43" s="3">
        <f t="shared" si="0"/>
        <v>0</v>
      </c>
      <c r="P43" s="3">
        <f t="shared" si="1"/>
        <v>0.1</v>
      </c>
      <c r="Q43" s="3">
        <f t="shared" si="2"/>
        <v>6482</v>
      </c>
      <c r="R43" s="3">
        <f t="shared" si="3"/>
        <v>609.85226</v>
      </c>
      <c r="S43" s="3">
        <f t="shared" si="4"/>
        <v>3953.0623493200001</v>
      </c>
      <c r="T43" s="3">
        <f t="shared" si="5"/>
        <v>5.9814999999999996</v>
      </c>
      <c r="U43" s="3">
        <f t="shared" si="6"/>
        <v>9.5381</v>
      </c>
      <c r="V43" s="3">
        <f t="shared" si="7"/>
        <v>8.6836000000000002</v>
      </c>
      <c r="W43" s="3">
        <f t="shared" si="8"/>
        <v>101</v>
      </c>
      <c r="X43" s="3">
        <f t="shared" si="9"/>
        <v>84</v>
      </c>
      <c r="Y43" s="3">
        <f t="shared" si="10"/>
        <v>91</v>
      </c>
      <c r="Z43" s="3">
        <f t="shared" si="11"/>
        <v>276</v>
      </c>
    </row>
    <row r="44" spans="1:26" ht="30" customHeight="1" x14ac:dyDescent="0.25">
      <c r="A44" s="1" t="s">
        <v>42</v>
      </c>
      <c r="B44" s="10">
        <v>167216</v>
      </c>
      <c r="C44" s="10">
        <v>161198</v>
      </c>
      <c r="D44" s="10">
        <v>173188</v>
      </c>
      <c r="E44" s="3" t="s">
        <v>507</v>
      </c>
      <c r="F44" s="3" t="s">
        <v>695</v>
      </c>
      <c r="G44" s="3" t="s">
        <v>513</v>
      </c>
      <c r="H44" s="3" t="s">
        <v>687</v>
      </c>
      <c r="I44" s="3" t="s">
        <v>1270</v>
      </c>
      <c r="J44" s="5" t="s">
        <v>1283</v>
      </c>
      <c r="K44" s="3">
        <v>180000</v>
      </c>
      <c r="L44" s="3">
        <v>0.92600000000000005</v>
      </c>
      <c r="M44" s="3">
        <v>63051</v>
      </c>
      <c r="N44" s="3">
        <v>0</v>
      </c>
      <c r="O44" s="3">
        <f t="shared" si="0"/>
        <v>0</v>
      </c>
      <c r="P44" s="3">
        <f t="shared" si="1"/>
        <v>0.1</v>
      </c>
      <c r="Q44" s="3">
        <f t="shared" si="2"/>
        <v>1666.8</v>
      </c>
      <c r="R44" s="3">
        <f t="shared" si="3"/>
        <v>586.25226000000487</v>
      </c>
      <c r="S44" s="3">
        <f t="shared" si="4"/>
        <v>977.16526696800815</v>
      </c>
      <c r="T44" s="3">
        <f t="shared" si="5"/>
        <v>2.8868</v>
      </c>
      <c r="U44" s="3">
        <f t="shared" si="6"/>
        <v>9.2147000000000006</v>
      </c>
      <c r="V44" s="3">
        <f t="shared" si="7"/>
        <v>6.6280999999999999</v>
      </c>
      <c r="W44" s="3">
        <f t="shared" si="8"/>
        <v>59</v>
      </c>
      <c r="X44" s="3">
        <f t="shared" si="9"/>
        <v>83</v>
      </c>
      <c r="Y44" s="3">
        <f t="shared" si="10"/>
        <v>88</v>
      </c>
      <c r="Z44" s="3">
        <f t="shared" si="11"/>
        <v>230</v>
      </c>
    </row>
    <row r="45" spans="1:26" ht="30" customHeight="1" x14ac:dyDescent="0.25">
      <c r="A45" s="1" t="s">
        <v>43</v>
      </c>
      <c r="B45" s="10">
        <v>128175</v>
      </c>
      <c r="C45" s="10">
        <v>161198</v>
      </c>
      <c r="D45" s="10">
        <v>180143</v>
      </c>
      <c r="E45" s="3" t="s">
        <v>508</v>
      </c>
      <c r="F45" s="3" t="s">
        <v>697</v>
      </c>
      <c r="G45" s="3" t="s">
        <v>513</v>
      </c>
      <c r="H45" s="3" t="s">
        <v>698</v>
      </c>
      <c r="I45" s="3" t="s">
        <v>1270</v>
      </c>
      <c r="J45" s="5" t="s">
        <v>1283</v>
      </c>
      <c r="K45" s="3">
        <v>690000</v>
      </c>
      <c r="L45" s="3">
        <v>0.92600000000000005</v>
      </c>
      <c r="M45" s="3">
        <v>63051</v>
      </c>
      <c r="N45" s="3">
        <v>0</v>
      </c>
      <c r="O45" s="3">
        <f t="shared" si="0"/>
        <v>0</v>
      </c>
      <c r="P45" s="3">
        <f t="shared" si="1"/>
        <v>0.1</v>
      </c>
      <c r="Q45" s="3">
        <f t="shared" si="2"/>
        <v>6389.4</v>
      </c>
      <c r="R45" s="3">
        <f t="shared" si="3"/>
        <v>618.05226000003893</v>
      </c>
      <c r="S45" s="3">
        <f t="shared" si="4"/>
        <v>3948.9831100442484</v>
      </c>
      <c r="T45" s="3">
        <f t="shared" si="5"/>
        <v>5.9352999999999998</v>
      </c>
      <c r="U45" s="3">
        <f t="shared" si="6"/>
        <v>9.5842000000000009</v>
      </c>
      <c r="V45" s="3">
        <f t="shared" si="7"/>
        <v>8.660499999999999</v>
      </c>
      <c r="W45" s="3">
        <f t="shared" si="8"/>
        <v>78</v>
      </c>
      <c r="X45" s="3">
        <f t="shared" si="9"/>
        <v>84</v>
      </c>
      <c r="Y45" s="3">
        <f t="shared" si="10"/>
        <v>91</v>
      </c>
      <c r="Z45" s="3">
        <f t="shared" si="11"/>
        <v>253</v>
      </c>
    </row>
    <row r="46" spans="1:26" ht="30" customHeight="1" x14ac:dyDescent="0.25">
      <c r="A46" s="1" t="s">
        <v>44</v>
      </c>
      <c r="B46" s="10">
        <v>173188</v>
      </c>
      <c r="C46" s="10">
        <v>161198</v>
      </c>
      <c r="D46" s="10">
        <v>180143</v>
      </c>
      <c r="E46" s="3" t="s">
        <v>508</v>
      </c>
      <c r="F46" s="3" t="s">
        <v>696</v>
      </c>
      <c r="G46" s="3" t="s">
        <v>513</v>
      </c>
      <c r="H46" s="3" t="s">
        <v>519</v>
      </c>
      <c r="I46" s="3" t="s">
        <v>1270</v>
      </c>
      <c r="J46" s="5" t="s">
        <v>1283</v>
      </c>
      <c r="K46" s="3">
        <v>420000</v>
      </c>
      <c r="L46" s="3">
        <v>0.92600000000000005</v>
      </c>
      <c r="M46" s="3">
        <v>63051</v>
      </c>
      <c r="N46" s="3">
        <v>0</v>
      </c>
      <c r="O46" s="3">
        <f t="shared" si="0"/>
        <v>0</v>
      </c>
      <c r="P46" s="3">
        <f t="shared" si="1"/>
        <v>0.1</v>
      </c>
      <c r="Q46" s="3">
        <f t="shared" si="2"/>
        <v>3889.2</v>
      </c>
      <c r="R46" s="3">
        <f t="shared" si="3"/>
        <v>589.45226000001946</v>
      </c>
      <c r="S46" s="3">
        <f t="shared" si="4"/>
        <v>2292.4977295920758</v>
      </c>
      <c r="T46" s="3">
        <f t="shared" si="5"/>
        <v>4.5495999999999999</v>
      </c>
      <c r="U46" s="3">
        <f t="shared" si="6"/>
        <v>9.2608999999999995</v>
      </c>
      <c r="V46" s="3">
        <f t="shared" si="7"/>
        <v>7.8521000000000001</v>
      </c>
      <c r="W46" s="3">
        <f t="shared" si="8"/>
        <v>66</v>
      </c>
      <c r="X46" s="3">
        <f t="shared" si="9"/>
        <v>83</v>
      </c>
      <c r="Y46" s="3">
        <f t="shared" si="10"/>
        <v>91</v>
      </c>
      <c r="Z46" s="3">
        <f t="shared" si="11"/>
        <v>240</v>
      </c>
    </row>
    <row r="47" spans="1:26" ht="30" customHeight="1" x14ac:dyDescent="0.25">
      <c r="A47" s="1" t="s">
        <v>45</v>
      </c>
      <c r="B47" s="10">
        <v>198164</v>
      </c>
      <c r="C47" s="10">
        <v>231144</v>
      </c>
      <c r="D47" s="10">
        <v>180143</v>
      </c>
      <c r="E47" s="3" t="s">
        <v>507</v>
      </c>
      <c r="F47" s="3" t="s">
        <v>699</v>
      </c>
      <c r="G47" s="3" t="s">
        <v>513</v>
      </c>
      <c r="H47" s="3" t="s">
        <v>700</v>
      </c>
      <c r="I47" s="3" t="s">
        <v>1270</v>
      </c>
      <c r="J47" s="5" t="s">
        <v>1283</v>
      </c>
      <c r="K47" s="3">
        <v>200000</v>
      </c>
      <c r="L47" s="3">
        <v>0.92600000000000005</v>
      </c>
      <c r="M47" s="3">
        <v>63051</v>
      </c>
      <c r="N47" s="3">
        <v>0</v>
      </c>
      <c r="O47" s="3">
        <f t="shared" si="0"/>
        <v>0</v>
      </c>
      <c r="P47" s="3">
        <f t="shared" si="1"/>
        <v>0.1</v>
      </c>
      <c r="Q47" s="3">
        <f t="shared" si="2"/>
        <v>1852</v>
      </c>
      <c r="R47" s="3">
        <f t="shared" si="3"/>
        <v>619.85226</v>
      </c>
      <c r="S47" s="3">
        <f t="shared" si="4"/>
        <v>1147.9663855199999</v>
      </c>
      <c r="T47" s="3">
        <f t="shared" si="5"/>
        <v>3.0484</v>
      </c>
      <c r="U47" s="3">
        <f t="shared" si="6"/>
        <v>9.6303999999999998</v>
      </c>
      <c r="V47" s="3">
        <f t="shared" si="7"/>
        <v>6.9744999999999999</v>
      </c>
      <c r="W47" s="3">
        <f t="shared" si="8"/>
        <v>59</v>
      </c>
      <c r="X47" s="3">
        <f t="shared" si="9"/>
        <v>84</v>
      </c>
      <c r="Y47" s="3">
        <f t="shared" si="10"/>
        <v>89</v>
      </c>
      <c r="Z47" s="3">
        <f t="shared" si="11"/>
        <v>232</v>
      </c>
    </row>
    <row r="48" spans="1:26" ht="30" customHeight="1" x14ac:dyDescent="0.25">
      <c r="A48" s="1" t="s">
        <v>46</v>
      </c>
      <c r="B48" s="10">
        <v>198164</v>
      </c>
      <c r="C48" s="10">
        <v>173188</v>
      </c>
      <c r="D48" s="10">
        <v>180143</v>
      </c>
      <c r="E48" s="3" t="s">
        <v>507</v>
      </c>
      <c r="F48" s="3" t="s">
        <v>701</v>
      </c>
      <c r="G48" s="3" t="s">
        <v>513</v>
      </c>
      <c r="H48" s="3" t="s">
        <v>702</v>
      </c>
      <c r="I48" s="3" t="s">
        <v>1270</v>
      </c>
      <c r="J48" s="5" t="s">
        <v>1283</v>
      </c>
      <c r="K48" s="3">
        <v>730000</v>
      </c>
      <c r="L48" s="3">
        <v>0.92600000000000005</v>
      </c>
      <c r="M48" s="3">
        <v>63051</v>
      </c>
      <c r="N48" s="3">
        <v>0</v>
      </c>
      <c r="O48" s="3">
        <f t="shared" si="0"/>
        <v>0</v>
      </c>
      <c r="P48" s="3">
        <f t="shared" si="1"/>
        <v>0.1</v>
      </c>
      <c r="Q48" s="3">
        <f t="shared" si="2"/>
        <v>6759.8</v>
      </c>
      <c r="R48" s="3">
        <f t="shared" si="3"/>
        <v>585.25225999998054</v>
      </c>
      <c r="S48" s="3">
        <f t="shared" si="4"/>
        <v>3956.1882271478685</v>
      </c>
      <c r="T48" s="3">
        <f t="shared" si="5"/>
        <v>6.1431000000000004</v>
      </c>
      <c r="U48" s="3">
        <f t="shared" si="6"/>
        <v>9.1684999999999999</v>
      </c>
      <c r="V48" s="3">
        <f t="shared" si="7"/>
        <v>8.7297000000000011</v>
      </c>
      <c r="W48" s="3">
        <f t="shared" si="8"/>
        <v>79</v>
      </c>
      <c r="X48" s="3">
        <f t="shared" si="9"/>
        <v>83</v>
      </c>
      <c r="Y48" s="3">
        <f t="shared" si="10"/>
        <v>91</v>
      </c>
      <c r="Z48" s="3">
        <f t="shared" si="11"/>
        <v>253</v>
      </c>
    </row>
    <row r="49" spans="1:26" ht="30" customHeight="1" x14ac:dyDescent="0.25">
      <c r="A49" s="1" t="s">
        <v>47</v>
      </c>
      <c r="B49" s="10">
        <v>79225</v>
      </c>
      <c r="C49" s="10">
        <v>65192</v>
      </c>
      <c r="D49" s="10">
        <v>77192</v>
      </c>
      <c r="E49" s="3" t="s">
        <v>507</v>
      </c>
      <c r="F49" s="3" t="s">
        <v>703</v>
      </c>
      <c r="G49" s="3" t="s">
        <v>512</v>
      </c>
      <c r="H49" s="3" t="s">
        <v>704</v>
      </c>
      <c r="I49" s="3" t="s">
        <v>1086</v>
      </c>
      <c r="J49" s="5" t="s">
        <v>1283</v>
      </c>
      <c r="K49" s="3">
        <v>1000000</v>
      </c>
      <c r="L49" s="3">
        <v>0.77900000000000003</v>
      </c>
      <c r="M49" s="3">
        <v>8069</v>
      </c>
      <c r="N49" s="3">
        <v>0</v>
      </c>
      <c r="O49" s="3">
        <f t="shared" si="0"/>
        <v>0</v>
      </c>
      <c r="P49" s="3">
        <f t="shared" si="1"/>
        <v>0</v>
      </c>
      <c r="Q49" s="3">
        <f t="shared" si="2"/>
        <v>7790</v>
      </c>
      <c r="R49" s="3">
        <f t="shared" si="3"/>
        <v>92.857510000000005</v>
      </c>
      <c r="S49" s="3">
        <f t="shared" si="4"/>
        <v>723.36000290000004</v>
      </c>
      <c r="T49" s="3">
        <f t="shared" si="5"/>
        <v>6.5357000000000003</v>
      </c>
      <c r="U49" s="3">
        <f t="shared" si="6"/>
        <v>4.5495999999999999</v>
      </c>
      <c r="V49" s="3">
        <f t="shared" si="7"/>
        <v>6.0045999999999999</v>
      </c>
      <c r="W49" s="3">
        <f t="shared" si="8"/>
        <v>80</v>
      </c>
      <c r="X49" s="3">
        <f t="shared" si="9"/>
        <v>66</v>
      </c>
      <c r="Y49" s="3">
        <f t="shared" si="10"/>
        <v>78</v>
      </c>
      <c r="Z49" s="3">
        <f t="shared" si="11"/>
        <v>224</v>
      </c>
    </row>
    <row r="50" spans="1:26" ht="30" customHeight="1" x14ac:dyDescent="0.25">
      <c r="A50" s="1" t="s">
        <v>48</v>
      </c>
      <c r="B50" s="10">
        <v>77192</v>
      </c>
      <c r="C50" s="10">
        <v>124204</v>
      </c>
      <c r="D50" s="10">
        <v>104223</v>
      </c>
      <c r="E50" s="3" t="s">
        <v>508</v>
      </c>
      <c r="F50" s="3" t="s">
        <v>705</v>
      </c>
      <c r="G50" s="3" t="s">
        <v>512</v>
      </c>
      <c r="H50" s="3" t="s">
        <v>706</v>
      </c>
      <c r="I50" s="3" t="s">
        <v>1086</v>
      </c>
      <c r="J50" s="5" t="s">
        <v>1283</v>
      </c>
      <c r="K50" s="3">
        <v>1100000</v>
      </c>
      <c r="L50" s="3">
        <v>0.77900000000000003</v>
      </c>
      <c r="M50" s="3">
        <v>8069</v>
      </c>
      <c r="N50" s="3">
        <v>0</v>
      </c>
      <c r="O50" s="3">
        <f t="shared" si="0"/>
        <v>0</v>
      </c>
      <c r="P50" s="3">
        <f t="shared" si="1"/>
        <v>0</v>
      </c>
      <c r="Q50" s="3">
        <f t="shared" si="2"/>
        <v>8569</v>
      </c>
      <c r="R50" s="3">
        <f t="shared" si="3"/>
        <v>80.857510000000005</v>
      </c>
      <c r="S50" s="3">
        <f t="shared" si="4"/>
        <v>692.86800319000008</v>
      </c>
      <c r="T50" s="3">
        <f t="shared" si="5"/>
        <v>6.7898000000000005</v>
      </c>
      <c r="U50" s="3">
        <f t="shared" si="6"/>
        <v>3.9029999999999996</v>
      </c>
      <c r="V50" s="3">
        <f t="shared" si="7"/>
        <v>5.9121999999999995</v>
      </c>
      <c r="W50" s="3">
        <f t="shared" si="8"/>
        <v>81</v>
      </c>
      <c r="X50" s="3">
        <f t="shared" si="9"/>
        <v>62</v>
      </c>
      <c r="Y50" s="3">
        <f t="shared" si="10"/>
        <v>77</v>
      </c>
      <c r="Z50" s="3">
        <f t="shared" si="11"/>
        <v>220</v>
      </c>
    </row>
    <row r="51" spans="1:26" ht="30" customHeight="1" x14ac:dyDescent="0.25">
      <c r="A51" s="1" t="s">
        <v>49</v>
      </c>
      <c r="B51" s="10">
        <v>77192</v>
      </c>
      <c r="C51" s="10">
        <v>100245</v>
      </c>
      <c r="D51" s="10">
        <v>104223</v>
      </c>
      <c r="E51" s="3" t="s">
        <v>507</v>
      </c>
      <c r="F51" s="3" t="s">
        <v>708</v>
      </c>
      <c r="G51" s="3" t="s">
        <v>512</v>
      </c>
      <c r="H51" s="3" t="s">
        <v>709</v>
      </c>
      <c r="I51" s="3" t="s">
        <v>1086</v>
      </c>
      <c r="J51" s="5" t="s">
        <v>1283</v>
      </c>
      <c r="K51" s="3">
        <v>1400000</v>
      </c>
      <c r="L51" s="3">
        <v>0.77900000000000003</v>
      </c>
      <c r="M51" s="3">
        <v>8069</v>
      </c>
      <c r="N51" s="3">
        <v>0</v>
      </c>
      <c r="O51" s="3">
        <f t="shared" si="0"/>
        <v>0</v>
      </c>
      <c r="P51" s="3">
        <f t="shared" si="1"/>
        <v>0</v>
      </c>
      <c r="Q51" s="3">
        <f t="shared" si="2"/>
        <v>10906</v>
      </c>
      <c r="R51" s="3">
        <f t="shared" si="3"/>
        <v>94.857510000000005</v>
      </c>
      <c r="S51" s="3">
        <f t="shared" si="4"/>
        <v>1034.5160040600001</v>
      </c>
      <c r="T51" s="3">
        <f t="shared" si="5"/>
        <v>7.2055000000000007</v>
      </c>
      <c r="U51" s="3">
        <f t="shared" si="6"/>
        <v>4.7112999999999996</v>
      </c>
      <c r="V51" s="3">
        <f t="shared" si="7"/>
        <v>6.8360000000000003</v>
      </c>
      <c r="W51" s="3">
        <f t="shared" si="8"/>
        <v>81</v>
      </c>
      <c r="X51" s="3">
        <f t="shared" si="9"/>
        <v>67</v>
      </c>
      <c r="Y51" s="3">
        <f t="shared" si="10"/>
        <v>81</v>
      </c>
      <c r="Z51" s="3">
        <f t="shared" si="11"/>
        <v>229</v>
      </c>
    </row>
    <row r="52" spans="1:26" ht="30" customHeight="1" x14ac:dyDescent="0.25">
      <c r="A52" s="1" t="s">
        <v>50</v>
      </c>
      <c r="B52" s="10">
        <v>122243</v>
      </c>
      <c r="C52" s="10">
        <v>124204</v>
      </c>
      <c r="D52" s="10">
        <v>104223</v>
      </c>
      <c r="E52" s="3" t="s">
        <v>507</v>
      </c>
      <c r="F52" s="3" t="s">
        <v>710</v>
      </c>
      <c r="G52" s="3" t="s">
        <v>512</v>
      </c>
      <c r="H52" s="3" t="s">
        <v>711</v>
      </c>
      <c r="I52" s="3" t="s">
        <v>1270</v>
      </c>
      <c r="J52" s="5" t="s">
        <v>1283</v>
      </c>
      <c r="K52" s="3">
        <v>300000</v>
      </c>
      <c r="L52" s="3">
        <v>0.77900000000000003</v>
      </c>
      <c r="M52" s="3">
        <v>8069</v>
      </c>
      <c r="N52" s="3">
        <v>0</v>
      </c>
      <c r="O52" s="3">
        <f t="shared" si="0"/>
        <v>0</v>
      </c>
      <c r="P52" s="3">
        <f t="shared" si="1"/>
        <v>0</v>
      </c>
      <c r="Q52" s="3">
        <f t="shared" si="2"/>
        <v>2337</v>
      </c>
      <c r="R52" s="3">
        <f t="shared" si="3"/>
        <v>76.857510000000005</v>
      </c>
      <c r="S52" s="3">
        <f t="shared" si="4"/>
        <v>179.61600087000002</v>
      </c>
      <c r="T52" s="3">
        <f t="shared" si="5"/>
        <v>3.6951000000000001</v>
      </c>
      <c r="U52" s="3">
        <f t="shared" si="6"/>
        <v>3.7874999999999996</v>
      </c>
      <c r="V52" s="3">
        <f t="shared" si="7"/>
        <v>3.3717999999999999</v>
      </c>
      <c r="W52" s="3">
        <f t="shared" si="8"/>
        <v>61</v>
      </c>
      <c r="X52" s="3">
        <f t="shared" si="9"/>
        <v>61</v>
      </c>
      <c r="Y52" s="3">
        <f t="shared" si="10"/>
        <v>60</v>
      </c>
      <c r="Z52" s="3">
        <f t="shared" si="11"/>
        <v>182</v>
      </c>
    </row>
    <row r="53" spans="1:26" ht="30" customHeight="1" x14ac:dyDescent="0.25">
      <c r="A53" s="1" t="s">
        <v>51</v>
      </c>
      <c r="B53" s="10">
        <v>100245</v>
      </c>
      <c r="C53" s="10">
        <v>122243</v>
      </c>
      <c r="D53" s="10">
        <v>104223</v>
      </c>
      <c r="E53" s="3" t="s">
        <v>508</v>
      </c>
      <c r="F53" s="3" t="s">
        <v>712</v>
      </c>
      <c r="G53" s="3" t="s">
        <v>514</v>
      </c>
      <c r="H53" s="3" t="s">
        <v>713</v>
      </c>
      <c r="I53" s="3" t="s">
        <v>1086</v>
      </c>
      <c r="J53" s="5" t="s">
        <v>1283</v>
      </c>
      <c r="K53" s="3">
        <v>9200000</v>
      </c>
      <c r="L53" s="3">
        <v>0.77900000000000003</v>
      </c>
      <c r="M53" s="3">
        <v>8069</v>
      </c>
      <c r="N53" s="3">
        <v>0</v>
      </c>
      <c r="O53" s="3">
        <f t="shared" si="0"/>
        <v>0</v>
      </c>
      <c r="P53" s="3">
        <f t="shared" si="1"/>
        <v>0</v>
      </c>
      <c r="Q53" s="3">
        <f t="shared" si="2"/>
        <v>71668</v>
      </c>
      <c r="R53" s="3">
        <f t="shared" si="3"/>
        <v>108.85751</v>
      </c>
      <c r="S53" s="3">
        <f t="shared" si="4"/>
        <v>7801.6000266800002</v>
      </c>
      <c r="T53" s="3">
        <f t="shared" si="5"/>
        <v>9.5150000000000006</v>
      </c>
      <c r="U53" s="3">
        <f t="shared" si="6"/>
        <v>5.3578999999999999</v>
      </c>
      <c r="V53" s="3">
        <f t="shared" si="7"/>
        <v>9.4225999999999992</v>
      </c>
      <c r="W53" s="3">
        <f t="shared" si="8"/>
        <v>84</v>
      </c>
      <c r="X53" s="3">
        <f t="shared" si="9"/>
        <v>73</v>
      </c>
      <c r="Y53" s="3">
        <f t="shared" si="10"/>
        <v>83</v>
      </c>
      <c r="Z53" s="3">
        <f t="shared" si="11"/>
        <v>240</v>
      </c>
    </row>
    <row r="54" spans="1:26" ht="30" customHeight="1" x14ac:dyDescent="0.25">
      <c r="A54" s="1" t="s">
        <v>52</v>
      </c>
      <c r="B54" s="10">
        <v>100245</v>
      </c>
      <c r="C54" s="10">
        <v>122243</v>
      </c>
      <c r="D54" s="10">
        <v>133262</v>
      </c>
      <c r="E54" s="3" t="s">
        <v>507</v>
      </c>
      <c r="F54" s="3" t="s">
        <v>714</v>
      </c>
      <c r="G54" s="3" t="s">
        <v>514</v>
      </c>
      <c r="H54" s="3" t="s">
        <v>715</v>
      </c>
      <c r="I54" s="3" t="s">
        <v>1086</v>
      </c>
      <c r="J54" s="5" t="s">
        <v>1283</v>
      </c>
      <c r="K54" s="3">
        <v>180000</v>
      </c>
      <c r="L54" s="3">
        <v>0.77900000000000003</v>
      </c>
      <c r="M54" s="3">
        <v>8069</v>
      </c>
      <c r="N54" s="3">
        <v>0</v>
      </c>
      <c r="O54" s="3">
        <f t="shared" si="0"/>
        <v>0</v>
      </c>
      <c r="P54" s="3">
        <f t="shared" si="1"/>
        <v>0</v>
      </c>
      <c r="Q54" s="3">
        <f t="shared" si="2"/>
        <v>1402.2</v>
      </c>
      <c r="R54" s="3">
        <f t="shared" si="3"/>
        <v>81.257509999994184</v>
      </c>
      <c r="S54" s="3">
        <f t="shared" si="4"/>
        <v>113.93928052199185</v>
      </c>
      <c r="T54" s="3">
        <f t="shared" si="5"/>
        <v>2.6096000000000004</v>
      </c>
      <c r="U54" s="3">
        <f t="shared" si="6"/>
        <v>3.9490999999999996</v>
      </c>
      <c r="V54" s="3">
        <f t="shared" si="7"/>
        <v>2.4942000000000002</v>
      </c>
      <c r="W54" s="3">
        <f t="shared" si="8"/>
        <v>58</v>
      </c>
      <c r="X54" s="3">
        <f t="shared" si="9"/>
        <v>62</v>
      </c>
      <c r="Y54" s="3">
        <f t="shared" si="10"/>
        <v>58</v>
      </c>
      <c r="Z54" s="3">
        <f t="shared" si="11"/>
        <v>178</v>
      </c>
    </row>
    <row r="55" spans="1:26" ht="30" customHeight="1" x14ac:dyDescent="0.25">
      <c r="A55" s="1" t="s">
        <v>53</v>
      </c>
      <c r="B55" s="10">
        <v>145230</v>
      </c>
      <c r="C55" s="10">
        <v>122243</v>
      </c>
      <c r="D55" s="10">
        <v>133262</v>
      </c>
      <c r="E55" s="3" t="s">
        <v>507</v>
      </c>
      <c r="F55" s="3" t="s">
        <v>716</v>
      </c>
      <c r="G55" s="3" t="s">
        <v>515</v>
      </c>
      <c r="H55" s="3" t="s">
        <v>717</v>
      </c>
      <c r="I55" s="3" t="s">
        <v>1270</v>
      </c>
      <c r="J55" s="5" t="s">
        <v>532</v>
      </c>
      <c r="K55" s="3">
        <v>890000</v>
      </c>
      <c r="L55" s="3">
        <v>0.77900000000000003</v>
      </c>
      <c r="M55" s="3">
        <v>8069</v>
      </c>
      <c r="N55" s="3">
        <v>0.1</v>
      </c>
      <c r="O55" s="3">
        <f t="shared" si="0"/>
        <v>0</v>
      </c>
      <c r="P55" s="3">
        <f t="shared" si="1"/>
        <v>0.1</v>
      </c>
      <c r="Q55" s="3">
        <f t="shared" si="2"/>
        <v>6933.1</v>
      </c>
      <c r="R55" s="3">
        <f t="shared" si="3"/>
        <v>76.057509999953439</v>
      </c>
      <c r="S55" s="3">
        <f t="shared" si="4"/>
        <v>527.31432258067719</v>
      </c>
      <c r="T55" s="3">
        <f t="shared" si="5"/>
        <v>6.2355</v>
      </c>
      <c r="U55" s="3">
        <f t="shared" si="6"/>
        <v>3.7413000000000003</v>
      </c>
      <c r="V55" s="3">
        <f t="shared" si="7"/>
        <v>5.4272</v>
      </c>
      <c r="W55" s="3">
        <f t="shared" si="8"/>
        <v>87</v>
      </c>
      <c r="X55" s="3">
        <f t="shared" si="9"/>
        <v>61</v>
      </c>
      <c r="Y55" s="3">
        <f t="shared" si="10"/>
        <v>81</v>
      </c>
      <c r="Z55" s="3">
        <f t="shared" si="11"/>
        <v>229</v>
      </c>
    </row>
    <row r="56" spans="1:26" ht="30" customHeight="1" x14ac:dyDescent="0.25">
      <c r="A56" s="1" t="s">
        <v>54</v>
      </c>
      <c r="B56" s="10">
        <v>139248</v>
      </c>
      <c r="C56" s="10">
        <v>155255</v>
      </c>
      <c r="D56" s="10">
        <v>133262</v>
      </c>
      <c r="E56" s="3" t="s">
        <v>507</v>
      </c>
      <c r="F56" s="3" t="s">
        <v>721</v>
      </c>
      <c r="G56" s="3" t="s">
        <v>515</v>
      </c>
      <c r="H56" s="3" t="s">
        <v>718</v>
      </c>
      <c r="I56" s="3" t="s">
        <v>1271</v>
      </c>
      <c r="J56" s="5" t="s">
        <v>1283</v>
      </c>
      <c r="K56" s="3">
        <v>600000</v>
      </c>
      <c r="L56" s="3">
        <v>0.77900000000000003</v>
      </c>
      <c r="M56" s="3">
        <v>8069</v>
      </c>
      <c r="N56" s="3">
        <v>0</v>
      </c>
      <c r="O56" s="3">
        <f t="shared" si="0"/>
        <v>0</v>
      </c>
      <c r="P56" s="3">
        <f t="shared" si="1"/>
        <v>0.1</v>
      </c>
      <c r="Q56" s="3">
        <f t="shared" si="2"/>
        <v>4674</v>
      </c>
      <c r="R56" s="3">
        <f t="shared" si="3"/>
        <v>90.857510000000005</v>
      </c>
      <c r="S56" s="3">
        <f t="shared" si="4"/>
        <v>424.66800174000002</v>
      </c>
      <c r="T56" s="3">
        <f t="shared" si="5"/>
        <v>5.0114999999999998</v>
      </c>
      <c r="U56" s="3">
        <f t="shared" si="6"/>
        <v>4.3418000000000001</v>
      </c>
      <c r="V56" s="3">
        <f t="shared" si="7"/>
        <v>4.9421999999999997</v>
      </c>
      <c r="W56" s="3">
        <f t="shared" si="8"/>
        <v>70</v>
      </c>
      <c r="X56" s="3">
        <f t="shared" si="9"/>
        <v>64</v>
      </c>
      <c r="Y56" s="3">
        <f t="shared" si="10"/>
        <v>76</v>
      </c>
      <c r="Z56" s="3">
        <f t="shared" si="11"/>
        <v>210</v>
      </c>
    </row>
    <row r="57" spans="1:26" ht="30" customHeight="1" x14ac:dyDescent="0.25">
      <c r="A57" s="1" t="s">
        <v>55</v>
      </c>
      <c r="B57" s="10">
        <v>155255</v>
      </c>
      <c r="C57" s="10">
        <v>161283</v>
      </c>
      <c r="D57" s="10">
        <v>133262</v>
      </c>
      <c r="E57" s="3" t="s">
        <v>507</v>
      </c>
      <c r="F57" s="3" t="s">
        <v>722</v>
      </c>
      <c r="G57" s="3" t="s">
        <v>515</v>
      </c>
      <c r="H57" s="3" t="s">
        <v>723</v>
      </c>
      <c r="I57" s="3" t="s">
        <v>1271</v>
      </c>
      <c r="J57" s="5" t="s">
        <v>1283</v>
      </c>
      <c r="K57" s="3">
        <v>1000000</v>
      </c>
      <c r="L57" s="3">
        <v>0.66</v>
      </c>
      <c r="M57" s="3">
        <v>1832</v>
      </c>
      <c r="N57" s="3">
        <v>0</v>
      </c>
      <c r="O57" s="3">
        <f t="shared" si="0"/>
        <v>0</v>
      </c>
      <c r="P57" s="3">
        <f t="shared" si="1"/>
        <v>0.1</v>
      </c>
      <c r="Q57" s="3">
        <f t="shared" si="2"/>
        <v>6600</v>
      </c>
      <c r="R57" s="3">
        <f t="shared" si="3"/>
        <v>12.091200000000001</v>
      </c>
      <c r="S57" s="3">
        <f t="shared" si="4"/>
        <v>79.801919999999996</v>
      </c>
      <c r="T57" s="3">
        <f t="shared" si="5"/>
        <v>6.0507999999999997</v>
      </c>
      <c r="U57" s="3">
        <f t="shared" si="6"/>
        <v>0.30020000000000002</v>
      </c>
      <c r="V57" s="3">
        <f t="shared" si="7"/>
        <v>1.9630000000000001</v>
      </c>
      <c r="W57" s="3">
        <f t="shared" si="8"/>
        <v>78</v>
      </c>
      <c r="X57" s="3">
        <f t="shared" si="9"/>
        <v>56</v>
      </c>
      <c r="Y57" s="3">
        <f t="shared" si="10"/>
        <v>63</v>
      </c>
      <c r="Z57" s="3">
        <f t="shared" si="11"/>
        <v>197</v>
      </c>
    </row>
    <row r="58" spans="1:26" ht="30" customHeight="1" x14ac:dyDescent="0.25">
      <c r="A58" s="1" t="s">
        <v>56</v>
      </c>
      <c r="B58" s="10">
        <v>176276</v>
      </c>
      <c r="C58" s="10">
        <v>161283</v>
      </c>
      <c r="D58" s="10">
        <v>171290</v>
      </c>
      <c r="E58" s="3" t="s">
        <v>507</v>
      </c>
      <c r="F58" s="3" t="s">
        <v>724</v>
      </c>
      <c r="G58" s="3" t="s">
        <v>515</v>
      </c>
      <c r="H58" s="3" t="s">
        <v>719</v>
      </c>
      <c r="I58" s="3" t="s">
        <v>1271</v>
      </c>
      <c r="J58" s="5" t="s">
        <v>1283</v>
      </c>
      <c r="K58" s="3">
        <v>860000</v>
      </c>
      <c r="L58" s="3">
        <v>0.81499999999999995</v>
      </c>
      <c r="M58" s="3">
        <v>14090</v>
      </c>
      <c r="N58" s="3">
        <v>0</v>
      </c>
      <c r="O58" s="3">
        <f t="shared" si="0"/>
        <v>0</v>
      </c>
      <c r="P58" s="3">
        <f t="shared" si="1"/>
        <v>0.1</v>
      </c>
      <c r="Q58" s="3">
        <f t="shared" si="2"/>
        <v>7009</v>
      </c>
      <c r="R58" s="3">
        <f t="shared" si="3"/>
        <v>116.83349999999999</v>
      </c>
      <c r="S58" s="3">
        <f t="shared" si="4"/>
        <v>818.88600149999991</v>
      </c>
      <c r="T58" s="3">
        <f t="shared" si="5"/>
        <v>6.2816999999999998</v>
      </c>
      <c r="U58" s="3">
        <f t="shared" si="6"/>
        <v>5.7967000000000004</v>
      </c>
      <c r="V58" s="3">
        <f t="shared" si="7"/>
        <v>6.2816999999999998</v>
      </c>
      <c r="W58" s="3">
        <f t="shared" si="8"/>
        <v>79</v>
      </c>
      <c r="X58" s="3">
        <f t="shared" si="9"/>
        <v>77</v>
      </c>
      <c r="Y58" s="3">
        <f t="shared" si="10"/>
        <v>87</v>
      </c>
      <c r="Z58" s="3">
        <f t="shared" si="11"/>
        <v>243</v>
      </c>
    </row>
    <row r="59" spans="1:26" ht="30" customHeight="1" x14ac:dyDescent="0.25">
      <c r="A59" s="1" t="s">
        <v>57</v>
      </c>
      <c r="B59" s="10">
        <v>157225</v>
      </c>
      <c r="C59" s="10">
        <v>181238</v>
      </c>
      <c r="D59" s="10">
        <v>185234</v>
      </c>
      <c r="E59" s="3" t="s">
        <v>507</v>
      </c>
      <c r="F59" s="3" t="s">
        <v>725</v>
      </c>
      <c r="G59" s="3" t="s">
        <v>515</v>
      </c>
      <c r="H59" s="3" t="s">
        <v>720</v>
      </c>
      <c r="I59" s="3" t="s">
        <v>1270</v>
      </c>
      <c r="J59" s="5" t="s">
        <v>1283</v>
      </c>
      <c r="K59" s="3">
        <v>2100000</v>
      </c>
      <c r="L59" s="3">
        <v>0.78300000000000003</v>
      </c>
      <c r="M59" s="3">
        <v>8822</v>
      </c>
      <c r="N59" s="3">
        <v>0</v>
      </c>
      <c r="O59" s="3">
        <f t="shared" si="0"/>
        <v>0</v>
      </c>
      <c r="P59" s="3">
        <f t="shared" si="1"/>
        <v>0.1</v>
      </c>
      <c r="Q59" s="3">
        <f t="shared" si="2"/>
        <v>16443</v>
      </c>
      <c r="R59" s="3">
        <f t="shared" si="3"/>
        <v>108.07626</v>
      </c>
      <c r="S59" s="3">
        <f t="shared" si="4"/>
        <v>1777.0979431800001</v>
      </c>
      <c r="T59" s="3">
        <f t="shared" si="5"/>
        <v>8.0137999999999998</v>
      </c>
      <c r="U59" s="3">
        <f t="shared" si="6"/>
        <v>5.3347999999999995</v>
      </c>
      <c r="V59" s="3">
        <f t="shared" si="7"/>
        <v>7.5056999999999992</v>
      </c>
      <c r="W59" s="3">
        <f t="shared" si="8"/>
        <v>83</v>
      </c>
      <c r="X59" s="3">
        <f t="shared" si="9"/>
        <v>73</v>
      </c>
      <c r="Y59" s="3">
        <f t="shared" si="10"/>
        <v>90</v>
      </c>
      <c r="Z59" s="3">
        <f t="shared" si="11"/>
        <v>246</v>
      </c>
    </row>
    <row r="60" spans="1:26" ht="30" customHeight="1" x14ac:dyDescent="0.25">
      <c r="A60" s="1" t="s">
        <v>58</v>
      </c>
      <c r="B60" s="10">
        <v>190245</v>
      </c>
      <c r="C60" s="10">
        <v>193236</v>
      </c>
      <c r="D60" s="10">
        <v>201244</v>
      </c>
      <c r="E60" s="3" t="s">
        <v>507</v>
      </c>
      <c r="F60" s="3" t="s">
        <v>726</v>
      </c>
      <c r="G60" s="3" t="s">
        <v>515</v>
      </c>
      <c r="H60" s="3" t="s">
        <v>731</v>
      </c>
      <c r="I60" s="3" t="s">
        <v>1270</v>
      </c>
      <c r="J60" s="5" t="s">
        <v>1283</v>
      </c>
      <c r="K60" s="3">
        <v>960000</v>
      </c>
      <c r="L60" s="3">
        <v>0.75600000000000001</v>
      </c>
      <c r="M60" s="3">
        <v>7445</v>
      </c>
      <c r="N60" s="3">
        <v>0</v>
      </c>
      <c r="O60" s="3">
        <f t="shared" si="0"/>
        <v>0</v>
      </c>
      <c r="P60" s="3">
        <f t="shared" si="1"/>
        <v>0.1</v>
      </c>
      <c r="Q60" s="3">
        <f t="shared" si="2"/>
        <v>7257.6</v>
      </c>
      <c r="R60" s="3">
        <f t="shared" si="3"/>
        <v>103.08419999995198</v>
      </c>
      <c r="S60" s="3">
        <f t="shared" si="4"/>
        <v>748.14388991965154</v>
      </c>
      <c r="T60" s="3">
        <f t="shared" si="5"/>
        <v>6.3741000000000003</v>
      </c>
      <c r="U60" s="3">
        <f t="shared" si="6"/>
        <v>5.0808</v>
      </c>
      <c r="V60" s="3">
        <f t="shared" si="7"/>
        <v>6.0277000000000003</v>
      </c>
      <c r="W60" s="3">
        <f t="shared" si="8"/>
        <v>79</v>
      </c>
      <c r="X60" s="3">
        <f t="shared" si="9"/>
        <v>71</v>
      </c>
      <c r="Y60" s="3">
        <f t="shared" si="10"/>
        <v>86</v>
      </c>
      <c r="Z60" s="3">
        <f t="shared" si="11"/>
        <v>236</v>
      </c>
    </row>
    <row r="61" spans="1:26" ht="30" customHeight="1" x14ac:dyDescent="0.25">
      <c r="A61" s="1" t="s">
        <v>59</v>
      </c>
      <c r="B61" s="10">
        <v>176276</v>
      </c>
      <c r="C61" s="10">
        <v>195296</v>
      </c>
      <c r="D61" s="10">
        <v>171290</v>
      </c>
      <c r="E61" s="3" t="s">
        <v>508</v>
      </c>
      <c r="F61" s="3" t="s">
        <v>732</v>
      </c>
      <c r="G61" s="3" t="s">
        <v>515</v>
      </c>
      <c r="H61" s="3" t="s">
        <v>733</v>
      </c>
      <c r="I61" s="3" t="s">
        <v>1272</v>
      </c>
      <c r="J61" s="5" t="s">
        <v>1283</v>
      </c>
      <c r="K61" s="3">
        <v>2500000</v>
      </c>
      <c r="L61" s="3">
        <v>0.76700000000000002</v>
      </c>
      <c r="M61" s="3">
        <v>5207</v>
      </c>
      <c r="N61" s="3">
        <v>0</v>
      </c>
      <c r="O61" s="3">
        <f t="shared" si="0"/>
        <v>0</v>
      </c>
      <c r="P61" s="3">
        <f t="shared" si="1"/>
        <v>0.1</v>
      </c>
      <c r="Q61" s="3">
        <f t="shared" si="2"/>
        <v>19175</v>
      </c>
      <c r="R61" s="3">
        <f t="shared" si="3"/>
        <v>39.937690000000003</v>
      </c>
      <c r="S61" s="3">
        <f t="shared" si="4"/>
        <v>765.80520575000003</v>
      </c>
      <c r="T61" s="3">
        <f t="shared" si="5"/>
        <v>8.2217000000000002</v>
      </c>
      <c r="U61" s="3">
        <f t="shared" si="6"/>
        <v>1.9861</v>
      </c>
      <c r="V61" s="3">
        <f t="shared" si="7"/>
        <v>6.1431000000000004</v>
      </c>
      <c r="W61" s="3">
        <f t="shared" si="8"/>
        <v>83</v>
      </c>
      <c r="X61" s="3">
        <f t="shared" si="9"/>
        <v>57</v>
      </c>
      <c r="Y61" s="3">
        <f t="shared" si="10"/>
        <v>86</v>
      </c>
      <c r="Z61" s="3">
        <f t="shared" si="11"/>
        <v>226</v>
      </c>
    </row>
    <row r="62" spans="1:26" ht="30" customHeight="1" x14ac:dyDescent="0.25">
      <c r="A62" s="1" t="s">
        <v>60</v>
      </c>
      <c r="B62" s="10">
        <v>167305</v>
      </c>
      <c r="C62" s="10">
        <v>195296</v>
      </c>
      <c r="D62" s="10">
        <v>171290</v>
      </c>
      <c r="E62" s="3" t="s">
        <v>507</v>
      </c>
      <c r="F62" s="3" t="s">
        <v>734</v>
      </c>
      <c r="G62" s="3" t="s">
        <v>515</v>
      </c>
      <c r="H62" s="3" t="s">
        <v>733</v>
      </c>
      <c r="I62" s="3" t="s">
        <v>1272</v>
      </c>
      <c r="J62" s="5" t="s">
        <v>1283</v>
      </c>
      <c r="K62" s="3">
        <v>7400000</v>
      </c>
      <c r="L62" s="3">
        <v>0.76700000000000002</v>
      </c>
      <c r="M62" s="3">
        <v>5207</v>
      </c>
      <c r="N62" s="3">
        <v>0</v>
      </c>
      <c r="O62" s="3">
        <f t="shared" si="0"/>
        <v>0</v>
      </c>
      <c r="P62" s="3">
        <f t="shared" si="1"/>
        <v>0.1</v>
      </c>
      <c r="Q62" s="3">
        <f t="shared" si="2"/>
        <v>56758</v>
      </c>
      <c r="R62" s="3">
        <f t="shared" si="3"/>
        <v>49.937690000000003</v>
      </c>
      <c r="S62" s="3">
        <f t="shared" si="4"/>
        <v>2834.3634090200003</v>
      </c>
      <c r="T62" s="3">
        <f t="shared" si="5"/>
        <v>9.2378</v>
      </c>
      <c r="U62" s="3">
        <f t="shared" si="6"/>
        <v>2.6326999999999998</v>
      </c>
      <c r="V62" s="3">
        <f t="shared" si="7"/>
        <v>8.1524000000000001</v>
      </c>
      <c r="W62" s="3">
        <f t="shared" si="8"/>
        <v>83</v>
      </c>
      <c r="X62" s="3">
        <f t="shared" si="9"/>
        <v>58</v>
      </c>
      <c r="Y62" s="3">
        <f t="shared" si="10"/>
        <v>91</v>
      </c>
      <c r="Z62" s="3">
        <f t="shared" si="11"/>
        <v>232</v>
      </c>
    </row>
    <row r="63" spans="1:26" ht="30" customHeight="1" x14ac:dyDescent="0.25">
      <c r="A63" s="1" t="s">
        <v>61</v>
      </c>
      <c r="B63" s="10">
        <v>176276</v>
      </c>
      <c r="C63" s="10">
        <v>190266</v>
      </c>
      <c r="D63" s="10">
        <v>208276</v>
      </c>
      <c r="E63" s="3" t="s">
        <v>507</v>
      </c>
      <c r="F63" s="3" t="s">
        <v>738</v>
      </c>
      <c r="G63" s="3" t="s">
        <v>511</v>
      </c>
      <c r="H63" s="3" t="s">
        <v>736</v>
      </c>
      <c r="I63" s="3" t="s">
        <v>1273</v>
      </c>
      <c r="J63" s="5" t="s">
        <v>1283</v>
      </c>
      <c r="K63" s="3">
        <v>200000</v>
      </c>
      <c r="L63" s="3">
        <v>0.71099999999999997</v>
      </c>
      <c r="M63" s="3">
        <v>1739</v>
      </c>
      <c r="N63" s="3">
        <v>0</v>
      </c>
      <c r="O63" s="3">
        <f t="shared" si="0"/>
        <v>0</v>
      </c>
      <c r="P63" s="3">
        <f t="shared" si="1"/>
        <v>-0.2</v>
      </c>
      <c r="Q63" s="3">
        <f t="shared" si="2"/>
        <v>1422</v>
      </c>
      <c r="R63" s="3">
        <f t="shared" si="3"/>
        <v>32.364289999999997</v>
      </c>
      <c r="S63" s="3">
        <f t="shared" si="4"/>
        <v>46.022020379999994</v>
      </c>
      <c r="T63" s="3">
        <f t="shared" si="5"/>
        <v>2.6789000000000001</v>
      </c>
      <c r="U63" s="3">
        <f t="shared" si="6"/>
        <v>1.4318</v>
      </c>
      <c r="V63" s="3">
        <f t="shared" si="7"/>
        <v>1.5242</v>
      </c>
      <c r="W63" s="3">
        <f t="shared" si="8"/>
        <v>58</v>
      </c>
      <c r="X63" s="3">
        <f t="shared" si="9"/>
        <v>57</v>
      </c>
      <c r="Y63" s="3">
        <f t="shared" si="10"/>
        <v>46</v>
      </c>
      <c r="Z63" s="3">
        <f t="shared" si="11"/>
        <v>161</v>
      </c>
    </row>
    <row r="64" spans="1:26" ht="30" customHeight="1" x14ac:dyDescent="0.25">
      <c r="A64" s="1" t="s">
        <v>62</v>
      </c>
      <c r="B64" s="10">
        <v>176276</v>
      </c>
      <c r="C64" s="10">
        <v>195296</v>
      </c>
      <c r="D64" s="10">
        <v>208276</v>
      </c>
      <c r="E64" s="3" t="s">
        <v>508</v>
      </c>
      <c r="F64" s="3" t="s">
        <v>735</v>
      </c>
      <c r="G64" s="3" t="s">
        <v>515</v>
      </c>
      <c r="H64" s="3" t="s">
        <v>736</v>
      </c>
      <c r="I64" s="3" t="s">
        <v>1273</v>
      </c>
      <c r="J64" s="5" t="s">
        <v>1283</v>
      </c>
      <c r="K64" s="3">
        <v>2200000</v>
      </c>
      <c r="L64" s="3">
        <v>0.71099999999999997</v>
      </c>
      <c r="M64" s="3">
        <v>1739</v>
      </c>
      <c r="N64" s="3">
        <v>0</v>
      </c>
      <c r="O64" s="3">
        <f t="shared" si="0"/>
        <v>0</v>
      </c>
      <c r="P64" s="3">
        <f t="shared" si="1"/>
        <v>0.1</v>
      </c>
      <c r="Q64" s="3">
        <f t="shared" si="2"/>
        <v>15642</v>
      </c>
      <c r="R64" s="3">
        <f t="shared" si="3"/>
        <v>32.364289999999997</v>
      </c>
      <c r="S64" s="3">
        <f t="shared" si="4"/>
        <v>506.24222417999994</v>
      </c>
      <c r="T64" s="3">
        <f t="shared" si="5"/>
        <v>7.8983000000000008</v>
      </c>
      <c r="U64" s="3">
        <f t="shared" si="6"/>
        <v>1.4318</v>
      </c>
      <c r="V64" s="3">
        <f t="shared" si="7"/>
        <v>5.3347999999999995</v>
      </c>
      <c r="W64" s="3">
        <f t="shared" si="8"/>
        <v>82</v>
      </c>
      <c r="X64" s="3">
        <f t="shared" si="9"/>
        <v>57</v>
      </c>
      <c r="Y64" s="3">
        <f t="shared" si="10"/>
        <v>81</v>
      </c>
      <c r="Z64" s="3">
        <f t="shared" si="11"/>
        <v>220</v>
      </c>
    </row>
    <row r="65" spans="1:26" ht="30" customHeight="1" x14ac:dyDescent="0.25">
      <c r="A65" s="1" t="s">
        <v>63</v>
      </c>
      <c r="B65" s="10">
        <v>228284</v>
      </c>
      <c r="C65" s="10">
        <v>195296</v>
      </c>
      <c r="D65" s="10">
        <v>208276</v>
      </c>
      <c r="E65" s="3" t="s">
        <v>507</v>
      </c>
      <c r="F65" s="3" t="s">
        <v>737</v>
      </c>
      <c r="G65" s="3" t="s">
        <v>515</v>
      </c>
      <c r="H65" s="3" t="s">
        <v>736</v>
      </c>
      <c r="I65" s="3" t="s">
        <v>1273</v>
      </c>
      <c r="J65" s="5" t="s">
        <v>1283</v>
      </c>
      <c r="K65" s="3">
        <v>700000</v>
      </c>
      <c r="L65" s="3">
        <v>0.71099999999999997</v>
      </c>
      <c r="M65" s="3">
        <v>1739</v>
      </c>
      <c r="N65" s="3">
        <v>0</v>
      </c>
      <c r="O65" s="3">
        <f t="shared" si="0"/>
        <v>0</v>
      </c>
      <c r="P65" s="3">
        <f t="shared" si="1"/>
        <v>0.1</v>
      </c>
      <c r="Q65" s="3">
        <f t="shared" si="2"/>
        <v>4977</v>
      </c>
      <c r="R65" s="3">
        <f t="shared" si="3"/>
        <v>32.364289999999997</v>
      </c>
      <c r="S65" s="3">
        <f t="shared" si="4"/>
        <v>161.07707132999997</v>
      </c>
      <c r="T65" s="3">
        <f t="shared" si="5"/>
        <v>5.2193000000000005</v>
      </c>
      <c r="U65" s="3">
        <f t="shared" si="6"/>
        <v>1.4318</v>
      </c>
      <c r="V65" s="3">
        <f t="shared" si="7"/>
        <v>3.0253999999999999</v>
      </c>
      <c r="W65" s="3">
        <f t="shared" si="8"/>
        <v>72</v>
      </c>
      <c r="X65" s="3">
        <f t="shared" si="9"/>
        <v>57</v>
      </c>
      <c r="Y65" s="3">
        <f t="shared" si="10"/>
        <v>65</v>
      </c>
      <c r="Z65" s="3">
        <f t="shared" si="11"/>
        <v>194</v>
      </c>
    </row>
    <row r="66" spans="1:26" ht="30" customHeight="1" x14ac:dyDescent="0.25">
      <c r="A66" s="1" t="s">
        <v>64</v>
      </c>
      <c r="B66" s="10">
        <v>228284</v>
      </c>
      <c r="C66" s="10">
        <v>195296</v>
      </c>
      <c r="D66" s="10">
        <v>250299</v>
      </c>
      <c r="E66" s="3" t="s">
        <v>507</v>
      </c>
      <c r="F66" s="3" t="s">
        <v>739</v>
      </c>
      <c r="G66" s="3" t="s">
        <v>515</v>
      </c>
      <c r="H66" s="3" t="s">
        <v>727</v>
      </c>
      <c r="I66" s="3" t="s">
        <v>1273</v>
      </c>
      <c r="J66" s="5" t="s">
        <v>1283</v>
      </c>
      <c r="K66" s="3">
        <v>60000</v>
      </c>
      <c r="L66" s="3">
        <v>0.68200000000000005</v>
      </c>
      <c r="M66" s="3">
        <v>8073</v>
      </c>
      <c r="N66" s="3">
        <v>0</v>
      </c>
      <c r="O66" s="3">
        <f t="shared" ref="O66:O129" si="12">IF(G66="Tundra",-0.1,IF(G66="Taiga",-0.05,0))</f>
        <v>0</v>
      </c>
      <c r="P66" s="3">
        <f t="shared" ref="P66:P129" si="13">IF(G66="Forest",0.1,IF(G66="Jungle",0.1,IF(G66="Plains",-0.2,0)))</f>
        <v>0.1</v>
      </c>
      <c r="Q66" s="3">
        <f t="shared" ref="Q66:Q129" si="14">((K66*L66)/100)</f>
        <v>409.2</v>
      </c>
      <c r="R66" s="3">
        <f t="shared" ref="R66:R129" si="15">((M66*L66)/100)+(MOD(MOD(K66,Q66),50))</f>
        <v>61.857860000001658</v>
      </c>
      <c r="S66" s="3">
        <f t="shared" ref="S66:S129" si="16">(Q66*R66)/1000</f>
        <v>25.312236312000678</v>
      </c>
      <c r="T66" s="3">
        <f t="shared" ref="T66:T129" si="17">PERCENTRANK($Q$2:$Q$435,Q66,5)*10</f>
        <v>1.1547000000000001</v>
      </c>
      <c r="U66" s="3">
        <f t="shared" ref="U66:U129" si="18">PERCENTRANK($R$2:$R$435,R66,5)*10</f>
        <v>3.0946000000000002</v>
      </c>
      <c r="V66" s="3">
        <f t="shared" ref="V66:V129" si="19">PERCENTRANK($S$2:$S$435,S66,5)*10</f>
        <v>1.0853999999999999</v>
      </c>
      <c r="W66" s="3">
        <f t="shared" ref="W66:W129" si="20">ROUND((10*((ATAN(T66-5))+7)*(1+N66)),0)</f>
        <v>57</v>
      </c>
      <c r="X66" s="3">
        <f t="shared" ref="X66:X129" si="21">ROUND(10*((ATAN(U66-5))+7)*(1+O66),0)</f>
        <v>59</v>
      </c>
      <c r="Y66" s="3">
        <f t="shared" ref="Y66:Y129" si="22">ROUND(10*((ATAN(V66-5))+7)*(1+P66),0)</f>
        <v>62</v>
      </c>
      <c r="Z66" s="3">
        <f t="shared" ref="Z66:Z129" si="23">(W66+X66+Y66)</f>
        <v>178</v>
      </c>
    </row>
    <row r="67" spans="1:26" ht="30" customHeight="1" x14ac:dyDescent="0.25">
      <c r="A67" s="1" t="s">
        <v>65</v>
      </c>
      <c r="B67" s="10">
        <v>204325</v>
      </c>
      <c r="C67" s="10">
        <v>195296</v>
      </c>
      <c r="D67" s="10">
        <v>250299</v>
      </c>
      <c r="E67" s="3" t="s">
        <v>508</v>
      </c>
      <c r="F67" s="3" t="s">
        <v>740</v>
      </c>
      <c r="G67" s="3" t="s">
        <v>515</v>
      </c>
      <c r="H67" s="3" t="s">
        <v>728</v>
      </c>
      <c r="I67" s="3" t="s">
        <v>1273</v>
      </c>
      <c r="J67" s="5" t="s">
        <v>1283</v>
      </c>
      <c r="K67" s="3">
        <v>2000000</v>
      </c>
      <c r="L67" s="3">
        <v>0.76500000000000001</v>
      </c>
      <c r="M67" s="3">
        <v>6450</v>
      </c>
      <c r="N67" s="3">
        <v>0</v>
      </c>
      <c r="O67" s="3">
        <f t="shared" si="12"/>
        <v>0</v>
      </c>
      <c r="P67" s="3">
        <f t="shared" si="13"/>
        <v>0.1</v>
      </c>
      <c r="Q67" s="3">
        <f t="shared" si="14"/>
        <v>15300</v>
      </c>
      <c r="R67" s="3">
        <f t="shared" si="15"/>
        <v>49.342500000000001</v>
      </c>
      <c r="S67" s="3">
        <f t="shared" si="16"/>
        <v>754.94024999999999</v>
      </c>
      <c r="T67" s="3">
        <f t="shared" si="17"/>
        <v>7.8751999999999995</v>
      </c>
      <c r="U67" s="3">
        <f t="shared" si="18"/>
        <v>2.3786999999999998</v>
      </c>
      <c r="V67" s="3">
        <f t="shared" si="19"/>
        <v>6.0739000000000001</v>
      </c>
      <c r="W67" s="3">
        <f t="shared" si="20"/>
        <v>82</v>
      </c>
      <c r="X67" s="3">
        <f t="shared" si="21"/>
        <v>58</v>
      </c>
      <c r="Y67" s="3">
        <f t="shared" si="22"/>
        <v>86</v>
      </c>
      <c r="Z67" s="3">
        <f t="shared" si="23"/>
        <v>226</v>
      </c>
    </row>
    <row r="68" spans="1:26" ht="30" customHeight="1" x14ac:dyDescent="0.25">
      <c r="A68" s="1" t="s">
        <v>66</v>
      </c>
      <c r="B68" s="10">
        <v>167305</v>
      </c>
      <c r="C68" s="10">
        <v>195296</v>
      </c>
      <c r="D68" s="10">
        <v>160329</v>
      </c>
      <c r="E68" s="3" t="s">
        <v>507</v>
      </c>
      <c r="F68" s="3" t="s">
        <v>741</v>
      </c>
      <c r="G68" s="3" t="s">
        <v>515</v>
      </c>
      <c r="H68" s="3" t="s">
        <v>729</v>
      </c>
      <c r="I68" s="3" t="s">
        <v>1272</v>
      </c>
      <c r="J68" s="5" t="s">
        <v>1283</v>
      </c>
      <c r="K68" s="3">
        <v>2000000</v>
      </c>
      <c r="L68" s="3">
        <v>0.75900000000000001</v>
      </c>
      <c r="M68" s="3">
        <v>5845</v>
      </c>
      <c r="N68" s="3">
        <v>0</v>
      </c>
      <c r="O68" s="3">
        <f t="shared" si="12"/>
        <v>0</v>
      </c>
      <c r="P68" s="3">
        <f t="shared" si="13"/>
        <v>0.1</v>
      </c>
      <c r="Q68" s="3">
        <f t="shared" si="14"/>
        <v>15180</v>
      </c>
      <c r="R68" s="3">
        <f t="shared" si="15"/>
        <v>64.363550000000004</v>
      </c>
      <c r="S68" s="3">
        <f t="shared" si="16"/>
        <v>977.03868899999998</v>
      </c>
      <c r="T68" s="3">
        <f t="shared" si="17"/>
        <v>7.8059999999999992</v>
      </c>
      <c r="U68" s="3">
        <f t="shared" si="18"/>
        <v>3.2562999999999995</v>
      </c>
      <c r="V68" s="3">
        <f t="shared" si="19"/>
        <v>6.581900000000001</v>
      </c>
      <c r="W68" s="3">
        <f t="shared" si="20"/>
        <v>82</v>
      </c>
      <c r="X68" s="3">
        <f t="shared" si="21"/>
        <v>59</v>
      </c>
      <c r="Y68" s="3">
        <f t="shared" si="22"/>
        <v>88</v>
      </c>
      <c r="Z68" s="3">
        <f t="shared" si="23"/>
        <v>229</v>
      </c>
    </row>
    <row r="69" spans="1:26" ht="30" customHeight="1" x14ac:dyDescent="0.25">
      <c r="A69" s="1" t="s">
        <v>67</v>
      </c>
      <c r="B69" s="10">
        <v>204325</v>
      </c>
      <c r="C69" s="10">
        <v>195296</v>
      </c>
      <c r="D69" s="10">
        <v>160329</v>
      </c>
      <c r="E69" s="3" t="s">
        <v>508</v>
      </c>
      <c r="F69" s="3" t="s">
        <v>742</v>
      </c>
      <c r="G69" s="3" t="s">
        <v>515</v>
      </c>
      <c r="H69" s="3" t="s">
        <v>743</v>
      </c>
      <c r="I69" s="3" t="s">
        <v>1272</v>
      </c>
      <c r="J69" s="5" t="s">
        <v>1283</v>
      </c>
      <c r="K69" s="3">
        <v>550000</v>
      </c>
      <c r="L69" s="3">
        <v>0.77700000000000002</v>
      </c>
      <c r="M69" s="3">
        <v>5845</v>
      </c>
      <c r="N69" s="3">
        <v>0</v>
      </c>
      <c r="O69" s="3">
        <f t="shared" si="12"/>
        <v>0</v>
      </c>
      <c r="P69" s="3">
        <f t="shared" si="13"/>
        <v>0.1</v>
      </c>
      <c r="Q69" s="3">
        <f t="shared" si="14"/>
        <v>4273.5</v>
      </c>
      <c r="R69" s="3">
        <f t="shared" si="15"/>
        <v>87.415649999999999</v>
      </c>
      <c r="S69" s="3">
        <f t="shared" si="16"/>
        <v>373.570780275</v>
      </c>
      <c r="T69" s="3">
        <f t="shared" si="17"/>
        <v>4.7343999999999999</v>
      </c>
      <c r="U69" s="3">
        <f t="shared" si="18"/>
        <v>4.157</v>
      </c>
      <c r="V69" s="3">
        <f t="shared" si="19"/>
        <v>4.5727000000000002</v>
      </c>
      <c r="W69" s="3">
        <f t="shared" si="20"/>
        <v>67</v>
      </c>
      <c r="X69" s="3">
        <f t="shared" si="21"/>
        <v>63</v>
      </c>
      <c r="Y69" s="3">
        <f t="shared" si="22"/>
        <v>73</v>
      </c>
      <c r="Z69" s="3">
        <f t="shared" si="23"/>
        <v>203</v>
      </c>
    </row>
    <row r="70" spans="1:26" ht="30" customHeight="1" x14ac:dyDescent="0.25">
      <c r="A70" s="1" t="s">
        <v>68</v>
      </c>
      <c r="B70" s="10">
        <v>204325</v>
      </c>
      <c r="C70" s="10">
        <v>185378</v>
      </c>
      <c r="D70" s="10">
        <v>160329</v>
      </c>
      <c r="E70" s="3" t="s">
        <v>507</v>
      </c>
      <c r="F70" s="3" t="s">
        <v>746</v>
      </c>
      <c r="G70" s="3" t="s">
        <v>515</v>
      </c>
      <c r="H70" s="3" t="s">
        <v>744</v>
      </c>
      <c r="I70" s="3" t="s">
        <v>1272</v>
      </c>
      <c r="J70" s="5" t="s">
        <v>1283</v>
      </c>
      <c r="K70" s="3">
        <v>9500000</v>
      </c>
      <c r="L70" s="3">
        <v>0.77700000000000002</v>
      </c>
      <c r="M70" s="3">
        <v>5845</v>
      </c>
      <c r="N70" s="3">
        <v>0</v>
      </c>
      <c r="O70" s="3">
        <f t="shared" si="12"/>
        <v>0</v>
      </c>
      <c r="P70" s="3">
        <f t="shared" si="13"/>
        <v>0.1</v>
      </c>
      <c r="Q70" s="3">
        <f t="shared" si="14"/>
        <v>73815</v>
      </c>
      <c r="R70" s="3">
        <f t="shared" si="15"/>
        <v>75.415649999999999</v>
      </c>
      <c r="S70" s="3">
        <f t="shared" si="16"/>
        <v>5566.8062047499998</v>
      </c>
      <c r="T70" s="3">
        <f t="shared" si="17"/>
        <v>9.5611999999999995</v>
      </c>
      <c r="U70" s="3">
        <f t="shared" si="18"/>
        <v>3.6720000000000002</v>
      </c>
      <c r="V70" s="3">
        <f t="shared" si="19"/>
        <v>9.0300000000000011</v>
      </c>
      <c r="W70" s="3">
        <f t="shared" si="20"/>
        <v>84</v>
      </c>
      <c r="X70" s="3">
        <f t="shared" si="21"/>
        <v>61</v>
      </c>
      <c r="Y70" s="3">
        <f t="shared" si="22"/>
        <v>92</v>
      </c>
      <c r="Z70" s="3">
        <f t="shared" si="23"/>
        <v>237</v>
      </c>
    </row>
    <row r="71" spans="1:26" ht="30" customHeight="1" x14ac:dyDescent="0.25">
      <c r="A71" s="1" t="s">
        <v>69</v>
      </c>
      <c r="B71" s="10">
        <v>204325</v>
      </c>
      <c r="C71" s="10">
        <v>185378</v>
      </c>
      <c r="D71" s="10">
        <v>208374</v>
      </c>
      <c r="E71" s="3" t="s">
        <v>508</v>
      </c>
      <c r="F71" s="3" t="s">
        <v>747</v>
      </c>
      <c r="G71" s="3" t="s">
        <v>515</v>
      </c>
      <c r="H71" s="3" t="s">
        <v>745</v>
      </c>
      <c r="I71" s="3" t="s">
        <v>1272</v>
      </c>
      <c r="J71" s="5" t="s">
        <v>531</v>
      </c>
      <c r="K71" s="3">
        <v>420000</v>
      </c>
      <c r="L71" s="3">
        <v>0.77700000000000002</v>
      </c>
      <c r="M71" s="3">
        <v>5845</v>
      </c>
      <c r="N71" s="3">
        <v>0.2</v>
      </c>
      <c r="O71" s="3">
        <f t="shared" si="12"/>
        <v>0</v>
      </c>
      <c r="P71" s="3">
        <f t="shared" si="13"/>
        <v>0.1</v>
      </c>
      <c r="Q71" s="3">
        <f t="shared" si="14"/>
        <v>3263.4</v>
      </c>
      <c r="R71" s="3">
        <f t="shared" si="15"/>
        <v>80.215649999988358</v>
      </c>
      <c r="S71" s="3">
        <f t="shared" si="16"/>
        <v>261.77575220996204</v>
      </c>
      <c r="T71" s="3">
        <f t="shared" si="17"/>
        <v>4.2725</v>
      </c>
      <c r="U71" s="3">
        <f t="shared" si="18"/>
        <v>3.8336999999999999</v>
      </c>
      <c r="V71" s="3">
        <f t="shared" si="19"/>
        <v>4.157</v>
      </c>
      <c r="W71" s="3">
        <f t="shared" si="20"/>
        <v>76</v>
      </c>
      <c r="X71" s="3">
        <f t="shared" si="21"/>
        <v>61</v>
      </c>
      <c r="Y71" s="3">
        <f t="shared" si="22"/>
        <v>69</v>
      </c>
      <c r="Z71" s="3">
        <f t="shared" si="23"/>
        <v>206</v>
      </c>
    </row>
    <row r="72" spans="1:26" ht="30" customHeight="1" x14ac:dyDescent="0.25">
      <c r="A72" s="1" t="s">
        <v>70</v>
      </c>
      <c r="B72" s="10">
        <v>236355</v>
      </c>
      <c r="C72" s="10">
        <v>235397</v>
      </c>
      <c r="D72" s="10">
        <v>208374</v>
      </c>
      <c r="E72" s="3" t="s">
        <v>508</v>
      </c>
      <c r="F72" s="3" t="s">
        <v>748</v>
      </c>
      <c r="G72" s="3" t="s">
        <v>512</v>
      </c>
      <c r="H72" s="3" t="s">
        <v>730</v>
      </c>
      <c r="I72" s="3" t="s">
        <v>1272</v>
      </c>
      <c r="J72" s="5" t="s">
        <v>1283</v>
      </c>
      <c r="K72" s="3">
        <v>300000</v>
      </c>
      <c r="L72" s="3">
        <v>0.71799999999999997</v>
      </c>
      <c r="M72" s="3">
        <v>3322</v>
      </c>
      <c r="N72" s="3">
        <v>0</v>
      </c>
      <c r="O72" s="3">
        <f t="shared" si="12"/>
        <v>0</v>
      </c>
      <c r="P72" s="3">
        <f t="shared" si="13"/>
        <v>0</v>
      </c>
      <c r="Q72" s="3">
        <f t="shared" si="14"/>
        <v>2154</v>
      </c>
      <c r="R72" s="3">
        <f t="shared" si="15"/>
        <v>67.851959999999991</v>
      </c>
      <c r="S72" s="3">
        <f t="shared" si="16"/>
        <v>146.15312183999998</v>
      </c>
      <c r="T72" s="3">
        <f t="shared" si="17"/>
        <v>3.4871999999999996</v>
      </c>
      <c r="U72" s="3">
        <f t="shared" si="18"/>
        <v>3.3487</v>
      </c>
      <c r="V72" s="3">
        <f t="shared" si="19"/>
        <v>2.8637000000000001</v>
      </c>
      <c r="W72" s="3">
        <f t="shared" si="20"/>
        <v>60</v>
      </c>
      <c r="X72" s="3">
        <f t="shared" si="21"/>
        <v>60</v>
      </c>
      <c r="Y72" s="3">
        <f t="shared" si="22"/>
        <v>59</v>
      </c>
      <c r="Z72" s="3">
        <f t="shared" si="23"/>
        <v>179</v>
      </c>
    </row>
    <row r="73" spans="1:26" ht="30" customHeight="1" x14ac:dyDescent="0.25">
      <c r="A73" s="1" t="s">
        <v>71</v>
      </c>
      <c r="B73" s="10">
        <v>236355</v>
      </c>
      <c r="C73" s="10">
        <v>204325</v>
      </c>
      <c r="D73" s="10">
        <v>208374</v>
      </c>
      <c r="E73" s="3" t="s">
        <v>508</v>
      </c>
      <c r="F73" s="3" t="s">
        <v>749</v>
      </c>
      <c r="G73" s="3" t="s">
        <v>515</v>
      </c>
      <c r="H73" s="3" t="s">
        <v>750</v>
      </c>
      <c r="I73" s="3" t="s">
        <v>1273</v>
      </c>
      <c r="J73" s="5" t="s">
        <v>1283</v>
      </c>
      <c r="K73" s="3">
        <v>500000</v>
      </c>
      <c r="L73" s="3">
        <v>0.76500000000000001</v>
      </c>
      <c r="M73" s="3">
        <v>6450</v>
      </c>
      <c r="N73" s="3">
        <v>0</v>
      </c>
      <c r="O73" s="3">
        <f t="shared" si="12"/>
        <v>0</v>
      </c>
      <c r="P73" s="3">
        <f t="shared" si="13"/>
        <v>0.1</v>
      </c>
      <c r="Q73" s="3">
        <f t="shared" si="14"/>
        <v>3825</v>
      </c>
      <c r="R73" s="3">
        <f t="shared" si="15"/>
        <v>49.342500000000001</v>
      </c>
      <c r="S73" s="3">
        <f t="shared" si="16"/>
        <v>188.7350625</v>
      </c>
      <c r="T73" s="3">
        <f t="shared" si="17"/>
        <v>4.5034000000000001</v>
      </c>
      <c r="U73" s="3">
        <f t="shared" si="18"/>
        <v>2.3786999999999998</v>
      </c>
      <c r="V73" s="3">
        <f t="shared" si="19"/>
        <v>3.5333999999999999</v>
      </c>
      <c r="W73" s="3">
        <f t="shared" si="20"/>
        <v>65</v>
      </c>
      <c r="X73" s="3">
        <f t="shared" si="21"/>
        <v>58</v>
      </c>
      <c r="Y73" s="3">
        <f t="shared" si="22"/>
        <v>66</v>
      </c>
      <c r="Z73" s="3">
        <f t="shared" si="23"/>
        <v>189</v>
      </c>
    </row>
    <row r="74" spans="1:26" ht="30" customHeight="1" x14ac:dyDescent="0.25">
      <c r="A74" s="1" t="s">
        <v>72</v>
      </c>
      <c r="B74" s="10">
        <v>250299</v>
      </c>
      <c r="C74" s="10">
        <v>204325</v>
      </c>
      <c r="D74" s="10">
        <v>289311</v>
      </c>
      <c r="E74" s="3" t="s">
        <v>507</v>
      </c>
      <c r="F74" s="3" t="s">
        <v>751</v>
      </c>
      <c r="G74" s="3" t="s">
        <v>515</v>
      </c>
      <c r="H74" s="3" t="s">
        <v>752</v>
      </c>
      <c r="I74" s="3" t="s">
        <v>1273</v>
      </c>
      <c r="J74" s="5" t="s">
        <v>1283</v>
      </c>
      <c r="K74" s="3">
        <v>1100000</v>
      </c>
      <c r="L74" s="3">
        <v>0.76500000000000001</v>
      </c>
      <c r="M74" s="3">
        <v>6450</v>
      </c>
      <c r="N74" s="3">
        <v>0</v>
      </c>
      <c r="O74" s="3">
        <f t="shared" si="12"/>
        <v>0</v>
      </c>
      <c r="P74" s="3">
        <f t="shared" si="13"/>
        <v>0.1</v>
      </c>
      <c r="Q74" s="3">
        <f t="shared" si="14"/>
        <v>8415</v>
      </c>
      <c r="R74" s="3">
        <f t="shared" si="15"/>
        <v>49.342500000000001</v>
      </c>
      <c r="S74" s="3">
        <f t="shared" si="16"/>
        <v>415.21713750000004</v>
      </c>
      <c r="T74" s="3">
        <f t="shared" si="17"/>
        <v>6.7205000000000004</v>
      </c>
      <c r="U74" s="3">
        <f t="shared" si="18"/>
        <v>2.3786999999999998</v>
      </c>
      <c r="V74" s="3">
        <f t="shared" si="19"/>
        <v>4.8728999999999996</v>
      </c>
      <c r="W74" s="3">
        <f t="shared" si="20"/>
        <v>80</v>
      </c>
      <c r="X74" s="3">
        <f t="shared" si="21"/>
        <v>58</v>
      </c>
      <c r="Y74" s="3">
        <f t="shared" si="22"/>
        <v>76</v>
      </c>
      <c r="Z74" s="3">
        <f t="shared" si="23"/>
        <v>214</v>
      </c>
    </row>
    <row r="75" spans="1:26" ht="30" customHeight="1" x14ac:dyDescent="0.25">
      <c r="A75" s="1" t="s">
        <v>73</v>
      </c>
      <c r="B75" s="10">
        <v>236355</v>
      </c>
      <c r="C75" s="10">
        <v>204325</v>
      </c>
      <c r="D75" s="10">
        <v>289311</v>
      </c>
      <c r="E75" s="3" t="s">
        <v>508</v>
      </c>
      <c r="F75" s="3" t="s">
        <v>753</v>
      </c>
      <c r="G75" s="3" t="s">
        <v>515</v>
      </c>
      <c r="H75" s="3" t="s">
        <v>754</v>
      </c>
      <c r="I75" s="3" t="s">
        <v>1273</v>
      </c>
      <c r="J75" s="5" t="s">
        <v>1283</v>
      </c>
      <c r="K75" s="3">
        <v>600000</v>
      </c>
      <c r="L75" s="3">
        <v>0.76500000000000001</v>
      </c>
      <c r="M75" s="3">
        <v>6450</v>
      </c>
      <c r="N75" s="3">
        <v>0</v>
      </c>
      <c r="O75" s="3">
        <f t="shared" si="12"/>
        <v>0</v>
      </c>
      <c r="P75" s="3">
        <f t="shared" si="13"/>
        <v>0.1</v>
      </c>
      <c r="Q75" s="3">
        <f t="shared" si="14"/>
        <v>4590</v>
      </c>
      <c r="R75" s="3">
        <f t="shared" si="15"/>
        <v>49.342500000000001</v>
      </c>
      <c r="S75" s="3">
        <f t="shared" si="16"/>
        <v>226.48207500000001</v>
      </c>
      <c r="T75" s="3">
        <f t="shared" si="17"/>
        <v>4.9884000000000004</v>
      </c>
      <c r="U75" s="3">
        <f t="shared" si="18"/>
        <v>2.3786999999999998</v>
      </c>
      <c r="V75" s="3">
        <f t="shared" si="19"/>
        <v>3.9029999999999996</v>
      </c>
      <c r="W75" s="3">
        <f t="shared" si="20"/>
        <v>70</v>
      </c>
      <c r="X75" s="3">
        <f t="shared" si="21"/>
        <v>58</v>
      </c>
      <c r="Y75" s="3">
        <f t="shared" si="22"/>
        <v>68</v>
      </c>
      <c r="Z75" s="3">
        <f t="shared" si="23"/>
        <v>196</v>
      </c>
    </row>
    <row r="76" spans="1:26" ht="30" customHeight="1" x14ac:dyDescent="0.25">
      <c r="A76" s="1" t="s">
        <v>74</v>
      </c>
      <c r="B76" s="10">
        <v>236355</v>
      </c>
      <c r="C76" s="10">
        <v>299365</v>
      </c>
      <c r="D76" s="10">
        <v>289311</v>
      </c>
      <c r="E76" s="3" t="s">
        <v>508</v>
      </c>
      <c r="F76" s="3" t="s">
        <v>756</v>
      </c>
      <c r="G76" s="3" t="s">
        <v>515</v>
      </c>
      <c r="H76" s="3" t="s">
        <v>755</v>
      </c>
      <c r="I76" s="3" t="s">
        <v>1273</v>
      </c>
      <c r="J76" s="5" t="s">
        <v>1283</v>
      </c>
      <c r="K76" s="3">
        <v>300000</v>
      </c>
      <c r="L76" s="3">
        <v>0.76500000000000001</v>
      </c>
      <c r="M76" s="3">
        <v>6450</v>
      </c>
      <c r="N76" s="3">
        <v>0</v>
      </c>
      <c r="O76" s="3">
        <f t="shared" si="12"/>
        <v>0</v>
      </c>
      <c r="P76" s="3">
        <f t="shared" si="13"/>
        <v>0.1</v>
      </c>
      <c r="Q76" s="3">
        <f t="shared" si="14"/>
        <v>2295</v>
      </c>
      <c r="R76" s="3">
        <f t="shared" si="15"/>
        <v>49.342500000000001</v>
      </c>
      <c r="S76" s="3">
        <f t="shared" si="16"/>
        <v>113.2410375</v>
      </c>
      <c r="T76" s="3">
        <f t="shared" si="17"/>
        <v>3.6488999999999998</v>
      </c>
      <c r="U76" s="3">
        <f t="shared" si="18"/>
        <v>2.3786999999999998</v>
      </c>
      <c r="V76" s="3">
        <f t="shared" si="19"/>
        <v>2.4710999999999999</v>
      </c>
      <c r="W76" s="3">
        <f t="shared" si="20"/>
        <v>61</v>
      </c>
      <c r="X76" s="3">
        <f t="shared" si="21"/>
        <v>58</v>
      </c>
      <c r="Y76" s="3">
        <f t="shared" si="22"/>
        <v>64</v>
      </c>
      <c r="Z76" s="3">
        <f t="shared" si="23"/>
        <v>183</v>
      </c>
    </row>
    <row r="77" spans="1:26" ht="30" customHeight="1" x14ac:dyDescent="0.25">
      <c r="A77" s="1" t="s">
        <v>75</v>
      </c>
      <c r="B77" s="10">
        <v>306342</v>
      </c>
      <c r="C77" s="10">
        <v>299365</v>
      </c>
      <c r="D77" s="10">
        <v>289311</v>
      </c>
      <c r="E77" s="3" t="s">
        <v>507</v>
      </c>
      <c r="F77" s="3" t="s">
        <v>757</v>
      </c>
      <c r="G77" s="3" t="s">
        <v>515</v>
      </c>
      <c r="H77" s="3" t="s">
        <v>758</v>
      </c>
      <c r="I77" s="3" t="s">
        <v>1273</v>
      </c>
      <c r="J77" s="5" t="s">
        <v>1283</v>
      </c>
      <c r="K77" s="3">
        <v>890000</v>
      </c>
      <c r="L77" s="3">
        <v>0.76500000000000001</v>
      </c>
      <c r="M77" s="3">
        <v>6450</v>
      </c>
      <c r="N77" s="3">
        <v>0</v>
      </c>
      <c r="O77" s="3">
        <f t="shared" si="12"/>
        <v>0</v>
      </c>
      <c r="P77" s="3">
        <f t="shared" si="13"/>
        <v>0.1</v>
      </c>
      <c r="Q77" s="3">
        <f t="shared" si="14"/>
        <v>6808.5</v>
      </c>
      <c r="R77" s="3">
        <f t="shared" si="15"/>
        <v>94.342500000000001</v>
      </c>
      <c r="S77" s="3">
        <f t="shared" si="16"/>
        <v>642.33091124999999</v>
      </c>
      <c r="T77" s="3">
        <f t="shared" si="17"/>
        <v>6.1892999999999994</v>
      </c>
      <c r="U77" s="3">
        <f t="shared" si="18"/>
        <v>4.6882000000000001</v>
      </c>
      <c r="V77" s="3">
        <f t="shared" si="19"/>
        <v>5.8198000000000008</v>
      </c>
      <c r="W77" s="3">
        <f t="shared" si="20"/>
        <v>79</v>
      </c>
      <c r="X77" s="3">
        <f t="shared" si="21"/>
        <v>67</v>
      </c>
      <c r="Y77" s="3">
        <f t="shared" si="22"/>
        <v>85</v>
      </c>
      <c r="Z77" s="3">
        <f t="shared" si="23"/>
        <v>231</v>
      </c>
    </row>
    <row r="78" spans="1:26" ht="30" customHeight="1" x14ac:dyDescent="0.25">
      <c r="A78" s="1" t="s">
        <v>76</v>
      </c>
      <c r="B78" s="10">
        <v>236355</v>
      </c>
      <c r="C78" s="10">
        <v>299365</v>
      </c>
      <c r="D78" s="10">
        <v>256376</v>
      </c>
      <c r="E78" s="3" t="s">
        <v>508</v>
      </c>
      <c r="F78" s="3" t="s">
        <v>759</v>
      </c>
      <c r="G78" s="3" t="s">
        <v>515</v>
      </c>
      <c r="H78" s="3" t="s">
        <v>760</v>
      </c>
      <c r="I78" s="3" t="s">
        <v>1273</v>
      </c>
      <c r="J78" s="5" t="s">
        <v>1283</v>
      </c>
      <c r="K78" s="3">
        <v>1500000</v>
      </c>
      <c r="L78" s="3">
        <v>0.76500000000000001</v>
      </c>
      <c r="M78" s="3">
        <v>6450</v>
      </c>
      <c r="N78" s="3">
        <v>0</v>
      </c>
      <c r="O78" s="3">
        <f t="shared" si="12"/>
        <v>0</v>
      </c>
      <c r="P78" s="3">
        <f t="shared" si="13"/>
        <v>0.1</v>
      </c>
      <c r="Q78" s="3">
        <f t="shared" si="14"/>
        <v>11475</v>
      </c>
      <c r="R78" s="3">
        <f t="shared" si="15"/>
        <v>49.342500000000001</v>
      </c>
      <c r="S78" s="3">
        <f t="shared" si="16"/>
        <v>566.20518749999997</v>
      </c>
      <c r="T78" s="3">
        <f t="shared" si="17"/>
        <v>7.2979000000000003</v>
      </c>
      <c r="U78" s="3">
        <f t="shared" si="18"/>
        <v>2.3786999999999998</v>
      </c>
      <c r="V78" s="3">
        <f t="shared" si="19"/>
        <v>5.6581000000000001</v>
      </c>
      <c r="W78" s="3">
        <f t="shared" si="20"/>
        <v>82</v>
      </c>
      <c r="X78" s="3">
        <f t="shared" si="21"/>
        <v>58</v>
      </c>
      <c r="Y78" s="3">
        <f t="shared" si="22"/>
        <v>83</v>
      </c>
      <c r="Z78" s="3">
        <f t="shared" si="23"/>
        <v>223</v>
      </c>
    </row>
    <row r="79" spans="1:26" ht="30" customHeight="1" x14ac:dyDescent="0.25">
      <c r="A79" s="1" t="s">
        <v>77</v>
      </c>
      <c r="B79" s="10">
        <v>280403</v>
      </c>
      <c r="C79" s="10">
        <v>299365</v>
      </c>
      <c r="D79" s="10">
        <v>256376</v>
      </c>
      <c r="E79" s="3" t="s">
        <v>507</v>
      </c>
      <c r="F79" s="3" t="s">
        <v>764</v>
      </c>
      <c r="G79" s="3" t="s">
        <v>515</v>
      </c>
      <c r="H79" s="3" t="s">
        <v>764</v>
      </c>
      <c r="I79" s="3" t="s">
        <v>1273</v>
      </c>
      <c r="J79" s="5" t="s">
        <v>539</v>
      </c>
      <c r="K79" s="3">
        <v>6700000</v>
      </c>
      <c r="L79" s="3">
        <v>0.76500000000000001</v>
      </c>
      <c r="M79" s="3">
        <v>6450</v>
      </c>
      <c r="N79" s="3">
        <v>0.2</v>
      </c>
      <c r="O79" s="3">
        <f t="shared" si="12"/>
        <v>0</v>
      </c>
      <c r="P79" s="3">
        <f t="shared" si="13"/>
        <v>0.1</v>
      </c>
      <c r="Q79" s="3">
        <f t="shared" si="14"/>
        <v>51255</v>
      </c>
      <c r="R79" s="3">
        <f t="shared" si="15"/>
        <v>49.342500000000001</v>
      </c>
      <c r="S79" s="3">
        <f t="shared" si="16"/>
        <v>2529.0498374999997</v>
      </c>
      <c r="T79" s="3">
        <f t="shared" si="17"/>
        <v>9.1224000000000007</v>
      </c>
      <c r="U79" s="3">
        <f t="shared" si="18"/>
        <v>2.3786999999999998</v>
      </c>
      <c r="V79" s="3">
        <f t="shared" si="19"/>
        <v>7.9213999999999993</v>
      </c>
      <c r="W79" s="3">
        <f t="shared" si="20"/>
        <v>100</v>
      </c>
      <c r="X79" s="3">
        <f t="shared" si="21"/>
        <v>58</v>
      </c>
      <c r="Y79" s="3">
        <f t="shared" si="22"/>
        <v>91</v>
      </c>
      <c r="Z79" s="3">
        <f t="shared" si="23"/>
        <v>249</v>
      </c>
    </row>
    <row r="80" spans="1:26" ht="30" customHeight="1" x14ac:dyDescent="0.25">
      <c r="A80" s="1" t="s">
        <v>78</v>
      </c>
      <c r="B80" s="10">
        <v>236355</v>
      </c>
      <c r="C80" s="10">
        <v>235397</v>
      </c>
      <c r="D80" s="10">
        <v>256376</v>
      </c>
      <c r="E80" s="3" t="s">
        <v>508</v>
      </c>
      <c r="F80" s="3" t="s">
        <v>765</v>
      </c>
      <c r="G80" s="3" t="s">
        <v>515</v>
      </c>
      <c r="H80" s="3" t="s">
        <v>762</v>
      </c>
      <c r="I80" s="3" t="s">
        <v>1273</v>
      </c>
      <c r="J80" s="5" t="s">
        <v>1283</v>
      </c>
      <c r="K80" s="3">
        <v>76000</v>
      </c>
      <c r="L80" s="3">
        <v>0.72799999999999998</v>
      </c>
      <c r="M80" s="3">
        <v>4909</v>
      </c>
      <c r="N80" s="3">
        <v>0</v>
      </c>
      <c r="O80" s="3">
        <f t="shared" si="12"/>
        <v>0</v>
      </c>
      <c r="P80" s="3">
        <f t="shared" si="13"/>
        <v>0.1</v>
      </c>
      <c r="Q80" s="3">
        <f t="shared" si="14"/>
        <v>553.28</v>
      </c>
      <c r="R80" s="3">
        <f t="shared" si="15"/>
        <v>36.377520000003734</v>
      </c>
      <c r="S80" s="3">
        <f t="shared" si="16"/>
        <v>20.126954265602063</v>
      </c>
      <c r="T80" s="3">
        <f t="shared" si="17"/>
        <v>1.4087000000000001</v>
      </c>
      <c r="U80" s="3">
        <f t="shared" si="18"/>
        <v>1.7551000000000001</v>
      </c>
      <c r="V80" s="3">
        <f t="shared" si="19"/>
        <v>0.92369999999999997</v>
      </c>
      <c r="W80" s="3">
        <f t="shared" si="20"/>
        <v>57</v>
      </c>
      <c r="X80" s="3">
        <f t="shared" si="21"/>
        <v>57</v>
      </c>
      <c r="Y80" s="3">
        <f t="shared" si="22"/>
        <v>62</v>
      </c>
      <c r="Z80" s="3">
        <f t="shared" si="23"/>
        <v>176</v>
      </c>
    </row>
    <row r="81" spans="1:26" ht="30" customHeight="1" x14ac:dyDescent="0.25">
      <c r="A81" s="1" t="s">
        <v>79</v>
      </c>
      <c r="B81" s="10">
        <v>235397</v>
      </c>
      <c r="C81" s="10">
        <v>280403</v>
      </c>
      <c r="D81" s="10">
        <v>256376</v>
      </c>
      <c r="E81" s="3" t="s">
        <v>508</v>
      </c>
      <c r="F81" s="3" t="s">
        <v>761</v>
      </c>
      <c r="G81" s="3" t="s">
        <v>515</v>
      </c>
      <c r="H81" s="3" t="s">
        <v>762</v>
      </c>
      <c r="I81" s="3" t="s">
        <v>1273</v>
      </c>
      <c r="J81" s="5" t="s">
        <v>1283</v>
      </c>
      <c r="K81" s="3">
        <v>520000</v>
      </c>
      <c r="L81" s="3">
        <v>0.72799999999999998</v>
      </c>
      <c r="M81" s="3">
        <v>4909</v>
      </c>
      <c r="N81" s="3">
        <v>0</v>
      </c>
      <c r="O81" s="3">
        <f t="shared" si="12"/>
        <v>0</v>
      </c>
      <c r="P81" s="3">
        <f t="shared" si="13"/>
        <v>0.1</v>
      </c>
      <c r="Q81" s="3">
        <f t="shared" si="14"/>
        <v>3785.6</v>
      </c>
      <c r="R81" s="3">
        <f t="shared" si="15"/>
        <v>58.537520000012456</v>
      </c>
      <c r="S81" s="3">
        <f t="shared" si="16"/>
        <v>221.59963571204713</v>
      </c>
      <c r="T81" s="3">
        <f t="shared" si="17"/>
        <v>4.4802999999999997</v>
      </c>
      <c r="U81" s="3">
        <f t="shared" si="18"/>
        <v>2.9560999999999997</v>
      </c>
      <c r="V81" s="3">
        <f t="shared" si="19"/>
        <v>3.8799000000000001</v>
      </c>
      <c r="W81" s="3">
        <f t="shared" si="20"/>
        <v>65</v>
      </c>
      <c r="X81" s="3">
        <f t="shared" si="21"/>
        <v>59</v>
      </c>
      <c r="Y81" s="3">
        <f t="shared" si="22"/>
        <v>68</v>
      </c>
      <c r="Z81" s="3">
        <f t="shared" si="23"/>
        <v>192</v>
      </c>
    </row>
    <row r="82" spans="1:26" ht="30" customHeight="1" x14ac:dyDescent="0.25">
      <c r="A82" s="1" t="s">
        <v>80</v>
      </c>
      <c r="B82" s="10">
        <v>280403</v>
      </c>
      <c r="C82" s="10">
        <v>235397</v>
      </c>
      <c r="D82" s="10">
        <v>262420</v>
      </c>
      <c r="E82" s="3" t="s">
        <v>507</v>
      </c>
      <c r="F82" s="3" t="s">
        <v>766</v>
      </c>
      <c r="G82" s="3" t="s">
        <v>511</v>
      </c>
      <c r="H82" s="3" t="s">
        <v>763</v>
      </c>
      <c r="I82" s="3" t="s">
        <v>1273</v>
      </c>
      <c r="J82" s="5" t="s">
        <v>1283</v>
      </c>
      <c r="K82" s="3">
        <v>1300000</v>
      </c>
      <c r="L82" s="3">
        <v>0.81699999999999995</v>
      </c>
      <c r="M82" s="3">
        <v>15332</v>
      </c>
      <c r="N82" s="3">
        <v>0</v>
      </c>
      <c r="O82" s="3">
        <f t="shared" si="12"/>
        <v>0</v>
      </c>
      <c r="P82" s="3">
        <f t="shared" si="13"/>
        <v>-0.2</v>
      </c>
      <c r="Q82" s="3">
        <f t="shared" si="14"/>
        <v>10621</v>
      </c>
      <c r="R82" s="3">
        <f t="shared" si="15"/>
        <v>163.26243999999997</v>
      </c>
      <c r="S82" s="3">
        <f t="shared" si="16"/>
        <v>1734.0103752399998</v>
      </c>
      <c r="T82" s="3">
        <f t="shared" si="17"/>
        <v>7.1593</v>
      </c>
      <c r="U82" s="3">
        <f t="shared" si="18"/>
        <v>6.4434000000000005</v>
      </c>
      <c r="V82" s="3">
        <f t="shared" si="19"/>
        <v>7.4595000000000002</v>
      </c>
      <c r="W82" s="3">
        <f t="shared" si="20"/>
        <v>81</v>
      </c>
      <c r="X82" s="3">
        <f t="shared" si="21"/>
        <v>80</v>
      </c>
      <c r="Y82" s="3">
        <f t="shared" si="22"/>
        <v>65</v>
      </c>
      <c r="Z82" s="3">
        <f t="shared" si="23"/>
        <v>226</v>
      </c>
    </row>
    <row r="83" spans="1:26" ht="30" customHeight="1" x14ac:dyDescent="0.25">
      <c r="A83" s="1" t="s">
        <v>81</v>
      </c>
      <c r="B83" s="10">
        <v>200446</v>
      </c>
      <c r="C83" s="10">
        <v>235397</v>
      </c>
      <c r="D83" s="10">
        <v>197408</v>
      </c>
      <c r="E83" s="3" t="s">
        <v>507</v>
      </c>
      <c r="F83" s="3" t="s">
        <v>767</v>
      </c>
      <c r="G83" s="3" t="s">
        <v>511</v>
      </c>
      <c r="H83" s="3" t="s">
        <v>768</v>
      </c>
      <c r="I83" s="3" t="s">
        <v>1272</v>
      </c>
      <c r="J83" s="5" t="s">
        <v>1283</v>
      </c>
      <c r="K83" s="3">
        <v>70000</v>
      </c>
      <c r="L83" s="3">
        <v>0.71799999999999997</v>
      </c>
      <c r="M83" s="3">
        <v>3322</v>
      </c>
      <c r="N83" s="3">
        <v>0</v>
      </c>
      <c r="O83" s="3">
        <f t="shared" si="12"/>
        <v>0</v>
      </c>
      <c r="P83" s="3">
        <f t="shared" si="13"/>
        <v>-0.2</v>
      </c>
      <c r="Q83" s="3">
        <f t="shared" si="14"/>
        <v>502.6</v>
      </c>
      <c r="R83" s="3">
        <f t="shared" si="15"/>
        <v>62.451959999996838</v>
      </c>
      <c r="S83" s="3">
        <f t="shared" si="16"/>
        <v>31.388355095998413</v>
      </c>
      <c r="T83" s="3">
        <f t="shared" si="17"/>
        <v>1.3163</v>
      </c>
      <c r="U83" s="3">
        <f t="shared" si="18"/>
        <v>3.1408000000000005</v>
      </c>
      <c r="V83" s="3">
        <f t="shared" si="19"/>
        <v>1.2702</v>
      </c>
      <c r="W83" s="3">
        <f t="shared" si="20"/>
        <v>57</v>
      </c>
      <c r="X83" s="3">
        <f t="shared" si="21"/>
        <v>59</v>
      </c>
      <c r="Y83" s="3">
        <f t="shared" si="22"/>
        <v>46</v>
      </c>
      <c r="Z83" s="3">
        <f t="shared" si="23"/>
        <v>162</v>
      </c>
    </row>
    <row r="84" spans="1:26" ht="30" customHeight="1" x14ac:dyDescent="0.25">
      <c r="A84" s="1" t="s">
        <v>82</v>
      </c>
      <c r="B84" s="10">
        <v>185378</v>
      </c>
      <c r="C84" s="10">
        <v>208374</v>
      </c>
      <c r="D84" s="10">
        <v>197408</v>
      </c>
      <c r="E84" s="3" t="s">
        <v>507</v>
      </c>
      <c r="F84" s="3" t="s">
        <v>769</v>
      </c>
      <c r="G84" s="3" t="s">
        <v>511</v>
      </c>
      <c r="H84" s="3" t="s">
        <v>768</v>
      </c>
      <c r="I84" s="3" t="s">
        <v>1272</v>
      </c>
      <c r="J84" s="5" t="s">
        <v>1283</v>
      </c>
      <c r="K84" s="3">
        <v>190000</v>
      </c>
      <c r="L84" s="3">
        <v>0.85099999999999998</v>
      </c>
      <c r="M84" s="3">
        <v>12612</v>
      </c>
      <c r="N84" s="3">
        <v>0</v>
      </c>
      <c r="O84" s="3">
        <f t="shared" si="12"/>
        <v>0</v>
      </c>
      <c r="P84" s="3">
        <f t="shared" si="13"/>
        <v>-0.2</v>
      </c>
      <c r="Q84" s="3">
        <f t="shared" si="14"/>
        <v>1616.9</v>
      </c>
      <c r="R84" s="3">
        <f t="shared" si="15"/>
        <v>130.02811999998937</v>
      </c>
      <c r="S84" s="3">
        <f t="shared" si="16"/>
        <v>210.24246722798281</v>
      </c>
      <c r="T84" s="3">
        <f t="shared" si="17"/>
        <v>2.8637000000000001</v>
      </c>
      <c r="U84" s="3">
        <f t="shared" si="18"/>
        <v>6.3278999999999996</v>
      </c>
      <c r="V84" s="3">
        <f t="shared" si="19"/>
        <v>3.7181999999999999</v>
      </c>
      <c r="W84" s="3">
        <f t="shared" si="20"/>
        <v>59</v>
      </c>
      <c r="X84" s="3">
        <f t="shared" si="21"/>
        <v>79</v>
      </c>
      <c r="Y84" s="3">
        <f t="shared" si="22"/>
        <v>49</v>
      </c>
      <c r="Z84" s="3">
        <f t="shared" si="23"/>
        <v>187</v>
      </c>
    </row>
    <row r="85" spans="1:26" ht="30" customHeight="1" x14ac:dyDescent="0.25">
      <c r="A85" s="1" t="s">
        <v>83</v>
      </c>
      <c r="B85" s="10">
        <v>235397</v>
      </c>
      <c r="C85" s="10">
        <v>208374</v>
      </c>
      <c r="D85" s="10">
        <v>197408</v>
      </c>
      <c r="E85" s="3" t="s">
        <v>508</v>
      </c>
      <c r="F85" s="3" t="s">
        <v>773</v>
      </c>
      <c r="G85" s="3" t="s">
        <v>511</v>
      </c>
      <c r="H85" s="3" t="s">
        <v>770</v>
      </c>
      <c r="I85" s="3" t="s">
        <v>1272</v>
      </c>
      <c r="J85" s="5" t="s">
        <v>1283</v>
      </c>
      <c r="K85" s="3">
        <v>1300000</v>
      </c>
      <c r="L85" s="3">
        <v>0.84499999999999997</v>
      </c>
      <c r="M85" s="3">
        <v>8433</v>
      </c>
      <c r="N85" s="3">
        <v>0</v>
      </c>
      <c r="O85" s="3">
        <f t="shared" si="12"/>
        <v>0</v>
      </c>
      <c r="P85" s="3">
        <f t="shared" si="13"/>
        <v>-0.2</v>
      </c>
      <c r="Q85" s="3">
        <f t="shared" si="14"/>
        <v>10985</v>
      </c>
      <c r="R85" s="3">
        <f t="shared" si="15"/>
        <v>91.258849999999995</v>
      </c>
      <c r="S85" s="3">
        <f t="shared" si="16"/>
        <v>1002.47846725</v>
      </c>
      <c r="T85" s="3">
        <f t="shared" si="17"/>
        <v>7.2516999999999996</v>
      </c>
      <c r="U85" s="3">
        <f t="shared" si="18"/>
        <v>4.3647999999999998</v>
      </c>
      <c r="V85" s="3">
        <f t="shared" si="19"/>
        <v>6.7205000000000004</v>
      </c>
      <c r="W85" s="3">
        <f t="shared" si="20"/>
        <v>82</v>
      </c>
      <c r="X85" s="3">
        <f t="shared" si="21"/>
        <v>64</v>
      </c>
      <c r="Y85" s="3">
        <f t="shared" si="22"/>
        <v>64</v>
      </c>
      <c r="Z85" s="3">
        <f t="shared" si="23"/>
        <v>210</v>
      </c>
    </row>
    <row r="86" spans="1:26" ht="30" customHeight="1" x14ac:dyDescent="0.25">
      <c r="A86" s="1" t="s">
        <v>84</v>
      </c>
      <c r="B86" s="10">
        <v>200446</v>
      </c>
      <c r="C86" s="10">
        <v>262420</v>
      </c>
      <c r="D86" s="10">
        <v>235397</v>
      </c>
      <c r="E86" s="3" t="s">
        <v>508</v>
      </c>
      <c r="F86" s="3" t="s">
        <v>776</v>
      </c>
      <c r="G86" s="3" t="s">
        <v>511</v>
      </c>
      <c r="H86" s="3" t="s">
        <v>770</v>
      </c>
      <c r="I86" s="3" t="s">
        <v>1273</v>
      </c>
      <c r="J86" s="5" t="s">
        <v>1283</v>
      </c>
      <c r="K86" s="3">
        <v>15000000</v>
      </c>
      <c r="L86" s="3">
        <v>0.84499999999999997</v>
      </c>
      <c r="M86" s="3">
        <v>8433</v>
      </c>
      <c r="N86" s="3">
        <v>0</v>
      </c>
      <c r="O86" s="3">
        <f t="shared" si="12"/>
        <v>0</v>
      </c>
      <c r="P86" s="3">
        <f t="shared" si="13"/>
        <v>-0.2</v>
      </c>
      <c r="Q86" s="3">
        <f t="shared" si="14"/>
        <v>126750</v>
      </c>
      <c r="R86" s="3">
        <f t="shared" si="15"/>
        <v>71.258849999999995</v>
      </c>
      <c r="S86" s="3">
        <f t="shared" si="16"/>
        <v>9032.0592374999997</v>
      </c>
      <c r="T86" s="3">
        <f t="shared" si="17"/>
        <v>9.9306999999999999</v>
      </c>
      <c r="U86" s="3">
        <f t="shared" si="18"/>
        <v>3.5103</v>
      </c>
      <c r="V86" s="3">
        <f t="shared" si="19"/>
        <v>9.5150000000000006</v>
      </c>
      <c r="W86" s="3">
        <f t="shared" si="20"/>
        <v>84</v>
      </c>
      <c r="X86" s="3">
        <f t="shared" si="21"/>
        <v>60</v>
      </c>
      <c r="Y86" s="3">
        <f t="shared" si="22"/>
        <v>67</v>
      </c>
      <c r="Z86" s="3">
        <f t="shared" si="23"/>
        <v>211</v>
      </c>
    </row>
    <row r="87" spans="1:26" ht="30" customHeight="1" x14ac:dyDescent="0.25">
      <c r="A87" s="1" t="s">
        <v>85</v>
      </c>
      <c r="B87" s="10">
        <v>200446</v>
      </c>
      <c r="C87" s="10">
        <v>262420</v>
      </c>
      <c r="D87" s="10">
        <v>247460</v>
      </c>
      <c r="E87" s="3" t="s">
        <v>507</v>
      </c>
      <c r="F87" s="3" t="s">
        <v>777</v>
      </c>
      <c r="G87" s="3" t="s">
        <v>511</v>
      </c>
      <c r="H87" s="3" t="s">
        <v>770</v>
      </c>
      <c r="I87" s="3" t="s">
        <v>1273</v>
      </c>
      <c r="J87" s="5" t="s">
        <v>1283</v>
      </c>
      <c r="K87" s="3">
        <v>300000</v>
      </c>
      <c r="L87" s="3">
        <v>0.84499999999999997</v>
      </c>
      <c r="M87" s="3">
        <v>8433</v>
      </c>
      <c r="N87" s="3">
        <v>0</v>
      </c>
      <c r="O87" s="3">
        <f t="shared" si="12"/>
        <v>0</v>
      </c>
      <c r="P87" s="3">
        <f t="shared" si="13"/>
        <v>-0.2</v>
      </c>
      <c r="Q87" s="3">
        <f t="shared" si="14"/>
        <v>2535</v>
      </c>
      <c r="R87" s="3">
        <f t="shared" si="15"/>
        <v>91.258849999999995</v>
      </c>
      <c r="S87" s="3">
        <f t="shared" si="16"/>
        <v>231.34118475</v>
      </c>
      <c r="T87" s="3">
        <f t="shared" si="17"/>
        <v>3.8336999999999999</v>
      </c>
      <c r="U87" s="3">
        <f t="shared" si="18"/>
        <v>4.3647999999999998</v>
      </c>
      <c r="V87" s="3">
        <f t="shared" si="19"/>
        <v>3.9490999999999996</v>
      </c>
      <c r="W87" s="3">
        <f t="shared" si="20"/>
        <v>61</v>
      </c>
      <c r="X87" s="3">
        <f t="shared" si="21"/>
        <v>64</v>
      </c>
      <c r="Y87" s="3">
        <f t="shared" si="22"/>
        <v>50</v>
      </c>
      <c r="Z87" s="3">
        <f t="shared" si="23"/>
        <v>175</v>
      </c>
    </row>
    <row r="88" spans="1:26" ht="30" customHeight="1" x14ac:dyDescent="0.25">
      <c r="A88" s="1" t="s">
        <v>86</v>
      </c>
      <c r="B88" s="10">
        <v>200446</v>
      </c>
      <c r="C88" s="10">
        <v>220486</v>
      </c>
      <c r="D88" s="10">
        <v>247460</v>
      </c>
      <c r="E88" s="3" t="s">
        <v>508</v>
      </c>
      <c r="F88" s="3" t="s">
        <v>778</v>
      </c>
      <c r="G88" s="3" t="s">
        <v>511</v>
      </c>
      <c r="H88" s="3" t="s">
        <v>770</v>
      </c>
      <c r="I88" s="3" t="s">
        <v>1273</v>
      </c>
      <c r="J88" s="5" t="s">
        <v>1283</v>
      </c>
      <c r="K88" s="3">
        <v>220000</v>
      </c>
      <c r="L88" s="3">
        <v>0.84499999999999997</v>
      </c>
      <c r="M88" s="3">
        <v>8433</v>
      </c>
      <c r="N88" s="3">
        <v>0</v>
      </c>
      <c r="O88" s="3">
        <f t="shared" si="12"/>
        <v>0</v>
      </c>
      <c r="P88" s="3">
        <f t="shared" si="13"/>
        <v>-0.2</v>
      </c>
      <c r="Q88" s="3">
        <f t="shared" si="14"/>
        <v>1859</v>
      </c>
      <c r="R88" s="3">
        <f t="shared" si="15"/>
        <v>109.25885</v>
      </c>
      <c r="S88" s="3">
        <f t="shared" si="16"/>
        <v>203.11220215</v>
      </c>
      <c r="T88" s="3">
        <f t="shared" si="17"/>
        <v>3.0714999999999999</v>
      </c>
      <c r="U88" s="3">
        <f t="shared" si="18"/>
        <v>5.3810000000000002</v>
      </c>
      <c r="V88" s="3">
        <f t="shared" si="19"/>
        <v>3.6488999999999998</v>
      </c>
      <c r="W88" s="3">
        <f t="shared" si="20"/>
        <v>59</v>
      </c>
      <c r="X88" s="3">
        <f t="shared" si="21"/>
        <v>74</v>
      </c>
      <c r="Y88" s="3">
        <f t="shared" si="22"/>
        <v>49</v>
      </c>
      <c r="Z88" s="3">
        <f t="shared" si="23"/>
        <v>182</v>
      </c>
    </row>
    <row r="89" spans="1:26" ht="30" customHeight="1" x14ac:dyDescent="0.25">
      <c r="A89" s="1" t="s">
        <v>87</v>
      </c>
      <c r="B89" s="10">
        <v>200446</v>
      </c>
      <c r="C89" s="10">
        <v>220486</v>
      </c>
      <c r="D89" s="10">
        <v>214511</v>
      </c>
      <c r="E89" s="3" t="s">
        <v>507</v>
      </c>
      <c r="F89" s="3" t="s">
        <v>779</v>
      </c>
      <c r="G89" s="3" t="s">
        <v>513</v>
      </c>
      <c r="H89" s="3" t="s">
        <v>768</v>
      </c>
      <c r="I89" s="3" t="s">
        <v>1272</v>
      </c>
      <c r="J89" s="5" t="s">
        <v>1283</v>
      </c>
      <c r="K89" s="3">
        <v>5200000</v>
      </c>
      <c r="L89" s="3">
        <v>0.85099999999999998</v>
      </c>
      <c r="M89" s="3">
        <v>12612</v>
      </c>
      <c r="N89" s="3">
        <v>0</v>
      </c>
      <c r="O89" s="3">
        <f t="shared" si="12"/>
        <v>0</v>
      </c>
      <c r="P89" s="3">
        <f t="shared" si="13"/>
        <v>0.1</v>
      </c>
      <c r="Q89" s="3">
        <f t="shared" si="14"/>
        <v>44252</v>
      </c>
      <c r="R89" s="3">
        <f t="shared" si="15"/>
        <v>123.32812</v>
      </c>
      <c r="S89" s="3">
        <f t="shared" si="16"/>
        <v>5457.5159662400001</v>
      </c>
      <c r="T89" s="3">
        <f t="shared" si="17"/>
        <v>9.0068999999999999</v>
      </c>
      <c r="U89" s="3">
        <f t="shared" si="18"/>
        <v>6.0968999999999998</v>
      </c>
      <c r="V89" s="3">
        <f t="shared" si="19"/>
        <v>9.0068999999999999</v>
      </c>
      <c r="W89" s="3">
        <f t="shared" si="20"/>
        <v>83</v>
      </c>
      <c r="X89" s="3">
        <f t="shared" si="21"/>
        <v>78</v>
      </c>
      <c r="Y89" s="3">
        <f t="shared" si="22"/>
        <v>92</v>
      </c>
      <c r="Z89" s="3">
        <f t="shared" si="23"/>
        <v>253</v>
      </c>
    </row>
    <row r="90" spans="1:26" ht="30" customHeight="1" x14ac:dyDescent="0.25">
      <c r="A90" s="1" t="s">
        <v>88</v>
      </c>
      <c r="B90" s="10">
        <v>247460</v>
      </c>
      <c r="C90" s="10">
        <v>220486</v>
      </c>
      <c r="D90" s="10">
        <v>232510</v>
      </c>
      <c r="E90" s="3" t="s">
        <v>507</v>
      </c>
      <c r="F90" s="3" t="s">
        <v>780</v>
      </c>
      <c r="G90" s="3" t="s">
        <v>511</v>
      </c>
      <c r="H90" s="3" t="s">
        <v>770</v>
      </c>
      <c r="I90" s="3" t="s">
        <v>1273</v>
      </c>
      <c r="J90" s="5" t="s">
        <v>1283</v>
      </c>
      <c r="K90" s="3">
        <v>97000</v>
      </c>
      <c r="L90" s="3">
        <v>0.84499999999999997</v>
      </c>
      <c r="M90" s="3">
        <v>8433</v>
      </c>
      <c r="N90" s="3">
        <v>0</v>
      </c>
      <c r="O90" s="3">
        <f t="shared" si="12"/>
        <v>0</v>
      </c>
      <c r="P90" s="3">
        <f t="shared" si="13"/>
        <v>-0.2</v>
      </c>
      <c r="Q90" s="3">
        <f t="shared" si="14"/>
        <v>819.65</v>
      </c>
      <c r="R90" s="3">
        <f t="shared" si="15"/>
        <v>102.55885000000268</v>
      </c>
      <c r="S90" s="3">
        <f t="shared" si="16"/>
        <v>84.062361402502191</v>
      </c>
      <c r="T90" s="3">
        <f t="shared" si="17"/>
        <v>1.8706</v>
      </c>
      <c r="U90" s="3">
        <f t="shared" si="18"/>
        <v>5.0577000000000005</v>
      </c>
      <c r="V90" s="3">
        <f t="shared" si="19"/>
        <v>2.0322999999999998</v>
      </c>
      <c r="W90" s="3">
        <f t="shared" si="20"/>
        <v>57</v>
      </c>
      <c r="X90" s="3">
        <f t="shared" si="21"/>
        <v>71</v>
      </c>
      <c r="Y90" s="3">
        <f t="shared" si="22"/>
        <v>46</v>
      </c>
      <c r="Z90" s="3">
        <f t="shared" si="23"/>
        <v>174</v>
      </c>
    </row>
    <row r="91" spans="1:26" ht="30" customHeight="1" x14ac:dyDescent="0.25">
      <c r="A91" s="1" t="s">
        <v>89</v>
      </c>
      <c r="B91" s="10">
        <v>214511</v>
      </c>
      <c r="C91" s="10">
        <v>232510</v>
      </c>
      <c r="D91" s="10">
        <v>220486</v>
      </c>
      <c r="E91" s="3" t="s">
        <v>508</v>
      </c>
      <c r="F91" s="3" t="s">
        <v>781</v>
      </c>
      <c r="G91" s="3" t="s">
        <v>513</v>
      </c>
      <c r="H91" s="3" t="s">
        <v>782</v>
      </c>
      <c r="I91" s="3" t="s">
        <v>1273</v>
      </c>
      <c r="J91" s="5" t="s">
        <v>1283</v>
      </c>
      <c r="K91" s="3">
        <v>120000</v>
      </c>
      <c r="L91" s="3">
        <v>0.84499999999999997</v>
      </c>
      <c r="M91" s="3">
        <v>8433</v>
      </c>
      <c r="N91" s="3">
        <v>0</v>
      </c>
      <c r="O91" s="3">
        <f t="shared" si="12"/>
        <v>0</v>
      </c>
      <c r="P91" s="3">
        <f t="shared" si="13"/>
        <v>0.1</v>
      </c>
      <c r="Q91" s="3">
        <f t="shared" si="14"/>
        <v>1014</v>
      </c>
      <c r="R91" s="3">
        <f t="shared" si="15"/>
        <v>119.25885</v>
      </c>
      <c r="S91" s="3">
        <f t="shared" si="16"/>
        <v>120.9284739</v>
      </c>
      <c r="T91" s="3">
        <f t="shared" si="17"/>
        <v>2.2631999999999999</v>
      </c>
      <c r="U91" s="3">
        <f t="shared" si="18"/>
        <v>5.8891000000000009</v>
      </c>
      <c r="V91" s="3">
        <f t="shared" si="19"/>
        <v>2.6096000000000004</v>
      </c>
      <c r="W91" s="3">
        <f t="shared" si="20"/>
        <v>58</v>
      </c>
      <c r="X91" s="3">
        <f t="shared" si="21"/>
        <v>77</v>
      </c>
      <c r="Y91" s="3">
        <f t="shared" si="22"/>
        <v>64</v>
      </c>
      <c r="Z91" s="3">
        <f t="shared" si="23"/>
        <v>199</v>
      </c>
    </row>
    <row r="92" spans="1:26" ht="30" customHeight="1" x14ac:dyDescent="0.25">
      <c r="A92" s="1" t="s">
        <v>90</v>
      </c>
      <c r="B92" s="10">
        <v>214511</v>
      </c>
      <c r="C92" s="10">
        <v>232510</v>
      </c>
      <c r="D92" s="10">
        <v>238528</v>
      </c>
      <c r="E92" s="3" t="s">
        <v>507</v>
      </c>
      <c r="F92" s="3" t="s">
        <v>783</v>
      </c>
      <c r="G92" s="3" t="s">
        <v>513</v>
      </c>
      <c r="H92" s="3" t="s">
        <v>782</v>
      </c>
      <c r="I92" s="3" t="s">
        <v>1273</v>
      </c>
      <c r="J92" s="5" t="s">
        <v>1283</v>
      </c>
      <c r="K92" s="3">
        <v>2900</v>
      </c>
      <c r="L92" s="3">
        <v>0.84499999999999997</v>
      </c>
      <c r="M92" s="3">
        <v>8433</v>
      </c>
      <c r="N92" s="3">
        <v>0</v>
      </c>
      <c r="O92" s="3">
        <f t="shared" si="12"/>
        <v>0</v>
      </c>
      <c r="P92" s="3">
        <f t="shared" si="13"/>
        <v>0.1</v>
      </c>
      <c r="Q92" s="3">
        <f t="shared" si="14"/>
        <v>24.504999999999999</v>
      </c>
      <c r="R92" s="3">
        <f t="shared" si="15"/>
        <v>79.668850000000106</v>
      </c>
      <c r="S92" s="3">
        <f t="shared" si="16"/>
        <v>1.9522851692500025</v>
      </c>
      <c r="T92" s="3">
        <f t="shared" si="17"/>
        <v>0.20779999999999998</v>
      </c>
      <c r="U92" s="3">
        <f t="shared" si="18"/>
        <v>3.8106</v>
      </c>
      <c r="V92" s="3">
        <f t="shared" si="19"/>
        <v>0.1154</v>
      </c>
      <c r="W92" s="3">
        <f t="shared" si="20"/>
        <v>56</v>
      </c>
      <c r="X92" s="3">
        <f t="shared" si="21"/>
        <v>61</v>
      </c>
      <c r="Y92" s="3">
        <f t="shared" si="22"/>
        <v>62</v>
      </c>
      <c r="Z92" s="3">
        <f t="shared" si="23"/>
        <v>179</v>
      </c>
    </row>
    <row r="93" spans="1:26" ht="30" customHeight="1" x14ac:dyDescent="0.25">
      <c r="A93" s="1" t="s">
        <v>91</v>
      </c>
      <c r="B93" s="8" t="s">
        <v>450</v>
      </c>
      <c r="C93" s="8" t="s">
        <v>451</v>
      </c>
      <c r="D93" s="8" t="s">
        <v>452</v>
      </c>
      <c r="E93" s="3" t="s">
        <v>507</v>
      </c>
      <c r="F93" s="3" t="s">
        <v>784</v>
      </c>
      <c r="G93" s="3" t="s">
        <v>509</v>
      </c>
      <c r="H93" s="3" t="s">
        <v>771</v>
      </c>
      <c r="I93" s="3" t="s">
        <v>1274</v>
      </c>
      <c r="J93" s="5" t="s">
        <v>1283</v>
      </c>
      <c r="K93" s="3">
        <v>1100</v>
      </c>
      <c r="L93" s="3">
        <v>0.94899999999999995</v>
      </c>
      <c r="M93" s="3">
        <v>53353</v>
      </c>
      <c r="N93" s="3">
        <v>0</v>
      </c>
      <c r="O93" s="3">
        <f t="shared" si="12"/>
        <v>-0.1</v>
      </c>
      <c r="P93" s="3">
        <f t="shared" si="13"/>
        <v>0</v>
      </c>
      <c r="Q93" s="3">
        <f t="shared" si="14"/>
        <v>10.438999999999998</v>
      </c>
      <c r="R93" s="3">
        <f t="shared" si="15"/>
        <v>510.22497000000016</v>
      </c>
      <c r="S93" s="3">
        <f t="shared" si="16"/>
        <v>5.3262384618300009</v>
      </c>
      <c r="T93" s="3">
        <f t="shared" si="17"/>
        <v>0.1154</v>
      </c>
      <c r="U93" s="3">
        <f t="shared" si="18"/>
        <v>8.8682999999999996</v>
      </c>
      <c r="V93" s="3">
        <f t="shared" si="19"/>
        <v>0.34639999999999999</v>
      </c>
      <c r="W93" s="3">
        <f t="shared" si="20"/>
        <v>56</v>
      </c>
      <c r="X93" s="3">
        <f t="shared" si="21"/>
        <v>75</v>
      </c>
      <c r="Y93" s="3">
        <f t="shared" si="22"/>
        <v>56</v>
      </c>
      <c r="Z93" s="3">
        <f t="shared" si="23"/>
        <v>187</v>
      </c>
    </row>
    <row r="94" spans="1:26" ht="30" customHeight="1" x14ac:dyDescent="0.25">
      <c r="A94" s="1" t="s">
        <v>92</v>
      </c>
      <c r="B94" s="8" t="s">
        <v>450</v>
      </c>
      <c r="C94" s="8" t="s">
        <v>451</v>
      </c>
      <c r="D94" s="8" t="s">
        <v>453</v>
      </c>
      <c r="E94" s="3" t="s">
        <v>507</v>
      </c>
      <c r="F94" s="3" t="s">
        <v>786</v>
      </c>
      <c r="G94" s="3" t="s">
        <v>509</v>
      </c>
      <c r="H94" s="3" t="s">
        <v>772</v>
      </c>
      <c r="I94" s="3" t="s">
        <v>1274</v>
      </c>
      <c r="J94" s="5" t="s">
        <v>1283</v>
      </c>
      <c r="K94" s="3">
        <v>5500</v>
      </c>
      <c r="L94" s="3">
        <v>0.94899999999999995</v>
      </c>
      <c r="M94" s="3">
        <v>53353</v>
      </c>
      <c r="N94" s="3">
        <v>0</v>
      </c>
      <c r="O94" s="3">
        <f t="shared" si="12"/>
        <v>-0.1</v>
      </c>
      <c r="P94" s="3">
        <f t="shared" si="13"/>
        <v>0</v>
      </c>
      <c r="Q94" s="3">
        <f t="shared" si="14"/>
        <v>52.195</v>
      </c>
      <c r="R94" s="3">
        <f t="shared" si="15"/>
        <v>525.84496999999988</v>
      </c>
      <c r="S94" s="3">
        <f t="shared" si="16"/>
        <v>27.446478209149994</v>
      </c>
      <c r="T94" s="3">
        <f t="shared" si="17"/>
        <v>0.41570000000000001</v>
      </c>
      <c r="U94" s="3">
        <f t="shared" si="18"/>
        <v>9.0762</v>
      </c>
      <c r="V94" s="3">
        <f t="shared" si="19"/>
        <v>1.1547000000000001</v>
      </c>
      <c r="W94" s="3">
        <f t="shared" si="20"/>
        <v>56</v>
      </c>
      <c r="X94" s="3">
        <f t="shared" si="21"/>
        <v>75</v>
      </c>
      <c r="Y94" s="3">
        <f t="shared" si="22"/>
        <v>57</v>
      </c>
      <c r="Z94" s="3">
        <f t="shared" si="23"/>
        <v>188</v>
      </c>
    </row>
    <row r="95" spans="1:26" ht="30" customHeight="1" x14ac:dyDescent="0.25">
      <c r="A95" s="1" t="s">
        <v>93</v>
      </c>
      <c r="B95" s="8" t="s">
        <v>454</v>
      </c>
      <c r="C95" s="8" t="s">
        <v>451</v>
      </c>
      <c r="D95" s="8" t="s">
        <v>452</v>
      </c>
      <c r="E95" s="3" t="s">
        <v>508</v>
      </c>
      <c r="F95" s="3" t="s">
        <v>787</v>
      </c>
      <c r="G95" s="3" t="s">
        <v>509</v>
      </c>
      <c r="H95" s="3" t="s">
        <v>774</v>
      </c>
      <c r="I95" s="3" t="s">
        <v>1274</v>
      </c>
      <c r="J95" s="5" t="s">
        <v>1283</v>
      </c>
      <c r="K95" s="3">
        <v>18000</v>
      </c>
      <c r="L95" s="3">
        <v>0.94899999999999995</v>
      </c>
      <c r="M95" s="3">
        <v>53353</v>
      </c>
      <c r="N95" s="3">
        <v>0</v>
      </c>
      <c r="O95" s="3">
        <f t="shared" si="12"/>
        <v>-0.1</v>
      </c>
      <c r="P95" s="3">
        <f t="shared" si="13"/>
        <v>0</v>
      </c>
      <c r="Q95" s="3">
        <f t="shared" si="14"/>
        <v>170.82</v>
      </c>
      <c r="R95" s="3">
        <f t="shared" si="15"/>
        <v>520.21997000000067</v>
      </c>
      <c r="S95" s="3">
        <f t="shared" si="16"/>
        <v>88.863975275400108</v>
      </c>
      <c r="T95" s="3">
        <f t="shared" si="17"/>
        <v>0.73899999999999988</v>
      </c>
      <c r="U95" s="3">
        <f t="shared" si="18"/>
        <v>8.960700000000001</v>
      </c>
      <c r="V95" s="3">
        <f t="shared" si="19"/>
        <v>2.1478000000000002</v>
      </c>
      <c r="W95" s="3">
        <f t="shared" si="20"/>
        <v>57</v>
      </c>
      <c r="X95" s="3">
        <f t="shared" si="21"/>
        <v>75</v>
      </c>
      <c r="Y95" s="3">
        <f t="shared" si="22"/>
        <v>58</v>
      </c>
      <c r="Z95" s="3">
        <f t="shared" si="23"/>
        <v>190</v>
      </c>
    </row>
    <row r="96" spans="1:26" ht="30" customHeight="1" x14ac:dyDescent="0.25">
      <c r="A96" s="1" t="s">
        <v>94</v>
      </c>
      <c r="B96" s="8" t="s">
        <v>454</v>
      </c>
      <c r="C96" s="8" t="s">
        <v>455</v>
      </c>
      <c r="D96" s="8" t="s">
        <v>452</v>
      </c>
      <c r="E96" s="3" t="s">
        <v>507</v>
      </c>
      <c r="F96" s="3" t="s">
        <v>788</v>
      </c>
      <c r="G96" s="3" t="s">
        <v>509</v>
      </c>
      <c r="H96" s="3" t="s">
        <v>774</v>
      </c>
      <c r="I96" s="3" t="s">
        <v>1274</v>
      </c>
      <c r="J96" s="5" t="s">
        <v>1283</v>
      </c>
      <c r="K96" s="3">
        <v>190</v>
      </c>
      <c r="L96" s="3">
        <v>0.94899999999999995</v>
      </c>
      <c r="M96" s="3">
        <v>53353</v>
      </c>
      <c r="N96" s="3">
        <v>0</v>
      </c>
      <c r="O96" s="3">
        <f t="shared" si="12"/>
        <v>-0.1</v>
      </c>
      <c r="P96" s="3">
        <f t="shared" si="13"/>
        <v>0</v>
      </c>
      <c r="Q96" s="3">
        <f t="shared" si="14"/>
        <v>1.8030999999999999</v>
      </c>
      <c r="R96" s="3">
        <f t="shared" si="15"/>
        <v>506.99446999999998</v>
      </c>
      <c r="S96" s="3">
        <f t="shared" si="16"/>
        <v>0.91416172885699998</v>
      </c>
      <c r="T96" s="3">
        <f t="shared" si="17"/>
        <v>2.3E-2</v>
      </c>
      <c r="U96" s="3">
        <f t="shared" si="18"/>
        <v>8.7297000000000011</v>
      </c>
      <c r="V96" s="3">
        <f t="shared" si="19"/>
        <v>2.3E-2</v>
      </c>
      <c r="W96" s="3">
        <f t="shared" si="20"/>
        <v>56</v>
      </c>
      <c r="X96" s="3">
        <f t="shared" si="21"/>
        <v>75</v>
      </c>
      <c r="Y96" s="3">
        <f t="shared" si="22"/>
        <v>56</v>
      </c>
      <c r="Z96" s="3">
        <f t="shared" si="23"/>
        <v>187</v>
      </c>
    </row>
    <row r="97" spans="1:26" ht="30" customHeight="1" x14ac:dyDescent="0.25">
      <c r="A97" s="1" t="s">
        <v>95</v>
      </c>
      <c r="B97" s="8" t="s">
        <v>454</v>
      </c>
      <c r="C97" s="8" t="s">
        <v>451</v>
      </c>
      <c r="D97" s="8" t="s">
        <v>456</v>
      </c>
      <c r="E97" s="3" t="s">
        <v>507</v>
      </c>
      <c r="F97" s="3" t="s">
        <v>789</v>
      </c>
      <c r="G97" s="3" t="s">
        <v>509</v>
      </c>
      <c r="H97" s="3" t="s">
        <v>775</v>
      </c>
      <c r="I97" s="3" t="s">
        <v>1274</v>
      </c>
      <c r="J97" s="5" t="s">
        <v>1283</v>
      </c>
      <c r="K97" s="3">
        <v>4600</v>
      </c>
      <c r="L97" s="3">
        <v>0.94899999999999995</v>
      </c>
      <c r="M97" s="3">
        <v>53353</v>
      </c>
      <c r="N97" s="3">
        <v>0</v>
      </c>
      <c r="O97" s="3">
        <f t="shared" si="12"/>
        <v>-0.1</v>
      </c>
      <c r="P97" s="3">
        <f t="shared" si="13"/>
        <v>0</v>
      </c>
      <c r="Q97" s="3">
        <f t="shared" si="14"/>
        <v>43.653999999999996</v>
      </c>
      <c r="R97" s="3">
        <f t="shared" si="15"/>
        <v>522.64997000000039</v>
      </c>
      <c r="S97" s="3">
        <f t="shared" si="16"/>
        <v>22.815761790380016</v>
      </c>
      <c r="T97" s="3">
        <f t="shared" si="17"/>
        <v>0.39260000000000006</v>
      </c>
      <c r="U97" s="3">
        <f t="shared" si="18"/>
        <v>9.0300000000000011</v>
      </c>
      <c r="V97" s="3">
        <f t="shared" si="19"/>
        <v>0.9699000000000001</v>
      </c>
      <c r="W97" s="3">
        <f t="shared" si="20"/>
        <v>56</v>
      </c>
      <c r="X97" s="3">
        <f t="shared" si="21"/>
        <v>75</v>
      </c>
      <c r="Y97" s="3">
        <f t="shared" si="22"/>
        <v>57</v>
      </c>
      <c r="Z97" s="3">
        <f t="shared" si="23"/>
        <v>188</v>
      </c>
    </row>
    <row r="98" spans="1:26" ht="30" customHeight="1" x14ac:dyDescent="0.25">
      <c r="A98" s="1" t="s">
        <v>96</v>
      </c>
      <c r="B98" s="8" t="s">
        <v>454</v>
      </c>
      <c r="C98" s="8" t="s">
        <v>457</v>
      </c>
      <c r="D98" s="8" t="s">
        <v>456</v>
      </c>
      <c r="E98" s="3" t="s">
        <v>507</v>
      </c>
      <c r="F98" s="3" t="s">
        <v>791</v>
      </c>
      <c r="G98" s="3" t="s">
        <v>509</v>
      </c>
      <c r="H98" s="3" t="s">
        <v>775</v>
      </c>
      <c r="I98" s="3" t="s">
        <v>1274</v>
      </c>
      <c r="J98" s="5" t="s">
        <v>1283</v>
      </c>
      <c r="K98" s="3">
        <v>450</v>
      </c>
      <c r="L98" s="3">
        <v>0.94899999999999995</v>
      </c>
      <c r="M98" s="3">
        <v>53353</v>
      </c>
      <c r="N98" s="3">
        <v>0</v>
      </c>
      <c r="O98" s="3">
        <f t="shared" si="12"/>
        <v>-0.1</v>
      </c>
      <c r="P98" s="3">
        <f t="shared" si="13"/>
        <v>0</v>
      </c>
      <c r="Q98" s="3">
        <f t="shared" si="14"/>
        <v>4.2704999999999993</v>
      </c>
      <c r="R98" s="3">
        <f t="shared" si="15"/>
        <v>507.91747000000004</v>
      </c>
      <c r="S98" s="3">
        <f t="shared" si="16"/>
        <v>2.1690615556349999</v>
      </c>
      <c r="T98" s="3">
        <f t="shared" si="17"/>
        <v>6.9199999999999998E-2</v>
      </c>
      <c r="U98" s="3">
        <f t="shared" si="18"/>
        <v>8.7527999999999988</v>
      </c>
      <c r="V98" s="3">
        <f t="shared" si="19"/>
        <v>0.16160000000000002</v>
      </c>
      <c r="W98" s="3">
        <f t="shared" si="20"/>
        <v>56</v>
      </c>
      <c r="X98" s="3">
        <f t="shared" si="21"/>
        <v>75</v>
      </c>
      <c r="Y98" s="3">
        <f t="shared" si="22"/>
        <v>56</v>
      </c>
      <c r="Z98" s="3">
        <f t="shared" si="23"/>
        <v>187</v>
      </c>
    </row>
    <row r="99" spans="1:26" ht="30" customHeight="1" x14ac:dyDescent="0.25">
      <c r="A99" s="1" t="s">
        <v>97</v>
      </c>
      <c r="B99" s="8" t="s">
        <v>454</v>
      </c>
      <c r="C99" s="8" t="s">
        <v>457</v>
      </c>
      <c r="D99" s="8" t="s">
        <v>458</v>
      </c>
      <c r="E99" s="3" t="s">
        <v>507</v>
      </c>
      <c r="F99" s="3" t="s">
        <v>790</v>
      </c>
      <c r="G99" s="3" t="s">
        <v>509</v>
      </c>
      <c r="H99" s="3" t="s">
        <v>792</v>
      </c>
      <c r="I99" s="3" t="s">
        <v>1274</v>
      </c>
      <c r="J99" s="5" t="s">
        <v>1283</v>
      </c>
      <c r="K99" s="3">
        <v>180</v>
      </c>
      <c r="L99" s="3">
        <v>0.94899999999999995</v>
      </c>
      <c r="M99" s="3">
        <v>53353</v>
      </c>
      <c r="N99" s="3">
        <v>0</v>
      </c>
      <c r="O99" s="3">
        <f t="shared" si="12"/>
        <v>-0.1</v>
      </c>
      <c r="P99" s="3">
        <f t="shared" si="13"/>
        <v>0</v>
      </c>
      <c r="Q99" s="3">
        <f t="shared" si="14"/>
        <v>1.7081999999999999</v>
      </c>
      <c r="R99" s="3">
        <f t="shared" si="15"/>
        <v>506.95896999999997</v>
      </c>
      <c r="S99" s="3">
        <f t="shared" si="16"/>
        <v>0.86598731255399997</v>
      </c>
      <c r="T99" s="3">
        <f t="shared" si="17"/>
        <v>0</v>
      </c>
      <c r="U99" s="3">
        <f t="shared" si="18"/>
        <v>8.7065999999999999</v>
      </c>
      <c r="V99" s="3">
        <f t="shared" si="19"/>
        <v>0</v>
      </c>
      <c r="W99" s="3">
        <f t="shared" si="20"/>
        <v>56</v>
      </c>
      <c r="X99" s="3">
        <f t="shared" si="21"/>
        <v>75</v>
      </c>
      <c r="Y99" s="3">
        <f t="shared" si="22"/>
        <v>56</v>
      </c>
      <c r="Z99" s="3">
        <f t="shared" si="23"/>
        <v>187</v>
      </c>
    </row>
    <row r="100" spans="1:26" ht="30" customHeight="1" x14ac:dyDescent="0.25">
      <c r="A100" s="1" t="s">
        <v>98</v>
      </c>
      <c r="B100" s="8" t="s">
        <v>459</v>
      </c>
      <c r="C100" s="8" t="s">
        <v>460</v>
      </c>
      <c r="D100" s="8" t="s">
        <v>461</v>
      </c>
      <c r="E100" s="3" t="s">
        <v>507</v>
      </c>
      <c r="F100" s="3" t="s">
        <v>604</v>
      </c>
      <c r="G100" s="3" t="s">
        <v>509</v>
      </c>
      <c r="H100" s="3" t="s">
        <v>603</v>
      </c>
      <c r="I100" s="3" t="s">
        <v>1274</v>
      </c>
      <c r="J100" s="5" t="s">
        <v>1283</v>
      </c>
      <c r="K100" s="3">
        <v>130000</v>
      </c>
      <c r="L100" s="3">
        <v>0.94899999999999995</v>
      </c>
      <c r="M100" s="3">
        <v>57189</v>
      </c>
      <c r="N100" s="3">
        <v>0</v>
      </c>
      <c r="O100" s="3">
        <f t="shared" si="12"/>
        <v>-0.1</v>
      </c>
      <c r="P100" s="3">
        <f t="shared" si="13"/>
        <v>0</v>
      </c>
      <c r="Q100" s="3">
        <f t="shared" si="14"/>
        <v>1233.7</v>
      </c>
      <c r="R100" s="3">
        <f t="shared" si="15"/>
        <v>554.22360999999523</v>
      </c>
      <c r="S100" s="3">
        <f t="shared" si="16"/>
        <v>683.74566765699421</v>
      </c>
      <c r="T100" s="3">
        <f t="shared" si="17"/>
        <v>2.4018000000000002</v>
      </c>
      <c r="U100" s="3">
        <f t="shared" si="18"/>
        <v>9.1454000000000004</v>
      </c>
      <c r="V100" s="3">
        <f t="shared" si="19"/>
        <v>5.8659999999999997</v>
      </c>
      <c r="W100" s="3">
        <f t="shared" si="20"/>
        <v>58</v>
      </c>
      <c r="X100" s="3">
        <f t="shared" si="21"/>
        <v>75</v>
      </c>
      <c r="Y100" s="3">
        <f t="shared" si="22"/>
        <v>77</v>
      </c>
      <c r="Z100" s="3">
        <f t="shared" si="23"/>
        <v>210</v>
      </c>
    </row>
    <row r="101" spans="1:26" ht="30" customHeight="1" x14ac:dyDescent="0.25">
      <c r="A101" s="1" t="s">
        <v>99</v>
      </c>
      <c r="B101" s="10">
        <v>395101</v>
      </c>
      <c r="C101" s="10">
        <v>385104</v>
      </c>
      <c r="D101" s="10">
        <v>394110</v>
      </c>
      <c r="E101" s="3" t="s">
        <v>507</v>
      </c>
      <c r="F101" s="3" t="s">
        <v>793</v>
      </c>
      <c r="G101" s="3" t="s">
        <v>513</v>
      </c>
      <c r="H101" s="3" t="s">
        <v>794</v>
      </c>
      <c r="I101" s="3" t="s">
        <v>1274</v>
      </c>
      <c r="J101" s="5" t="s">
        <v>1283</v>
      </c>
      <c r="K101" s="3">
        <v>280000</v>
      </c>
      <c r="L101" s="3">
        <v>0.93200000000000005</v>
      </c>
      <c r="M101" s="3">
        <v>39229</v>
      </c>
      <c r="N101" s="3">
        <v>0</v>
      </c>
      <c r="O101" s="3">
        <f t="shared" si="12"/>
        <v>0</v>
      </c>
      <c r="P101" s="3">
        <f t="shared" si="13"/>
        <v>0.1</v>
      </c>
      <c r="Q101" s="3">
        <f t="shared" si="14"/>
        <v>2609.6</v>
      </c>
      <c r="R101" s="3">
        <f t="shared" si="15"/>
        <v>388.41428000000974</v>
      </c>
      <c r="S101" s="3">
        <f t="shared" si="16"/>
        <v>1013.6059050880253</v>
      </c>
      <c r="T101" s="3">
        <f t="shared" si="17"/>
        <v>3.9029999999999996</v>
      </c>
      <c r="U101" s="3">
        <f t="shared" si="18"/>
        <v>7.5749999999999993</v>
      </c>
      <c r="V101" s="3">
        <f t="shared" si="19"/>
        <v>6.7898000000000005</v>
      </c>
      <c r="W101" s="3">
        <f t="shared" si="20"/>
        <v>62</v>
      </c>
      <c r="X101" s="3">
        <f t="shared" si="21"/>
        <v>82</v>
      </c>
      <c r="Y101" s="3">
        <f t="shared" si="22"/>
        <v>89</v>
      </c>
      <c r="Z101" s="3">
        <f t="shared" si="23"/>
        <v>233</v>
      </c>
    </row>
    <row r="102" spans="1:26" ht="30" customHeight="1" x14ac:dyDescent="0.25">
      <c r="A102" s="1" t="s">
        <v>100</v>
      </c>
      <c r="B102" s="10">
        <v>385114</v>
      </c>
      <c r="C102" s="10">
        <v>385104</v>
      </c>
      <c r="D102" s="10">
        <v>394110</v>
      </c>
      <c r="E102" s="3" t="s">
        <v>507</v>
      </c>
      <c r="F102" s="3" t="s">
        <v>795</v>
      </c>
      <c r="G102" s="3" t="s">
        <v>513</v>
      </c>
      <c r="H102" s="3" t="s">
        <v>794</v>
      </c>
      <c r="I102" s="3" t="s">
        <v>1274</v>
      </c>
      <c r="J102" s="5" t="s">
        <v>1283</v>
      </c>
      <c r="K102" s="3">
        <v>550000</v>
      </c>
      <c r="L102" s="3">
        <v>0.95499999999999996</v>
      </c>
      <c r="M102" s="3">
        <v>79669</v>
      </c>
      <c r="N102" s="3">
        <v>0</v>
      </c>
      <c r="O102" s="3">
        <f t="shared" si="12"/>
        <v>0</v>
      </c>
      <c r="P102" s="3">
        <f t="shared" si="13"/>
        <v>0.1</v>
      </c>
      <c r="Q102" s="3">
        <f t="shared" si="14"/>
        <v>5252.5</v>
      </c>
      <c r="R102" s="3">
        <f t="shared" si="15"/>
        <v>800.83895000000007</v>
      </c>
      <c r="S102" s="3">
        <f t="shared" si="16"/>
        <v>4206.4065848750006</v>
      </c>
      <c r="T102" s="3">
        <f t="shared" si="17"/>
        <v>5.4272</v>
      </c>
      <c r="U102" s="3">
        <f t="shared" si="18"/>
        <v>9.9769000000000005</v>
      </c>
      <c r="V102" s="3">
        <f t="shared" si="19"/>
        <v>8.7989999999999995</v>
      </c>
      <c r="W102" s="3">
        <f t="shared" si="20"/>
        <v>74</v>
      </c>
      <c r="X102" s="3">
        <f t="shared" si="21"/>
        <v>84</v>
      </c>
      <c r="Y102" s="3">
        <f t="shared" si="22"/>
        <v>91</v>
      </c>
      <c r="Z102" s="3">
        <f t="shared" si="23"/>
        <v>249</v>
      </c>
    </row>
    <row r="103" spans="1:26" ht="30" customHeight="1" x14ac:dyDescent="0.25">
      <c r="A103" s="1" t="s">
        <v>101</v>
      </c>
      <c r="B103" s="8" t="s">
        <v>462</v>
      </c>
      <c r="C103" s="8" t="s">
        <v>463</v>
      </c>
      <c r="D103" s="8" t="s">
        <v>464</v>
      </c>
      <c r="E103" s="3" t="s">
        <v>507</v>
      </c>
      <c r="F103" s="3" t="s">
        <v>796</v>
      </c>
      <c r="G103" s="3" t="s">
        <v>513</v>
      </c>
      <c r="H103" s="3" t="s">
        <v>785</v>
      </c>
      <c r="I103" s="3" t="s">
        <v>1274</v>
      </c>
      <c r="J103" s="5" t="s">
        <v>1283</v>
      </c>
      <c r="K103" s="3">
        <v>480000</v>
      </c>
      <c r="L103" s="3">
        <v>0.93200000000000005</v>
      </c>
      <c r="M103" s="3">
        <v>39229</v>
      </c>
      <c r="N103" s="3">
        <v>0</v>
      </c>
      <c r="O103" s="3">
        <f t="shared" si="12"/>
        <v>0</v>
      </c>
      <c r="P103" s="3">
        <f t="shared" si="13"/>
        <v>0.1</v>
      </c>
      <c r="Q103" s="3">
        <f t="shared" si="14"/>
        <v>4473.6000000000004</v>
      </c>
      <c r="R103" s="3">
        <f t="shared" si="15"/>
        <v>390.41427999996108</v>
      </c>
      <c r="S103" s="3">
        <f t="shared" si="16"/>
        <v>1746.557323007826</v>
      </c>
      <c r="T103" s="3">
        <f t="shared" si="17"/>
        <v>4.8959999999999999</v>
      </c>
      <c r="U103" s="3">
        <f t="shared" si="18"/>
        <v>7.5980999999999996</v>
      </c>
      <c r="V103" s="3">
        <f t="shared" si="19"/>
        <v>7.4826000000000006</v>
      </c>
      <c r="W103" s="3">
        <f t="shared" si="20"/>
        <v>69</v>
      </c>
      <c r="X103" s="3">
        <f t="shared" si="21"/>
        <v>82</v>
      </c>
      <c r="Y103" s="3">
        <f t="shared" si="22"/>
        <v>90</v>
      </c>
      <c r="Z103" s="3">
        <f t="shared" si="23"/>
        <v>241</v>
      </c>
    </row>
    <row r="104" spans="1:26" ht="30" customHeight="1" x14ac:dyDescent="0.25">
      <c r="A104" s="1" t="s">
        <v>102</v>
      </c>
      <c r="B104" s="8" t="s">
        <v>462</v>
      </c>
      <c r="C104" s="8" t="s">
        <v>464</v>
      </c>
      <c r="D104" s="10">
        <v>404106</v>
      </c>
      <c r="E104" s="3" t="s">
        <v>507</v>
      </c>
      <c r="F104" s="3" t="s">
        <v>799</v>
      </c>
      <c r="G104" s="3" t="s">
        <v>513</v>
      </c>
      <c r="H104" s="3" t="s">
        <v>797</v>
      </c>
      <c r="I104" s="3" t="s">
        <v>1274</v>
      </c>
      <c r="J104" s="5" t="s">
        <v>1283</v>
      </c>
      <c r="K104" s="3">
        <v>144000</v>
      </c>
      <c r="L104" s="3">
        <v>0.93200000000000005</v>
      </c>
      <c r="M104" s="3">
        <v>39229</v>
      </c>
      <c r="N104" s="3">
        <v>0</v>
      </c>
      <c r="O104" s="3">
        <f t="shared" si="12"/>
        <v>0</v>
      </c>
      <c r="P104" s="3">
        <f t="shared" si="13"/>
        <v>0.1</v>
      </c>
      <c r="Q104" s="3">
        <f t="shared" si="14"/>
        <v>1342.08</v>
      </c>
      <c r="R104" s="3">
        <f t="shared" si="15"/>
        <v>413.05428000000779</v>
      </c>
      <c r="S104" s="3">
        <f t="shared" si="16"/>
        <v>554.3518881024105</v>
      </c>
      <c r="T104" s="3">
        <f t="shared" si="17"/>
        <v>2.5404</v>
      </c>
      <c r="U104" s="3">
        <f t="shared" si="18"/>
        <v>7.9444999999999997</v>
      </c>
      <c r="V104" s="3">
        <f t="shared" si="19"/>
        <v>5.5888999999999998</v>
      </c>
      <c r="W104" s="3">
        <f t="shared" si="20"/>
        <v>58</v>
      </c>
      <c r="X104" s="3">
        <f t="shared" si="21"/>
        <v>82</v>
      </c>
      <c r="Y104" s="3">
        <f t="shared" si="22"/>
        <v>83</v>
      </c>
      <c r="Z104" s="3">
        <f t="shared" si="23"/>
        <v>223</v>
      </c>
    </row>
    <row r="105" spans="1:26" ht="30" customHeight="1" x14ac:dyDescent="0.25">
      <c r="A105" s="1" t="s">
        <v>103</v>
      </c>
      <c r="B105" s="10">
        <v>411106</v>
      </c>
      <c r="C105" s="8" t="s">
        <v>464</v>
      </c>
      <c r="D105" s="10">
        <v>404106</v>
      </c>
      <c r="E105" s="3" t="s">
        <v>507</v>
      </c>
      <c r="F105" s="3" t="s">
        <v>798</v>
      </c>
      <c r="G105" s="3" t="s">
        <v>513</v>
      </c>
      <c r="H105" s="3" t="s">
        <v>797</v>
      </c>
      <c r="I105" s="3" t="s">
        <v>1274</v>
      </c>
      <c r="J105" s="5" t="s">
        <v>1283</v>
      </c>
      <c r="K105" s="3">
        <v>210000</v>
      </c>
      <c r="L105" s="3">
        <v>0.93200000000000005</v>
      </c>
      <c r="M105" s="3">
        <v>39229</v>
      </c>
      <c r="N105" s="3">
        <v>0</v>
      </c>
      <c r="O105" s="3">
        <f t="shared" si="12"/>
        <v>0</v>
      </c>
      <c r="P105" s="3">
        <f t="shared" si="13"/>
        <v>0.1</v>
      </c>
      <c r="Q105" s="3">
        <f t="shared" si="14"/>
        <v>1957.2</v>
      </c>
      <c r="R105" s="3">
        <f t="shared" si="15"/>
        <v>395.21427999999514</v>
      </c>
      <c r="S105" s="3">
        <f t="shared" si="16"/>
        <v>773.51338881599054</v>
      </c>
      <c r="T105" s="3">
        <f t="shared" si="17"/>
        <v>3.3024999999999998</v>
      </c>
      <c r="U105" s="3">
        <f t="shared" si="18"/>
        <v>7.6443000000000003</v>
      </c>
      <c r="V105" s="3">
        <f t="shared" si="19"/>
        <v>6.1661999999999999</v>
      </c>
      <c r="W105" s="3">
        <f t="shared" si="20"/>
        <v>60</v>
      </c>
      <c r="X105" s="3">
        <f t="shared" si="21"/>
        <v>82</v>
      </c>
      <c r="Y105" s="3">
        <f t="shared" si="22"/>
        <v>86</v>
      </c>
      <c r="Z105" s="3">
        <f t="shared" si="23"/>
        <v>228</v>
      </c>
    </row>
    <row r="106" spans="1:26" ht="30" customHeight="1" x14ac:dyDescent="0.25">
      <c r="A106" s="1" t="s">
        <v>104</v>
      </c>
      <c r="B106" s="10">
        <v>411106</v>
      </c>
      <c r="C106" s="10">
        <v>397114</v>
      </c>
      <c r="D106" s="10">
        <v>404106</v>
      </c>
      <c r="E106" s="3" t="s">
        <v>507</v>
      </c>
      <c r="F106" s="3" t="s">
        <v>800</v>
      </c>
      <c r="G106" s="3" t="s">
        <v>513</v>
      </c>
      <c r="H106" s="3" t="s">
        <v>797</v>
      </c>
      <c r="I106" s="3" t="s">
        <v>1274</v>
      </c>
      <c r="J106" s="5" t="s">
        <v>1283</v>
      </c>
      <c r="K106" s="3">
        <v>8900000</v>
      </c>
      <c r="L106" s="3">
        <v>0.93200000000000005</v>
      </c>
      <c r="M106" s="3">
        <v>39229</v>
      </c>
      <c r="N106" s="3">
        <v>0</v>
      </c>
      <c r="O106" s="3">
        <f t="shared" si="12"/>
        <v>0</v>
      </c>
      <c r="P106" s="3">
        <f t="shared" si="13"/>
        <v>0.1</v>
      </c>
      <c r="Q106" s="3">
        <f t="shared" si="14"/>
        <v>82948</v>
      </c>
      <c r="R106" s="3">
        <f t="shared" si="15"/>
        <v>379.61428000000001</v>
      </c>
      <c r="S106" s="3">
        <f t="shared" si="16"/>
        <v>31488.24529744</v>
      </c>
      <c r="T106" s="3">
        <f t="shared" si="17"/>
        <v>9.6997</v>
      </c>
      <c r="U106" s="3">
        <f t="shared" si="18"/>
        <v>7.4826000000000006</v>
      </c>
      <c r="V106" s="3">
        <f t="shared" si="19"/>
        <v>9.9306999999999999</v>
      </c>
      <c r="W106" s="3">
        <f t="shared" si="20"/>
        <v>84</v>
      </c>
      <c r="X106" s="3">
        <f t="shared" si="21"/>
        <v>82</v>
      </c>
      <c r="Y106" s="3">
        <f t="shared" si="22"/>
        <v>92</v>
      </c>
      <c r="Z106" s="3">
        <f t="shared" si="23"/>
        <v>258</v>
      </c>
    </row>
    <row r="107" spans="1:26" ht="30" customHeight="1" x14ac:dyDescent="0.25">
      <c r="A107" s="1" t="s">
        <v>105</v>
      </c>
      <c r="B107" s="10">
        <v>397125</v>
      </c>
      <c r="C107" s="10">
        <v>409122</v>
      </c>
      <c r="D107" s="10">
        <v>406132</v>
      </c>
      <c r="E107" s="3" t="s">
        <v>507</v>
      </c>
      <c r="F107" s="3" t="s">
        <v>803</v>
      </c>
      <c r="G107" s="3" t="s">
        <v>513</v>
      </c>
      <c r="H107" s="3" t="s">
        <v>802</v>
      </c>
      <c r="I107" s="3" t="s">
        <v>1275</v>
      </c>
      <c r="J107" s="5" t="s">
        <v>1283</v>
      </c>
      <c r="K107" s="3">
        <v>210000</v>
      </c>
      <c r="L107" s="3">
        <v>0.90100000000000002</v>
      </c>
      <c r="M107" s="3">
        <v>39257</v>
      </c>
      <c r="N107" s="3">
        <v>0</v>
      </c>
      <c r="O107" s="3">
        <f t="shared" si="12"/>
        <v>0</v>
      </c>
      <c r="P107" s="3">
        <f t="shared" si="13"/>
        <v>0.1</v>
      </c>
      <c r="Q107" s="3">
        <f t="shared" si="14"/>
        <v>1892.1</v>
      </c>
      <c r="R107" s="3">
        <f t="shared" si="15"/>
        <v>372.70557000001003</v>
      </c>
      <c r="S107" s="3">
        <f t="shared" si="16"/>
        <v>705.19620899701897</v>
      </c>
      <c r="T107" s="3">
        <f t="shared" si="17"/>
        <v>3.1408000000000005</v>
      </c>
      <c r="U107" s="3">
        <f t="shared" si="18"/>
        <v>7.3902999999999999</v>
      </c>
      <c r="V107" s="3">
        <f t="shared" si="19"/>
        <v>5.9352999999999998</v>
      </c>
      <c r="W107" s="3">
        <f t="shared" si="20"/>
        <v>59</v>
      </c>
      <c r="X107" s="3">
        <f t="shared" si="21"/>
        <v>82</v>
      </c>
      <c r="Y107" s="3">
        <f t="shared" si="22"/>
        <v>85</v>
      </c>
      <c r="Z107" s="3">
        <f t="shared" si="23"/>
        <v>226</v>
      </c>
    </row>
    <row r="108" spans="1:26" ht="30" customHeight="1" x14ac:dyDescent="0.25">
      <c r="A108" s="1" t="s">
        <v>106</v>
      </c>
      <c r="B108" s="10">
        <v>422132</v>
      </c>
      <c r="C108" s="10">
        <v>409122</v>
      </c>
      <c r="D108" s="10">
        <v>406132</v>
      </c>
      <c r="E108" s="3" t="s">
        <v>508</v>
      </c>
      <c r="F108" s="3" t="s">
        <v>806</v>
      </c>
      <c r="G108" s="3" t="s">
        <v>513</v>
      </c>
      <c r="H108" s="3" t="s">
        <v>804</v>
      </c>
      <c r="I108" s="3" t="s">
        <v>1275</v>
      </c>
      <c r="J108" s="5" t="s">
        <v>1283</v>
      </c>
      <c r="K108" s="3">
        <v>300000</v>
      </c>
      <c r="L108" s="3">
        <v>0.90100000000000002</v>
      </c>
      <c r="M108" s="3">
        <v>39257</v>
      </c>
      <c r="N108" s="3">
        <v>0</v>
      </c>
      <c r="O108" s="3">
        <f t="shared" si="12"/>
        <v>0</v>
      </c>
      <c r="P108" s="3">
        <f t="shared" si="13"/>
        <v>0.1</v>
      </c>
      <c r="Q108" s="3">
        <f t="shared" si="14"/>
        <v>2703</v>
      </c>
      <c r="R108" s="3">
        <f t="shared" si="15"/>
        <v>373.70557000000002</v>
      </c>
      <c r="S108" s="3">
        <f t="shared" si="16"/>
        <v>1010.12615571</v>
      </c>
      <c r="T108" s="3">
        <f t="shared" si="17"/>
        <v>3.9722</v>
      </c>
      <c r="U108" s="3">
        <f t="shared" si="18"/>
        <v>7.4133000000000004</v>
      </c>
      <c r="V108" s="3">
        <f t="shared" si="19"/>
        <v>6.7435999999999998</v>
      </c>
      <c r="W108" s="3">
        <f t="shared" si="20"/>
        <v>62</v>
      </c>
      <c r="X108" s="3">
        <f t="shared" si="21"/>
        <v>82</v>
      </c>
      <c r="Y108" s="3">
        <f t="shared" si="22"/>
        <v>89</v>
      </c>
      <c r="Z108" s="3">
        <f t="shared" si="23"/>
        <v>233</v>
      </c>
    </row>
    <row r="109" spans="1:26" ht="30" customHeight="1" x14ac:dyDescent="0.25">
      <c r="A109" s="1" t="s">
        <v>107</v>
      </c>
      <c r="B109" s="10">
        <v>422132</v>
      </c>
      <c r="C109" s="10">
        <v>409122</v>
      </c>
      <c r="D109" s="10">
        <v>421114</v>
      </c>
      <c r="E109" s="3" t="s">
        <v>507</v>
      </c>
      <c r="F109" s="3" t="s">
        <v>807</v>
      </c>
      <c r="G109" s="3" t="s">
        <v>513</v>
      </c>
      <c r="H109" s="3" t="s">
        <v>808</v>
      </c>
      <c r="I109" s="3" t="s">
        <v>1275</v>
      </c>
      <c r="J109" s="5" t="s">
        <v>1283</v>
      </c>
      <c r="K109" s="3">
        <v>110000</v>
      </c>
      <c r="L109" s="3">
        <v>0.90100000000000002</v>
      </c>
      <c r="M109" s="3">
        <v>39257</v>
      </c>
      <c r="N109" s="3">
        <v>0</v>
      </c>
      <c r="O109" s="3">
        <f t="shared" si="12"/>
        <v>0</v>
      </c>
      <c r="P109" s="3">
        <f t="shared" si="13"/>
        <v>0.1</v>
      </c>
      <c r="Q109" s="3">
        <f t="shared" si="14"/>
        <v>991.1</v>
      </c>
      <c r="R109" s="3">
        <f t="shared" si="15"/>
        <v>382.70556999999752</v>
      </c>
      <c r="S109" s="3">
        <f t="shared" si="16"/>
        <v>379.29949042699752</v>
      </c>
      <c r="T109" s="3">
        <f t="shared" si="17"/>
        <v>2.1939000000000002</v>
      </c>
      <c r="U109" s="3">
        <f t="shared" si="18"/>
        <v>7.5056999999999992</v>
      </c>
      <c r="V109" s="3">
        <f t="shared" si="19"/>
        <v>4.6420000000000003</v>
      </c>
      <c r="W109" s="3">
        <f t="shared" si="20"/>
        <v>58</v>
      </c>
      <c r="X109" s="3">
        <f t="shared" si="21"/>
        <v>82</v>
      </c>
      <c r="Y109" s="3">
        <f t="shared" si="22"/>
        <v>73</v>
      </c>
      <c r="Z109" s="3">
        <f t="shared" si="23"/>
        <v>213</v>
      </c>
    </row>
    <row r="110" spans="1:26" ht="30" customHeight="1" x14ac:dyDescent="0.25">
      <c r="A110" s="1" t="s">
        <v>108</v>
      </c>
      <c r="B110" s="10">
        <v>422132</v>
      </c>
      <c r="C110" s="10">
        <v>406132</v>
      </c>
      <c r="D110" s="10">
        <v>407145</v>
      </c>
      <c r="E110" s="3" t="s">
        <v>507</v>
      </c>
      <c r="F110" s="3" t="s">
        <v>813</v>
      </c>
      <c r="G110" s="3" t="s">
        <v>513</v>
      </c>
      <c r="H110" s="3" t="s">
        <v>814</v>
      </c>
      <c r="I110" s="3" t="s">
        <v>1275</v>
      </c>
      <c r="J110" s="5" t="s">
        <v>1283</v>
      </c>
      <c r="K110" s="3">
        <v>250000</v>
      </c>
      <c r="L110" s="3">
        <v>0.90100000000000002</v>
      </c>
      <c r="M110" s="3">
        <v>39257</v>
      </c>
      <c r="N110" s="3">
        <v>0</v>
      </c>
      <c r="O110" s="3">
        <f t="shared" si="12"/>
        <v>0</v>
      </c>
      <c r="P110" s="3">
        <f t="shared" si="13"/>
        <v>0.1</v>
      </c>
      <c r="Q110" s="3">
        <f t="shared" si="14"/>
        <v>2252.5</v>
      </c>
      <c r="R110" s="3">
        <f t="shared" si="15"/>
        <v>378.70557000000002</v>
      </c>
      <c r="S110" s="3">
        <f t="shared" si="16"/>
        <v>853.03429642500009</v>
      </c>
      <c r="T110" s="3">
        <f t="shared" si="17"/>
        <v>3.6026999999999996</v>
      </c>
      <c r="U110" s="3">
        <f t="shared" si="18"/>
        <v>7.4363999999999999</v>
      </c>
      <c r="V110" s="3">
        <f t="shared" si="19"/>
        <v>6.3971999999999998</v>
      </c>
      <c r="W110" s="3">
        <f t="shared" si="20"/>
        <v>61</v>
      </c>
      <c r="X110" s="3">
        <f t="shared" si="21"/>
        <v>82</v>
      </c>
      <c r="Y110" s="3">
        <f t="shared" si="22"/>
        <v>87</v>
      </c>
      <c r="Z110" s="3">
        <f t="shared" si="23"/>
        <v>230</v>
      </c>
    </row>
    <row r="111" spans="1:26" ht="30" customHeight="1" x14ac:dyDescent="0.25">
      <c r="A111" s="1" t="s">
        <v>109</v>
      </c>
      <c r="B111" s="10">
        <v>422132</v>
      </c>
      <c r="C111" s="10">
        <v>425146</v>
      </c>
      <c r="D111" s="10">
        <v>407145</v>
      </c>
      <c r="E111" s="3" t="s">
        <v>508</v>
      </c>
      <c r="F111" s="3" t="s">
        <v>815</v>
      </c>
      <c r="G111" s="3" t="s">
        <v>513</v>
      </c>
      <c r="H111" s="3" t="s">
        <v>809</v>
      </c>
      <c r="I111" s="3" t="s">
        <v>1275</v>
      </c>
      <c r="J111" s="5" t="s">
        <v>1283</v>
      </c>
      <c r="K111" s="3">
        <v>470000</v>
      </c>
      <c r="L111" s="3">
        <v>0.90100000000000002</v>
      </c>
      <c r="M111" s="3">
        <v>39257</v>
      </c>
      <c r="N111" s="3">
        <v>0</v>
      </c>
      <c r="O111" s="3">
        <f t="shared" si="12"/>
        <v>0</v>
      </c>
      <c r="P111" s="3">
        <f t="shared" si="13"/>
        <v>0.1</v>
      </c>
      <c r="Q111" s="3">
        <f t="shared" si="14"/>
        <v>4234.7</v>
      </c>
      <c r="R111" s="3">
        <f t="shared" si="15"/>
        <v>386.70557000002003</v>
      </c>
      <c r="S111" s="3">
        <f t="shared" si="16"/>
        <v>1637.5820772790848</v>
      </c>
      <c r="T111" s="3">
        <f t="shared" si="17"/>
        <v>4.7112999999999996</v>
      </c>
      <c r="U111" s="3">
        <f t="shared" si="18"/>
        <v>7.5288000000000004</v>
      </c>
      <c r="V111" s="3">
        <f t="shared" si="19"/>
        <v>7.3902999999999999</v>
      </c>
      <c r="W111" s="3">
        <f t="shared" si="20"/>
        <v>67</v>
      </c>
      <c r="X111" s="3">
        <f t="shared" si="21"/>
        <v>82</v>
      </c>
      <c r="Y111" s="3">
        <f t="shared" si="22"/>
        <v>90</v>
      </c>
      <c r="Z111" s="3">
        <f t="shared" si="23"/>
        <v>239</v>
      </c>
    </row>
    <row r="112" spans="1:26" ht="30" customHeight="1" x14ac:dyDescent="0.25">
      <c r="A112" s="1" t="s">
        <v>110</v>
      </c>
      <c r="B112" s="10">
        <v>422132</v>
      </c>
      <c r="C112" s="10">
        <v>425146</v>
      </c>
      <c r="D112" s="10">
        <v>435141</v>
      </c>
      <c r="E112" s="3" t="s">
        <v>507</v>
      </c>
      <c r="F112" s="3" t="s">
        <v>816</v>
      </c>
      <c r="G112" s="3" t="s">
        <v>513</v>
      </c>
      <c r="H112" s="3" t="s">
        <v>810</v>
      </c>
      <c r="I112" s="3" t="s">
        <v>1275</v>
      </c>
      <c r="J112" s="5" t="s">
        <v>1283</v>
      </c>
      <c r="K112" s="3">
        <v>860000</v>
      </c>
      <c r="L112" s="3">
        <v>0.90100000000000002</v>
      </c>
      <c r="M112" s="3">
        <v>39257</v>
      </c>
      <c r="N112" s="3">
        <v>0</v>
      </c>
      <c r="O112" s="3">
        <f t="shared" si="12"/>
        <v>0</v>
      </c>
      <c r="P112" s="3">
        <f t="shared" si="13"/>
        <v>0.1</v>
      </c>
      <c r="Q112" s="3">
        <f t="shared" si="14"/>
        <v>7748.6</v>
      </c>
      <c r="R112" s="3">
        <f t="shared" si="15"/>
        <v>357.70556999996001</v>
      </c>
      <c r="S112" s="3">
        <f t="shared" si="16"/>
        <v>2771.7173797016903</v>
      </c>
      <c r="T112" s="3">
        <f t="shared" si="17"/>
        <v>6.4895999999999994</v>
      </c>
      <c r="U112" s="3">
        <f t="shared" si="18"/>
        <v>7.2516999999999996</v>
      </c>
      <c r="V112" s="3">
        <f t="shared" si="19"/>
        <v>8.1061999999999994</v>
      </c>
      <c r="W112" s="3">
        <f t="shared" si="20"/>
        <v>80</v>
      </c>
      <c r="X112" s="3">
        <f t="shared" si="21"/>
        <v>82</v>
      </c>
      <c r="Y112" s="3">
        <f t="shared" si="22"/>
        <v>91</v>
      </c>
      <c r="Z112" s="3">
        <f t="shared" si="23"/>
        <v>253</v>
      </c>
    </row>
    <row r="113" spans="1:26" ht="30" customHeight="1" x14ac:dyDescent="0.25">
      <c r="A113" s="1" t="s">
        <v>111</v>
      </c>
      <c r="B113" s="10">
        <v>422132</v>
      </c>
      <c r="C113" s="10">
        <v>434128</v>
      </c>
      <c r="D113" s="10">
        <v>421114</v>
      </c>
      <c r="E113" s="3" t="s">
        <v>508</v>
      </c>
      <c r="F113" s="3" t="s">
        <v>811</v>
      </c>
      <c r="G113" s="3" t="s">
        <v>513</v>
      </c>
      <c r="H113" s="3" t="s">
        <v>817</v>
      </c>
      <c r="I113" s="3" t="s">
        <v>1275</v>
      </c>
      <c r="J113" s="5" t="s">
        <v>1283</v>
      </c>
      <c r="K113" s="3">
        <v>280000</v>
      </c>
      <c r="L113" s="3">
        <v>0.90100000000000002</v>
      </c>
      <c r="M113" s="3">
        <v>39257</v>
      </c>
      <c r="N113" s="3">
        <v>0</v>
      </c>
      <c r="O113" s="3">
        <f t="shared" si="12"/>
        <v>0</v>
      </c>
      <c r="P113" s="3">
        <f t="shared" si="13"/>
        <v>0.1</v>
      </c>
      <c r="Q113" s="3">
        <f t="shared" si="14"/>
        <v>2522.8000000000002</v>
      </c>
      <c r="R113" s="3">
        <f t="shared" si="15"/>
        <v>395.70556999998001</v>
      </c>
      <c r="S113" s="3">
        <f t="shared" si="16"/>
        <v>998.28601199594971</v>
      </c>
      <c r="T113" s="3">
        <f t="shared" si="17"/>
        <v>3.8106</v>
      </c>
      <c r="U113" s="3">
        <f t="shared" si="18"/>
        <v>7.6673999999999998</v>
      </c>
      <c r="V113" s="3">
        <f t="shared" si="19"/>
        <v>6.6974</v>
      </c>
      <c r="W113" s="3">
        <f t="shared" si="20"/>
        <v>61</v>
      </c>
      <c r="X113" s="3">
        <f t="shared" si="21"/>
        <v>82</v>
      </c>
      <c r="Y113" s="3">
        <f t="shared" si="22"/>
        <v>88</v>
      </c>
      <c r="Z113" s="3">
        <f t="shared" si="23"/>
        <v>231</v>
      </c>
    </row>
    <row r="114" spans="1:26" ht="30" customHeight="1" x14ac:dyDescent="0.25">
      <c r="A114" s="1" t="s">
        <v>112</v>
      </c>
      <c r="B114" s="10">
        <v>422132</v>
      </c>
      <c r="C114" s="10">
        <v>434128</v>
      </c>
      <c r="D114" s="10">
        <v>435141</v>
      </c>
      <c r="E114" s="3" t="s">
        <v>508</v>
      </c>
      <c r="F114" s="3" t="s">
        <v>818</v>
      </c>
      <c r="G114" s="3" t="s">
        <v>513</v>
      </c>
      <c r="H114" s="3" t="s">
        <v>805</v>
      </c>
      <c r="I114" s="3" t="s">
        <v>1275</v>
      </c>
      <c r="J114" s="5" t="s">
        <v>1283</v>
      </c>
      <c r="K114" s="3">
        <v>130000</v>
      </c>
      <c r="L114" s="3">
        <v>0.95499999999999996</v>
      </c>
      <c r="M114" s="3">
        <v>81867</v>
      </c>
      <c r="N114" s="3">
        <v>0</v>
      </c>
      <c r="O114" s="3">
        <f t="shared" si="12"/>
        <v>0</v>
      </c>
      <c r="P114" s="3">
        <f t="shared" si="13"/>
        <v>0.1</v>
      </c>
      <c r="Q114" s="3">
        <f t="shared" si="14"/>
        <v>1241.5</v>
      </c>
      <c r="R114" s="3">
        <f t="shared" si="15"/>
        <v>815.82984999999996</v>
      </c>
      <c r="S114" s="3">
        <f t="shared" si="16"/>
        <v>1012.852758775</v>
      </c>
      <c r="T114" s="3">
        <f t="shared" si="17"/>
        <v>2.4249000000000001</v>
      </c>
      <c r="U114" s="3">
        <f t="shared" si="18"/>
        <v>10</v>
      </c>
      <c r="V114" s="3">
        <f t="shared" si="19"/>
        <v>6.7667000000000002</v>
      </c>
      <c r="W114" s="3">
        <f t="shared" si="20"/>
        <v>58</v>
      </c>
      <c r="X114" s="3">
        <f t="shared" si="21"/>
        <v>84</v>
      </c>
      <c r="Y114" s="3">
        <f t="shared" si="22"/>
        <v>89</v>
      </c>
      <c r="Z114" s="3">
        <f t="shared" si="23"/>
        <v>231</v>
      </c>
    </row>
    <row r="115" spans="1:26" ht="30" customHeight="1" x14ac:dyDescent="0.25">
      <c r="A115" s="1" t="s">
        <v>113</v>
      </c>
      <c r="B115" s="10">
        <v>421114</v>
      </c>
      <c r="C115" s="10">
        <v>434128</v>
      </c>
      <c r="D115" s="10">
        <v>432105</v>
      </c>
      <c r="E115" s="3" t="s">
        <v>507</v>
      </c>
      <c r="F115" s="3" t="s">
        <v>819</v>
      </c>
      <c r="G115" s="3" t="s">
        <v>513</v>
      </c>
      <c r="H115" s="3" t="s">
        <v>820</v>
      </c>
      <c r="I115" s="3" t="s">
        <v>1275</v>
      </c>
      <c r="J115" s="5" t="s">
        <v>1283</v>
      </c>
      <c r="K115" s="3">
        <v>870000</v>
      </c>
      <c r="L115" s="3">
        <v>0.94399999999999995</v>
      </c>
      <c r="M115" s="3">
        <v>51290</v>
      </c>
      <c r="N115" s="3">
        <v>0</v>
      </c>
      <c r="O115" s="3">
        <f t="shared" si="12"/>
        <v>0</v>
      </c>
      <c r="P115" s="3">
        <f t="shared" si="13"/>
        <v>0.1</v>
      </c>
      <c r="Q115" s="3">
        <f t="shared" si="14"/>
        <v>8212.7999999999993</v>
      </c>
      <c r="R115" s="3">
        <f t="shared" si="15"/>
        <v>490.17760000007632</v>
      </c>
      <c r="S115" s="3">
        <f t="shared" si="16"/>
        <v>4025.7305932806266</v>
      </c>
      <c r="T115" s="3">
        <f t="shared" si="17"/>
        <v>6.6280999999999999</v>
      </c>
      <c r="U115" s="3">
        <f t="shared" si="18"/>
        <v>8.4526000000000003</v>
      </c>
      <c r="V115" s="3">
        <f t="shared" si="19"/>
        <v>8.7527999999999988</v>
      </c>
      <c r="W115" s="3">
        <f t="shared" si="20"/>
        <v>80</v>
      </c>
      <c r="X115" s="3">
        <f t="shared" si="21"/>
        <v>83</v>
      </c>
      <c r="Y115" s="3">
        <f t="shared" si="22"/>
        <v>91</v>
      </c>
      <c r="Z115" s="3">
        <f t="shared" si="23"/>
        <v>254</v>
      </c>
    </row>
    <row r="116" spans="1:26" ht="30" customHeight="1" x14ac:dyDescent="0.25">
      <c r="A116" s="1" t="s">
        <v>114</v>
      </c>
      <c r="B116" s="10">
        <v>445139</v>
      </c>
      <c r="C116" s="10">
        <v>434128</v>
      </c>
      <c r="D116" s="10">
        <v>435141</v>
      </c>
      <c r="E116" s="3" t="s">
        <v>508</v>
      </c>
      <c r="F116" s="3" t="s">
        <v>812</v>
      </c>
      <c r="G116" s="3" t="s">
        <v>513</v>
      </c>
      <c r="H116" s="3" t="s">
        <v>824</v>
      </c>
      <c r="I116" s="3" t="s">
        <v>1275</v>
      </c>
      <c r="J116" s="5" t="s">
        <v>1283</v>
      </c>
      <c r="K116" s="3">
        <v>1300000</v>
      </c>
      <c r="L116" s="3">
        <v>0.89200000000000002</v>
      </c>
      <c r="M116" s="3">
        <v>30657</v>
      </c>
      <c r="N116" s="3">
        <v>0</v>
      </c>
      <c r="O116" s="3">
        <f t="shared" si="12"/>
        <v>0</v>
      </c>
      <c r="P116" s="3">
        <f t="shared" si="13"/>
        <v>0.1</v>
      </c>
      <c r="Q116" s="3">
        <f t="shared" si="14"/>
        <v>11596</v>
      </c>
      <c r="R116" s="3">
        <f t="shared" si="15"/>
        <v>321.46044000000001</v>
      </c>
      <c r="S116" s="3">
        <f t="shared" si="16"/>
        <v>3727.65526224</v>
      </c>
      <c r="T116" s="3">
        <f t="shared" si="17"/>
        <v>7.3441000000000001</v>
      </c>
      <c r="U116" s="3">
        <f t="shared" si="18"/>
        <v>7.2285999999999992</v>
      </c>
      <c r="V116" s="3">
        <f t="shared" si="19"/>
        <v>8.6143000000000001</v>
      </c>
      <c r="W116" s="3">
        <f t="shared" si="20"/>
        <v>82</v>
      </c>
      <c r="X116" s="3">
        <f t="shared" si="21"/>
        <v>81</v>
      </c>
      <c r="Y116" s="3">
        <f t="shared" si="22"/>
        <v>91</v>
      </c>
      <c r="Z116" s="3">
        <f t="shared" si="23"/>
        <v>254</v>
      </c>
    </row>
    <row r="117" spans="1:26" ht="30" customHeight="1" x14ac:dyDescent="0.25">
      <c r="A117" s="1" t="s">
        <v>115</v>
      </c>
      <c r="B117" s="10">
        <v>445139</v>
      </c>
      <c r="C117" s="10">
        <v>444152</v>
      </c>
      <c r="D117" s="10">
        <v>435141</v>
      </c>
      <c r="E117" s="3" t="s">
        <v>507</v>
      </c>
      <c r="F117" s="3" t="s">
        <v>517</v>
      </c>
      <c r="G117" s="3" t="s">
        <v>512</v>
      </c>
      <c r="H117" s="3" t="s">
        <v>568</v>
      </c>
      <c r="I117" s="3" t="s">
        <v>1275</v>
      </c>
      <c r="J117" s="5" t="s">
        <v>1283</v>
      </c>
      <c r="K117" s="3">
        <v>380000</v>
      </c>
      <c r="L117" s="3">
        <v>0.89200000000000002</v>
      </c>
      <c r="M117" s="3">
        <v>30657</v>
      </c>
      <c r="N117" s="3">
        <v>0</v>
      </c>
      <c r="O117" s="3">
        <f t="shared" si="12"/>
        <v>0</v>
      </c>
      <c r="P117" s="3">
        <f t="shared" si="13"/>
        <v>0</v>
      </c>
      <c r="Q117" s="3">
        <f t="shared" si="14"/>
        <v>3389.6</v>
      </c>
      <c r="R117" s="3">
        <f t="shared" si="15"/>
        <v>288.26044000001019</v>
      </c>
      <c r="S117" s="3">
        <f t="shared" si="16"/>
        <v>977.0875874240345</v>
      </c>
      <c r="T117" s="3">
        <f t="shared" si="17"/>
        <v>4.2956000000000003</v>
      </c>
      <c r="U117" s="3">
        <f t="shared" si="18"/>
        <v>7.09</v>
      </c>
      <c r="V117" s="3">
        <f t="shared" si="19"/>
        <v>6.6049999999999995</v>
      </c>
      <c r="W117" s="3">
        <f t="shared" si="20"/>
        <v>64</v>
      </c>
      <c r="X117" s="3">
        <f t="shared" si="21"/>
        <v>81</v>
      </c>
      <c r="Y117" s="3">
        <f t="shared" si="22"/>
        <v>80</v>
      </c>
      <c r="Z117" s="3">
        <f t="shared" si="23"/>
        <v>225</v>
      </c>
    </row>
    <row r="118" spans="1:26" ht="30" customHeight="1" x14ac:dyDescent="0.25">
      <c r="A118" s="1" t="s">
        <v>116</v>
      </c>
      <c r="B118" s="10">
        <v>445139</v>
      </c>
      <c r="C118" s="10">
        <v>444152</v>
      </c>
      <c r="D118" s="10">
        <v>456158</v>
      </c>
      <c r="E118" s="3" t="s">
        <v>507</v>
      </c>
      <c r="F118" s="3" t="s">
        <v>516</v>
      </c>
      <c r="G118" s="3" t="s">
        <v>512</v>
      </c>
      <c r="H118" s="3" t="s">
        <v>567</v>
      </c>
      <c r="I118" s="3" t="s">
        <v>1275</v>
      </c>
      <c r="J118" s="5" t="s">
        <v>533</v>
      </c>
      <c r="K118" s="3">
        <v>4300000</v>
      </c>
      <c r="L118" s="3">
        <v>0.89200000000000002</v>
      </c>
      <c r="M118" s="3">
        <v>30657</v>
      </c>
      <c r="N118" s="3">
        <v>0.4</v>
      </c>
      <c r="O118" s="3">
        <f t="shared" si="12"/>
        <v>0</v>
      </c>
      <c r="P118" s="3">
        <f t="shared" si="13"/>
        <v>0</v>
      </c>
      <c r="Q118" s="3">
        <f t="shared" si="14"/>
        <v>38356</v>
      </c>
      <c r="R118" s="3">
        <f t="shared" si="15"/>
        <v>301.46044000000001</v>
      </c>
      <c r="S118" s="3">
        <f t="shared" si="16"/>
        <v>11562.816636640002</v>
      </c>
      <c r="T118" s="3">
        <f t="shared" si="17"/>
        <v>8.8914000000000009</v>
      </c>
      <c r="U118" s="3">
        <f t="shared" si="18"/>
        <v>7.1362000000000005</v>
      </c>
      <c r="V118" s="3">
        <f t="shared" si="19"/>
        <v>9.7227999999999994</v>
      </c>
      <c r="W118" s="3">
        <f t="shared" si="20"/>
        <v>116</v>
      </c>
      <c r="X118" s="3">
        <f t="shared" si="21"/>
        <v>81</v>
      </c>
      <c r="Y118" s="3">
        <f t="shared" si="22"/>
        <v>84</v>
      </c>
      <c r="Z118" s="3">
        <f t="shared" si="23"/>
        <v>281</v>
      </c>
    </row>
    <row r="119" spans="1:26" ht="30" customHeight="1" x14ac:dyDescent="0.25">
      <c r="A119" s="1" t="s">
        <v>117</v>
      </c>
      <c r="B119" s="10">
        <v>443166</v>
      </c>
      <c r="C119" s="10">
        <v>452172</v>
      </c>
      <c r="D119" s="10">
        <v>456158</v>
      </c>
      <c r="E119" s="3" t="s">
        <v>507</v>
      </c>
      <c r="F119" s="3" t="s">
        <v>825</v>
      </c>
      <c r="G119" s="3" t="s">
        <v>512</v>
      </c>
      <c r="H119" s="3" t="s">
        <v>821</v>
      </c>
      <c r="I119" s="3" t="s">
        <v>1275</v>
      </c>
      <c r="J119" s="5" t="s">
        <v>1283</v>
      </c>
      <c r="K119" s="3">
        <v>670000</v>
      </c>
      <c r="L119" s="3">
        <v>0.89200000000000002</v>
      </c>
      <c r="M119" s="3">
        <v>30657</v>
      </c>
      <c r="N119" s="3">
        <v>0</v>
      </c>
      <c r="O119" s="3">
        <f t="shared" si="12"/>
        <v>0</v>
      </c>
      <c r="P119" s="3">
        <f t="shared" si="13"/>
        <v>0</v>
      </c>
      <c r="Q119" s="3">
        <f t="shared" si="14"/>
        <v>5976.4</v>
      </c>
      <c r="R119" s="3">
        <f t="shared" si="15"/>
        <v>316.66044000004075</v>
      </c>
      <c r="S119" s="3">
        <f t="shared" si="16"/>
        <v>1892.4894536162433</v>
      </c>
      <c r="T119" s="3">
        <f t="shared" si="17"/>
        <v>5.8198000000000008</v>
      </c>
      <c r="U119" s="3">
        <f t="shared" si="18"/>
        <v>7.1823999999999995</v>
      </c>
      <c r="V119" s="3">
        <f t="shared" si="19"/>
        <v>7.5518999999999998</v>
      </c>
      <c r="W119" s="3">
        <f t="shared" si="20"/>
        <v>77</v>
      </c>
      <c r="X119" s="3">
        <f t="shared" si="21"/>
        <v>81</v>
      </c>
      <c r="Y119" s="3">
        <f t="shared" si="22"/>
        <v>82</v>
      </c>
      <c r="Z119" s="3">
        <f t="shared" si="23"/>
        <v>240</v>
      </c>
    </row>
    <row r="120" spans="1:26" ht="30" customHeight="1" x14ac:dyDescent="0.25">
      <c r="A120" s="1" t="s">
        <v>118</v>
      </c>
      <c r="B120" s="10">
        <v>407145</v>
      </c>
      <c r="C120" s="10">
        <v>425146</v>
      </c>
      <c r="D120" s="10">
        <v>408161</v>
      </c>
      <c r="E120" s="3" t="s">
        <v>507</v>
      </c>
      <c r="F120" s="3" t="s">
        <v>830</v>
      </c>
      <c r="G120" s="3" t="s">
        <v>512</v>
      </c>
      <c r="H120" s="3" t="s">
        <v>822</v>
      </c>
      <c r="I120" s="3" t="s">
        <v>1275</v>
      </c>
      <c r="J120" s="5" t="s">
        <v>1283</v>
      </c>
      <c r="K120" s="3">
        <v>1600000</v>
      </c>
      <c r="L120" s="3">
        <v>0.90400000000000003</v>
      </c>
      <c r="M120" s="3">
        <v>26832</v>
      </c>
      <c r="N120" s="3">
        <v>0</v>
      </c>
      <c r="O120" s="3">
        <f t="shared" si="12"/>
        <v>0</v>
      </c>
      <c r="P120" s="3">
        <f t="shared" si="13"/>
        <v>0</v>
      </c>
      <c r="Q120" s="3">
        <f t="shared" si="14"/>
        <v>14464</v>
      </c>
      <c r="R120" s="3">
        <f t="shared" si="15"/>
        <v>252.56128000000001</v>
      </c>
      <c r="S120" s="3">
        <f t="shared" si="16"/>
        <v>3653.04635392</v>
      </c>
      <c r="T120" s="3">
        <f t="shared" si="17"/>
        <v>7.6443000000000003</v>
      </c>
      <c r="U120" s="3">
        <f t="shared" si="18"/>
        <v>6.9283999999999999</v>
      </c>
      <c r="V120" s="3">
        <f t="shared" si="19"/>
        <v>8.5449999999999999</v>
      </c>
      <c r="W120" s="3">
        <f t="shared" si="20"/>
        <v>82</v>
      </c>
      <c r="X120" s="3">
        <f t="shared" si="21"/>
        <v>81</v>
      </c>
      <c r="Y120" s="3">
        <f t="shared" si="22"/>
        <v>83</v>
      </c>
      <c r="Z120" s="3">
        <f t="shared" si="23"/>
        <v>246</v>
      </c>
    </row>
    <row r="121" spans="1:26" ht="30" customHeight="1" x14ac:dyDescent="0.25">
      <c r="A121" s="1" t="s">
        <v>119</v>
      </c>
      <c r="B121" s="10">
        <v>401172</v>
      </c>
      <c r="C121" s="10">
        <v>408161</v>
      </c>
      <c r="D121" s="10">
        <v>397162</v>
      </c>
      <c r="E121" s="3" t="s">
        <v>507</v>
      </c>
      <c r="F121" s="3" t="s">
        <v>823</v>
      </c>
      <c r="G121" s="3" t="s">
        <v>512</v>
      </c>
      <c r="H121" s="3" t="s">
        <v>823</v>
      </c>
      <c r="I121" s="3" t="s">
        <v>1275</v>
      </c>
      <c r="J121" s="5" t="s">
        <v>1283</v>
      </c>
      <c r="K121" s="3">
        <v>800000</v>
      </c>
      <c r="L121" s="3">
        <v>0.90400000000000003</v>
      </c>
      <c r="M121" s="3">
        <v>26832</v>
      </c>
      <c r="N121" s="3">
        <v>0</v>
      </c>
      <c r="O121" s="3">
        <f t="shared" si="12"/>
        <v>0</v>
      </c>
      <c r="P121" s="3">
        <f t="shared" si="13"/>
        <v>0</v>
      </c>
      <c r="Q121" s="3">
        <f t="shared" si="14"/>
        <v>7232</v>
      </c>
      <c r="R121" s="3">
        <f t="shared" si="15"/>
        <v>272.56128000000001</v>
      </c>
      <c r="S121" s="3">
        <f t="shared" si="16"/>
        <v>1971.1631769600001</v>
      </c>
      <c r="T121" s="3">
        <f t="shared" si="17"/>
        <v>6.351</v>
      </c>
      <c r="U121" s="3">
        <f t="shared" si="18"/>
        <v>6.9976000000000003</v>
      </c>
      <c r="V121" s="3">
        <f t="shared" si="19"/>
        <v>7.6212</v>
      </c>
      <c r="W121" s="3">
        <f t="shared" si="20"/>
        <v>79</v>
      </c>
      <c r="X121" s="3">
        <f t="shared" si="21"/>
        <v>81</v>
      </c>
      <c r="Y121" s="3">
        <f t="shared" si="22"/>
        <v>82</v>
      </c>
      <c r="Z121" s="3">
        <f t="shared" si="23"/>
        <v>242</v>
      </c>
    </row>
    <row r="122" spans="1:26" ht="30" customHeight="1" x14ac:dyDescent="0.25">
      <c r="A122" s="1" t="s">
        <v>120</v>
      </c>
      <c r="B122" s="10">
        <v>408161</v>
      </c>
      <c r="C122" s="10">
        <v>394153</v>
      </c>
      <c r="D122" s="10">
        <v>397162</v>
      </c>
      <c r="E122" s="3" t="s">
        <v>508</v>
      </c>
      <c r="F122" s="3" t="s">
        <v>831</v>
      </c>
      <c r="G122" s="3" t="s">
        <v>512</v>
      </c>
      <c r="H122" s="3" t="s">
        <v>832</v>
      </c>
      <c r="I122" s="3" t="s">
        <v>1275</v>
      </c>
      <c r="J122" s="5" t="s">
        <v>1283</v>
      </c>
      <c r="K122" s="3">
        <v>80000</v>
      </c>
      <c r="L122" s="3">
        <v>0.90400000000000003</v>
      </c>
      <c r="M122" s="3">
        <v>26832</v>
      </c>
      <c r="N122" s="3">
        <v>0</v>
      </c>
      <c r="O122" s="3">
        <f t="shared" si="12"/>
        <v>0</v>
      </c>
      <c r="P122" s="3">
        <f t="shared" si="13"/>
        <v>0</v>
      </c>
      <c r="Q122" s="3">
        <f t="shared" si="14"/>
        <v>723.2</v>
      </c>
      <c r="R122" s="3">
        <f t="shared" si="15"/>
        <v>290.56127999999501</v>
      </c>
      <c r="S122" s="3">
        <f t="shared" si="16"/>
        <v>210.13391769599642</v>
      </c>
      <c r="T122" s="3">
        <f t="shared" si="17"/>
        <v>1.7551000000000001</v>
      </c>
      <c r="U122" s="3">
        <f t="shared" si="18"/>
        <v>7.1131000000000002</v>
      </c>
      <c r="V122" s="3">
        <f t="shared" si="19"/>
        <v>3.6951000000000001</v>
      </c>
      <c r="W122" s="3">
        <f t="shared" si="20"/>
        <v>57</v>
      </c>
      <c r="X122" s="3">
        <f t="shared" si="21"/>
        <v>81</v>
      </c>
      <c r="Y122" s="3">
        <f t="shared" si="22"/>
        <v>61</v>
      </c>
      <c r="Z122" s="3">
        <f t="shared" si="23"/>
        <v>199</v>
      </c>
    </row>
    <row r="123" spans="1:26" ht="30" customHeight="1" x14ac:dyDescent="0.25">
      <c r="A123" s="1" t="s">
        <v>121</v>
      </c>
      <c r="B123" s="10">
        <v>407145</v>
      </c>
      <c r="C123" s="10">
        <v>394153</v>
      </c>
      <c r="D123" s="10">
        <v>408161</v>
      </c>
      <c r="E123" s="3" t="s">
        <v>508</v>
      </c>
      <c r="F123" s="3" t="s">
        <v>600</v>
      </c>
      <c r="G123" s="3" t="s">
        <v>512</v>
      </c>
      <c r="H123" s="3" t="s">
        <v>600</v>
      </c>
      <c r="I123" s="3" t="s">
        <v>1275</v>
      </c>
      <c r="J123" s="5" t="s">
        <v>1283</v>
      </c>
      <c r="K123" s="3">
        <v>170000</v>
      </c>
      <c r="L123" s="3">
        <v>0.90400000000000003</v>
      </c>
      <c r="M123" s="3">
        <v>26832</v>
      </c>
      <c r="N123" s="3">
        <v>0</v>
      </c>
      <c r="O123" s="3">
        <f t="shared" si="12"/>
        <v>0</v>
      </c>
      <c r="P123" s="3">
        <f t="shared" si="13"/>
        <v>0</v>
      </c>
      <c r="Q123" s="3">
        <f t="shared" si="14"/>
        <v>1536.8</v>
      </c>
      <c r="R123" s="3">
        <f t="shared" si="15"/>
        <v>244.56128000000501</v>
      </c>
      <c r="S123" s="3">
        <f t="shared" si="16"/>
        <v>375.8417751040077</v>
      </c>
      <c r="T123" s="3">
        <f t="shared" si="17"/>
        <v>2.7944000000000004</v>
      </c>
      <c r="U123" s="3">
        <f t="shared" si="18"/>
        <v>6.9052999999999995</v>
      </c>
      <c r="V123" s="3">
        <f t="shared" si="19"/>
        <v>4.5957999999999997</v>
      </c>
      <c r="W123" s="3">
        <f t="shared" si="20"/>
        <v>59</v>
      </c>
      <c r="X123" s="3">
        <f t="shared" si="21"/>
        <v>81</v>
      </c>
      <c r="Y123" s="3">
        <f t="shared" si="22"/>
        <v>66</v>
      </c>
      <c r="Z123" s="3">
        <f t="shared" si="23"/>
        <v>206</v>
      </c>
    </row>
    <row r="124" spans="1:26" ht="30" customHeight="1" x14ac:dyDescent="0.25">
      <c r="A124" s="1" t="s">
        <v>122</v>
      </c>
      <c r="B124" s="10">
        <v>407145</v>
      </c>
      <c r="C124" s="10">
        <v>394153</v>
      </c>
      <c r="D124" s="10">
        <v>394145</v>
      </c>
      <c r="E124" s="3" t="s">
        <v>507</v>
      </c>
      <c r="F124" s="3" t="s">
        <v>826</v>
      </c>
      <c r="G124" s="3" t="s">
        <v>512</v>
      </c>
      <c r="H124" s="3" t="s">
        <v>826</v>
      </c>
      <c r="I124" s="3" t="s">
        <v>1275</v>
      </c>
      <c r="J124" s="5" t="s">
        <v>1283</v>
      </c>
      <c r="K124" s="3">
        <v>120000</v>
      </c>
      <c r="L124" s="3">
        <v>0.90400000000000003</v>
      </c>
      <c r="M124" s="3">
        <v>26832</v>
      </c>
      <c r="N124" s="3">
        <v>0</v>
      </c>
      <c r="O124" s="3">
        <f t="shared" si="12"/>
        <v>0</v>
      </c>
      <c r="P124" s="3">
        <f t="shared" si="13"/>
        <v>0</v>
      </c>
      <c r="Q124" s="3">
        <f t="shared" si="14"/>
        <v>1084.8</v>
      </c>
      <c r="R124" s="3">
        <f t="shared" si="15"/>
        <v>264.56128000000501</v>
      </c>
      <c r="S124" s="3">
        <f t="shared" si="16"/>
        <v>286.9960765440054</v>
      </c>
      <c r="T124" s="3">
        <f t="shared" si="17"/>
        <v>2.2862999999999998</v>
      </c>
      <c r="U124" s="3">
        <f t="shared" si="18"/>
        <v>6.9744999999999999</v>
      </c>
      <c r="V124" s="3">
        <f t="shared" si="19"/>
        <v>4.2493999999999996</v>
      </c>
      <c r="W124" s="3">
        <f t="shared" si="20"/>
        <v>58</v>
      </c>
      <c r="X124" s="3">
        <f t="shared" si="21"/>
        <v>81</v>
      </c>
      <c r="Y124" s="3">
        <f t="shared" si="22"/>
        <v>64</v>
      </c>
      <c r="Z124" s="3">
        <f t="shared" si="23"/>
        <v>203</v>
      </c>
    </row>
    <row r="125" spans="1:26" ht="30" customHeight="1" x14ac:dyDescent="0.25">
      <c r="A125" s="1" t="s">
        <v>123</v>
      </c>
      <c r="B125" s="10">
        <v>384145</v>
      </c>
      <c r="C125" s="10">
        <v>394153</v>
      </c>
      <c r="D125" s="10">
        <v>394145</v>
      </c>
      <c r="E125" s="3" t="s">
        <v>507</v>
      </c>
      <c r="F125" s="3" t="s">
        <v>833</v>
      </c>
      <c r="G125" s="3" t="s">
        <v>512</v>
      </c>
      <c r="H125" s="3" t="s">
        <v>827</v>
      </c>
      <c r="I125" s="3" t="s">
        <v>1275</v>
      </c>
      <c r="J125" s="5" t="s">
        <v>1283</v>
      </c>
      <c r="K125" s="3">
        <v>240000</v>
      </c>
      <c r="L125" s="3">
        <v>0.90400000000000003</v>
      </c>
      <c r="M125" s="3">
        <v>26832</v>
      </c>
      <c r="N125" s="3">
        <v>0</v>
      </c>
      <c r="O125" s="3">
        <f t="shared" si="12"/>
        <v>0</v>
      </c>
      <c r="P125" s="3">
        <f t="shared" si="13"/>
        <v>0</v>
      </c>
      <c r="Q125" s="3">
        <f t="shared" si="14"/>
        <v>2169.6</v>
      </c>
      <c r="R125" s="3">
        <f t="shared" si="15"/>
        <v>286.56128000001002</v>
      </c>
      <c r="S125" s="3">
        <f t="shared" si="16"/>
        <v>621.72335308802178</v>
      </c>
      <c r="T125" s="3">
        <f t="shared" si="17"/>
        <v>3.5333999999999999</v>
      </c>
      <c r="U125" s="3">
        <f t="shared" si="18"/>
        <v>7.0669000000000004</v>
      </c>
      <c r="V125" s="3">
        <f t="shared" si="19"/>
        <v>5.7736000000000001</v>
      </c>
      <c r="W125" s="3">
        <f t="shared" si="20"/>
        <v>60</v>
      </c>
      <c r="X125" s="3">
        <f t="shared" si="21"/>
        <v>81</v>
      </c>
      <c r="Y125" s="3">
        <f t="shared" si="22"/>
        <v>77</v>
      </c>
      <c r="Z125" s="3">
        <f t="shared" si="23"/>
        <v>218</v>
      </c>
    </row>
    <row r="126" spans="1:26" ht="30" customHeight="1" x14ac:dyDescent="0.25">
      <c r="A126" s="1" t="s">
        <v>124</v>
      </c>
      <c r="B126" s="10">
        <v>384165</v>
      </c>
      <c r="C126" s="10">
        <v>394153</v>
      </c>
      <c r="D126" s="10">
        <v>397162</v>
      </c>
      <c r="E126" s="3" t="s">
        <v>508</v>
      </c>
      <c r="F126" s="3" t="s">
        <v>834</v>
      </c>
      <c r="G126" s="3" t="s">
        <v>512</v>
      </c>
      <c r="H126" s="3" t="s">
        <v>828</v>
      </c>
      <c r="I126" s="3" t="s">
        <v>1275</v>
      </c>
      <c r="J126" s="5" t="s">
        <v>1283</v>
      </c>
      <c r="K126" s="3">
        <v>150000</v>
      </c>
      <c r="L126" s="3">
        <v>0.90400000000000003</v>
      </c>
      <c r="M126" s="3">
        <v>26832</v>
      </c>
      <c r="N126" s="3">
        <v>0</v>
      </c>
      <c r="O126" s="3">
        <f t="shared" si="12"/>
        <v>0</v>
      </c>
      <c r="P126" s="3">
        <f t="shared" si="13"/>
        <v>0</v>
      </c>
      <c r="Q126" s="3">
        <f t="shared" si="14"/>
        <v>1356</v>
      </c>
      <c r="R126" s="3">
        <f t="shared" si="15"/>
        <v>282.56128000000001</v>
      </c>
      <c r="S126" s="3">
        <f t="shared" si="16"/>
        <v>383.15309568000004</v>
      </c>
      <c r="T126" s="3">
        <f t="shared" si="17"/>
        <v>2.5635000000000003</v>
      </c>
      <c r="U126" s="3">
        <f t="shared" si="18"/>
        <v>7.0206999999999997</v>
      </c>
      <c r="V126" s="3">
        <f t="shared" si="19"/>
        <v>4.6650999999999998</v>
      </c>
      <c r="W126" s="3">
        <f t="shared" si="20"/>
        <v>58</v>
      </c>
      <c r="X126" s="3">
        <f t="shared" si="21"/>
        <v>81</v>
      </c>
      <c r="Y126" s="3">
        <f t="shared" si="22"/>
        <v>67</v>
      </c>
      <c r="Z126" s="3">
        <f t="shared" si="23"/>
        <v>206</v>
      </c>
    </row>
    <row r="127" spans="1:26" ht="30" customHeight="1" x14ac:dyDescent="0.25">
      <c r="A127" s="1" t="s">
        <v>125</v>
      </c>
      <c r="B127" s="10">
        <v>397162</v>
      </c>
      <c r="C127" s="10">
        <v>384165</v>
      </c>
      <c r="D127" s="10">
        <v>401172</v>
      </c>
      <c r="E127" s="3" t="s">
        <v>508</v>
      </c>
      <c r="F127" s="3" t="s">
        <v>773</v>
      </c>
      <c r="G127" s="3" t="s">
        <v>512</v>
      </c>
      <c r="H127" s="3" t="s">
        <v>829</v>
      </c>
      <c r="I127" s="3" t="s">
        <v>1275</v>
      </c>
      <c r="J127" s="5" t="s">
        <v>1283</v>
      </c>
      <c r="K127" s="3">
        <v>320000</v>
      </c>
      <c r="L127" s="3">
        <v>0.90400000000000003</v>
      </c>
      <c r="M127" s="3">
        <v>26832</v>
      </c>
      <c r="N127" s="3">
        <v>0</v>
      </c>
      <c r="O127" s="3">
        <f t="shared" si="12"/>
        <v>0</v>
      </c>
      <c r="P127" s="3">
        <f t="shared" si="13"/>
        <v>0</v>
      </c>
      <c r="Q127" s="3">
        <f t="shared" si="14"/>
        <v>2892.8</v>
      </c>
      <c r="R127" s="3">
        <f t="shared" si="15"/>
        <v>284.56127999998</v>
      </c>
      <c r="S127" s="3">
        <f t="shared" si="16"/>
        <v>823.17887078394222</v>
      </c>
      <c r="T127" s="3">
        <f t="shared" si="17"/>
        <v>4.0876999999999999</v>
      </c>
      <c r="U127" s="3">
        <f t="shared" si="18"/>
        <v>7.0438000000000001</v>
      </c>
      <c r="V127" s="3">
        <f t="shared" si="19"/>
        <v>6.3048000000000002</v>
      </c>
      <c r="W127" s="3">
        <f t="shared" si="20"/>
        <v>63</v>
      </c>
      <c r="X127" s="3">
        <f t="shared" si="21"/>
        <v>81</v>
      </c>
      <c r="Y127" s="3">
        <f t="shared" si="22"/>
        <v>79</v>
      </c>
      <c r="Z127" s="3">
        <f t="shared" si="23"/>
        <v>223</v>
      </c>
    </row>
    <row r="128" spans="1:26" ht="30" customHeight="1" x14ac:dyDescent="0.25">
      <c r="A128" s="1" t="s">
        <v>126</v>
      </c>
      <c r="B128" s="10">
        <v>389173</v>
      </c>
      <c r="C128" s="10">
        <v>384165</v>
      </c>
      <c r="D128" s="10">
        <v>401172</v>
      </c>
      <c r="E128" s="3" t="s">
        <v>507</v>
      </c>
      <c r="F128" s="3" t="s">
        <v>841</v>
      </c>
      <c r="G128" s="3" t="s">
        <v>512</v>
      </c>
      <c r="H128" s="3" t="s">
        <v>829</v>
      </c>
      <c r="I128" s="3" t="s">
        <v>1275</v>
      </c>
      <c r="J128" s="5" t="s">
        <v>1283</v>
      </c>
      <c r="K128" s="3">
        <v>110000</v>
      </c>
      <c r="L128" s="3">
        <v>0.90400000000000003</v>
      </c>
      <c r="M128" s="3">
        <v>26832</v>
      </c>
      <c r="N128" s="3">
        <v>0</v>
      </c>
      <c r="O128" s="3">
        <f t="shared" si="12"/>
        <v>0</v>
      </c>
      <c r="P128" s="3">
        <f t="shared" si="13"/>
        <v>0</v>
      </c>
      <c r="Q128" s="3">
        <f t="shared" si="14"/>
        <v>994.4</v>
      </c>
      <c r="R128" s="3">
        <f t="shared" si="15"/>
        <v>258.56128000000251</v>
      </c>
      <c r="S128" s="3">
        <f t="shared" si="16"/>
        <v>257.11333683200252</v>
      </c>
      <c r="T128" s="3">
        <f t="shared" si="17"/>
        <v>2.2170000000000001</v>
      </c>
      <c r="U128" s="3">
        <f t="shared" si="18"/>
        <v>6.9515000000000002</v>
      </c>
      <c r="V128" s="3">
        <f t="shared" si="19"/>
        <v>4.0876999999999999</v>
      </c>
      <c r="W128" s="3">
        <f t="shared" si="20"/>
        <v>58</v>
      </c>
      <c r="X128" s="3">
        <f t="shared" si="21"/>
        <v>81</v>
      </c>
      <c r="Y128" s="3">
        <f t="shared" si="22"/>
        <v>63</v>
      </c>
      <c r="Z128" s="3">
        <f t="shared" si="23"/>
        <v>202</v>
      </c>
    </row>
    <row r="129" spans="1:26" ht="30" customHeight="1" x14ac:dyDescent="0.25">
      <c r="A129" s="1" t="s">
        <v>127</v>
      </c>
      <c r="B129" s="10">
        <v>384165</v>
      </c>
      <c r="C129" s="10">
        <v>394153</v>
      </c>
      <c r="D129" s="10">
        <v>385145</v>
      </c>
      <c r="E129" s="3" t="s">
        <v>507</v>
      </c>
      <c r="F129" s="3" t="s">
        <v>842</v>
      </c>
      <c r="G129" s="3" t="s">
        <v>512</v>
      </c>
      <c r="H129" s="3" t="s">
        <v>835</v>
      </c>
      <c r="I129" s="3" t="s">
        <v>1275</v>
      </c>
      <c r="J129" s="5" t="s">
        <v>1283</v>
      </c>
      <c r="K129" s="3">
        <v>500000</v>
      </c>
      <c r="L129" s="3">
        <v>0.86399999999999999</v>
      </c>
      <c r="M129" s="3">
        <v>21608</v>
      </c>
      <c r="N129" s="3">
        <v>0</v>
      </c>
      <c r="O129" s="3">
        <f t="shared" si="12"/>
        <v>0</v>
      </c>
      <c r="P129" s="3">
        <f t="shared" si="13"/>
        <v>0</v>
      </c>
      <c r="Q129" s="3">
        <f t="shared" si="14"/>
        <v>4320</v>
      </c>
      <c r="R129" s="3">
        <f t="shared" si="15"/>
        <v>186.69311999999999</v>
      </c>
      <c r="S129" s="3">
        <f t="shared" si="16"/>
        <v>806.51427839999997</v>
      </c>
      <c r="T129" s="3">
        <f t="shared" si="17"/>
        <v>4.7575000000000003</v>
      </c>
      <c r="U129" s="3">
        <f t="shared" si="18"/>
        <v>6.6742999999999997</v>
      </c>
      <c r="V129" s="3">
        <f t="shared" si="19"/>
        <v>6.2585999999999995</v>
      </c>
      <c r="W129" s="3">
        <f t="shared" si="20"/>
        <v>68</v>
      </c>
      <c r="X129" s="3">
        <f t="shared" si="21"/>
        <v>80</v>
      </c>
      <c r="Y129" s="3">
        <f t="shared" si="22"/>
        <v>79</v>
      </c>
      <c r="Z129" s="3">
        <f t="shared" si="23"/>
        <v>227</v>
      </c>
    </row>
    <row r="130" spans="1:26" ht="30" customHeight="1" x14ac:dyDescent="0.25">
      <c r="A130" s="1" t="s">
        <v>128</v>
      </c>
      <c r="B130" s="10">
        <v>434128</v>
      </c>
      <c r="C130" s="10">
        <v>445139</v>
      </c>
      <c r="D130" s="10">
        <v>449118</v>
      </c>
      <c r="E130" s="3" t="s">
        <v>508</v>
      </c>
      <c r="F130" s="3" t="s">
        <v>843</v>
      </c>
      <c r="G130" s="3" t="s">
        <v>513</v>
      </c>
      <c r="H130" s="3" t="s">
        <v>836</v>
      </c>
      <c r="I130" s="3" t="s">
        <v>1275</v>
      </c>
      <c r="J130" s="5" t="s">
        <v>1283</v>
      </c>
      <c r="K130" s="3">
        <v>1400000</v>
      </c>
      <c r="L130" s="3">
        <v>0.94699999999999995</v>
      </c>
      <c r="M130" s="3">
        <v>45466</v>
      </c>
      <c r="N130" s="3">
        <v>0</v>
      </c>
      <c r="O130" s="3">
        <f t="shared" ref="O130:O193" si="24">IF(G130="Tundra",-0.1,IF(G130="Taiga",-0.05,0))</f>
        <v>0</v>
      </c>
      <c r="P130" s="3">
        <f t="shared" ref="P130:P193" si="25">IF(G130="Forest",0.1,IF(G130="Jungle",0.1,IF(G130="Plains",-0.2,0)))</f>
        <v>0.1</v>
      </c>
      <c r="Q130" s="3">
        <f t="shared" ref="Q130:Q193" si="26">((K130*L130)/100)</f>
        <v>13258</v>
      </c>
      <c r="R130" s="3">
        <f t="shared" ref="R130:R193" si="27">((M130*L130)/100)+(MOD(MOD(K130,Q130),50))</f>
        <v>440.56301999999994</v>
      </c>
      <c r="S130" s="3">
        <f t="shared" ref="S130:S193" si="28">(Q130*R130)/1000</f>
        <v>5840.9845191599989</v>
      </c>
      <c r="T130" s="3">
        <f t="shared" ref="T130:T193" si="29">PERCENTRANK($Q$2:$Q$435,Q130,5)*10</f>
        <v>7.5749999999999993</v>
      </c>
      <c r="U130" s="3">
        <f t="shared" ref="U130:U193" si="30">PERCENTRANK($R$2:$R$435,R130,5)*10</f>
        <v>8.2447999999999997</v>
      </c>
      <c r="V130" s="3">
        <f t="shared" ref="V130:V193" si="31">PERCENTRANK($S$2:$S$435,S130,5)*10</f>
        <v>9.0992999999999995</v>
      </c>
      <c r="W130" s="3">
        <f t="shared" ref="W130:W193" si="32">ROUND((10*((ATAN(T130-5))+7)*(1+N130)),0)</f>
        <v>82</v>
      </c>
      <c r="X130" s="3">
        <f t="shared" ref="X130:X193" si="33">ROUND(10*((ATAN(U130-5))+7)*(1+O130),0)</f>
        <v>83</v>
      </c>
      <c r="Y130" s="3">
        <f t="shared" ref="Y130:Y193" si="34">ROUND(10*((ATAN(V130-5))+7)*(1+P130),0)</f>
        <v>92</v>
      </c>
      <c r="Z130" s="3">
        <f t="shared" ref="Z130:Z193" si="35">(W130+X130+Y130)</f>
        <v>257</v>
      </c>
    </row>
    <row r="131" spans="1:26" ht="30" customHeight="1" x14ac:dyDescent="0.25">
      <c r="A131" s="1" t="s">
        <v>129</v>
      </c>
      <c r="B131" s="10">
        <v>434128</v>
      </c>
      <c r="C131" s="10">
        <v>432105</v>
      </c>
      <c r="D131" s="10">
        <v>449118</v>
      </c>
      <c r="E131" s="3" t="s">
        <v>508</v>
      </c>
      <c r="F131" s="3" t="s">
        <v>847</v>
      </c>
      <c r="G131" s="3" t="s">
        <v>513</v>
      </c>
      <c r="H131" s="3" t="s">
        <v>837</v>
      </c>
      <c r="I131" s="3" t="s">
        <v>1275</v>
      </c>
      <c r="J131" s="5" t="s">
        <v>1283</v>
      </c>
      <c r="K131" s="3">
        <v>550000</v>
      </c>
      <c r="L131" s="3">
        <v>0.94699999999999995</v>
      </c>
      <c r="M131" s="3">
        <v>45466</v>
      </c>
      <c r="N131" s="3">
        <v>0</v>
      </c>
      <c r="O131" s="3">
        <f t="shared" si="24"/>
        <v>0</v>
      </c>
      <c r="P131" s="3">
        <f t="shared" si="25"/>
        <v>0.1</v>
      </c>
      <c r="Q131" s="3">
        <f t="shared" si="26"/>
        <v>5208.5</v>
      </c>
      <c r="R131" s="3">
        <f t="shared" si="27"/>
        <v>438.06301999999994</v>
      </c>
      <c r="S131" s="3">
        <f t="shared" si="28"/>
        <v>2281.6512396699995</v>
      </c>
      <c r="T131" s="3">
        <f t="shared" si="29"/>
        <v>5.3578999999999999</v>
      </c>
      <c r="U131" s="3">
        <f t="shared" si="30"/>
        <v>8.1754999999999995</v>
      </c>
      <c r="V131" s="3">
        <f t="shared" si="31"/>
        <v>7.8290000000000006</v>
      </c>
      <c r="W131" s="3">
        <f t="shared" si="32"/>
        <v>73</v>
      </c>
      <c r="X131" s="3">
        <f t="shared" si="33"/>
        <v>83</v>
      </c>
      <c r="Y131" s="3">
        <f t="shared" si="34"/>
        <v>91</v>
      </c>
      <c r="Z131" s="3">
        <f t="shared" si="35"/>
        <v>247</v>
      </c>
    </row>
    <row r="132" spans="1:26" ht="30" customHeight="1" x14ac:dyDescent="0.25">
      <c r="A132" s="1" t="s">
        <v>130</v>
      </c>
      <c r="B132" s="10">
        <v>447105</v>
      </c>
      <c r="C132" s="10">
        <v>432105</v>
      </c>
      <c r="D132" s="10">
        <v>449118</v>
      </c>
      <c r="E132" s="3" t="s">
        <v>507</v>
      </c>
      <c r="F132" s="3" t="s">
        <v>854</v>
      </c>
      <c r="G132" s="3" t="s">
        <v>513</v>
      </c>
      <c r="H132" s="3" t="s">
        <v>838</v>
      </c>
      <c r="I132" s="3" t="s">
        <v>1275</v>
      </c>
      <c r="J132" s="5" t="s">
        <v>1283</v>
      </c>
      <c r="K132" s="3">
        <v>3600000</v>
      </c>
      <c r="L132" s="3">
        <v>0.94699999999999995</v>
      </c>
      <c r="M132" s="3">
        <v>45466</v>
      </c>
      <c r="N132" s="3">
        <v>0</v>
      </c>
      <c r="O132" s="3">
        <f t="shared" si="24"/>
        <v>0</v>
      </c>
      <c r="P132" s="3">
        <f t="shared" si="25"/>
        <v>0.1</v>
      </c>
      <c r="Q132" s="3">
        <f t="shared" si="26"/>
        <v>34092</v>
      </c>
      <c r="R132" s="3">
        <f t="shared" si="27"/>
        <v>470.56301999999994</v>
      </c>
      <c r="S132" s="3">
        <f t="shared" si="28"/>
        <v>16042.434477839997</v>
      </c>
      <c r="T132" s="3">
        <f t="shared" si="29"/>
        <v>8.7759</v>
      </c>
      <c r="U132" s="3">
        <f t="shared" si="30"/>
        <v>8.360199999999999</v>
      </c>
      <c r="V132" s="3">
        <f t="shared" si="31"/>
        <v>9.815199999999999</v>
      </c>
      <c r="W132" s="3">
        <f t="shared" si="32"/>
        <v>83</v>
      </c>
      <c r="X132" s="3">
        <f t="shared" si="33"/>
        <v>83</v>
      </c>
      <c r="Y132" s="3">
        <f t="shared" si="34"/>
        <v>92</v>
      </c>
      <c r="Z132" s="3">
        <f t="shared" si="35"/>
        <v>258</v>
      </c>
    </row>
    <row r="133" spans="1:26" ht="30" customHeight="1" x14ac:dyDescent="0.25">
      <c r="A133" s="1" t="s">
        <v>131</v>
      </c>
      <c r="B133" s="10">
        <v>447105</v>
      </c>
      <c r="C133" s="10">
        <v>432100</v>
      </c>
      <c r="D133" s="10">
        <v>432105</v>
      </c>
      <c r="E133" s="3" t="s">
        <v>507</v>
      </c>
      <c r="F133" s="3" t="s">
        <v>848</v>
      </c>
      <c r="G133" s="3" t="s">
        <v>513</v>
      </c>
      <c r="H133" s="3" t="s">
        <v>839</v>
      </c>
      <c r="I133" s="3" t="s">
        <v>1275</v>
      </c>
      <c r="J133" s="5" t="s">
        <v>1283</v>
      </c>
      <c r="K133" s="3">
        <v>240000</v>
      </c>
      <c r="L133" s="3">
        <v>0.94699999999999995</v>
      </c>
      <c r="M133" s="3">
        <v>45466</v>
      </c>
      <c r="N133" s="3">
        <v>0</v>
      </c>
      <c r="O133" s="3">
        <f t="shared" si="24"/>
        <v>0</v>
      </c>
      <c r="P133" s="3">
        <f t="shared" si="25"/>
        <v>0.1</v>
      </c>
      <c r="Q133" s="3">
        <f t="shared" si="26"/>
        <v>2272.8000000000002</v>
      </c>
      <c r="R133" s="3">
        <f t="shared" si="27"/>
        <v>436.56301999998084</v>
      </c>
      <c r="S133" s="3">
        <f t="shared" si="28"/>
        <v>992.22043185595658</v>
      </c>
      <c r="T133" s="3">
        <f t="shared" si="29"/>
        <v>3.6257999999999999</v>
      </c>
      <c r="U133" s="3">
        <f t="shared" si="30"/>
        <v>8.1061999999999994</v>
      </c>
      <c r="V133" s="3">
        <f t="shared" si="31"/>
        <v>6.6742999999999997</v>
      </c>
      <c r="W133" s="3">
        <f t="shared" si="32"/>
        <v>61</v>
      </c>
      <c r="X133" s="3">
        <f t="shared" si="33"/>
        <v>83</v>
      </c>
      <c r="Y133" s="3">
        <f t="shared" si="34"/>
        <v>88</v>
      </c>
      <c r="Z133" s="3">
        <f t="shared" si="35"/>
        <v>232</v>
      </c>
    </row>
    <row r="134" spans="1:26" s="11" customFormat="1" ht="30" customHeight="1" x14ac:dyDescent="0.25">
      <c r="A134" s="12" t="s">
        <v>132</v>
      </c>
      <c r="B134" s="13">
        <v>449118</v>
      </c>
      <c r="C134" s="13">
        <v>447105</v>
      </c>
      <c r="D134" s="13">
        <v>463102</v>
      </c>
      <c r="E134" s="14" t="s">
        <v>507</v>
      </c>
      <c r="F134" s="14" t="s">
        <v>855</v>
      </c>
      <c r="G134" s="14" t="s">
        <v>513</v>
      </c>
      <c r="H134" s="14" t="s">
        <v>840</v>
      </c>
      <c r="I134" s="3" t="s">
        <v>1275</v>
      </c>
      <c r="J134" s="5" t="s">
        <v>1283</v>
      </c>
      <c r="K134" s="14">
        <v>95000</v>
      </c>
      <c r="L134" s="3">
        <v>0.94699999999999995</v>
      </c>
      <c r="M134" s="3">
        <v>45466</v>
      </c>
      <c r="N134" s="3">
        <v>0</v>
      </c>
      <c r="O134" s="3">
        <f t="shared" si="24"/>
        <v>0</v>
      </c>
      <c r="P134" s="3">
        <f t="shared" si="25"/>
        <v>0.1</v>
      </c>
      <c r="Q134" s="3">
        <f t="shared" si="26"/>
        <v>899.65</v>
      </c>
      <c r="R134" s="3">
        <f t="shared" si="27"/>
        <v>467.31302000000233</v>
      </c>
      <c r="S134" s="3">
        <f t="shared" si="28"/>
        <v>420.41815844300208</v>
      </c>
      <c r="T134" s="3">
        <f t="shared" si="29"/>
        <v>2.1016000000000004</v>
      </c>
      <c r="U134" s="3">
        <f t="shared" si="30"/>
        <v>8.3370999999999995</v>
      </c>
      <c r="V134" s="3">
        <f t="shared" si="31"/>
        <v>4.8959999999999999</v>
      </c>
      <c r="W134" s="14">
        <f t="shared" si="32"/>
        <v>58</v>
      </c>
      <c r="X134" s="14">
        <f t="shared" si="33"/>
        <v>83</v>
      </c>
      <c r="Y134" s="14">
        <f t="shared" si="34"/>
        <v>76</v>
      </c>
      <c r="Z134" s="14">
        <f t="shared" si="35"/>
        <v>217</v>
      </c>
    </row>
    <row r="135" spans="1:26" ht="30" customHeight="1" x14ac:dyDescent="0.25">
      <c r="A135" s="1" t="s">
        <v>133</v>
      </c>
      <c r="B135" s="10">
        <v>449118</v>
      </c>
      <c r="C135" s="10">
        <v>463123</v>
      </c>
      <c r="D135" s="10">
        <v>462103</v>
      </c>
      <c r="E135" s="3" t="s">
        <v>508</v>
      </c>
      <c r="F135" s="3" t="s">
        <v>856</v>
      </c>
      <c r="G135" s="3" t="s">
        <v>513</v>
      </c>
      <c r="H135" s="3" t="s">
        <v>857</v>
      </c>
      <c r="I135" s="3" t="s">
        <v>1275</v>
      </c>
      <c r="J135" s="5" t="s">
        <v>1283</v>
      </c>
      <c r="K135" s="3">
        <v>1700000</v>
      </c>
      <c r="L135" s="3">
        <v>0.88</v>
      </c>
      <c r="M135" s="3">
        <v>15304</v>
      </c>
      <c r="N135" s="3">
        <v>0</v>
      </c>
      <c r="O135" s="3">
        <f t="shared" si="24"/>
        <v>0</v>
      </c>
      <c r="P135" s="3">
        <f t="shared" si="25"/>
        <v>0.1</v>
      </c>
      <c r="Q135" s="3">
        <f t="shared" si="26"/>
        <v>14960</v>
      </c>
      <c r="R135" s="3">
        <f t="shared" si="27"/>
        <v>154.67520000000002</v>
      </c>
      <c r="S135" s="3">
        <f t="shared" si="28"/>
        <v>2313.9409920000003</v>
      </c>
      <c r="T135" s="3">
        <f t="shared" si="29"/>
        <v>7.7829000000000006</v>
      </c>
      <c r="U135" s="3">
        <f t="shared" si="30"/>
        <v>6.4203000000000001</v>
      </c>
      <c r="V135" s="3">
        <f t="shared" si="31"/>
        <v>7.8751999999999995</v>
      </c>
      <c r="W135" s="3">
        <f t="shared" si="32"/>
        <v>82</v>
      </c>
      <c r="X135" s="3">
        <f t="shared" si="33"/>
        <v>80</v>
      </c>
      <c r="Y135" s="3">
        <f t="shared" si="34"/>
        <v>91</v>
      </c>
      <c r="Z135" s="3">
        <f t="shared" si="35"/>
        <v>253</v>
      </c>
    </row>
    <row r="136" spans="1:26" ht="30" customHeight="1" x14ac:dyDescent="0.25">
      <c r="A136" s="1" t="s">
        <v>134</v>
      </c>
      <c r="B136" s="10">
        <v>449118</v>
      </c>
      <c r="C136" s="10">
        <v>463123</v>
      </c>
      <c r="D136" s="10">
        <v>457131</v>
      </c>
      <c r="E136" s="3" t="s">
        <v>508</v>
      </c>
      <c r="F136" s="3" t="s">
        <v>858</v>
      </c>
      <c r="G136" s="3" t="s">
        <v>513</v>
      </c>
      <c r="H136" s="3" t="s">
        <v>1282</v>
      </c>
      <c r="I136" s="3" t="s">
        <v>1275</v>
      </c>
      <c r="J136" s="5" t="s">
        <v>1283</v>
      </c>
      <c r="K136" s="3">
        <v>1300000</v>
      </c>
      <c r="L136" s="3">
        <v>0.9</v>
      </c>
      <c r="M136" s="3">
        <v>22627</v>
      </c>
      <c r="N136" s="3">
        <v>0</v>
      </c>
      <c r="O136" s="3">
        <f t="shared" si="24"/>
        <v>0</v>
      </c>
      <c r="P136" s="3">
        <f t="shared" si="25"/>
        <v>0.1</v>
      </c>
      <c r="Q136" s="3">
        <f t="shared" si="26"/>
        <v>11700</v>
      </c>
      <c r="R136" s="3">
        <f t="shared" si="27"/>
        <v>203.643</v>
      </c>
      <c r="S136" s="3">
        <f t="shared" si="28"/>
        <v>2382.6231000000002</v>
      </c>
      <c r="T136" s="3">
        <f t="shared" si="29"/>
        <v>7.3672000000000004</v>
      </c>
      <c r="U136" s="3">
        <f t="shared" si="30"/>
        <v>6.7898000000000005</v>
      </c>
      <c r="V136" s="3">
        <f t="shared" si="31"/>
        <v>7.8983000000000008</v>
      </c>
      <c r="W136" s="3">
        <f t="shared" si="32"/>
        <v>82</v>
      </c>
      <c r="X136" s="3">
        <f t="shared" si="33"/>
        <v>81</v>
      </c>
      <c r="Y136" s="3">
        <f t="shared" si="34"/>
        <v>91</v>
      </c>
      <c r="Z136" s="3">
        <f t="shared" si="35"/>
        <v>254</v>
      </c>
    </row>
    <row r="137" spans="1:26" ht="30" customHeight="1" x14ac:dyDescent="0.25">
      <c r="A137" s="1" t="s">
        <v>135</v>
      </c>
      <c r="B137" s="10">
        <v>449118</v>
      </c>
      <c r="C137" s="10">
        <v>445139</v>
      </c>
      <c r="D137" s="10">
        <v>457131</v>
      </c>
      <c r="E137" s="3" t="s">
        <v>508</v>
      </c>
      <c r="F137" s="3" t="s">
        <v>585</v>
      </c>
      <c r="G137" s="3" t="s">
        <v>513</v>
      </c>
      <c r="H137" s="3" t="s">
        <v>586</v>
      </c>
      <c r="I137" s="3" t="s">
        <v>1275</v>
      </c>
      <c r="J137" s="5" t="s">
        <v>1283</v>
      </c>
      <c r="K137" s="3">
        <v>1800000</v>
      </c>
      <c r="L137" s="3">
        <v>0.92200000000000004</v>
      </c>
      <c r="M137" s="3">
        <v>48634</v>
      </c>
      <c r="N137" s="3">
        <v>0</v>
      </c>
      <c r="O137" s="3">
        <f t="shared" si="24"/>
        <v>0</v>
      </c>
      <c r="P137" s="3">
        <f t="shared" si="25"/>
        <v>0.1</v>
      </c>
      <c r="Q137" s="3">
        <f t="shared" si="26"/>
        <v>16596</v>
      </c>
      <c r="R137" s="3">
        <f t="shared" si="27"/>
        <v>480.40548000000001</v>
      </c>
      <c r="S137" s="3">
        <f t="shared" si="28"/>
        <v>7972.8093460800001</v>
      </c>
      <c r="T137" s="3">
        <f t="shared" si="29"/>
        <v>8.06</v>
      </c>
      <c r="U137" s="3">
        <f t="shared" si="30"/>
        <v>8.4064000000000014</v>
      </c>
      <c r="V137" s="3">
        <f t="shared" si="31"/>
        <v>9.4457000000000004</v>
      </c>
      <c r="W137" s="3">
        <f t="shared" si="32"/>
        <v>83</v>
      </c>
      <c r="X137" s="3">
        <f t="shared" si="33"/>
        <v>83</v>
      </c>
      <c r="Y137" s="3">
        <f t="shared" si="34"/>
        <v>92</v>
      </c>
      <c r="Z137" s="3">
        <f t="shared" si="35"/>
        <v>258</v>
      </c>
    </row>
    <row r="138" spans="1:26" ht="30" customHeight="1" x14ac:dyDescent="0.25">
      <c r="A138" s="1" t="s">
        <v>136</v>
      </c>
      <c r="B138" s="10">
        <v>457145</v>
      </c>
      <c r="C138" s="10">
        <v>445139</v>
      </c>
      <c r="D138" s="10">
        <v>457131</v>
      </c>
      <c r="E138" s="3" t="s">
        <v>507</v>
      </c>
      <c r="F138" s="3" t="s">
        <v>859</v>
      </c>
      <c r="G138" s="3" t="s">
        <v>513</v>
      </c>
      <c r="H138" s="3" t="s">
        <v>844</v>
      </c>
      <c r="I138" s="3" t="s">
        <v>1275</v>
      </c>
      <c r="J138" s="5" t="s">
        <v>1283</v>
      </c>
      <c r="K138" s="3">
        <v>790000</v>
      </c>
      <c r="L138" s="3">
        <v>0.85399999999999998</v>
      </c>
      <c r="M138" s="3">
        <v>14033</v>
      </c>
      <c r="N138" s="3">
        <v>0</v>
      </c>
      <c r="O138" s="3">
        <f t="shared" si="24"/>
        <v>0</v>
      </c>
      <c r="P138" s="3">
        <f t="shared" si="25"/>
        <v>0.1</v>
      </c>
      <c r="Q138" s="3">
        <f t="shared" si="26"/>
        <v>6746.6</v>
      </c>
      <c r="R138" s="3">
        <f t="shared" si="27"/>
        <v>167.64181999995742</v>
      </c>
      <c r="S138" s="3">
        <f t="shared" si="28"/>
        <v>1131.0123028117127</v>
      </c>
      <c r="T138" s="3">
        <f t="shared" si="29"/>
        <v>6.12</v>
      </c>
      <c r="U138" s="3">
        <f t="shared" si="30"/>
        <v>6.4895999999999994</v>
      </c>
      <c r="V138" s="3">
        <f t="shared" si="31"/>
        <v>6.9515000000000002</v>
      </c>
      <c r="W138" s="3">
        <f t="shared" si="32"/>
        <v>78</v>
      </c>
      <c r="X138" s="3">
        <f t="shared" si="33"/>
        <v>80</v>
      </c>
      <c r="Y138" s="3">
        <f t="shared" si="34"/>
        <v>89</v>
      </c>
      <c r="Z138" s="3">
        <f t="shared" si="35"/>
        <v>247</v>
      </c>
    </row>
    <row r="139" spans="1:26" ht="30" customHeight="1" x14ac:dyDescent="0.25">
      <c r="A139" s="1" t="s">
        <v>137</v>
      </c>
      <c r="B139" s="10">
        <v>457131</v>
      </c>
      <c r="C139" s="10">
        <v>463123</v>
      </c>
      <c r="D139" s="10">
        <v>470135</v>
      </c>
      <c r="E139" s="3" t="s">
        <v>508</v>
      </c>
      <c r="F139" s="3" t="s">
        <v>860</v>
      </c>
      <c r="G139" s="3" t="s">
        <v>513</v>
      </c>
      <c r="H139" s="3" t="s">
        <v>845</v>
      </c>
      <c r="I139" s="3" t="s">
        <v>1275</v>
      </c>
      <c r="J139" s="5" t="s">
        <v>1283</v>
      </c>
      <c r="K139" s="3">
        <v>1700000</v>
      </c>
      <c r="L139" s="3">
        <v>0.85099999999999998</v>
      </c>
      <c r="M139" s="3">
        <v>15373</v>
      </c>
      <c r="N139" s="3">
        <v>0</v>
      </c>
      <c r="O139" s="3">
        <f t="shared" si="24"/>
        <v>0</v>
      </c>
      <c r="P139" s="3">
        <f t="shared" si="25"/>
        <v>0.1</v>
      </c>
      <c r="Q139" s="3">
        <f t="shared" si="26"/>
        <v>14467</v>
      </c>
      <c r="R139" s="3">
        <f t="shared" si="27"/>
        <v>141.82423</v>
      </c>
      <c r="S139" s="3">
        <f t="shared" si="28"/>
        <v>2051.7711354100002</v>
      </c>
      <c r="T139" s="3">
        <f t="shared" si="29"/>
        <v>7.6673999999999998</v>
      </c>
      <c r="U139" s="3">
        <f t="shared" si="30"/>
        <v>6.3971999999999998</v>
      </c>
      <c r="V139" s="3">
        <f t="shared" si="31"/>
        <v>7.6905000000000001</v>
      </c>
      <c r="W139" s="3">
        <f t="shared" si="32"/>
        <v>82</v>
      </c>
      <c r="X139" s="3">
        <f t="shared" si="33"/>
        <v>79</v>
      </c>
      <c r="Y139" s="3">
        <f t="shared" si="34"/>
        <v>90</v>
      </c>
      <c r="Z139" s="3">
        <f t="shared" si="35"/>
        <v>251</v>
      </c>
    </row>
    <row r="140" spans="1:26" ht="30" customHeight="1" x14ac:dyDescent="0.25">
      <c r="A140" s="1" t="s">
        <v>138</v>
      </c>
      <c r="B140" s="10">
        <v>457131</v>
      </c>
      <c r="C140" s="10">
        <v>457145</v>
      </c>
      <c r="D140" s="10">
        <v>470135</v>
      </c>
      <c r="E140" s="3" t="s">
        <v>508</v>
      </c>
      <c r="F140" s="3" t="s">
        <v>861</v>
      </c>
      <c r="G140" s="3" t="s">
        <v>513</v>
      </c>
      <c r="H140" s="3" t="s">
        <v>846</v>
      </c>
      <c r="I140" s="3" t="s">
        <v>1275</v>
      </c>
      <c r="J140" s="5" t="s">
        <v>1283</v>
      </c>
      <c r="K140" s="3">
        <v>270000</v>
      </c>
      <c r="L140" s="3">
        <v>0.85399999999999998</v>
      </c>
      <c r="M140" s="3">
        <v>5762</v>
      </c>
      <c r="N140" s="3">
        <v>0</v>
      </c>
      <c r="O140" s="3">
        <f t="shared" si="24"/>
        <v>0</v>
      </c>
      <c r="P140" s="3">
        <f t="shared" si="25"/>
        <v>0.1</v>
      </c>
      <c r="Q140" s="3">
        <f t="shared" si="26"/>
        <v>2305.8000000000002</v>
      </c>
      <c r="R140" s="3">
        <f t="shared" si="27"/>
        <v>70.607479999978722</v>
      </c>
      <c r="S140" s="3">
        <f t="shared" si="28"/>
        <v>162.80672738395097</v>
      </c>
      <c r="T140" s="3">
        <f t="shared" si="29"/>
        <v>3.6720000000000002</v>
      </c>
      <c r="U140" s="3">
        <f t="shared" si="30"/>
        <v>3.4871999999999996</v>
      </c>
      <c r="V140" s="3">
        <f t="shared" si="31"/>
        <v>3.0484</v>
      </c>
      <c r="W140" s="3">
        <f t="shared" si="32"/>
        <v>61</v>
      </c>
      <c r="X140" s="3">
        <f t="shared" si="33"/>
        <v>60</v>
      </c>
      <c r="Y140" s="3">
        <f t="shared" si="34"/>
        <v>65</v>
      </c>
      <c r="Z140" s="3">
        <f t="shared" si="35"/>
        <v>186</v>
      </c>
    </row>
    <row r="141" spans="1:26" ht="30" customHeight="1" x14ac:dyDescent="0.25">
      <c r="A141" s="1" t="s">
        <v>139</v>
      </c>
      <c r="B141" s="10">
        <v>464155</v>
      </c>
      <c r="C141" s="10">
        <v>457145</v>
      </c>
      <c r="D141" s="10">
        <v>470135</v>
      </c>
      <c r="E141" s="3" t="s">
        <v>507</v>
      </c>
      <c r="F141" s="3" t="s">
        <v>863</v>
      </c>
      <c r="G141" s="3" t="s">
        <v>512</v>
      </c>
      <c r="H141" s="3" t="s">
        <v>849</v>
      </c>
      <c r="I141" s="3" t="s">
        <v>1275</v>
      </c>
      <c r="J141" s="5" t="s">
        <v>1283</v>
      </c>
      <c r="K141" s="3">
        <v>550000</v>
      </c>
      <c r="L141" s="3">
        <v>0.79500000000000004</v>
      </c>
      <c r="M141" s="3">
        <v>4898</v>
      </c>
      <c r="N141" s="3">
        <v>0</v>
      </c>
      <c r="O141" s="3">
        <f t="shared" si="24"/>
        <v>0</v>
      </c>
      <c r="P141" s="3">
        <f t="shared" si="25"/>
        <v>0</v>
      </c>
      <c r="Q141" s="3">
        <f t="shared" si="26"/>
        <v>4372.5</v>
      </c>
      <c r="R141" s="3">
        <f t="shared" si="27"/>
        <v>76.439099999999996</v>
      </c>
      <c r="S141" s="3">
        <f t="shared" si="28"/>
        <v>334.22996474999997</v>
      </c>
      <c r="T141" s="3">
        <f t="shared" si="29"/>
        <v>4.7805999999999997</v>
      </c>
      <c r="U141" s="3">
        <f t="shared" si="30"/>
        <v>3.7644000000000002</v>
      </c>
      <c r="V141" s="3">
        <f t="shared" si="31"/>
        <v>4.4340999999999999</v>
      </c>
      <c r="W141" s="3">
        <f t="shared" si="32"/>
        <v>68</v>
      </c>
      <c r="X141" s="3">
        <f t="shared" si="33"/>
        <v>61</v>
      </c>
      <c r="Y141" s="3">
        <f t="shared" si="34"/>
        <v>65</v>
      </c>
      <c r="Z141" s="3">
        <f t="shared" si="35"/>
        <v>194</v>
      </c>
    </row>
    <row r="142" spans="1:26" ht="30" customHeight="1" x14ac:dyDescent="0.25">
      <c r="A142" s="1" t="s">
        <v>140</v>
      </c>
      <c r="B142" s="10">
        <v>470135</v>
      </c>
      <c r="C142" s="10">
        <v>477144</v>
      </c>
      <c r="D142" s="10">
        <v>464155</v>
      </c>
      <c r="E142" s="3" t="s">
        <v>508</v>
      </c>
      <c r="F142" s="3" t="s">
        <v>864</v>
      </c>
      <c r="G142" s="3" t="s">
        <v>512</v>
      </c>
      <c r="H142" s="3" t="s">
        <v>850</v>
      </c>
      <c r="I142" s="3" t="s">
        <v>1275</v>
      </c>
      <c r="J142" s="5" t="s">
        <v>1283</v>
      </c>
      <c r="K142" s="3">
        <v>1100000</v>
      </c>
      <c r="L142" s="3">
        <v>0.80600000000000005</v>
      </c>
      <c r="M142" s="3">
        <v>8506</v>
      </c>
      <c r="N142" s="3">
        <v>0</v>
      </c>
      <c r="O142" s="3">
        <f t="shared" si="24"/>
        <v>0</v>
      </c>
      <c r="P142" s="3">
        <f t="shared" si="25"/>
        <v>0</v>
      </c>
      <c r="Q142" s="3">
        <f t="shared" si="26"/>
        <v>8866</v>
      </c>
      <c r="R142" s="3">
        <f t="shared" si="27"/>
        <v>84.558360000000008</v>
      </c>
      <c r="S142" s="3">
        <f t="shared" si="28"/>
        <v>749.69441976000007</v>
      </c>
      <c r="T142" s="3">
        <f t="shared" si="29"/>
        <v>6.8590999999999998</v>
      </c>
      <c r="U142" s="3">
        <f t="shared" si="30"/>
        <v>4.0645999999999995</v>
      </c>
      <c r="V142" s="3">
        <f t="shared" si="31"/>
        <v>6.0507999999999997</v>
      </c>
      <c r="W142" s="3">
        <f t="shared" si="32"/>
        <v>81</v>
      </c>
      <c r="X142" s="3">
        <f t="shared" si="33"/>
        <v>62</v>
      </c>
      <c r="Y142" s="3">
        <f t="shared" si="34"/>
        <v>78</v>
      </c>
      <c r="Z142" s="3">
        <f t="shared" si="35"/>
        <v>221</v>
      </c>
    </row>
    <row r="143" spans="1:26" ht="30" customHeight="1" x14ac:dyDescent="0.25">
      <c r="A143" s="1" t="s">
        <v>141</v>
      </c>
      <c r="B143" s="10">
        <v>470135</v>
      </c>
      <c r="C143" s="10">
        <v>477144</v>
      </c>
      <c r="D143" s="10">
        <v>491140</v>
      </c>
      <c r="E143" s="3" t="s">
        <v>508</v>
      </c>
      <c r="F143" s="3" t="s">
        <v>594</v>
      </c>
      <c r="G143" s="3" t="s">
        <v>512</v>
      </c>
      <c r="H143" s="3" t="s">
        <v>587</v>
      </c>
      <c r="I143" s="3" t="s">
        <v>1275</v>
      </c>
      <c r="J143" s="5" t="s">
        <v>1283</v>
      </c>
      <c r="K143" s="3">
        <v>1200000</v>
      </c>
      <c r="L143" s="3">
        <v>0.81599999999999995</v>
      </c>
      <c r="M143" s="3">
        <v>9826</v>
      </c>
      <c r="N143" s="3">
        <v>0</v>
      </c>
      <c r="O143" s="3">
        <f t="shared" si="24"/>
        <v>0</v>
      </c>
      <c r="P143" s="3">
        <f t="shared" si="25"/>
        <v>0</v>
      </c>
      <c r="Q143" s="3">
        <f t="shared" si="26"/>
        <v>9791.9999999999982</v>
      </c>
      <c r="R143" s="3">
        <f t="shared" si="27"/>
        <v>106.18016000022192</v>
      </c>
      <c r="S143" s="3">
        <f t="shared" si="28"/>
        <v>1039.7161267221729</v>
      </c>
      <c r="T143" s="3">
        <f t="shared" si="29"/>
        <v>7.0438000000000001</v>
      </c>
      <c r="U143" s="3">
        <f t="shared" si="30"/>
        <v>5.2885999999999997</v>
      </c>
      <c r="V143" s="3">
        <f t="shared" si="31"/>
        <v>6.882200000000001</v>
      </c>
      <c r="W143" s="3">
        <f t="shared" si="32"/>
        <v>81</v>
      </c>
      <c r="X143" s="3">
        <f t="shared" si="33"/>
        <v>73</v>
      </c>
      <c r="Y143" s="3">
        <f t="shared" si="34"/>
        <v>81</v>
      </c>
      <c r="Z143" s="3">
        <f t="shared" si="35"/>
        <v>235</v>
      </c>
    </row>
    <row r="144" spans="1:26" ht="30" customHeight="1" x14ac:dyDescent="0.25">
      <c r="A144" s="1" t="s">
        <v>142</v>
      </c>
      <c r="B144" s="10">
        <v>470135</v>
      </c>
      <c r="C144" s="10">
        <v>463123</v>
      </c>
      <c r="D144" s="10">
        <v>494121</v>
      </c>
      <c r="E144" s="3" t="s">
        <v>508</v>
      </c>
      <c r="F144" s="3" t="s">
        <v>865</v>
      </c>
      <c r="G144" s="3" t="s">
        <v>513</v>
      </c>
      <c r="H144" s="3" t="s">
        <v>851</v>
      </c>
      <c r="I144" s="3" t="s">
        <v>1275</v>
      </c>
      <c r="J144" s="5" t="s">
        <v>1283</v>
      </c>
      <c r="K144" s="3">
        <v>1800000</v>
      </c>
      <c r="L144" s="3">
        <v>0.82799999999999996</v>
      </c>
      <c r="M144" s="3">
        <v>12813</v>
      </c>
      <c r="N144" s="3">
        <v>0</v>
      </c>
      <c r="O144" s="3">
        <f t="shared" si="24"/>
        <v>0</v>
      </c>
      <c r="P144" s="3">
        <f t="shared" si="25"/>
        <v>0.1</v>
      </c>
      <c r="Q144" s="3">
        <f t="shared" si="26"/>
        <v>14904</v>
      </c>
      <c r="R144" s="3">
        <f t="shared" si="27"/>
        <v>126.09163999999998</v>
      </c>
      <c r="S144" s="3">
        <f t="shared" si="28"/>
        <v>1879.2698025599998</v>
      </c>
      <c r="T144" s="3">
        <f t="shared" si="29"/>
        <v>7.7598000000000003</v>
      </c>
      <c r="U144" s="3">
        <f t="shared" si="30"/>
        <v>6.2124000000000006</v>
      </c>
      <c r="V144" s="3">
        <f t="shared" si="31"/>
        <v>7.5288000000000004</v>
      </c>
      <c r="W144" s="3">
        <f t="shared" si="32"/>
        <v>82</v>
      </c>
      <c r="X144" s="3">
        <f t="shared" si="33"/>
        <v>79</v>
      </c>
      <c r="Y144" s="3">
        <f t="shared" si="34"/>
        <v>90</v>
      </c>
      <c r="Z144" s="3">
        <f t="shared" si="35"/>
        <v>251</v>
      </c>
    </row>
    <row r="145" spans="1:26" ht="30" customHeight="1" x14ac:dyDescent="0.25">
      <c r="A145" s="1" t="s">
        <v>143</v>
      </c>
      <c r="B145" s="10">
        <v>470135</v>
      </c>
      <c r="C145" s="10">
        <v>494121</v>
      </c>
      <c r="D145" s="10">
        <v>491140</v>
      </c>
      <c r="E145" s="3" t="s">
        <v>508</v>
      </c>
      <c r="F145" s="3" t="s">
        <v>869</v>
      </c>
      <c r="G145" s="3" t="s">
        <v>513</v>
      </c>
      <c r="H145" s="3" t="s">
        <v>866</v>
      </c>
      <c r="I145" s="3" t="s">
        <v>1275</v>
      </c>
      <c r="J145" s="5" t="s">
        <v>1283</v>
      </c>
      <c r="K145" s="3">
        <v>220000</v>
      </c>
      <c r="L145" s="3">
        <v>0.77900000000000003</v>
      </c>
      <c r="M145" s="3">
        <v>3425</v>
      </c>
      <c r="N145" s="3">
        <v>0</v>
      </c>
      <c r="O145" s="3">
        <f t="shared" si="24"/>
        <v>0</v>
      </c>
      <c r="P145" s="3">
        <f t="shared" si="25"/>
        <v>0.1</v>
      </c>
      <c r="Q145" s="3">
        <f t="shared" si="26"/>
        <v>1713.8</v>
      </c>
      <c r="R145" s="3">
        <f t="shared" si="27"/>
        <v>60.280750000005824</v>
      </c>
      <c r="S145" s="3">
        <f t="shared" si="28"/>
        <v>103.30914935000997</v>
      </c>
      <c r="T145" s="3">
        <f t="shared" si="29"/>
        <v>2.9329999999999998</v>
      </c>
      <c r="U145" s="3">
        <f t="shared" si="30"/>
        <v>3.0484</v>
      </c>
      <c r="V145" s="3">
        <f t="shared" si="31"/>
        <v>2.3325</v>
      </c>
      <c r="W145" s="3">
        <f t="shared" si="32"/>
        <v>59</v>
      </c>
      <c r="X145" s="3">
        <f t="shared" si="33"/>
        <v>59</v>
      </c>
      <c r="Y145" s="3">
        <f t="shared" si="34"/>
        <v>64</v>
      </c>
      <c r="Z145" s="3">
        <f t="shared" si="35"/>
        <v>182</v>
      </c>
    </row>
    <row r="146" spans="1:26" ht="30" customHeight="1" x14ac:dyDescent="0.25">
      <c r="A146" s="1" t="s">
        <v>144</v>
      </c>
      <c r="B146" s="10">
        <v>505136</v>
      </c>
      <c r="C146" s="10">
        <v>494121</v>
      </c>
      <c r="D146" s="10">
        <v>491140</v>
      </c>
      <c r="E146" s="3" t="s">
        <v>507</v>
      </c>
      <c r="F146" s="3" t="s">
        <v>870</v>
      </c>
      <c r="G146" s="3" t="s">
        <v>513</v>
      </c>
      <c r="H146" s="3" t="s">
        <v>867</v>
      </c>
      <c r="I146" s="3" t="s">
        <v>1275</v>
      </c>
      <c r="J146" s="5" t="s">
        <v>1283</v>
      </c>
      <c r="K146" s="3">
        <v>2800000</v>
      </c>
      <c r="L146" s="3">
        <v>0.77900000000000003</v>
      </c>
      <c r="M146" s="3">
        <v>3425</v>
      </c>
      <c r="N146" s="3">
        <v>0</v>
      </c>
      <c r="O146" s="3">
        <f t="shared" si="24"/>
        <v>0</v>
      </c>
      <c r="P146" s="3">
        <f t="shared" si="25"/>
        <v>0.1</v>
      </c>
      <c r="Q146" s="3">
        <f t="shared" si="26"/>
        <v>21812</v>
      </c>
      <c r="R146" s="3">
        <f t="shared" si="27"/>
        <v>40.680750000000003</v>
      </c>
      <c r="S146" s="3">
        <f t="shared" si="28"/>
        <v>887.32851900000014</v>
      </c>
      <c r="T146" s="3">
        <f t="shared" si="29"/>
        <v>8.360199999999999</v>
      </c>
      <c r="U146" s="3">
        <f t="shared" si="30"/>
        <v>2.0322999999999998</v>
      </c>
      <c r="V146" s="3">
        <f t="shared" si="31"/>
        <v>6.4664999999999999</v>
      </c>
      <c r="W146" s="3">
        <f t="shared" si="32"/>
        <v>83</v>
      </c>
      <c r="X146" s="3">
        <f t="shared" si="33"/>
        <v>58</v>
      </c>
      <c r="Y146" s="3">
        <f t="shared" si="34"/>
        <v>88</v>
      </c>
      <c r="Z146" s="3">
        <f t="shared" si="35"/>
        <v>229</v>
      </c>
    </row>
    <row r="147" spans="1:26" ht="30" customHeight="1" x14ac:dyDescent="0.25">
      <c r="A147" s="1" t="s">
        <v>145</v>
      </c>
      <c r="B147" s="10">
        <v>505136</v>
      </c>
      <c r="C147" s="10">
        <v>494121</v>
      </c>
      <c r="D147" s="10">
        <v>518121</v>
      </c>
      <c r="E147" s="3" t="s">
        <v>508</v>
      </c>
      <c r="F147" s="3" t="s">
        <v>871</v>
      </c>
      <c r="G147" s="3" t="s">
        <v>513</v>
      </c>
      <c r="H147" s="3" t="s">
        <v>868</v>
      </c>
      <c r="I147" s="3" t="s">
        <v>1275</v>
      </c>
      <c r="J147" s="5" t="s">
        <v>1283</v>
      </c>
      <c r="K147" s="3">
        <v>960000</v>
      </c>
      <c r="L147" s="3">
        <v>0.77900000000000003</v>
      </c>
      <c r="M147" s="3">
        <v>3425</v>
      </c>
      <c r="N147" s="3">
        <v>0</v>
      </c>
      <c r="O147" s="3">
        <f t="shared" si="24"/>
        <v>0</v>
      </c>
      <c r="P147" s="3">
        <f t="shared" si="25"/>
        <v>0.1</v>
      </c>
      <c r="Q147" s="3">
        <f t="shared" si="26"/>
        <v>7478.4</v>
      </c>
      <c r="R147" s="3">
        <f t="shared" si="27"/>
        <v>41.480750000046569</v>
      </c>
      <c r="S147" s="3">
        <f t="shared" si="28"/>
        <v>310.20964080034827</v>
      </c>
      <c r="T147" s="3">
        <f t="shared" si="29"/>
        <v>6.4434000000000005</v>
      </c>
      <c r="U147" s="3">
        <f t="shared" si="30"/>
        <v>2.1246999999999998</v>
      </c>
      <c r="V147" s="3">
        <f t="shared" si="31"/>
        <v>4.3647999999999998</v>
      </c>
      <c r="W147" s="3">
        <f t="shared" si="32"/>
        <v>80</v>
      </c>
      <c r="X147" s="3">
        <f t="shared" si="33"/>
        <v>58</v>
      </c>
      <c r="Y147" s="3">
        <f t="shared" si="34"/>
        <v>71</v>
      </c>
      <c r="Z147" s="3">
        <f t="shared" si="35"/>
        <v>209</v>
      </c>
    </row>
    <row r="148" spans="1:26" ht="30" customHeight="1" x14ac:dyDescent="0.25">
      <c r="A148" s="1" t="s">
        <v>146</v>
      </c>
      <c r="B148" s="10">
        <v>485155</v>
      </c>
      <c r="C148" s="10">
        <v>477144</v>
      </c>
      <c r="D148" s="10">
        <v>464155</v>
      </c>
      <c r="E148" s="3" t="s">
        <v>508</v>
      </c>
      <c r="F148" s="3" t="s">
        <v>872</v>
      </c>
      <c r="G148" s="3" t="s">
        <v>512</v>
      </c>
      <c r="H148" s="3" t="s">
        <v>852</v>
      </c>
      <c r="I148" s="3" t="s">
        <v>1275</v>
      </c>
      <c r="J148" s="5" t="s">
        <v>1283</v>
      </c>
      <c r="K148" s="3">
        <v>500000</v>
      </c>
      <c r="L148" s="3">
        <v>0.88800000000000001</v>
      </c>
      <c r="M148" s="3">
        <v>18168</v>
      </c>
      <c r="N148" s="3">
        <v>0</v>
      </c>
      <c r="O148" s="3">
        <f t="shared" si="24"/>
        <v>0</v>
      </c>
      <c r="P148" s="3">
        <f t="shared" si="25"/>
        <v>0</v>
      </c>
      <c r="Q148" s="3">
        <f t="shared" si="26"/>
        <v>4440</v>
      </c>
      <c r="R148" s="3">
        <f t="shared" si="27"/>
        <v>181.33184</v>
      </c>
      <c r="S148" s="3">
        <f t="shared" si="28"/>
        <v>805.11336959999994</v>
      </c>
      <c r="T148" s="3">
        <f t="shared" si="29"/>
        <v>4.8498000000000001</v>
      </c>
      <c r="U148" s="3">
        <f t="shared" si="30"/>
        <v>6.6049999999999995</v>
      </c>
      <c r="V148" s="3">
        <f t="shared" si="31"/>
        <v>6.2355</v>
      </c>
      <c r="W148" s="3">
        <f t="shared" si="32"/>
        <v>69</v>
      </c>
      <c r="X148" s="3">
        <f t="shared" si="33"/>
        <v>80</v>
      </c>
      <c r="Y148" s="3">
        <f t="shared" si="34"/>
        <v>79</v>
      </c>
      <c r="Z148" s="3">
        <f t="shared" si="35"/>
        <v>228</v>
      </c>
    </row>
    <row r="149" spans="1:26" ht="30" customHeight="1" x14ac:dyDescent="0.25">
      <c r="A149" s="1" t="s">
        <v>147</v>
      </c>
      <c r="B149" s="10">
        <v>485155</v>
      </c>
      <c r="C149" s="10">
        <v>464155</v>
      </c>
      <c r="D149" s="10">
        <v>472171</v>
      </c>
      <c r="E149" s="3" t="s">
        <v>507</v>
      </c>
      <c r="F149" s="3" t="s">
        <v>878</v>
      </c>
      <c r="G149" s="3" t="s">
        <v>512</v>
      </c>
      <c r="H149" s="3" t="s">
        <v>853</v>
      </c>
      <c r="I149" s="3" t="s">
        <v>1275</v>
      </c>
      <c r="J149" s="5" t="s">
        <v>1283</v>
      </c>
      <c r="K149" s="3">
        <v>160000</v>
      </c>
      <c r="L149" s="3">
        <v>0.88800000000000001</v>
      </c>
      <c r="M149" s="3">
        <v>18168</v>
      </c>
      <c r="N149" s="3">
        <v>0</v>
      </c>
      <c r="O149" s="3">
        <f t="shared" si="24"/>
        <v>0</v>
      </c>
      <c r="P149" s="3">
        <f t="shared" si="25"/>
        <v>0</v>
      </c>
      <c r="Q149" s="3">
        <f t="shared" si="26"/>
        <v>1420.8</v>
      </c>
      <c r="R149" s="3">
        <f t="shared" si="27"/>
        <v>181.73184000000509</v>
      </c>
      <c r="S149" s="3">
        <f t="shared" si="28"/>
        <v>258.20459827200722</v>
      </c>
      <c r="T149" s="3">
        <f t="shared" si="29"/>
        <v>2.6557999999999997</v>
      </c>
      <c r="U149" s="3">
        <f t="shared" si="30"/>
        <v>6.6280999999999999</v>
      </c>
      <c r="V149" s="3">
        <f t="shared" si="31"/>
        <v>4.1108000000000002</v>
      </c>
      <c r="W149" s="3">
        <f t="shared" si="32"/>
        <v>58</v>
      </c>
      <c r="X149" s="3">
        <f t="shared" si="33"/>
        <v>80</v>
      </c>
      <c r="Y149" s="3">
        <f t="shared" si="34"/>
        <v>63</v>
      </c>
      <c r="Z149" s="3">
        <f t="shared" si="35"/>
        <v>201</v>
      </c>
    </row>
    <row r="150" spans="1:26" ht="30" customHeight="1" x14ac:dyDescent="0.25">
      <c r="A150" s="1" t="s">
        <v>148</v>
      </c>
      <c r="B150" s="10">
        <v>463123</v>
      </c>
      <c r="C150" s="10">
        <v>462103</v>
      </c>
      <c r="D150" s="10">
        <v>494121</v>
      </c>
      <c r="E150" s="3" t="s">
        <v>508</v>
      </c>
      <c r="F150" s="3" t="s">
        <v>881</v>
      </c>
      <c r="G150" s="3" t="s">
        <v>513</v>
      </c>
      <c r="H150" s="3" t="s">
        <v>880</v>
      </c>
      <c r="I150" s="3" t="s">
        <v>1275</v>
      </c>
      <c r="J150" s="5" t="s">
        <v>1283</v>
      </c>
      <c r="K150" s="3">
        <v>350000</v>
      </c>
      <c r="L150" s="3">
        <v>0.82299999999999995</v>
      </c>
      <c r="M150" s="3">
        <v>6134</v>
      </c>
      <c r="N150" s="3">
        <v>0</v>
      </c>
      <c r="O150" s="3">
        <f t="shared" si="24"/>
        <v>0</v>
      </c>
      <c r="P150" s="3">
        <f t="shared" si="25"/>
        <v>0.1</v>
      </c>
      <c r="Q150" s="3">
        <f t="shared" si="26"/>
        <v>2880.5</v>
      </c>
      <c r="R150" s="3">
        <f t="shared" si="27"/>
        <v>59.982820000000004</v>
      </c>
      <c r="S150" s="3">
        <f t="shared" si="28"/>
        <v>172.78051301000002</v>
      </c>
      <c r="T150" s="3">
        <f t="shared" si="29"/>
        <v>4.0645999999999995</v>
      </c>
      <c r="U150" s="3">
        <f t="shared" si="30"/>
        <v>3.0023</v>
      </c>
      <c r="V150" s="3">
        <f t="shared" si="31"/>
        <v>3.2562999999999995</v>
      </c>
      <c r="W150" s="3">
        <f t="shared" si="32"/>
        <v>62</v>
      </c>
      <c r="X150" s="3">
        <f t="shared" si="33"/>
        <v>59</v>
      </c>
      <c r="Y150" s="3">
        <f t="shared" si="34"/>
        <v>65</v>
      </c>
      <c r="Z150" s="3">
        <f t="shared" si="35"/>
        <v>186</v>
      </c>
    </row>
    <row r="151" spans="1:26" ht="30" customHeight="1" x14ac:dyDescent="0.25">
      <c r="A151" s="1" t="s">
        <v>149</v>
      </c>
      <c r="B151" s="10">
        <v>478101</v>
      </c>
      <c r="C151" s="10">
        <v>462103</v>
      </c>
      <c r="D151" s="10">
        <v>494121</v>
      </c>
      <c r="E151" s="3" t="s">
        <v>508</v>
      </c>
      <c r="F151" s="3" t="s">
        <v>879</v>
      </c>
      <c r="G151" s="3" t="s">
        <v>513</v>
      </c>
      <c r="H151" s="3" t="s">
        <v>880</v>
      </c>
      <c r="I151" s="3" t="s">
        <v>1275</v>
      </c>
      <c r="J151" s="5" t="s">
        <v>1283</v>
      </c>
      <c r="K151" s="3">
        <v>2000000</v>
      </c>
      <c r="L151" s="3">
        <v>0.82299999999999995</v>
      </c>
      <c r="M151" s="3">
        <v>6134</v>
      </c>
      <c r="N151" s="3">
        <v>0</v>
      </c>
      <c r="O151" s="3">
        <f t="shared" si="24"/>
        <v>0</v>
      </c>
      <c r="P151" s="3">
        <f t="shared" si="25"/>
        <v>0.1</v>
      </c>
      <c r="Q151" s="3">
        <f t="shared" si="26"/>
        <v>16460</v>
      </c>
      <c r="R151" s="3">
        <f t="shared" si="27"/>
        <v>90.482820000000004</v>
      </c>
      <c r="S151" s="3">
        <f t="shared" si="28"/>
        <v>1489.3472172000002</v>
      </c>
      <c r="T151" s="3">
        <f t="shared" si="29"/>
        <v>8.0368999999999993</v>
      </c>
      <c r="U151" s="3">
        <f t="shared" si="30"/>
        <v>4.2956000000000003</v>
      </c>
      <c r="V151" s="3">
        <f t="shared" si="31"/>
        <v>7.2516999999999996</v>
      </c>
      <c r="W151" s="3">
        <f t="shared" si="32"/>
        <v>83</v>
      </c>
      <c r="X151" s="3">
        <f t="shared" si="33"/>
        <v>64</v>
      </c>
      <c r="Y151" s="3">
        <f t="shared" si="34"/>
        <v>90</v>
      </c>
      <c r="Z151" s="3">
        <f t="shared" si="35"/>
        <v>237</v>
      </c>
    </row>
    <row r="152" spans="1:26" ht="30" customHeight="1" x14ac:dyDescent="0.25">
      <c r="A152" s="1" t="s">
        <v>150</v>
      </c>
      <c r="B152" s="10">
        <v>478101</v>
      </c>
      <c r="C152" s="10">
        <v>462103</v>
      </c>
      <c r="D152" s="8" t="s">
        <v>465</v>
      </c>
      <c r="E152" s="3" t="s">
        <v>507</v>
      </c>
      <c r="F152" s="3" t="s">
        <v>882</v>
      </c>
      <c r="G152" s="3" t="s">
        <v>513</v>
      </c>
      <c r="H152" s="3" t="s">
        <v>883</v>
      </c>
      <c r="I152" s="3" t="s">
        <v>1275</v>
      </c>
      <c r="J152" s="5" t="s">
        <v>1283</v>
      </c>
      <c r="K152" s="3">
        <v>580000</v>
      </c>
      <c r="L152" s="3">
        <v>0.89200000000000002</v>
      </c>
      <c r="M152" s="3">
        <v>19883</v>
      </c>
      <c r="N152" s="3">
        <v>0</v>
      </c>
      <c r="O152" s="3">
        <f t="shared" si="24"/>
        <v>0</v>
      </c>
      <c r="P152" s="3">
        <f t="shared" si="25"/>
        <v>0.1</v>
      </c>
      <c r="Q152" s="3">
        <f t="shared" si="26"/>
        <v>5173.6000000000004</v>
      </c>
      <c r="R152" s="3">
        <f t="shared" si="27"/>
        <v>184.15635999995925</v>
      </c>
      <c r="S152" s="3">
        <f t="shared" si="28"/>
        <v>952.75134409578925</v>
      </c>
      <c r="T152" s="3">
        <f t="shared" si="29"/>
        <v>5.2885999999999997</v>
      </c>
      <c r="U152" s="3">
        <f t="shared" si="30"/>
        <v>6.6512000000000002</v>
      </c>
      <c r="V152" s="3">
        <f t="shared" si="31"/>
        <v>6.5587999999999997</v>
      </c>
      <c r="W152" s="3">
        <f t="shared" si="32"/>
        <v>73</v>
      </c>
      <c r="X152" s="3">
        <f t="shared" si="33"/>
        <v>80</v>
      </c>
      <c r="Y152" s="3">
        <f t="shared" si="34"/>
        <v>88</v>
      </c>
      <c r="Z152" s="3">
        <f t="shared" si="35"/>
        <v>241</v>
      </c>
    </row>
    <row r="153" spans="1:26" ht="30" customHeight="1" x14ac:dyDescent="0.25">
      <c r="A153" s="1" t="s">
        <v>151</v>
      </c>
      <c r="B153" s="8" t="s">
        <v>466</v>
      </c>
      <c r="C153" s="10">
        <v>432100</v>
      </c>
      <c r="D153" s="10">
        <v>436100</v>
      </c>
      <c r="E153" s="3" t="s">
        <v>507</v>
      </c>
      <c r="F153" s="3" t="s">
        <v>884</v>
      </c>
      <c r="G153" s="3" t="s">
        <v>513</v>
      </c>
      <c r="H153" s="3" t="s">
        <v>862</v>
      </c>
      <c r="I153" s="3" t="s">
        <v>1274</v>
      </c>
      <c r="J153" s="5" t="s">
        <v>1283</v>
      </c>
      <c r="K153" s="3">
        <v>790000</v>
      </c>
      <c r="L153" s="3">
        <v>0.94</v>
      </c>
      <c r="M153" s="3">
        <v>58439</v>
      </c>
      <c r="N153" s="3">
        <v>0</v>
      </c>
      <c r="O153" s="3">
        <f t="shared" si="24"/>
        <v>0</v>
      </c>
      <c r="P153" s="3">
        <f t="shared" si="25"/>
        <v>0.1</v>
      </c>
      <c r="Q153" s="3">
        <f t="shared" si="26"/>
        <v>7426</v>
      </c>
      <c r="R153" s="3">
        <f t="shared" si="27"/>
        <v>593.32659999999998</v>
      </c>
      <c r="S153" s="3">
        <f t="shared" si="28"/>
        <v>4406.0433315999999</v>
      </c>
      <c r="T153" s="3">
        <f t="shared" si="29"/>
        <v>6.4203000000000001</v>
      </c>
      <c r="U153" s="3">
        <f t="shared" si="30"/>
        <v>9.3533000000000008</v>
      </c>
      <c r="V153" s="3">
        <f t="shared" si="31"/>
        <v>8.8914000000000009</v>
      </c>
      <c r="W153" s="3">
        <f t="shared" si="32"/>
        <v>80</v>
      </c>
      <c r="X153" s="3">
        <f t="shared" si="33"/>
        <v>83</v>
      </c>
      <c r="Y153" s="3">
        <f t="shared" si="34"/>
        <v>92</v>
      </c>
      <c r="Z153" s="3">
        <f t="shared" si="35"/>
        <v>255</v>
      </c>
    </row>
    <row r="154" spans="1:26" ht="30" customHeight="1" x14ac:dyDescent="0.25">
      <c r="A154" s="1" t="s">
        <v>152</v>
      </c>
      <c r="B154" s="10">
        <v>440100</v>
      </c>
      <c r="C154" s="8" t="s">
        <v>467</v>
      </c>
      <c r="D154" s="8" t="s">
        <v>468</v>
      </c>
      <c r="E154" s="3" t="s">
        <v>507</v>
      </c>
      <c r="F154" s="3" t="s">
        <v>885</v>
      </c>
      <c r="G154" s="3" t="s">
        <v>513</v>
      </c>
      <c r="H154" s="3" t="s">
        <v>873</v>
      </c>
      <c r="I154" s="3" t="s">
        <v>1274</v>
      </c>
      <c r="J154" s="5" t="s">
        <v>1283</v>
      </c>
      <c r="K154" s="3">
        <v>340000</v>
      </c>
      <c r="L154" s="3">
        <v>0.94499999999999995</v>
      </c>
      <c r="M154" s="3">
        <v>50339</v>
      </c>
      <c r="N154" s="3">
        <v>0</v>
      </c>
      <c r="O154" s="3">
        <f t="shared" si="24"/>
        <v>0</v>
      </c>
      <c r="P154" s="3">
        <f t="shared" si="25"/>
        <v>0.1</v>
      </c>
      <c r="Q154" s="3">
        <f t="shared" si="26"/>
        <v>3213</v>
      </c>
      <c r="R154" s="3">
        <f t="shared" si="27"/>
        <v>510.70354999999995</v>
      </c>
      <c r="S154" s="3">
        <f t="shared" si="28"/>
        <v>1640.8905061499997</v>
      </c>
      <c r="T154" s="3">
        <f t="shared" si="29"/>
        <v>4.2032000000000007</v>
      </c>
      <c r="U154" s="3">
        <f t="shared" si="30"/>
        <v>8.8914000000000009</v>
      </c>
      <c r="V154" s="3">
        <f t="shared" si="31"/>
        <v>7.4133000000000004</v>
      </c>
      <c r="W154" s="3">
        <f t="shared" si="32"/>
        <v>63</v>
      </c>
      <c r="X154" s="3">
        <f t="shared" si="33"/>
        <v>83</v>
      </c>
      <c r="Y154" s="3">
        <f t="shared" si="34"/>
        <v>90</v>
      </c>
      <c r="Z154" s="3">
        <f t="shared" si="35"/>
        <v>236</v>
      </c>
    </row>
    <row r="155" spans="1:26" ht="30" customHeight="1" x14ac:dyDescent="0.25">
      <c r="A155" s="1" t="s">
        <v>153</v>
      </c>
      <c r="B155" s="8" t="s">
        <v>469</v>
      </c>
      <c r="C155" s="8" t="s">
        <v>467</v>
      </c>
      <c r="D155" s="8" t="s">
        <v>468</v>
      </c>
      <c r="E155" s="3" t="s">
        <v>507</v>
      </c>
      <c r="F155" s="3" t="s">
        <v>888</v>
      </c>
      <c r="G155" s="3" t="s">
        <v>513</v>
      </c>
      <c r="H155" s="3" t="s">
        <v>874</v>
      </c>
      <c r="I155" s="3" t="s">
        <v>1274</v>
      </c>
      <c r="J155" s="5" t="s">
        <v>1283</v>
      </c>
      <c r="K155" s="3">
        <v>93000</v>
      </c>
      <c r="L155" s="3">
        <v>0.94499999999999995</v>
      </c>
      <c r="M155" s="3">
        <v>50339</v>
      </c>
      <c r="N155" s="3">
        <v>0</v>
      </c>
      <c r="O155" s="3">
        <f t="shared" si="24"/>
        <v>0</v>
      </c>
      <c r="P155" s="3">
        <f t="shared" si="25"/>
        <v>0.1</v>
      </c>
      <c r="Q155" s="3">
        <f t="shared" si="26"/>
        <v>878.85</v>
      </c>
      <c r="R155" s="3">
        <f t="shared" si="27"/>
        <v>496.45354999999756</v>
      </c>
      <c r="S155" s="3">
        <f t="shared" si="28"/>
        <v>436.30820241749785</v>
      </c>
      <c r="T155" s="3">
        <f t="shared" si="29"/>
        <v>2.0785</v>
      </c>
      <c r="U155" s="3">
        <f t="shared" si="30"/>
        <v>8.5680999999999994</v>
      </c>
      <c r="V155" s="3">
        <f t="shared" si="31"/>
        <v>4.9884000000000004</v>
      </c>
      <c r="W155" s="3">
        <f t="shared" si="32"/>
        <v>58</v>
      </c>
      <c r="X155" s="3">
        <f t="shared" si="33"/>
        <v>83</v>
      </c>
      <c r="Y155" s="3">
        <f t="shared" si="34"/>
        <v>77</v>
      </c>
      <c r="Z155" s="3">
        <f t="shared" si="35"/>
        <v>218</v>
      </c>
    </row>
    <row r="156" spans="1:26" ht="30" customHeight="1" x14ac:dyDescent="0.25">
      <c r="A156" s="1" t="s">
        <v>154</v>
      </c>
      <c r="B156" s="8" t="s">
        <v>469</v>
      </c>
      <c r="C156" s="8" t="s">
        <v>470</v>
      </c>
      <c r="D156" s="8" t="s">
        <v>471</v>
      </c>
      <c r="E156" s="3" t="s">
        <v>507</v>
      </c>
      <c r="F156" s="3" t="s">
        <v>889</v>
      </c>
      <c r="G156" s="3" t="s">
        <v>513</v>
      </c>
      <c r="H156" s="3" t="s">
        <v>875</v>
      </c>
      <c r="I156" s="3" t="s">
        <v>1274</v>
      </c>
      <c r="J156" s="5" t="s">
        <v>1283</v>
      </c>
      <c r="K156" s="3">
        <v>970000</v>
      </c>
      <c r="L156" s="3">
        <v>0.94499999999999995</v>
      </c>
      <c r="M156" s="3">
        <v>50339</v>
      </c>
      <c r="N156" s="3">
        <v>0</v>
      </c>
      <c r="O156" s="3">
        <f t="shared" si="24"/>
        <v>0</v>
      </c>
      <c r="P156" s="3">
        <f t="shared" si="25"/>
        <v>0.1</v>
      </c>
      <c r="Q156" s="3">
        <f t="shared" si="26"/>
        <v>9166.5</v>
      </c>
      <c r="R156" s="3">
        <f t="shared" si="27"/>
        <v>493.20354999999995</v>
      </c>
      <c r="S156" s="3">
        <f t="shared" si="28"/>
        <v>4520.9503410749994</v>
      </c>
      <c r="T156" s="3">
        <f t="shared" si="29"/>
        <v>6.9515000000000002</v>
      </c>
      <c r="U156" s="3">
        <f t="shared" si="30"/>
        <v>8.4756999999999998</v>
      </c>
      <c r="V156" s="3">
        <f t="shared" si="31"/>
        <v>8.9145000000000003</v>
      </c>
      <c r="W156" s="3">
        <f t="shared" si="32"/>
        <v>81</v>
      </c>
      <c r="X156" s="3">
        <f t="shared" si="33"/>
        <v>83</v>
      </c>
      <c r="Y156" s="3">
        <f t="shared" si="34"/>
        <v>92</v>
      </c>
      <c r="Z156" s="3">
        <f t="shared" si="35"/>
        <v>256</v>
      </c>
    </row>
    <row r="157" spans="1:26" ht="30" customHeight="1" x14ac:dyDescent="0.25">
      <c r="A157" s="1" t="s">
        <v>155</v>
      </c>
      <c r="B157" s="8" t="s">
        <v>469</v>
      </c>
      <c r="C157" s="8" t="s">
        <v>470</v>
      </c>
      <c r="D157" s="8" t="s">
        <v>472</v>
      </c>
      <c r="E157" s="3" t="s">
        <v>508</v>
      </c>
      <c r="F157" s="3" t="s">
        <v>890</v>
      </c>
      <c r="G157" s="3" t="s">
        <v>513</v>
      </c>
      <c r="H157" s="3" t="s">
        <v>876</v>
      </c>
      <c r="I157" s="3" t="s">
        <v>1274</v>
      </c>
      <c r="J157" s="5" t="s">
        <v>1283</v>
      </c>
      <c r="K157" s="3">
        <v>570000</v>
      </c>
      <c r="L157" s="3">
        <v>0.94499999999999995</v>
      </c>
      <c r="M157" s="3">
        <v>50339</v>
      </c>
      <c r="N157" s="3">
        <v>0</v>
      </c>
      <c r="O157" s="3">
        <f t="shared" si="24"/>
        <v>0</v>
      </c>
      <c r="P157" s="3">
        <f t="shared" si="25"/>
        <v>0.1</v>
      </c>
      <c r="Q157" s="3">
        <f t="shared" si="26"/>
        <v>5386.5</v>
      </c>
      <c r="R157" s="3">
        <f t="shared" si="27"/>
        <v>493.20354999999995</v>
      </c>
      <c r="S157" s="3">
        <f t="shared" si="28"/>
        <v>2656.6409220749997</v>
      </c>
      <c r="T157" s="3">
        <f t="shared" si="29"/>
        <v>5.5657999999999994</v>
      </c>
      <c r="U157" s="3">
        <f t="shared" si="30"/>
        <v>8.4756999999999998</v>
      </c>
      <c r="V157" s="3">
        <f t="shared" si="31"/>
        <v>7.9676</v>
      </c>
      <c r="W157" s="3">
        <f t="shared" si="32"/>
        <v>75</v>
      </c>
      <c r="X157" s="3">
        <f t="shared" si="33"/>
        <v>83</v>
      </c>
      <c r="Y157" s="3">
        <f t="shared" si="34"/>
        <v>91</v>
      </c>
      <c r="Z157" s="3">
        <f t="shared" si="35"/>
        <v>249</v>
      </c>
    </row>
    <row r="158" spans="1:26" ht="30" customHeight="1" x14ac:dyDescent="0.25">
      <c r="A158" s="1" t="s">
        <v>156</v>
      </c>
      <c r="B158" s="8" t="s">
        <v>469</v>
      </c>
      <c r="C158" s="8" t="s">
        <v>467</v>
      </c>
      <c r="D158" s="8" t="s">
        <v>472</v>
      </c>
      <c r="E158" s="3" t="s">
        <v>507</v>
      </c>
      <c r="F158" s="3" t="s">
        <v>891</v>
      </c>
      <c r="G158" s="3" t="s">
        <v>513</v>
      </c>
      <c r="H158" s="3" t="s">
        <v>877</v>
      </c>
      <c r="I158" s="3" t="s">
        <v>1274</v>
      </c>
      <c r="J158" s="5" t="s">
        <v>1283</v>
      </c>
      <c r="K158" s="3">
        <v>70000</v>
      </c>
      <c r="L158" s="3">
        <v>0.94499999999999995</v>
      </c>
      <c r="M158" s="3">
        <v>50339</v>
      </c>
      <c r="N158" s="3">
        <v>0</v>
      </c>
      <c r="O158" s="3">
        <f t="shared" si="24"/>
        <v>0</v>
      </c>
      <c r="P158" s="3">
        <f t="shared" si="25"/>
        <v>0.1</v>
      </c>
      <c r="Q158" s="3">
        <f t="shared" si="26"/>
        <v>661.5</v>
      </c>
      <c r="R158" s="3">
        <f t="shared" si="27"/>
        <v>518.20354999999995</v>
      </c>
      <c r="S158" s="3">
        <f t="shared" si="28"/>
        <v>342.79164832499998</v>
      </c>
      <c r="T158" s="3">
        <f t="shared" si="29"/>
        <v>1.6628000000000001</v>
      </c>
      <c r="U158" s="3">
        <f t="shared" si="30"/>
        <v>8.9375999999999998</v>
      </c>
      <c r="V158" s="3">
        <f t="shared" si="31"/>
        <v>4.5034000000000001</v>
      </c>
      <c r="W158" s="3">
        <f t="shared" si="32"/>
        <v>57</v>
      </c>
      <c r="X158" s="3">
        <f t="shared" si="33"/>
        <v>83</v>
      </c>
      <c r="Y158" s="3">
        <f t="shared" si="34"/>
        <v>72</v>
      </c>
      <c r="Z158" s="3">
        <f t="shared" si="35"/>
        <v>212</v>
      </c>
    </row>
    <row r="159" spans="1:26" ht="30" customHeight="1" x14ac:dyDescent="0.25">
      <c r="A159" s="1" t="s">
        <v>157</v>
      </c>
      <c r="B159" s="8" t="s">
        <v>472</v>
      </c>
      <c r="C159" s="8" t="s">
        <v>470</v>
      </c>
      <c r="D159" s="8" t="s">
        <v>473</v>
      </c>
      <c r="E159" s="3" t="s">
        <v>508</v>
      </c>
      <c r="F159" s="3" t="s">
        <v>894</v>
      </c>
      <c r="G159" s="3" t="s">
        <v>513</v>
      </c>
      <c r="H159" s="3" t="s">
        <v>886</v>
      </c>
      <c r="I159" s="3" t="s">
        <v>1274</v>
      </c>
      <c r="J159" s="5" t="s">
        <v>1283</v>
      </c>
      <c r="K159" s="3">
        <v>61000</v>
      </c>
      <c r="L159" s="3">
        <v>0.94499999999999995</v>
      </c>
      <c r="M159" s="3">
        <v>50339</v>
      </c>
      <c r="N159" s="3">
        <v>0</v>
      </c>
      <c r="O159" s="3">
        <f t="shared" si="24"/>
        <v>0</v>
      </c>
      <c r="P159" s="3">
        <f t="shared" si="25"/>
        <v>0.1</v>
      </c>
      <c r="Q159" s="3">
        <f t="shared" si="26"/>
        <v>576.45000000000005</v>
      </c>
      <c r="R159" s="3">
        <f t="shared" si="27"/>
        <v>498.45354999999518</v>
      </c>
      <c r="S159" s="3">
        <f t="shared" si="28"/>
        <v>287.33354889749722</v>
      </c>
      <c r="T159" s="3">
        <f t="shared" si="29"/>
        <v>1.4549000000000001</v>
      </c>
      <c r="U159" s="3">
        <f t="shared" si="30"/>
        <v>8.5912000000000006</v>
      </c>
      <c r="V159" s="3">
        <f t="shared" si="31"/>
        <v>4.2725</v>
      </c>
      <c r="W159" s="3">
        <f t="shared" si="32"/>
        <v>57</v>
      </c>
      <c r="X159" s="3">
        <f t="shared" si="33"/>
        <v>83</v>
      </c>
      <c r="Y159" s="3">
        <f t="shared" si="34"/>
        <v>70</v>
      </c>
      <c r="Z159" s="3">
        <f t="shared" si="35"/>
        <v>210</v>
      </c>
    </row>
    <row r="160" spans="1:26" ht="30" customHeight="1" x14ac:dyDescent="0.25">
      <c r="A160" s="1" t="s">
        <v>158</v>
      </c>
      <c r="B160" s="8" t="s">
        <v>474</v>
      </c>
      <c r="C160" s="8" t="s">
        <v>470</v>
      </c>
      <c r="D160" s="8" t="s">
        <v>473</v>
      </c>
      <c r="E160" s="3" t="s">
        <v>507</v>
      </c>
      <c r="F160" s="3" t="s">
        <v>605</v>
      </c>
      <c r="G160" s="3" t="s">
        <v>510</v>
      </c>
      <c r="H160" s="3" t="s">
        <v>606</v>
      </c>
      <c r="I160" s="3" t="s">
        <v>1274</v>
      </c>
      <c r="J160" s="5" t="s">
        <v>1283</v>
      </c>
      <c r="K160" s="3">
        <v>90000</v>
      </c>
      <c r="L160" s="3">
        <v>0.94499999999999995</v>
      </c>
      <c r="M160" s="3">
        <v>50339</v>
      </c>
      <c r="N160" s="3">
        <v>0</v>
      </c>
      <c r="O160" s="3">
        <f t="shared" si="24"/>
        <v>-0.05</v>
      </c>
      <c r="P160" s="3">
        <f t="shared" si="25"/>
        <v>0</v>
      </c>
      <c r="Q160" s="3">
        <f t="shared" si="26"/>
        <v>850.5</v>
      </c>
      <c r="R160" s="3">
        <f t="shared" si="27"/>
        <v>523.20354999999995</v>
      </c>
      <c r="S160" s="3">
        <f t="shared" si="28"/>
        <v>444.98461927499994</v>
      </c>
      <c r="T160" s="3">
        <f t="shared" si="29"/>
        <v>1.9861</v>
      </c>
      <c r="U160" s="3">
        <f t="shared" si="30"/>
        <v>9.0530999999999988</v>
      </c>
      <c r="V160" s="3">
        <f t="shared" si="31"/>
        <v>5.0577000000000005</v>
      </c>
      <c r="W160" s="3">
        <f t="shared" si="32"/>
        <v>57</v>
      </c>
      <c r="X160" s="3">
        <f t="shared" si="33"/>
        <v>79</v>
      </c>
      <c r="Y160" s="3">
        <f t="shared" si="34"/>
        <v>71</v>
      </c>
      <c r="Z160" s="3">
        <f t="shared" si="35"/>
        <v>207</v>
      </c>
    </row>
    <row r="161" spans="1:26" ht="30" customHeight="1" x14ac:dyDescent="0.25">
      <c r="A161" s="1" t="s">
        <v>159</v>
      </c>
      <c r="B161" s="8" t="s">
        <v>474</v>
      </c>
      <c r="C161" s="8" t="s">
        <v>475</v>
      </c>
      <c r="D161" s="8" t="s">
        <v>473</v>
      </c>
      <c r="E161" s="3" t="s">
        <v>508</v>
      </c>
      <c r="F161" s="3" t="s">
        <v>896</v>
      </c>
      <c r="G161" s="3" t="s">
        <v>510</v>
      </c>
      <c r="H161" s="3" t="s">
        <v>909</v>
      </c>
      <c r="I161" s="3" t="s">
        <v>1274</v>
      </c>
      <c r="J161" s="5" t="s">
        <v>895</v>
      </c>
      <c r="K161" s="3">
        <v>18000</v>
      </c>
      <c r="L161" s="3">
        <v>0.94499999999999995</v>
      </c>
      <c r="M161" s="3">
        <v>50339</v>
      </c>
      <c r="N161" s="3">
        <v>0</v>
      </c>
      <c r="O161" s="3">
        <f t="shared" si="24"/>
        <v>-0.05</v>
      </c>
      <c r="P161" s="3">
        <f t="shared" si="25"/>
        <v>0</v>
      </c>
      <c r="Q161" s="3">
        <f t="shared" si="26"/>
        <v>170.1</v>
      </c>
      <c r="R161" s="3">
        <f t="shared" si="27"/>
        <v>515.20355000000052</v>
      </c>
      <c r="S161" s="3">
        <f t="shared" si="28"/>
        <v>87.636123855000079</v>
      </c>
      <c r="T161" s="3">
        <f t="shared" si="29"/>
        <v>0.71589999999999998</v>
      </c>
      <c r="U161" s="3">
        <f t="shared" si="30"/>
        <v>8.9145000000000003</v>
      </c>
      <c r="V161" s="3">
        <f t="shared" si="31"/>
        <v>2.1016000000000004</v>
      </c>
      <c r="W161" s="3">
        <f t="shared" si="32"/>
        <v>57</v>
      </c>
      <c r="X161" s="3">
        <f t="shared" si="33"/>
        <v>79</v>
      </c>
      <c r="Y161" s="3">
        <f t="shared" si="34"/>
        <v>58</v>
      </c>
      <c r="Z161" s="3">
        <f t="shared" si="35"/>
        <v>194</v>
      </c>
    </row>
    <row r="162" spans="1:26" ht="30" customHeight="1" x14ac:dyDescent="0.25">
      <c r="A162" s="1" t="s">
        <v>160</v>
      </c>
      <c r="B162" s="8" t="s">
        <v>476</v>
      </c>
      <c r="C162" s="8" t="s">
        <v>475</v>
      </c>
      <c r="D162" s="8" t="s">
        <v>473</v>
      </c>
      <c r="E162" s="3" t="s">
        <v>507</v>
      </c>
      <c r="F162" s="3" t="s">
        <v>897</v>
      </c>
      <c r="G162" s="3" t="s">
        <v>510</v>
      </c>
      <c r="H162" s="3" t="s">
        <v>887</v>
      </c>
      <c r="I162" s="3" t="s">
        <v>1274</v>
      </c>
      <c r="J162" s="5" t="s">
        <v>1283</v>
      </c>
      <c r="K162" s="3">
        <v>55000</v>
      </c>
      <c r="L162" s="3">
        <v>0.95699999999999996</v>
      </c>
      <c r="M162" s="3">
        <v>67989</v>
      </c>
      <c r="N162" s="3">
        <v>0</v>
      </c>
      <c r="O162" s="3">
        <f t="shared" si="24"/>
        <v>-0.05</v>
      </c>
      <c r="P162" s="3">
        <f t="shared" si="25"/>
        <v>0</v>
      </c>
      <c r="Q162" s="3">
        <f t="shared" si="26"/>
        <v>526.35</v>
      </c>
      <c r="R162" s="3">
        <f t="shared" si="27"/>
        <v>660.25472999999761</v>
      </c>
      <c r="S162" s="3">
        <f t="shared" si="28"/>
        <v>347.52507713549875</v>
      </c>
      <c r="T162" s="3">
        <f t="shared" si="29"/>
        <v>1.3393999999999999</v>
      </c>
      <c r="U162" s="3">
        <f t="shared" si="30"/>
        <v>9.8613999999999997</v>
      </c>
      <c r="V162" s="3">
        <f t="shared" si="31"/>
        <v>4.5265000000000004</v>
      </c>
      <c r="W162" s="3">
        <f t="shared" si="32"/>
        <v>57</v>
      </c>
      <c r="X162" s="3">
        <f t="shared" si="33"/>
        <v>79</v>
      </c>
      <c r="Y162" s="3">
        <f t="shared" si="34"/>
        <v>66</v>
      </c>
      <c r="Z162" s="3">
        <f t="shared" si="35"/>
        <v>202</v>
      </c>
    </row>
    <row r="163" spans="1:26" ht="30" customHeight="1" x14ac:dyDescent="0.25">
      <c r="A163" s="1" t="s">
        <v>161</v>
      </c>
      <c r="B163" s="8" t="s">
        <v>476</v>
      </c>
      <c r="C163" s="8" t="s">
        <v>477</v>
      </c>
      <c r="D163" s="8" t="s">
        <v>473</v>
      </c>
      <c r="E163" s="3" t="s">
        <v>508</v>
      </c>
      <c r="F163" s="3" t="s">
        <v>545</v>
      </c>
      <c r="G163" s="3" t="s">
        <v>510</v>
      </c>
      <c r="H163" s="3" t="s">
        <v>566</v>
      </c>
      <c r="I163" s="3" t="s">
        <v>1274</v>
      </c>
      <c r="J163" s="5" t="s">
        <v>1283</v>
      </c>
      <c r="K163" s="3">
        <v>200000</v>
      </c>
      <c r="L163" s="3">
        <v>0.95699999999999996</v>
      </c>
      <c r="M163" s="3">
        <v>67989</v>
      </c>
      <c r="N163" s="3">
        <v>0</v>
      </c>
      <c r="O163" s="3">
        <f t="shared" si="24"/>
        <v>-0.05</v>
      </c>
      <c r="P163" s="3">
        <f t="shared" si="25"/>
        <v>0</v>
      </c>
      <c r="Q163" s="3">
        <f t="shared" si="26"/>
        <v>1914</v>
      </c>
      <c r="R163" s="3">
        <f t="shared" si="27"/>
        <v>694.65472999999997</v>
      </c>
      <c r="S163" s="3">
        <f t="shared" si="28"/>
        <v>1329.5691532200001</v>
      </c>
      <c r="T163" s="3">
        <f t="shared" si="29"/>
        <v>3.1869999999999998</v>
      </c>
      <c r="U163" s="3">
        <f t="shared" si="30"/>
        <v>9.9306999999999999</v>
      </c>
      <c r="V163" s="3">
        <f t="shared" si="31"/>
        <v>7.09</v>
      </c>
      <c r="W163" s="3">
        <f t="shared" si="32"/>
        <v>59</v>
      </c>
      <c r="X163" s="3">
        <f t="shared" si="33"/>
        <v>80</v>
      </c>
      <c r="Y163" s="3">
        <f t="shared" si="34"/>
        <v>81</v>
      </c>
      <c r="Z163" s="3">
        <f t="shared" si="35"/>
        <v>220</v>
      </c>
    </row>
    <row r="164" spans="1:26" ht="30" customHeight="1" x14ac:dyDescent="0.25">
      <c r="A164" s="1" t="s">
        <v>162</v>
      </c>
      <c r="B164" s="8" t="s">
        <v>476</v>
      </c>
      <c r="C164" s="8" t="s">
        <v>477</v>
      </c>
      <c r="D164" s="8" t="s">
        <v>478</v>
      </c>
      <c r="E164" s="3" t="s">
        <v>507</v>
      </c>
      <c r="F164" s="3" t="s">
        <v>898</v>
      </c>
      <c r="G164" s="3" t="s">
        <v>513</v>
      </c>
      <c r="H164" s="3" t="s">
        <v>899</v>
      </c>
      <c r="I164" s="3" t="s">
        <v>1274</v>
      </c>
      <c r="J164" s="5" t="s">
        <v>1283</v>
      </c>
      <c r="K164" s="3">
        <v>21000</v>
      </c>
      <c r="L164" s="3">
        <v>0.95699999999999996</v>
      </c>
      <c r="M164" s="3">
        <v>67989</v>
      </c>
      <c r="N164" s="3">
        <v>0</v>
      </c>
      <c r="O164" s="3">
        <f t="shared" si="24"/>
        <v>0</v>
      </c>
      <c r="P164" s="3">
        <f t="shared" si="25"/>
        <v>0.1</v>
      </c>
      <c r="Q164" s="3">
        <f t="shared" si="26"/>
        <v>200.97</v>
      </c>
      <c r="R164" s="3">
        <f t="shared" si="27"/>
        <v>699.77473000000009</v>
      </c>
      <c r="S164" s="3">
        <f t="shared" si="28"/>
        <v>140.63372748809999</v>
      </c>
      <c r="T164" s="3">
        <f t="shared" si="29"/>
        <v>0.83140000000000003</v>
      </c>
      <c r="U164" s="3">
        <f t="shared" si="30"/>
        <v>9.9538000000000011</v>
      </c>
      <c r="V164" s="3">
        <f t="shared" si="31"/>
        <v>2.7713000000000001</v>
      </c>
      <c r="W164" s="3">
        <f t="shared" si="32"/>
        <v>57</v>
      </c>
      <c r="X164" s="3">
        <f t="shared" si="33"/>
        <v>84</v>
      </c>
      <c r="Y164" s="3">
        <f t="shared" si="34"/>
        <v>64</v>
      </c>
      <c r="Z164" s="3">
        <f t="shared" si="35"/>
        <v>205</v>
      </c>
    </row>
    <row r="165" spans="1:26" ht="30" customHeight="1" x14ac:dyDescent="0.25">
      <c r="A165" s="1" t="s">
        <v>163</v>
      </c>
      <c r="B165" s="8" t="s">
        <v>479</v>
      </c>
      <c r="C165" s="8" t="s">
        <v>477</v>
      </c>
      <c r="D165" s="8" t="s">
        <v>478</v>
      </c>
      <c r="E165" s="3" t="s">
        <v>507</v>
      </c>
      <c r="F165" s="3" t="s">
        <v>901</v>
      </c>
      <c r="G165" s="3" t="s">
        <v>513</v>
      </c>
      <c r="H165" s="3" t="s">
        <v>900</v>
      </c>
      <c r="I165" s="3" t="s">
        <v>1274</v>
      </c>
      <c r="J165" s="5" t="s">
        <v>1283</v>
      </c>
      <c r="K165" s="3">
        <v>130000</v>
      </c>
      <c r="L165" s="3">
        <v>0.95699999999999996</v>
      </c>
      <c r="M165" s="3">
        <v>67989</v>
      </c>
      <c r="N165" s="3">
        <v>0</v>
      </c>
      <c r="O165" s="3">
        <f t="shared" si="24"/>
        <v>0</v>
      </c>
      <c r="P165" s="3">
        <f t="shared" si="25"/>
        <v>0.1</v>
      </c>
      <c r="Q165" s="3">
        <f t="shared" si="26"/>
        <v>1244.0999999999999</v>
      </c>
      <c r="R165" s="3">
        <f t="shared" si="27"/>
        <v>664.25473000000943</v>
      </c>
      <c r="S165" s="3">
        <f t="shared" si="28"/>
        <v>826.39930959301159</v>
      </c>
      <c r="T165" s="3">
        <f t="shared" si="29"/>
        <v>2.448</v>
      </c>
      <c r="U165" s="3">
        <f t="shared" si="30"/>
        <v>9.884500000000001</v>
      </c>
      <c r="V165" s="3">
        <f t="shared" si="31"/>
        <v>6.351</v>
      </c>
      <c r="W165" s="3">
        <f t="shared" si="32"/>
        <v>58</v>
      </c>
      <c r="X165" s="3">
        <f t="shared" si="33"/>
        <v>84</v>
      </c>
      <c r="Y165" s="3">
        <f t="shared" si="34"/>
        <v>87</v>
      </c>
      <c r="Z165" s="3">
        <f t="shared" si="35"/>
        <v>229</v>
      </c>
    </row>
    <row r="166" spans="1:26" ht="30" customHeight="1" x14ac:dyDescent="0.25">
      <c r="A166" s="1" t="s">
        <v>164</v>
      </c>
      <c r="B166" s="8" t="s">
        <v>472</v>
      </c>
      <c r="C166" s="8" t="s">
        <v>477</v>
      </c>
      <c r="D166" s="8" t="s">
        <v>473</v>
      </c>
      <c r="E166" s="3" t="s">
        <v>508</v>
      </c>
      <c r="F166" s="3" t="s">
        <v>903</v>
      </c>
      <c r="G166" s="3" t="s">
        <v>513</v>
      </c>
      <c r="H166" s="3" t="s">
        <v>902</v>
      </c>
      <c r="I166" s="3" t="s">
        <v>1274</v>
      </c>
      <c r="J166" s="5" t="s">
        <v>1283</v>
      </c>
      <c r="K166" s="3">
        <v>30000</v>
      </c>
      <c r="L166" s="3">
        <v>0.95699999999999996</v>
      </c>
      <c r="M166" s="3">
        <v>67989</v>
      </c>
      <c r="N166" s="3">
        <v>0</v>
      </c>
      <c r="O166" s="3">
        <f t="shared" si="24"/>
        <v>0</v>
      </c>
      <c r="P166" s="3">
        <f t="shared" si="25"/>
        <v>0.1</v>
      </c>
      <c r="Q166" s="3">
        <f t="shared" si="26"/>
        <v>287.10000000000002</v>
      </c>
      <c r="R166" s="3">
        <f t="shared" si="27"/>
        <v>692.25472999999761</v>
      </c>
      <c r="S166" s="3">
        <f t="shared" si="28"/>
        <v>198.74633298299932</v>
      </c>
      <c r="T166" s="3">
        <f t="shared" si="29"/>
        <v>1.0391999999999999</v>
      </c>
      <c r="U166" s="3">
        <f t="shared" si="30"/>
        <v>9.9076000000000004</v>
      </c>
      <c r="V166" s="3">
        <f t="shared" si="31"/>
        <v>3.5796000000000001</v>
      </c>
      <c r="W166" s="3">
        <f t="shared" si="32"/>
        <v>57</v>
      </c>
      <c r="X166" s="3">
        <f t="shared" si="33"/>
        <v>84</v>
      </c>
      <c r="Y166" s="3">
        <f t="shared" si="34"/>
        <v>66</v>
      </c>
      <c r="Z166" s="3">
        <f t="shared" si="35"/>
        <v>207</v>
      </c>
    </row>
    <row r="167" spans="1:26" ht="30" customHeight="1" x14ac:dyDescent="0.25">
      <c r="A167" s="1" t="s">
        <v>165</v>
      </c>
      <c r="B167" s="8" t="s">
        <v>472</v>
      </c>
      <c r="C167" s="8" t="s">
        <v>477</v>
      </c>
      <c r="D167" s="8" t="s">
        <v>479</v>
      </c>
      <c r="E167" s="3" t="s">
        <v>507</v>
      </c>
      <c r="F167" s="3" t="s">
        <v>904</v>
      </c>
      <c r="G167" s="3" t="s">
        <v>513</v>
      </c>
      <c r="H167" s="3" t="s">
        <v>904</v>
      </c>
      <c r="I167" s="3" t="s">
        <v>1274</v>
      </c>
      <c r="J167" s="5" t="s">
        <v>1283</v>
      </c>
      <c r="K167" s="3">
        <v>690000</v>
      </c>
      <c r="L167" s="3">
        <v>0.95699999999999996</v>
      </c>
      <c r="M167" s="3">
        <v>67989</v>
      </c>
      <c r="N167" s="3">
        <v>0</v>
      </c>
      <c r="O167" s="3">
        <f t="shared" si="24"/>
        <v>0</v>
      </c>
      <c r="P167" s="3">
        <f t="shared" si="25"/>
        <v>0.1</v>
      </c>
      <c r="Q167" s="3">
        <f t="shared" si="26"/>
        <v>6603.3</v>
      </c>
      <c r="R167" s="3">
        <f t="shared" si="27"/>
        <v>657.45472999998105</v>
      </c>
      <c r="S167" s="3">
        <f t="shared" si="28"/>
        <v>4341.3708186088752</v>
      </c>
      <c r="T167" s="3">
        <f t="shared" si="29"/>
        <v>6.0739000000000001</v>
      </c>
      <c r="U167" s="3">
        <f t="shared" si="30"/>
        <v>9.8383000000000003</v>
      </c>
      <c r="V167" s="3">
        <f t="shared" si="31"/>
        <v>8.8682999999999996</v>
      </c>
      <c r="W167" s="3">
        <f t="shared" si="32"/>
        <v>78</v>
      </c>
      <c r="X167" s="3">
        <f t="shared" si="33"/>
        <v>84</v>
      </c>
      <c r="Y167" s="3">
        <f t="shared" si="34"/>
        <v>91</v>
      </c>
      <c r="Z167" s="3">
        <f t="shared" si="35"/>
        <v>253</v>
      </c>
    </row>
    <row r="168" spans="1:26" ht="30" customHeight="1" x14ac:dyDescent="0.25">
      <c r="A168" s="1" t="s">
        <v>166</v>
      </c>
      <c r="B168" s="8" t="s">
        <v>475</v>
      </c>
      <c r="C168" s="8" t="s">
        <v>474</v>
      </c>
      <c r="D168" s="8" t="s">
        <v>480</v>
      </c>
      <c r="E168" s="3" t="s">
        <v>507</v>
      </c>
      <c r="F168" s="3" t="s">
        <v>905</v>
      </c>
      <c r="G168" s="3" t="s">
        <v>509</v>
      </c>
      <c r="H168" s="3" t="s">
        <v>892</v>
      </c>
      <c r="I168" s="3" t="s">
        <v>1274</v>
      </c>
      <c r="J168" s="5" t="s">
        <v>1283</v>
      </c>
      <c r="K168" s="3">
        <v>64000</v>
      </c>
      <c r="L168" s="3">
        <v>0.95699999999999996</v>
      </c>
      <c r="M168" s="3">
        <v>67989</v>
      </c>
      <c r="N168" s="3">
        <v>0</v>
      </c>
      <c r="O168" s="3">
        <f t="shared" si="24"/>
        <v>-0.1</v>
      </c>
      <c r="P168" s="3">
        <f t="shared" si="25"/>
        <v>0</v>
      </c>
      <c r="Q168" s="3">
        <f t="shared" si="26"/>
        <v>612.48</v>
      </c>
      <c r="R168" s="3">
        <f t="shared" si="27"/>
        <v>652.73472999999808</v>
      </c>
      <c r="S168" s="3">
        <f t="shared" si="28"/>
        <v>399.78696743039887</v>
      </c>
      <c r="T168" s="3">
        <f t="shared" si="29"/>
        <v>1.5242</v>
      </c>
      <c r="U168" s="3">
        <f t="shared" si="30"/>
        <v>9.815199999999999</v>
      </c>
      <c r="V168" s="3">
        <f t="shared" si="31"/>
        <v>4.7575000000000003</v>
      </c>
      <c r="W168" s="3">
        <f t="shared" si="32"/>
        <v>57</v>
      </c>
      <c r="X168" s="3">
        <f t="shared" si="33"/>
        <v>75</v>
      </c>
      <c r="Y168" s="3">
        <f t="shared" si="34"/>
        <v>68</v>
      </c>
      <c r="Z168" s="3">
        <f t="shared" si="35"/>
        <v>200</v>
      </c>
    </row>
    <row r="169" spans="1:26" ht="30" customHeight="1" x14ac:dyDescent="0.25">
      <c r="A169" s="1" t="s">
        <v>167</v>
      </c>
      <c r="B169" s="8" t="s">
        <v>481</v>
      </c>
      <c r="C169" s="8" t="s">
        <v>474</v>
      </c>
      <c r="D169" s="8" t="s">
        <v>480</v>
      </c>
      <c r="E169" s="3" t="s">
        <v>507</v>
      </c>
      <c r="F169" s="3" t="s">
        <v>906</v>
      </c>
      <c r="G169" s="3" t="s">
        <v>509</v>
      </c>
      <c r="H169" s="3" t="s">
        <v>907</v>
      </c>
      <c r="I169" s="3" t="s">
        <v>1274</v>
      </c>
      <c r="J169" s="5" t="s">
        <v>1283</v>
      </c>
      <c r="K169" s="3">
        <v>63000</v>
      </c>
      <c r="L169" s="3">
        <v>0.93799999999999994</v>
      </c>
      <c r="M169" s="3">
        <v>47461</v>
      </c>
      <c r="N169" s="3">
        <v>0</v>
      </c>
      <c r="O169" s="3">
        <f t="shared" si="24"/>
        <v>-0.1</v>
      </c>
      <c r="P169" s="3">
        <f t="shared" si="25"/>
        <v>0</v>
      </c>
      <c r="Q169" s="3">
        <f t="shared" si="26"/>
        <v>590.94000000000005</v>
      </c>
      <c r="R169" s="3">
        <f t="shared" si="27"/>
        <v>455.54417999999418</v>
      </c>
      <c r="S169" s="3">
        <f t="shared" si="28"/>
        <v>269.19927772919658</v>
      </c>
      <c r="T169" s="3">
        <f t="shared" si="29"/>
        <v>1.5010999999999999</v>
      </c>
      <c r="U169" s="3">
        <f t="shared" si="30"/>
        <v>8.2909000000000006</v>
      </c>
      <c r="V169" s="3">
        <f t="shared" si="31"/>
        <v>4.2263000000000002</v>
      </c>
      <c r="W169" s="3">
        <f t="shared" si="32"/>
        <v>57</v>
      </c>
      <c r="X169" s="3">
        <f t="shared" si="33"/>
        <v>74</v>
      </c>
      <c r="Y169" s="3">
        <f t="shared" si="34"/>
        <v>63</v>
      </c>
      <c r="Z169" s="3">
        <f t="shared" si="35"/>
        <v>194</v>
      </c>
    </row>
    <row r="170" spans="1:26" ht="30" customHeight="1" x14ac:dyDescent="0.25">
      <c r="A170" s="1" t="s">
        <v>168</v>
      </c>
      <c r="B170" s="8" t="s">
        <v>481</v>
      </c>
      <c r="C170" s="8" t="s">
        <v>482</v>
      </c>
      <c r="D170" s="8" t="s">
        <v>483</v>
      </c>
      <c r="E170" s="3" t="s">
        <v>507</v>
      </c>
      <c r="F170" s="3" t="s">
        <v>910</v>
      </c>
      <c r="G170" s="3" t="s">
        <v>510</v>
      </c>
      <c r="H170" s="3" t="s">
        <v>908</v>
      </c>
      <c r="I170" s="3" t="s">
        <v>1274</v>
      </c>
      <c r="J170" s="5" t="s">
        <v>1283</v>
      </c>
      <c r="K170" s="3">
        <v>200000</v>
      </c>
      <c r="L170" s="3">
        <v>0.93799999999999994</v>
      </c>
      <c r="M170" s="3">
        <v>47461</v>
      </c>
      <c r="N170" s="3">
        <v>0</v>
      </c>
      <c r="O170" s="3">
        <f t="shared" si="24"/>
        <v>-0.05</v>
      </c>
      <c r="P170" s="3">
        <f t="shared" si="25"/>
        <v>0</v>
      </c>
      <c r="Q170" s="3">
        <f t="shared" si="26"/>
        <v>1876</v>
      </c>
      <c r="R170" s="3">
        <f t="shared" si="27"/>
        <v>489.18417999999997</v>
      </c>
      <c r="S170" s="3">
        <f t="shared" si="28"/>
        <v>917.70952167999985</v>
      </c>
      <c r="T170" s="3">
        <f t="shared" si="29"/>
        <v>3.1177000000000001</v>
      </c>
      <c r="U170" s="3">
        <f t="shared" si="30"/>
        <v>8.4294999999999991</v>
      </c>
      <c r="V170" s="3">
        <f t="shared" si="31"/>
        <v>6.4895999999999994</v>
      </c>
      <c r="W170" s="3">
        <f t="shared" si="32"/>
        <v>59</v>
      </c>
      <c r="X170" s="3">
        <f t="shared" si="33"/>
        <v>79</v>
      </c>
      <c r="Y170" s="3">
        <f t="shared" si="34"/>
        <v>80</v>
      </c>
      <c r="Z170" s="3">
        <f t="shared" si="35"/>
        <v>218</v>
      </c>
    </row>
    <row r="171" spans="1:26" ht="30" customHeight="1" x14ac:dyDescent="0.25">
      <c r="A171" s="1" t="s">
        <v>169</v>
      </c>
      <c r="B171" s="8" t="s">
        <v>484</v>
      </c>
      <c r="C171" s="8" t="s">
        <v>482</v>
      </c>
      <c r="D171" s="8" t="s">
        <v>483</v>
      </c>
      <c r="E171" s="3" t="s">
        <v>507</v>
      </c>
      <c r="F171" s="3" t="s">
        <v>911</v>
      </c>
      <c r="G171" s="3" t="s">
        <v>510</v>
      </c>
      <c r="H171" s="3" t="s">
        <v>893</v>
      </c>
      <c r="I171" s="3" t="s">
        <v>1274</v>
      </c>
      <c r="J171" s="5" t="s">
        <v>1283</v>
      </c>
      <c r="K171" s="3">
        <v>66000</v>
      </c>
      <c r="L171" s="3">
        <v>0.93799999999999994</v>
      </c>
      <c r="M171" s="3">
        <v>47461</v>
      </c>
      <c r="N171" s="3">
        <v>0</v>
      </c>
      <c r="O171" s="3">
        <f t="shared" si="24"/>
        <v>-0.05</v>
      </c>
      <c r="P171" s="3">
        <f t="shared" si="25"/>
        <v>0</v>
      </c>
      <c r="Q171" s="3">
        <f t="shared" si="26"/>
        <v>619.08000000000004</v>
      </c>
      <c r="R171" s="3">
        <f t="shared" si="27"/>
        <v>472.70417999999563</v>
      </c>
      <c r="S171" s="3">
        <f t="shared" si="28"/>
        <v>292.64170375439733</v>
      </c>
      <c r="T171" s="3">
        <f t="shared" si="29"/>
        <v>1.5473000000000001</v>
      </c>
      <c r="U171" s="3">
        <f t="shared" si="30"/>
        <v>8.3833000000000002</v>
      </c>
      <c r="V171" s="3">
        <f t="shared" si="31"/>
        <v>4.3186999999999998</v>
      </c>
      <c r="W171" s="3">
        <f t="shared" si="32"/>
        <v>57</v>
      </c>
      <c r="X171" s="3">
        <f t="shared" si="33"/>
        <v>79</v>
      </c>
      <c r="Y171" s="3">
        <f t="shared" si="34"/>
        <v>64</v>
      </c>
      <c r="Z171" s="3">
        <f t="shared" si="35"/>
        <v>200</v>
      </c>
    </row>
    <row r="172" spans="1:26" ht="30" customHeight="1" x14ac:dyDescent="0.25">
      <c r="A172" s="1" t="s">
        <v>170</v>
      </c>
      <c r="B172" s="8" t="s">
        <v>484</v>
      </c>
      <c r="C172" s="8" t="s">
        <v>465</v>
      </c>
      <c r="D172" s="8" t="s">
        <v>483</v>
      </c>
      <c r="E172" s="3" t="s">
        <v>507</v>
      </c>
      <c r="F172" s="3" t="s">
        <v>912</v>
      </c>
      <c r="G172" s="3" t="s">
        <v>510</v>
      </c>
      <c r="H172" s="3" t="s">
        <v>913</v>
      </c>
      <c r="I172" s="3" t="s">
        <v>1274</v>
      </c>
      <c r="J172" s="5" t="s">
        <v>1283</v>
      </c>
      <c r="K172" s="3">
        <v>650000</v>
      </c>
      <c r="L172" s="3">
        <v>0.93799999999999994</v>
      </c>
      <c r="M172" s="3">
        <v>47461</v>
      </c>
      <c r="N172" s="3">
        <v>0</v>
      </c>
      <c r="O172" s="3">
        <f t="shared" si="24"/>
        <v>-0.05</v>
      </c>
      <c r="P172" s="3">
        <f t="shared" si="25"/>
        <v>0</v>
      </c>
      <c r="Q172" s="3">
        <f t="shared" si="26"/>
        <v>6097</v>
      </c>
      <c r="R172" s="3">
        <f t="shared" si="27"/>
        <v>463.18417999999997</v>
      </c>
      <c r="S172" s="3">
        <f t="shared" si="28"/>
        <v>2824.0339454599998</v>
      </c>
      <c r="T172" s="3">
        <f t="shared" si="29"/>
        <v>5.8429000000000002</v>
      </c>
      <c r="U172" s="3">
        <f t="shared" si="30"/>
        <v>8.3140000000000001</v>
      </c>
      <c r="V172" s="3">
        <f t="shared" si="31"/>
        <v>8.1293000000000006</v>
      </c>
      <c r="W172" s="3">
        <f t="shared" si="32"/>
        <v>77</v>
      </c>
      <c r="X172" s="3">
        <f t="shared" si="33"/>
        <v>79</v>
      </c>
      <c r="Y172" s="3">
        <f t="shared" si="34"/>
        <v>83</v>
      </c>
      <c r="Z172" s="3">
        <f t="shared" si="35"/>
        <v>239</v>
      </c>
    </row>
    <row r="173" spans="1:26" ht="30" customHeight="1" x14ac:dyDescent="0.25">
      <c r="A173" s="1" t="s">
        <v>171</v>
      </c>
      <c r="B173" s="10">
        <v>525157</v>
      </c>
      <c r="C173" s="10">
        <v>503154</v>
      </c>
      <c r="D173" s="10">
        <v>512174</v>
      </c>
      <c r="E173" s="3" t="s">
        <v>507</v>
      </c>
      <c r="F173" s="3" t="s">
        <v>914</v>
      </c>
      <c r="G173" s="3" t="s">
        <v>511</v>
      </c>
      <c r="H173" s="3" t="s">
        <v>914</v>
      </c>
      <c r="I173" s="3" t="s">
        <v>1275</v>
      </c>
      <c r="J173" s="5" t="s">
        <v>1283</v>
      </c>
      <c r="K173" s="3">
        <v>1700000</v>
      </c>
      <c r="L173" s="3">
        <v>0.82</v>
      </c>
      <c r="M173" s="3">
        <v>7715</v>
      </c>
      <c r="N173" s="3">
        <v>0</v>
      </c>
      <c r="O173" s="3">
        <f t="shared" si="24"/>
        <v>0</v>
      </c>
      <c r="P173" s="3">
        <f t="shared" si="25"/>
        <v>-0.2</v>
      </c>
      <c r="Q173" s="3">
        <f t="shared" si="26"/>
        <v>13940</v>
      </c>
      <c r="R173" s="3">
        <f t="shared" si="27"/>
        <v>73.262999999999991</v>
      </c>
      <c r="S173" s="3">
        <f t="shared" si="28"/>
        <v>1021.2862199999998</v>
      </c>
      <c r="T173" s="3">
        <f t="shared" si="29"/>
        <v>7.6212</v>
      </c>
      <c r="U173" s="3">
        <f t="shared" si="30"/>
        <v>3.6026999999999996</v>
      </c>
      <c r="V173" s="3">
        <f t="shared" si="31"/>
        <v>6.8128999999999991</v>
      </c>
      <c r="W173" s="3">
        <f t="shared" si="32"/>
        <v>82</v>
      </c>
      <c r="X173" s="3">
        <f t="shared" si="33"/>
        <v>61</v>
      </c>
      <c r="Y173" s="3">
        <f t="shared" si="34"/>
        <v>65</v>
      </c>
      <c r="Z173" s="3">
        <f t="shared" si="35"/>
        <v>208</v>
      </c>
    </row>
    <row r="174" spans="1:26" ht="30" customHeight="1" x14ac:dyDescent="0.25">
      <c r="A174" s="1" t="s">
        <v>172</v>
      </c>
      <c r="B174" s="10">
        <v>512174</v>
      </c>
      <c r="C174" s="10">
        <v>503154</v>
      </c>
      <c r="D174" s="10">
        <v>493173</v>
      </c>
      <c r="E174" s="3" t="s">
        <v>507</v>
      </c>
      <c r="F174" s="3" t="s">
        <v>915</v>
      </c>
      <c r="G174" s="3" t="s">
        <v>512</v>
      </c>
      <c r="H174" s="3" t="s">
        <v>915</v>
      </c>
      <c r="I174" s="3" t="s">
        <v>1275</v>
      </c>
      <c r="J174" s="5" t="s">
        <v>1283</v>
      </c>
      <c r="K174" s="3">
        <v>5600000</v>
      </c>
      <c r="L174" s="3">
        <v>0.82</v>
      </c>
      <c r="M174" s="3">
        <v>7715</v>
      </c>
      <c r="N174" s="3">
        <v>0</v>
      </c>
      <c r="O174" s="3">
        <f t="shared" si="24"/>
        <v>0</v>
      </c>
      <c r="P174" s="3">
        <f t="shared" si="25"/>
        <v>0</v>
      </c>
      <c r="Q174" s="3">
        <f t="shared" si="26"/>
        <v>45920</v>
      </c>
      <c r="R174" s="3">
        <f t="shared" si="27"/>
        <v>93.262999999999991</v>
      </c>
      <c r="S174" s="3">
        <f t="shared" si="28"/>
        <v>4282.6369599999998</v>
      </c>
      <c r="T174" s="3">
        <f t="shared" si="29"/>
        <v>9.0530999999999988</v>
      </c>
      <c r="U174" s="3">
        <f t="shared" si="30"/>
        <v>4.5957999999999997</v>
      </c>
      <c r="V174" s="3">
        <f t="shared" si="31"/>
        <v>8.8221000000000007</v>
      </c>
      <c r="W174" s="3">
        <f t="shared" si="32"/>
        <v>83</v>
      </c>
      <c r="X174" s="3">
        <f t="shared" si="33"/>
        <v>66</v>
      </c>
      <c r="Y174" s="3">
        <f t="shared" si="34"/>
        <v>83</v>
      </c>
      <c r="Z174" s="3">
        <f t="shared" si="35"/>
        <v>232</v>
      </c>
    </row>
    <row r="175" spans="1:26" ht="30" customHeight="1" x14ac:dyDescent="0.25">
      <c r="A175" s="1" t="s">
        <v>173</v>
      </c>
      <c r="B175" s="10">
        <v>485155</v>
      </c>
      <c r="C175" s="10">
        <v>503154</v>
      </c>
      <c r="D175" s="10">
        <v>493173</v>
      </c>
      <c r="E175" s="3" t="s">
        <v>507</v>
      </c>
      <c r="F175" s="3" t="s">
        <v>916</v>
      </c>
      <c r="G175" s="3" t="s">
        <v>512</v>
      </c>
      <c r="H175" s="3" t="s">
        <v>801</v>
      </c>
      <c r="I175" s="3" t="s">
        <v>1275</v>
      </c>
      <c r="J175" s="5" t="s">
        <v>1283</v>
      </c>
      <c r="K175" s="3">
        <v>100000</v>
      </c>
      <c r="L175" s="3">
        <v>0.82</v>
      </c>
      <c r="M175" s="3">
        <v>7715</v>
      </c>
      <c r="N175" s="3">
        <v>0</v>
      </c>
      <c r="O175" s="3">
        <f t="shared" si="24"/>
        <v>0</v>
      </c>
      <c r="P175" s="3">
        <f t="shared" si="25"/>
        <v>0</v>
      </c>
      <c r="Q175" s="3">
        <f t="shared" si="26"/>
        <v>820</v>
      </c>
      <c r="R175" s="3">
        <f t="shared" si="27"/>
        <v>93.262999999999991</v>
      </c>
      <c r="S175" s="3">
        <f t="shared" si="28"/>
        <v>76.475659999999991</v>
      </c>
      <c r="T175" s="3">
        <f t="shared" si="29"/>
        <v>1.8937000000000002</v>
      </c>
      <c r="U175" s="3">
        <f t="shared" si="30"/>
        <v>4.5957999999999997</v>
      </c>
      <c r="V175" s="3">
        <f t="shared" si="31"/>
        <v>1.9167999999999998</v>
      </c>
      <c r="W175" s="3">
        <f t="shared" si="32"/>
        <v>57</v>
      </c>
      <c r="X175" s="3">
        <f t="shared" si="33"/>
        <v>66</v>
      </c>
      <c r="Y175" s="3">
        <f t="shared" si="34"/>
        <v>57</v>
      </c>
      <c r="Z175" s="3">
        <f t="shared" si="35"/>
        <v>180</v>
      </c>
    </row>
    <row r="176" spans="1:26" ht="30" customHeight="1" x14ac:dyDescent="0.25">
      <c r="A176" s="1" t="s">
        <v>174</v>
      </c>
      <c r="B176" s="10">
        <v>485155</v>
      </c>
      <c r="C176" s="10">
        <v>484167</v>
      </c>
      <c r="D176" s="10">
        <v>493173</v>
      </c>
      <c r="E176" s="3" t="s">
        <v>507</v>
      </c>
      <c r="F176" s="3" t="s">
        <v>919</v>
      </c>
      <c r="G176" s="3" t="s">
        <v>512</v>
      </c>
      <c r="H176" s="3" t="s">
        <v>919</v>
      </c>
      <c r="I176" s="3" t="s">
        <v>1275</v>
      </c>
      <c r="J176" s="5" t="s">
        <v>1283</v>
      </c>
      <c r="K176" s="3">
        <v>4300000</v>
      </c>
      <c r="L176" s="3">
        <v>0.82</v>
      </c>
      <c r="M176" s="3">
        <v>7715</v>
      </c>
      <c r="N176" s="3">
        <v>0</v>
      </c>
      <c r="O176" s="3">
        <f t="shared" si="24"/>
        <v>0</v>
      </c>
      <c r="P176" s="3">
        <f t="shared" si="25"/>
        <v>0</v>
      </c>
      <c r="Q176" s="3">
        <f t="shared" si="26"/>
        <v>35260</v>
      </c>
      <c r="R176" s="3">
        <f t="shared" si="27"/>
        <v>103.26299999999999</v>
      </c>
      <c r="S176" s="3">
        <f t="shared" si="28"/>
        <v>3641.0533799999998</v>
      </c>
      <c r="T176" s="3">
        <f t="shared" si="29"/>
        <v>8.8452000000000002</v>
      </c>
      <c r="U176" s="3">
        <f t="shared" si="30"/>
        <v>5.1039000000000003</v>
      </c>
      <c r="V176" s="3">
        <f t="shared" si="31"/>
        <v>8.5219000000000005</v>
      </c>
      <c r="W176" s="3">
        <f t="shared" si="32"/>
        <v>83</v>
      </c>
      <c r="X176" s="3">
        <f t="shared" si="33"/>
        <v>71</v>
      </c>
      <c r="Y176" s="3">
        <f t="shared" si="34"/>
        <v>83</v>
      </c>
      <c r="Z176" s="3">
        <f t="shared" si="35"/>
        <v>237</v>
      </c>
    </row>
    <row r="177" spans="1:26" ht="30" customHeight="1" x14ac:dyDescent="0.25">
      <c r="A177" s="1" t="s">
        <v>175</v>
      </c>
      <c r="B177" s="10">
        <v>485155</v>
      </c>
      <c r="C177" s="10">
        <v>477144</v>
      </c>
      <c r="D177" s="10">
        <v>491140</v>
      </c>
      <c r="E177" s="3" t="s">
        <v>507</v>
      </c>
      <c r="F177" s="3" t="s">
        <v>518</v>
      </c>
      <c r="G177" s="3" t="s">
        <v>512</v>
      </c>
      <c r="H177" s="3" t="s">
        <v>801</v>
      </c>
      <c r="I177" s="3" t="s">
        <v>1275</v>
      </c>
      <c r="J177" s="5" t="s">
        <v>529</v>
      </c>
      <c r="K177" s="3">
        <v>15000000</v>
      </c>
      <c r="L177" s="3">
        <v>0.82</v>
      </c>
      <c r="M177" s="3">
        <v>7715</v>
      </c>
      <c r="N177" s="3">
        <v>0.6</v>
      </c>
      <c r="O177" s="3">
        <f t="shared" si="24"/>
        <v>0</v>
      </c>
      <c r="P177" s="3">
        <f t="shared" si="25"/>
        <v>0</v>
      </c>
      <c r="Q177" s="3">
        <f t="shared" si="26"/>
        <v>123000</v>
      </c>
      <c r="R177" s="3">
        <f t="shared" si="27"/>
        <v>63.262999999999991</v>
      </c>
      <c r="S177" s="3">
        <f t="shared" si="28"/>
        <v>7781.3489999999993</v>
      </c>
      <c r="T177" s="3">
        <f t="shared" si="29"/>
        <v>9.9076000000000004</v>
      </c>
      <c r="U177" s="3">
        <f t="shared" si="30"/>
        <v>3.1638999999999999</v>
      </c>
      <c r="V177" s="3">
        <f t="shared" si="31"/>
        <v>9.3994999999999997</v>
      </c>
      <c r="W177" s="3">
        <f t="shared" si="32"/>
        <v>134</v>
      </c>
      <c r="X177" s="3">
        <f t="shared" si="33"/>
        <v>59</v>
      </c>
      <c r="Y177" s="3">
        <f t="shared" si="34"/>
        <v>83</v>
      </c>
      <c r="Z177" s="3">
        <f t="shared" si="35"/>
        <v>276</v>
      </c>
    </row>
    <row r="178" spans="1:26" ht="30" customHeight="1" x14ac:dyDescent="0.25">
      <c r="A178" s="1" t="s">
        <v>176</v>
      </c>
      <c r="B178" s="10">
        <v>514140</v>
      </c>
      <c r="C178" s="10">
        <v>519132</v>
      </c>
      <c r="D178" s="10">
        <v>525149</v>
      </c>
      <c r="E178" s="3" t="s">
        <v>507</v>
      </c>
      <c r="F178" s="3" t="s">
        <v>920</v>
      </c>
      <c r="G178" s="3" t="s">
        <v>511</v>
      </c>
      <c r="H178" s="3" t="s">
        <v>519</v>
      </c>
      <c r="I178" s="3" t="s">
        <v>1276</v>
      </c>
      <c r="J178" s="5" t="s">
        <v>1283</v>
      </c>
      <c r="K178" s="3">
        <v>1100000</v>
      </c>
      <c r="L178" s="3">
        <v>0.81200000000000006</v>
      </c>
      <c r="M178" s="3">
        <v>4405</v>
      </c>
      <c r="N178" s="3">
        <v>0</v>
      </c>
      <c r="O178" s="3">
        <f t="shared" si="24"/>
        <v>0</v>
      </c>
      <c r="P178" s="3">
        <f t="shared" si="25"/>
        <v>-0.2</v>
      </c>
      <c r="Q178" s="3">
        <f t="shared" si="26"/>
        <v>8932.0000000000018</v>
      </c>
      <c r="R178" s="3">
        <f t="shared" si="27"/>
        <v>49.768599999776264</v>
      </c>
      <c r="S178" s="3">
        <f t="shared" si="28"/>
        <v>444.53313519800167</v>
      </c>
      <c r="T178" s="3">
        <f t="shared" si="29"/>
        <v>6.882200000000001</v>
      </c>
      <c r="U178" s="3">
        <f t="shared" si="30"/>
        <v>2.6096000000000004</v>
      </c>
      <c r="V178" s="3">
        <f t="shared" si="31"/>
        <v>5.0346000000000002</v>
      </c>
      <c r="W178" s="3">
        <f t="shared" si="32"/>
        <v>81</v>
      </c>
      <c r="X178" s="3">
        <f t="shared" si="33"/>
        <v>58</v>
      </c>
      <c r="Y178" s="3">
        <f t="shared" si="34"/>
        <v>56</v>
      </c>
      <c r="Z178" s="3">
        <f t="shared" si="35"/>
        <v>195</v>
      </c>
    </row>
    <row r="179" spans="1:26" ht="30" customHeight="1" x14ac:dyDescent="0.25">
      <c r="A179" s="1" t="s">
        <v>177</v>
      </c>
      <c r="B179" s="10">
        <v>525149</v>
      </c>
      <c r="C179" s="10">
        <v>544136</v>
      </c>
      <c r="D179" s="10">
        <v>519132</v>
      </c>
      <c r="E179" s="3" t="s">
        <v>508</v>
      </c>
      <c r="F179" s="3" t="s">
        <v>609</v>
      </c>
      <c r="G179" s="3" t="s">
        <v>511</v>
      </c>
      <c r="H179" s="3" t="s">
        <v>608</v>
      </c>
      <c r="I179" s="3" t="s">
        <v>1276</v>
      </c>
      <c r="J179" s="5" t="s">
        <v>1283</v>
      </c>
      <c r="K179" s="3">
        <v>330000</v>
      </c>
      <c r="L179" s="3">
        <v>0.75600000000000001</v>
      </c>
      <c r="M179" s="3">
        <v>4721</v>
      </c>
      <c r="N179" s="3">
        <v>0</v>
      </c>
      <c r="O179" s="3">
        <f t="shared" si="24"/>
        <v>0</v>
      </c>
      <c r="P179" s="3">
        <f t="shared" si="25"/>
        <v>-0.2</v>
      </c>
      <c r="Q179" s="3">
        <f t="shared" si="26"/>
        <v>2494.8000000000002</v>
      </c>
      <c r="R179" s="3">
        <f t="shared" si="27"/>
        <v>72.090759999975987</v>
      </c>
      <c r="S179" s="3">
        <f t="shared" si="28"/>
        <v>179.85202804794011</v>
      </c>
      <c r="T179" s="3">
        <f t="shared" si="29"/>
        <v>3.7874999999999996</v>
      </c>
      <c r="U179" s="3">
        <f t="shared" si="30"/>
        <v>3.5333999999999999</v>
      </c>
      <c r="V179" s="3">
        <f t="shared" si="31"/>
        <v>3.3949000000000003</v>
      </c>
      <c r="W179" s="3">
        <f t="shared" si="32"/>
        <v>61</v>
      </c>
      <c r="X179" s="3">
        <f t="shared" si="33"/>
        <v>60</v>
      </c>
      <c r="Y179" s="3">
        <f t="shared" si="34"/>
        <v>48</v>
      </c>
      <c r="Z179" s="3">
        <f t="shared" si="35"/>
        <v>169</v>
      </c>
    </row>
    <row r="180" spans="1:26" ht="30" customHeight="1" x14ac:dyDescent="0.25">
      <c r="A180" s="1" t="s">
        <v>178</v>
      </c>
      <c r="B180" s="10">
        <v>525149</v>
      </c>
      <c r="C180" s="10">
        <v>544136</v>
      </c>
      <c r="D180" s="10">
        <v>548152</v>
      </c>
      <c r="E180" s="3" t="s">
        <v>508</v>
      </c>
      <c r="F180" s="3" t="s">
        <v>607</v>
      </c>
      <c r="G180" s="3" t="s">
        <v>511</v>
      </c>
      <c r="H180" s="3" t="s">
        <v>608</v>
      </c>
      <c r="I180" s="3" t="s">
        <v>1276</v>
      </c>
      <c r="J180" s="5" t="s">
        <v>1283</v>
      </c>
      <c r="K180" s="3">
        <v>2300000</v>
      </c>
      <c r="L180" s="3">
        <v>0.75600000000000001</v>
      </c>
      <c r="M180" s="3">
        <v>4721</v>
      </c>
      <c r="N180" s="3">
        <v>0</v>
      </c>
      <c r="O180" s="3">
        <f t="shared" si="24"/>
        <v>0</v>
      </c>
      <c r="P180" s="3">
        <f t="shared" si="25"/>
        <v>-0.2</v>
      </c>
      <c r="Q180" s="3">
        <f t="shared" si="26"/>
        <v>17388</v>
      </c>
      <c r="R180" s="3">
        <f t="shared" si="27"/>
        <v>69.690759999999997</v>
      </c>
      <c r="S180" s="3">
        <f t="shared" si="28"/>
        <v>1211.7829348799999</v>
      </c>
      <c r="T180" s="3">
        <f t="shared" si="29"/>
        <v>8.1293000000000006</v>
      </c>
      <c r="U180" s="3">
        <f t="shared" si="30"/>
        <v>3.4641999999999999</v>
      </c>
      <c r="V180" s="3">
        <f t="shared" si="31"/>
        <v>6.9976000000000003</v>
      </c>
      <c r="W180" s="3">
        <f t="shared" si="32"/>
        <v>83</v>
      </c>
      <c r="X180" s="3">
        <f t="shared" si="33"/>
        <v>60</v>
      </c>
      <c r="Y180" s="3">
        <f t="shared" si="34"/>
        <v>65</v>
      </c>
      <c r="Z180" s="3">
        <f t="shared" si="35"/>
        <v>208</v>
      </c>
    </row>
    <row r="181" spans="1:26" ht="30" customHeight="1" x14ac:dyDescent="0.25">
      <c r="A181" s="1" t="s">
        <v>179</v>
      </c>
      <c r="B181" s="10">
        <v>549167</v>
      </c>
      <c r="C181" s="10">
        <v>548152</v>
      </c>
      <c r="D181" s="10">
        <v>539172</v>
      </c>
      <c r="E181" s="3" t="s">
        <v>508</v>
      </c>
      <c r="F181" s="3" t="s">
        <v>610</v>
      </c>
      <c r="G181" s="3" t="s">
        <v>511</v>
      </c>
      <c r="H181" s="3" t="s">
        <v>610</v>
      </c>
      <c r="I181" s="3" t="s">
        <v>1276</v>
      </c>
      <c r="J181" s="5" t="s">
        <v>1283</v>
      </c>
      <c r="K181" s="3">
        <v>520000</v>
      </c>
      <c r="L181" s="3">
        <v>0.75600000000000001</v>
      </c>
      <c r="M181" s="3">
        <v>4721</v>
      </c>
      <c r="N181" s="3">
        <v>0</v>
      </c>
      <c r="O181" s="3">
        <f t="shared" si="24"/>
        <v>0</v>
      </c>
      <c r="P181" s="3">
        <f t="shared" si="25"/>
        <v>-0.2</v>
      </c>
      <c r="Q181" s="3">
        <f t="shared" si="26"/>
        <v>3931.2</v>
      </c>
      <c r="R181" s="3">
        <f t="shared" si="27"/>
        <v>67.290760000024008</v>
      </c>
      <c r="S181" s="3">
        <f t="shared" si="28"/>
        <v>264.53343571209439</v>
      </c>
      <c r="T181" s="3">
        <f t="shared" si="29"/>
        <v>4.5957999999999997</v>
      </c>
      <c r="U181" s="3">
        <f t="shared" si="30"/>
        <v>3.3256000000000001</v>
      </c>
      <c r="V181" s="3">
        <f t="shared" si="31"/>
        <v>4.2032000000000007</v>
      </c>
      <c r="W181" s="3">
        <f t="shared" si="32"/>
        <v>66</v>
      </c>
      <c r="X181" s="3">
        <f t="shared" si="33"/>
        <v>60</v>
      </c>
      <c r="Y181" s="3">
        <f t="shared" si="34"/>
        <v>51</v>
      </c>
      <c r="Z181" s="3">
        <f t="shared" si="35"/>
        <v>177</v>
      </c>
    </row>
    <row r="182" spans="1:26" ht="30" customHeight="1" x14ac:dyDescent="0.25">
      <c r="A182" s="1" t="s">
        <v>180</v>
      </c>
      <c r="B182" s="10">
        <v>525149</v>
      </c>
      <c r="C182" s="10">
        <v>525157</v>
      </c>
      <c r="D182" s="10">
        <v>548152</v>
      </c>
      <c r="E182" s="3" t="s">
        <v>507</v>
      </c>
      <c r="F182" s="3" t="s">
        <v>921</v>
      </c>
      <c r="G182" s="3" t="s">
        <v>511</v>
      </c>
      <c r="H182" s="3" t="s">
        <v>922</v>
      </c>
      <c r="I182" s="3" t="s">
        <v>1276</v>
      </c>
      <c r="J182" s="5" t="s">
        <v>1283</v>
      </c>
      <c r="K182" s="3">
        <v>1000000</v>
      </c>
      <c r="L182" s="3">
        <v>0.77600000000000002</v>
      </c>
      <c r="M182" s="3">
        <v>4315</v>
      </c>
      <c r="N182" s="3">
        <v>0</v>
      </c>
      <c r="O182" s="3">
        <f t="shared" si="24"/>
        <v>0</v>
      </c>
      <c r="P182" s="3">
        <f t="shared" si="25"/>
        <v>-0.2</v>
      </c>
      <c r="Q182" s="3">
        <f t="shared" si="26"/>
        <v>7760</v>
      </c>
      <c r="R182" s="3">
        <f t="shared" si="27"/>
        <v>53.484400000000001</v>
      </c>
      <c r="S182" s="3">
        <f t="shared" si="28"/>
        <v>415.03894400000001</v>
      </c>
      <c r="T182" s="3">
        <f t="shared" si="29"/>
        <v>6.5127000000000006</v>
      </c>
      <c r="U182" s="3">
        <f t="shared" si="30"/>
        <v>2.7713000000000001</v>
      </c>
      <c r="V182" s="3">
        <f t="shared" si="31"/>
        <v>4.8498000000000001</v>
      </c>
      <c r="W182" s="3">
        <f t="shared" si="32"/>
        <v>80</v>
      </c>
      <c r="X182" s="3">
        <f t="shared" si="33"/>
        <v>59</v>
      </c>
      <c r="Y182" s="3">
        <f t="shared" si="34"/>
        <v>55</v>
      </c>
      <c r="Z182" s="3">
        <f t="shared" si="35"/>
        <v>194</v>
      </c>
    </row>
    <row r="183" spans="1:26" ht="30" customHeight="1" x14ac:dyDescent="0.25">
      <c r="A183" s="1" t="s">
        <v>181</v>
      </c>
      <c r="B183" s="10">
        <v>539172</v>
      </c>
      <c r="C183" s="10">
        <v>548152</v>
      </c>
      <c r="D183" s="10">
        <v>525157</v>
      </c>
      <c r="E183" s="3" t="s">
        <v>508</v>
      </c>
      <c r="F183" s="3" t="s">
        <v>923</v>
      </c>
      <c r="G183" s="3" t="s">
        <v>511</v>
      </c>
      <c r="H183" s="3" t="s">
        <v>922</v>
      </c>
      <c r="I183" s="3" t="s">
        <v>1276</v>
      </c>
      <c r="J183" s="5" t="s">
        <v>1283</v>
      </c>
      <c r="K183" s="3">
        <v>7900</v>
      </c>
      <c r="L183" s="3">
        <v>0.77600000000000002</v>
      </c>
      <c r="M183" s="3">
        <v>4315</v>
      </c>
      <c r="N183" s="3">
        <v>0</v>
      </c>
      <c r="O183" s="3">
        <f t="shared" si="24"/>
        <v>0</v>
      </c>
      <c r="P183" s="3">
        <f t="shared" si="25"/>
        <v>-0.2</v>
      </c>
      <c r="Q183" s="3">
        <f t="shared" si="26"/>
        <v>61.304000000000002</v>
      </c>
      <c r="R183" s="3">
        <f t="shared" si="27"/>
        <v>36.572399999999739</v>
      </c>
      <c r="S183" s="3">
        <f t="shared" si="28"/>
        <v>2.242034409599984</v>
      </c>
      <c r="T183" s="3">
        <f t="shared" si="29"/>
        <v>0.46179999999999999</v>
      </c>
      <c r="U183" s="3">
        <f t="shared" si="30"/>
        <v>1.7782</v>
      </c>
      <c r="V183" s="3">
        <f t="shared" si="31"/>
        <v>0.1847</v>
      </c>
      <c r="W183" s="3">
        <f t="shared" si="32"/>
        <v>56</v>
      </c>
      <c r="X183" s="3">
        <f t="shared" si="33"/>
        <v>57</v>
      </c>
      <c r="Y183" s="3">
        <f t="shared" si="34"/>
        <v>45</v>
      </c>
      <c r="Z183" s="3">
        <f t="shared" si="35"/>
        <v>158</v>
      </c>
    </row>
    <row r="184" spans="1:26" ht="30" customHeight="1" x14ac:dyDescent="0.25">
      <c r="A184" s="1" t="s">
        <v>182</v>
      </c>
      <c r="B184" s="10">
        <v>588202</v>
      </c>
      <c r="C184" s="10">
        <v>579201</v>
      </c>
      <c r="D184" s="10">
        <v>579181</v>
      </c>
      <c r="E184" s="3" t="s">
        <v>508</v>
      </c>
      <c r="F184" s="3" t="s">
        <v>924</v>
      </c>
      <c r="G184" s="3" t="s">
        <v>511</v>
      </c>
      <c r="H184" s="3" t="s">
        <v>917</v>
      </c>
      <c r="I184" s="3" t="s">
        <v>1276</v>
      </c>
      <c r="J184" s="5" t="s">
        <v>530</v>
      </c>
      <c r="K184" s="3">
        <v>3300000</v>
      </c>
      <c r="L184" s="3">
        <v>0.78300000000000003</v>
      </c>
      <c r="M184" s="3">
        <v>7257</v>
      </c>
      <c r="N184" s="3">
        <v>0.1</v>
      </c>
      <c r="O184" s="3">
        <f t="shared" si="24"/>
        <v>0</v>
      </c>
      <c r="P184" s="3">
        <f t="shared" si="25"/>
        <v>-0.2</v>
      </c>
      <c r="Q184" s="3">
        <f t="shared" si="26"/>
        <v>25839</v>
      </c>
      <c r="R184" s="3">
        <f t="shared" si="27"/>
        <v>103.82230999999999</v>
      </c>
      <c r="S184" s="3">
        <f t="shared" si="28"/>
        <v>2682.6646680899999</v>
      </c>
      <c r="T184" s="3">
        <f t="shared" si="29"/>
        <v>8.4526000000000003</v>
      </c>
      <c r="U184" s="3">
        <f t="shared" si="30"/>
        <v>5.1731999999999996</v>
      </c>
      <c r="V184" s="3">
        <f t="shared" si="31"/>
        <v>7.9906999999999995</v>
      </c>
      <c r="W184" s="3">
        <f t="shared" si="32"/>
        <v>91</v>
      </c>
      <c r="X184" s="3">
        <f t="shared" si="33"/>
        <v>72</v>
      </c>
      <c r="Y184" s="3">
        <f t="shared" si="34"/>
        <v>66</v>
      </c>
      <c r="Z184" s="3">
        <f t="shared" si="35"/>
        <v>229</v>
      </c>
    </row>
    <row r="185" spans="1:26" ht="30" customHeight="1" x14ac:dyDescent="0.25">
      <c r="A185" s="1" t="s">
        <v>183</v>
      </c>
      <c r="B185" s="10">
        <v>588202</v>
      </c>
      <c r="C185" s="10">
        <v>579201</v>
      </c>
      <c r="D185" s="10">
        <v>581216</v>
      </c>
      <c r="E185" s="3" t="s">
        <v>508</v>
      </c>
      <c r="F185" s="3" t="s">
        <v>926</v>
      </c>
      <c r="G185" s="3" t="s">
        <v>511</v>
      </c>
      <c r="H185" s="3" t="s">
        <v>918</v>
      </c>
      <c r="I185" s="3" t="s">
        <v>1276</v>
      </c>
      <c r="J185" s="5" t="s">
        <v>1283</v>
      </c>
      <c r="K185" s="3">
        <v>580000</v>
      </c>
      <c r="L185" s="3">
        <v>0.78300000000000003</v>
      </c>
      <c r="M185" s="3">
        <v>7257</v>
      </c>
      <c r="N185" s="3">
        <v>0</v>
      </c>
      <c r="O185" s="3">
        <f t="shared" si="24"/>
        <v>0</v>
      </c>
      <c r="P185" s="3">
        <f t="shared" si="25"/>
        <v>-0.2</v>
      </c>
      <c r="Q185" s="3">
        <f t="shared" si="26"/>
        <v>4541.3999999999996</v>
      </c>
      <c r="R185" s="3">
        <f t="shared" si="27"/>
        <v>99.02231000004619</v>
      </c>
      <c r="S185" s="3">
        <f t="shared" si="28"/>
        <v>449.69991863420972</v>
      </c>
      <c r="T185" s="3">
        <f t="shared" si="29"/>
        <v>4.9191000000000003</v>
      </c>
      <c r="U185" s="3">
        <f t="shared" si="30"/>
        <v>4.9653</v>
      </c>
      <c r="V185" s="3">
        <f t="shared" si="31"/>
        <v>5.0808</v>
      </c>
      <c r="W185" s="3">
        <f t="shared" si="32"/>
        <v>69</v>
      </c>
      <c r="X185" s="3">
        <f t="shared" si="33"/>
        <v>70</v>
      </c>
      <c r="Y185" s="3">
        <f t="shared" si="34"/>
        <v>57</v>
      </c>
      <c r="Z185" s="3">
        <f t="shared" si="35"/>
        <v>196</v>
      </c>
    </row>
    <row r="186" spans="1:26" ht="30" customHeight="1" x14ac:dyDescent="0.25">
      <c r="A186" s="1" t="s">
        <v>184</v>
      </c>
      <c r="B186" s="10">
        <v>553197</v>
      </c>
      <c r="C186" s="10">
        <v>579201</v>
      </c>
      <c r="D186" s="10">
        <v>581216</v>
      </c>
      <c r="E186" s="3" t="s">
        <v>507</v>
      </c>
      <c r="F186" s="3" t="s">
        <v>927</v>
      </c>
      <c r="G186" s="3" t="s">
        <v>511</v>
      </c>
      <c r="H186" s="3" t="s">
        <v>927</v>
      </c>
      <c r="I186" s="3" t="s">
        <v>1276</v>
      </c>
      <c r="J186" s="5" t="s">
        <v>1283</v>
      </c>
      <c r="K186" s="3">
        <v>2000000</v>
      </c>
      <c r="L186" s="3">
        <v>0.78300000000000003</v>
      </c>
      <c r="M186" s="3">
        <v>7257</v>
      </c>
      <c r="N186" s="3">
        <v>0</v>
      </c>
      <c r="O186" s="3">
        <f t="shared" si="24"/>
        <v>0</v>
      </c>
      <c r="P186" s="3">
        <f t="shared" si="25"/>
        <v>-0.2</v>
      </c>
      <c r="Q186" s="3">
        <f t="shared" si="26"/>
        <v>15660</v>
      </c>
      <c r="R186" s="3">
        <f t="shared" si="27"/>
        <v>86.822309999999987</v>
      </c>
      <c r="S186" s="3">
        <f t="shared" si="28"/>
        <v>1359.6373745999997</v>
      </c>
      <c r="T186" s="3">
        <f t="shared" si="29"/>
        <v>7.9213999999999993</v>
      </c>
      <c r="U186" s="3">
        <f t="shared" si="30"/>
        <v>4.1338999999999997</v>
      </c>
      <c r="V186" s="3">
        <f t="shared" si="31"/>
        <v>7.1362000000000005</v>
      </c>
      <c r="W186" s="3">
        <f t="shared" si="32"/>
        <v>82</v>
      </c>
      <c r="X186" s="3">
        <f t="shared" si="33"/>
        <v>63</v>
      </c>
      <c r="Y186" s="3">
        <f t="shared" si="34"/>
        <v>65</v>
      </c>
      <c r="Z186" s="3">
        <f t="shared" si="35"/>
        <v>210</v>
      </c>
    </row>
    <row r="187" spans="1:26" ht="30" customHeight="1" x14ac:dyDescent="0.25">
      <c r="A187" s="1" t="s">
        <v>185</v>
      </c>
      <c r="B187" s="10">
        <v>553197</v>
      </c>
      <c r="C187" s="10">
        <v>579201</v>
      </c>
      <c r="D187" s="10">
        <v>579181</v>
      </c>
      <c r="E187" s="3" t="s">
        <v>508</v>
      </c>
      <c r="F187" s="3" t="s">
        <v>535</v>
      </c>
      <c r="G187" s="3" t="s">
        <v>511</v>
      </c>
      <c r="H187" s="3" t="s">
        <v>595</v>
      </c>
      <c r="I187" s="3" t="s">
        <v>1276</v>
      </c>
      <c r="J187" s="5" t="s">
        <v>534</v>
      </c>
      <c r="K187" s="3">
        <v>3300000</v>
      </c>
      <c r="L187" s="3">
        <v>0.78300000000000003</v>
      </c>
      <c r="M187" s="3">
        <v>7257</v>
      </c>
      <c r="N187" s="3">
        <v>0.2</v>
      </c>
      <c r="O187" s="3">
        <f t="shared" si="24"/>
        <v>0</v>
      </c>
      <c r="P187" s="3">
        <f t="shared" si="25"/>
        <v>-0.2</v>
      </c>
      <c r="Q187" s="3">
        <f t="shared" si="26"/>
        <v>25839</v>
      </c>
      <c r="R187" s="3">
        <f t="shared" si="27"/>
        <v>103.82230999999999</v>
      </c>
      <c r="S187" s="3">
        <f t="shared" si="28"/>
        <v>2682.6646680899999</v>
      </c>
      <c r="T187" s="3">
        <f t="shared" si="29"/>
        <v>8.4526000000000003</v>
      </c>
      <c r="U187" s="3">
        <f t="shared" si="30"/>
        <v>5.1731999999999996</v>
      </c>
      <c r="V187" s="3">
        <f t="shared" si="31"/>
        <v>7.9906999999999995</v>
      </c>
      <c r="W187" s="3">
        <f t="shared" si="32"/>
        <v>99</v>
      </c>
      <c r="X187" s="3">
        <f t="shared" si="33"/>
        <v>72</v>
      </c>
      <c r="Y187" s="3">
        <f t="shared" si="34"/>
        <v>66</v>
      </c>
      <c r="Z187" s="3">
        <f t="shared" si="35"/>
        <v>237</v>
      </c>
    </row>
    <row r="188" spans="1:26" ht="30" customHeight="1" x14ac:dyDescent="0.25">
      <c r="A188" s="1" t="s">
        <v>186</v>
      </c>
      <c r="B188" s="10">
        <v>553197</v>
      </c>
      <c r="C188" s="10">
        <v>555178</v>
      </c>
      <c r="D188" s="10">
        <v>579181</v>
      </c>
      <c r="E188" s="3" t="s">
        <v>508</v>
      </c>
      <c r="F188" s="3" t="s">
        <v>928</v>
      </c>
      <c r="G188" s="3" t="s">
        <v>511</v>
      </c>
      <c r="H188" s="3" t="s">
        <v>928</v>
      </c>
      <c r="I188" s="3" t="s">
        <v>1276</v>
      </c>
      <c r="J188" s="5" t="s">
        <v>1283</v>
      </c>
      <c r="K188" s="3">
        <v>780000</v>
      </c>
      <c r="L188" s="3">
        <v>0.78300000000000003</v>
      </c>
      <c r="M188" s="3">
        <v>7257</v>
      </c>
      <c r="N188" s="3">
        <v>0</v>
      </c>
      <c r="O188" s="3">
        <f t="shared" si="24"/>
        <v>0</v>
      </c>
      <c r="P188" s="3">
        <f t="shared" si="25"/>
        <v>-0.2</v>
      </c>
      <c r="Q188" s="3">
        <f t="shared" si="26"/>
        <v>6107.4</v>
      </c>
      <c r="R188" s="3">
        <f t="shared" si="27"/>
        <v>67.02231000004619</v>
      </c>
      <c r="S188" s="3">
        <f t="shared" si="28"/>
        <v>409.33205609428205</v>
      </c>
      <c r="T188" s="3">
        <f t="shared" si="29"/>
        <v>5.8891000000000009</v>
      </c>
      <c r="U188" s="3">
        <f t="shared" si="30"/>
        <v>3.3024999999999998</v>
      </c>
      <c r="V188" s="3">
        <f t="shared" si="31"/>
        <v>4.8266999999999998</v>
      </c>
      <c r="W188" s="3">
        <f t="shared" si="32"/>
        <v>77</v>
      </c>
      <c r="X188" s="3">
        <f t="shared" si="33"/>
        <v>60</v>
      </c>
      <c r="Y188" s="3">
        <f t="shared" si="34"/>
        <v>55</v>
      </c>
      <c r="Z188" s="3">
        <f t="shared" si="35"/>
        <v>192</v>
      </c>
    </row>
    <row r="189" spans="1:26" ht="30" customHeight="1" x14ac:dyDescent="0.25">
      <c r="A189" s="1" t="s">
        <v>187</v>
      </c>
      <c r="B189" s="10">
        <v>562173</v>
      </c>
      <c r="C189" s="10">
        <v>555178</v>
      </c>
      <c r="D189" s="10">
        <v>579181</v>
      </c>
      <c r="E189" s="3" t="s">
        <v>508</v>
      </c>
      <c r="F189" s="3" t="s">
        <v>929</v>
      </c>
      <c r="G189" s="3" t="s">
        <v>511</v>
      </c>
      <c r="H189" s="3" t="s">
        <v>929</v>
      </c>
      <c r="I189" s="3" t="s">
        <v>1276</v>
      </c>
      <c r="J189" s="5" t="s">
        <v>1283</v>
      </c>
      <c r="K189" s="3">
        <v>9000000</v>
      </c>
      <c r="L189" s="3">
        <v>0.78300000000000003</v>
      </c>
      <c r="M189" s="3">
        <v>7257</v>
      </c>
      <c r="N189" s="3">
        <v>0</v>
      </c>
      <c r="O189" s="3">
        <f t="shared" si="24"/>
        <v>0</v>
      </c>
      <c r="P189" s="3">
        <f t="shared" si="25"/>
        <v>-0.2</v>
      </c>
      <c r="Q189" s="3">
        <f t="shared" si="26"/>
        <v>70470</v>
      </c>
      <c r="R189" s="3">
        <f t="shared" si="27"/>
        <v>66.822309999999987</v>
      </c>
      <c r="S189" s="3">
        <f t="shared" si="28"/>
        <v>4708.9681856999996</v>
      </c>
      <c r="T189" s="3">
        <f t="shared" si="29"/>
        <v>9.4918999999999993</v>
      </c>
      <c r="U189" s="3">
        <f t="shared" si="30"/>
        <v>3.2793999999999999</v>
      </c>
      <c r="V189" s="3">
        <f t="shared" si="31"/>
        <v>8.9375999999999998</v>
      </c>
      <c r="W189" s="3">
        <f t="shared" si="32"/>
        <v>84</v>
      </c>
      <c r="X189" s="3">
        <f t="shared" si="33"/>
        <v>60</v>
      </c>
      <c r="Y189" s="3">
        <f t="shared" si="34"/>
        <v>67</v>
      </c>
      <c r="Z189" s="3">
        <f t="shared" si="35"/>
        <v>211</v>
      </c>
    </row>
    <row r="190" spans="1:26" ht="30" customHeight="1" x14ac:dyDescent="0.25">
      <c r="A190" s="1" t="s">
        <v>188</v>
      </c>
      <c r="B190" s="10">
        <v>549167</v>
      </c>
      <c r="C190" s="10">
        <v>555178</v>
      </c>
      <c r="D190" s="10">
        <v>562173</v>
      </c>
      <c r="E190" s="3" t="s">
        <v>508</v>
      </c>
      <c r="F190" s="3" t="s">
        <v>930</v>
      </c>
      <c r="G190" s="3" t="s">
        <v>511</v>
      </c>
      <c r="H190" s="3" t="s">
        <v>931</v>
      </c>
      <c r="I190" s="3" t="s">
        <v>1276</v>
      </c>
      <c r="J190" s="5" t="s">
        <v>1283</v>
      </c>
      <c r="K190" s="3">
        <v>1500000</v>
      </c>
      <c r="L190" s="3">
        <v>0.78300000000000003</v>
      </c>
      <c r="M190" s="3">
        <v>7257</v>
      </c>
      <c r="N190" s="3">
        <v>0</v>
      </c>
      <c r="O190" s="3">
        <f t="shared" si="24"/>
        <v>0</v>
      </c>
      <c r="P190" s="3">
        <f t="shared" si="25"/>
        <v>-0.2</v>
      </c>
      <c r="Q190" s="3">
        <f t="shared" si="26"/>
        <v>11745</v>
      </c>
      <c r="R190" s="3">
        <f t="shared" si="27"/>
        <v>91.822309999999987</v>
      </c>
      <c r="S190" s="3">
        <f t="shared" si="28"/>
        <v>1078.4530309499999</v>
      </c>
      <c r="T190" s="3">
        <f t="shared" si="29"/>
        <v>7.4133000000000004</v>
      </c>
      <c r="U190" s="3">
        <f t="shared" si="30"/>
        <v>4.4340999999999999</v>
      </c>
      <c r="V190" s="3">
        <f t="shared" si="31"/>
        <v>6.9283999999999999</v>
      </c>
      <c r="W190" s="3">
        <f t="shared" si="32"/>
        <v>82</v>
      </c>
      <c r="X190" s="3">
        <f t="shared" si="33"/>
        <v>65</v>
      </c>
      <c r="Y190" s="3">
        <f t="shared" si="34"/>
        <v>65</v>
      </c>
      <c r="Z190" s="3">
        <f t="shared" si="35"/>
        <v>212</v>
      </c>
    </row>
    <row r="191" spans="1:26" ht="30" customHeight="1" x14ac:dyDescent="0.25">
      <c r="A191" s="1" t="s">
        <v>189</v>
      </c>
      <c r="B191" s="10">
        <v>549167</v>
      </c>
      <c r="C191" s="10">
        <v>555178</v>
      </c>
      <c r="D191" s="10">
        <v>539172</v>
      </c>
      <c r="E191" s="3" t="s">
        <v>508</v>
      </c>
      <c r="F191" s="3" t="s">
        <v>932</v>
      </c>
      <c r="G191" s="3" t="s">
        <v>511</v>
      </c>
      <c r="H191" s="3" t="s">
        <v>608</v>
      </c>
      <c r="I191" s="3" t="s">
        <v>1276</v>
      </c>
      <c r="J191" s="5" t="s">
        <v>1283</v>
      </c>
      <c r="K191" s="3">
        <v>730000</v>
      </c>
      <c r="L191" s="3">
        <v>0.78300000000000003</v>
      </c>
      <c r="M191" s="3">
        <v>7257</v>
      </c>
      <c r="N191" s="3">
        <v>0</v>
      </c>
      <c r="O191" s="3">
        <f t="shared" si="24"/>
        <v>0</v>
      </c>
      <c r="P191" s="3">
        <f t="shared" si="25"/>
        <v>-0.2</v>
      </c>
      <c r="Q191" s="3">
        <f t="shared" si="26"/>
        <v>5715.9</v>
      </c>
      <c r="R191" s="3">
        <f t="shared" si="27"/>
        <v>87.52231000004619</v>
      </c>
      <c r="S191" s="3">
        <f t="shared" si="28"/>
        <v>500.26877172926402</v>
      </c>
      <c r="T191" s="3">
        <f t="shared" si="29"/>
        <v>5.7274000000000003</v>
      </c>
      <c r="U191" s="3">
        <f t="shared" si="30"/>
        <v>4.1800999999999995</v>
      </c>
      <c r="V191" s="3">
        <f t="shared" si="31"/>
        <v>5.3117000000000001</v>
      </c>
      <c r="W191" s="3">
        <f t="shared" si="32"/>
        <v>76</v>
      </c>
      <c r="X191" s="3">
        <f t="shared" si="33"/>
        <v>63</v>
      </c>
      <c r="Y191" s="3">
        <f t="shared" si="34"/>
        <v>58</v>
      </c>
      <c r="Z191" s="3">
        <f t="shared" si="35"/>
        <v>197</v>
      </c>
    </row>
    <row r="192" spans="1:26" ht="30" customHeight="1" x14ac:dyDescent="0.25">
      <c r="A192" s="1" t="s">
        <v>190</v>
      </c>
      <c r="B192" s="10">
        <v>553197</v>
      </c>
      <c r="C192" s="10">
        <v>555178</v>
      </c>
      <c r="D192" s="10">
        <v>539172</v>
      </c>
      <c r="E192" s="3" t="s">
        <v>508</v>
      </c>
      <c r="F192" s="3" t="s">
        <v>933</v>
      </c>
      <c r="G192" s="3" t="s">
        <v>511</v>
      </c>
      <c r="H192" s="3" t="s">
        <v>925</v>
      </c>
      <c r="I192" s="3" t="s">
        <v>1276</v>
      </c>
      <c r="J192" s="5" t="s">
        <v>1283</v>
      </c>
      <c r="K192" s="3">
        <v>400000</v>
      </c>
      <c r="L192" s="3">
        <v>0.78300000000000003</v>
      </c>
      <c r="M192" s="3">
        <v>7257</v>
      </c>
      <c r="N192" s="3">
        <v>0</v>
      </c>
      <c r="O192" s="3">
        <f t="shared" si="24"/>
        <v>0</v>
      </c>
      <c r="P192" s="3">
        <f t="shared" si="25"/>
        <v>-0.2</v>
      </c>
      <c r="Q192" s="3">
        <f t="shared" si="26"/>
        <v>3132</v>
      </c>
      <c r="R192" s="3">
        <f t="shared" si="27"/>
        <v>92.822309999999987</v>
      </c>
      <c r="S192" s="3">
        <f t="shared" si="28"/>
        <v>290.71947491999993</v>
      </c>
      <c r="T192" s="3">
        <f t="shared" si="29"/>
        <v>4.157</v>
      </c>
      <c r="U192" s="3">
        <f t="shared" si="30"/>
        <v>4.5265000000000004</v>
      </c>
      <c r="V192" s="3">
        <f t="shared" si="31"/>
        <v>4.2956000000000003</v>
      </c>
      <c r="W192" s="3">
        <f t="shared" si="32"/>
        <v>63</v>
      </c>
      <c r="X192" s="3">
        <f t="shared" si="33"/>
        <v>66</v>
      </c>
      <c r="Y192" s="3">
        <f t="shared" si="34"/>
        <v>51</v>
      </c>
      <c r="Z192" s="3">
        <f t="shared" si="35"/>
        <v>180</v>
      </c>
    </row>
    <row r="193" spans="1:26" ht="30" customHeight="1" x14ac:dyDescent="0.25">
      <c r="A193" s="1" t="s">
        <v>191</v>
      </c>
      <c r="B193" s="10">
        <v>525157</v>
      </c>
      <c r="C193" s="10">
        <v>539172</v>
      </c>
      <c r="D193" s="10">
        <v>512174</v>
      </c>
      <c r="E193" s="3" t="s">
        <v>508</v>
      </c>
      <c r="F193" s="3" t="s">
        <v>934</v>
      </c>
      <c r="G193" s="3" t="s">
        <v>511</v>
      </c>
      <c r="H193" s="3" t="s">
        <v>935</v>
      </c>
      <c r="I193" s="3" t="s">
        <v>1275</v>
      </c>
      <c r="J193" s="5" t="s">
        <v>1283</v>
      </c>
      <c r="K193" s="3">
        <v>1800000</v>
      </c>
      <c r="L193" s="3">
        <v>0.56699999999999995</v>
      </c>
      <c r="M193" s="3">
        <v>2114</v>
      </c>
      <c r="N193" s="3">
        <v>0</v>
      </c>
      <c r="O193" s="3">
        <f t="shared" si="24"/>
        <v>0</v>
      </c>
      <c r="P193" s="3">
        <f t="shared" si="25"/>
        <v>-0.2</v>
      </c>
      <c r="Q193" s="3">
        <f t="shared" si="26"/>
        <v>10205.999999999998</v>
      </c>
      <c r="R193" s="3">
        <f t="shared" si="27"/>
        <v>55.986380000320139</v>
      </c>
      <c r="S193" s="3">
        <f t="shared" si="28"/>
        <v>571.39699428326719</v>
      </c>
      <c r="T193" s="3">
        <f t="shared" si="29"/>
        <v>7.1131000000000002</v>
      </c>
      <c r="U193" s="3">
        <f t="shared" si="30"/>
        <v>2.9099000000000004</v>
      </c>
      <c r="V193" s="3">
        <f t="shared" si="31"/>
        <v>5.6811999999999996</v>
      </c>
      <c r="W193" s="3">
        <f t="shared" si="32"/>
        <v>81</v>
      </c>
      <c r="X193" s="3">
        <f t="shared" si="33"/>
        <v>59</v>
      </c>
      <c r="Y193" s="3">
        <f t="shared" si="34"/>
        <v>61</v>
      </c>
      <c r="Z193" s="3">
        <f t="shared" si="35"/>
        <v>201</v>
      </c>
    </row>
    <row r="194" spans="1:26" ht="30" customHeight="1" x14ac:dyDescent="0.25">
      <c r="A194" s="1" t="s">
        <v>192</v>
      </c>
      <c r="B194" s="10">
        <v>510186</v>
      </c>
      <c r="C194" s="10">
        <v>539172</v>
      </c>
      <c r="D194" s="10">
        <v>512174</v>
      </c>
      <c r="E194" s="3" t="s">
        <v>507</v>
      </c>
      <c r="F194" s="3" t="s">
        <v>936</v>
      </c>
      <c r="G194" s="3" t="s">
        <v>511</v>
      </c>
      <c r="H194" s="3" t="s">
        <v>935</v>
      </c>
      <c r="I194" s="3" t="s">
        <v>1275</v>
      </c>
      <c r="J194" s="5" t="s">
        <v>1283</v>
      </c>
      <c r="K194" s="3">
        <v>2000000</v>
      </c>
      <c r="L194" s="3">
        <v>0.56699999999999995</v>
      </c>
      <c r="M194" s="3">
        <v>2114</v>
      </c>
      <c r="N194" s="3">
        <v>0</v>
      </c>
      <c r="O194" s="3">
        <f t="shared" ref="O194:O257" si="36">IF(G194="Tundra",-0.1,IF(G194="Taiga",-0.05,0))</f>
        <v>0</v>
      </c>
      <c r="P194" s="3">
        <f t="shared" ref="P194:P257" si="37">IF(G194="Forest",0.1,IF(G194="Jungle",0.1,IF(G194="Plains",-0.2,0)))</f>
        <v>-0.2</v>
      </c>
      <c r="Q194" s="3">
        <f t="shared" ref="Q194:Q257" si="38">((K194*L194)/100)</f>
        <v>11340</v>
      </c>
      <c r="R194" s="3">
        <f t="shared" ref="R194:R257" si="39">((M194*L194)/100)+(MOD(MOD(K194,Q194),50))</f>
        <v>21.986379999999997</v>
      </c>
      <c r="S194" s="3">
        <f t="shared" ref="S194:S257" si="40">(Q194*R194)/1000</f>
        <v>249.32554919999998</v>
      </c>
      <c r="T194" s="3">
        <f t="shared" ref="T194:T257" si="41">PERCENTRANK($Q$2:$Q$435,Q194,5)*10</f>
        <v>7.2747999999999999</v>
      </c>
      <c r="U194" s="3">
        <f t="shared" ref="U194:U257" si="42">PERCENTRANK($R$2:$R$435,R194,5)*10</f>
        <v>0.71589999999999998</v>
      </c>
      <c r="V194" s="3">
        <f t="shared" ref="V194:V257" si="43">PERCENTRANK($S$2:$S$435,S194,5)*10</f>
        <v>4.0415000000000001</v>
      </c>
      <c r="W194" s="3">
        <f t="shared" ref="W194:W257" si="44">ROUND((10*((ATAN(T194-5))+7)*(1+N194)),0)</f>
        <v>82</v>
      </c>
      <c r="X194" s="3">
        <f t="shared" ref="X194:X257" si="45">ROUND(10*((ATAN(U194-5))+7)*(1+O194),0)</f>
        <v>57</v>
      </c>
      <c r="Y194" s="3">
        <f t="shared" ref="Y194:Y257" si="46">ROUND(10*((ATAN(V194-5))+7)*(1+P194),0)</f>
        <v>50</v>
      </c>
      <c r="Z194" s="3">
        <f t="shared" ref="Z194:Z257" si="47">(W194+X194+Y194)</f>
        <v>189</v>
      </c>
    </row>
    <row r="195" spans="1:26" ht="30" customHeight="1" x14ac:dyDescent="0.25">
      <c r="A195" s="1" t="s">
        <v>193</v>
      </c>
      <c r="B195" s="10">
        <v>510186</v>
      </c>
      <c r="C195" s="10">
        <v>539172</v>
      </c>
      <c r="D195" s="10">
        <v>533192</v>
      </c>
      <c r="E195" s="3" t="s">
        <v>508</v>
      </c>
      <c r="F195" s="3" t="s">
        <v>938</v>
      </c>
      <c r="G195" s="3" t="s">
        <v>511</v>
      </c>
      <c r="H195" s="3" t="s">
        <v>937</v>
      </c>
      <c r="I195" s="3" t="s">
        <v>1275</v>
      </c>
      <c r="J195" s="5" t="s">
        <v>1283</v>
      </c>
      <c r="K195" s="3">
        <v>220000</v>
      </c>
      <c r="L195" s="3">
        <v>0.67400000000000004</v>
      </c>
      <c r="M195" s="3">
        <v>4438</v>
      </c>
      <c r="N195" s="3">
        <v>0</v>
      </c>
      <c r="O195" s="3">
        <f t="shared" si="36"/>
        <v>0</v>
      </c>
      <c r="P195" s="3">
        <f t="shared" si="37"/>
        <v>-0.2</v>
      </c>
      <c r="Q195" s="3">
        <f t="shared" si="38"/>
        <v>1482.8</v>
      </c>
      <c r="R195" s="3">
        <f t="shared" si="39"/>
        <v>75.512120000006732</v>
      </c>
      <c r="S195" s="3">
        <f t="shared" si="40"/>
        <v>111.96937153600997</v>
      </c>
      <c r="T195" s="3">
        <f t="shared" si="41"/>
        <v>2.702</v>
      </c>
      <c r="U195" s="3">
        <f t="shared" si="42"/>
        <v>3.6951000000000001</v>
      </c>
      <c r="V195" s="3">
        <f t="shared" si="43"/>
        <v>2.4249000000000001</v>
      </c>
      <c r="W195" s="3">
        <f t="shared" si="44"/>
        <v>58</v>
      </c>
      <c r="X195" s="3">
        <f t="shared" si="45"/>
        <v>61</v>
      </c>
      <c r="Y195" s="3">
        <f t="shared" si="46"/>
        <v>46</v>
      </c>
      <c r="Z195" s="3">
        <f t="shared" si="47"/>
        <v>165</v>
      </c>
    </row>
    <row r="196" spans="1:26" ht="30" customHeight="1" x14ac:dyDescent="0.25">
      <c r="A196" s="1" t="s">
        <v>194</v>
      </c>
      <c r="B196" s="10">
        <v>553197</v>
      </c>
      <c r="C196" s="10">
        <v>539172</v>
      </c>
      <c r="D196" s="10">
        <v>533192</v>
      </c>
      <c r="E196" s="3" t="s">
        <v>508</v>
      </c>
      <c r="F196" s="3" t="s">
        <v>570</v>
      </c>
      <c r="G196" s="3" t="s">
        <v>511</v>
      </c>
      <c r="H196" s="3" t="s">
        <v>570</v>
      </c>
      <c r="I196" s="3" t="s">
        <v>1276</v>
      </c>
      <c r="J196" s="5" t="s">
        <v>1283</v>
      </c>
      <c r="K196" s="3">
        <v>8100000</v>
      </c>
      <c r="L196" s="3">
        <v>0.67400000000000004</v>
      </c>
      <c r="M196" s="3">
        <v>4438</v>
      </c>
      <c r="N196" s="3">
        <v>0</v>
      </c>
      <c r="O196" s="3">
        <f t="shared" si="36"/>
        <v>0</v>
      </c>
      <c r="P196" s="3">
        <f t="shared" si="37"/>
        <v>-0.2</v>
      </c>
      <c r="Q196" s="3">
        <f t="shared" si="38"/>
        <v>54594</v>
      </c>
      <c r="R196" s="3">
        <f t="shared" si="39"/>
        <v>67.912120000000002</v>
      </c>
      <c r="S196" s="3">
        <f t="shared" si="40"/>
        <v>3707.5942792799997</v>
      </c>
      <c r="T196" s="3">
        <f t="shared" si="41"/>
        <v>9.1454000000000004</v>
      </c>
      <c r="U196" s="3">
        <f t="shared" si="42"/>
        <v>3.3717999999999999</v>
      </c>
      <c r="V196" s="3">
        <f t="shared" si="43"/>
        <v>8.5912000000000006</v>
      </c>
      <c r="W196" s="3">
        <f t="shared" si="44"/>
        <v>83</v>
      </c>
      <c r="X196" s="3">
        <f t="shared" si="45"/>
        <v>60</v>
      </c>
      <c r="Y196" s="3">
        <f t="shared" si="46"/>
        <v>66</v>
      </c>
      <c r="Z196" s="3">
        <f t="shared" si="47"/>
        <v>209</v>
      </c>
    </row>
    <row r="197" spans="1:26" ht="30" customHeight="1" x14ac:dyDescent="0.25">
      <c r="A197" s="1" t="s">
        <v>195</v>
      </c>
      <c r="B197" s="10">
        <v>553197</v>
      </c>
      <c r="C197" s="10">
        <v>535192</v>
      </c>
      <c r="D197" s="10">
        <v>519200</v>
      </c>
      <c r="E197" s="3" t="s">
        <v>508</v>
      </c>
      <c r="F197" s="3" t="s">
        <v>940</v>
      </c>
      <c r="G197" s="3" t="s">
        <v>514</v>
      </c>
      <c r="H197" s="3" t="s">
        <v>939</v>
      </c>
      <c r="I197" s="3" t="s">
        <v>1276</v>
      </c>
      <c r="J197" s="5" t="s">
        <v>1283</v>
      </c>
      <c r="K197" s="3">
        <v>150000</v>
      </c>
      <c r="L197" s="3">
        <v>0.67400000000000004</v>
      </c>
      <c r="M197" s="3">
        <v>4438</v>
      </c>
      <c r="N197" s="3">
        <v>0</v>
      </c>
      <c r="O197" s="3">
        <f t="shared" si="36"/>
        <v>0</v>
      </c>
      <c r="P197" s="3">
        <f t="shared" si="37"/>
        <v>0</v>
      </c>
      <c r="Q197" s="3">
        <f t="shared" si="38"/>
        <v>1011</v>
      </c>
      <c r="R197" s="3">
        <f t="shared" si="39"/>
        <v>51.912120000000002</v>
      </c>
      <c r="S197" s="3">
        <f t="shared" si="40"/>
        <v>52.483153320000007</v>
      </c>
      <c r="T197" s="3">
        <f t="shared" si="41"/>
        <v>2.2401</v>
      </c>
      <c r="U197" s="3">
        <f t="shared" si="42"/>
        <v>2.702</v>
      </c>
      <c r="V197" s="3">
        <f t="shared" si="43"/>
        <v>1.6166</v>
      </c>
      <c r="W197" s="3">
        <f t="shared" si="44"/>
        <v>58</v>
      </c>
      <c r="X197" s="3">
        <f t="shared" si="45"/>
        <v>58</v>
      </c>
      <c r="Y197" s="3">
        <f t="shared" si="46"/>
        <v>57</v>
      </c>
      <c r="Z197" s="3">
        <f t="shared" si="47"/>
        <v>173</v>
      </c>
    </row>
    <row r="198" spans="1:26" ht="30" customHeight="1" x14ac:dyDescent="0.25">
      <c r="A198" s="1" t="s">
        <v>196</v>
      </c>
      <c r="B198" s="10">
        <v>553197</v>
      </c>
      <c r="C198" s="10">
        <v>553207</v>
      </c>
      <c r="D198" s="10">
        <v>519200</v>
      </c>
      <c r="E198" s="3" t="s">
        <v>507</v>
      </c>
      <c r="F198" s="3" t="s">
        <v>941</v>
      </c>
      <c r="G198" s="3" t="s">
        <v>514</v>
      </c>
      <c r="H198" s="3" t="s">
        <v>942</v>
      </c>
      <c r="I198" s="3" t="s">
        <v>1276</v>
      </c>
      <c r="J198" s="5" t="s">
        <v>1283</v>
      </c>
      <c r="K198" s="3">
        <v>32000</v>
      </c>
      <c r="L198" s="3">
        <v>0.80600000000000005</v>
      </c>
      <c r="M198" s="3">
        <v>22252</v>
      </c>
      <c r="N198" s="3">
        <v>0</v>
      </c>
      <c r="O198" s="3">
        <f t="shared" si="36"/>
        <v>0</v>
      </c>
      <c r="P198" s="3">
        <f t="shared" si="37"/>
        <v>0</v>
      </c>
      <c r="Q198" s="3">
        <f t="shared" si="38"/>
        <v>257.92</v>
      </c>
      <c r="R198" s="3">
        <f t="shared" si="39"/>
        <v>197.27111999999804</v>
      </c>
      <c r="S198" s="3">
        <f t="shared" si="40"/>
        <v>50.880167270399497</v>
      </c>
      <c r="T198" s="3">
        <f t="shared" si="41"/>
        <v>0.94679999999999997</v>
      </c>
      <c r="U198" s="3">
        <f t="shared" si="42"/>
        <v>6.7205000000000004</v>
      </c>
      <c r="V198" s="3">
        <f t="shared" si="43"/>
        <v>1.5934999999999999</v>
      </c>
      <c r="W198" s="3">
        <f t="shared" si="44"/>
        <v>57</v>
      </c>
      <c r="X198" s="3">
        <f t="shared" si="45"/>
        <v>80</v>
      </c>
      <c r="Y198" s="3">
        <f t="shared" si="46"/>
        <v>57</v>
      </c>
      <c r="Z198" s="3">
        <f t="shared" si="47"/>
        <v>194</v>
      </c>
    </row>
    <row r="199" spans="1:26" ht="30" customHeight="1" x14ac:dyDescent="0.25">
      <c r="A199" s="1" t="s">
        <v>197</v>
      </c>
      <c r="B199" s="10">
        <v>510186</v>
      </c>
      <c r="C199" s="10">
        <v>533192</v>
      </c>
      <c r="D199" s="10">
        <v>519200</v>
      </c>
      <c r="E199" s="3" t="s">
        <v>508</v>
      </c>
      <c r="F199" s="3" t="s">
        <v>945</v>
      </c>
      <c r="G199" s="3" t="s">
        <v>514</v>
      </c>
      <c r="H199" s="3" t="s">
        <v>943</v>
      </c>
      <c r="I199" s="3" t="s">
        <v>1275</v>
      </c>
      <c r="J199" s="5" t="s">
        <v>1283</v>
      </c>
      <c r="K199" s="3">
        <v>4300000</v>
      </c>
      <c r="L199" s="3">
        <v>0.72899999999999998</v>
      </c>
      <c r="M199" s="3">
        <v>4174</v>
      </c>
      <c r="N199" s="3">
        <v>0</v>
      </c>
      <c r="O199" s="3">
        <f t="shared" si="36"/>
        <v>0</v>
      </c>
      <c r="P199" s="3">
        <f t="shared" si="37"/>
        <v>0</v>
      </c>
      <c r="Q199" s="3">
        <f t="shared" si="38"/>
        <v>31347</v>
      </c>
      <c r="R199" s="3">
        <f t="shared" si="39"/>
        <v>41.428460000000001</v>
      </c>
      <c r="S199" s="3">
        <f t="shared" si="40"/>
        <v>1298.6579356200002</v>
      </c>
      <c r="T199" s="3">
        <f t="shared" si="41"/>
        <v>8.7297000000000011</v>
      </c>
      <c r="U199" s="3">
        <f t="shared" si="42"/>
        <v>2.1016000000000004</v>
      </c>
      <c r="V199" s="3">
        <f t="shared" si="43"/>
        <v>7.0669000000000004</v>
      </c>
      <c r="W199" s="3">
        <f t="shared" si="44"/>
        <v>83</v>
      </c>
      <c r="X199" s="3">
        <f t="shared" si="45"/>
        <v>58</v>
      </c>
      <c r="Y199" s="3">
        <f t="shared" si="46"/>
        <v>81</v>
      </c>
      <c r="Z199" s="3">
        <f t="shared" si="47"/>
        <v>222</v>
      </c>
    </row>
    <row r="200" spans="1:26" ht="30" customHeight="1" x14ac:dyDescent="0.25">
      <c r="A200" s="1" t="s">
        <v>198</v>
      </c>
      <c r="B200" s="10">
        <v>510186</v>
      </c>
      <c r="C200" s="10">
        <v>510201</v>
      </c>
      <c r="D200" s="10">
        <v>519200</v>
      </c>
      <c r="E200" s="3" t="s">
        <v>507</v>
      </c>
      <c r="F200" s="3" t="s">
        <v>944</v>
      </c>
      <c r="G200" s="3" t="s">
        <v>514</v>
      </c>
      <c r="H200" s="3" t="s">
        <v>944</v>
      </c>
      <c r="I200" s="3" t="s">
        <v>1275</v>
      </c>
      <c r="J200" s="5" t="s">
        <v>526</v>
      </c>
      <c r="K200" s="3">
        <v>900000</v>
      </c>
      <c r="L200" s="3">
        <v>0.91900000000000004</v>
      </c>
      <c r="M200" s="3">
        <v>41560</v>
      </c>
      <c r="N200" s="3">
        <v>0.8</v>
      </c>
      <c r="O200" s="3">
        <f t="shared" si="36"/>
        <v>0</v>
      </c>
      <c r="P200" s="3">
        <f t="shared" si="37"/>
        <v>0</v>
      </c>
      <c r="Q200" s="3">
        <f t="shared" si="38"/>
        <v>8271</v>
      </c>
      <c r="R200" s="3">
        <f t="shared" si="39"/>
        <v>413.93639999999999</v>
      </c>
      <c r="S200" s="3">
        <f t="shared" si="40"/>
        <v>3423.6679644000001</v>
      </c>
      <c r="T200" s="3">
        <f t="shared" si="41"/>
        <v>6.6974</v>
      </c>
      <c r="U200" s="3">
        <f t="shared" si="42"/>
        <v>7.9676</v>
      </c>
      <c r="V200" s="3">
        <f t="shared" si="43"/>
        <v>8.4294999999999991</v>
      </c>
      <c r="W200" s="3">
        <f t="shared" si="44"/>
        <v>145</v>
      </c>
      <c r="X200" s="3">
        <f t="shared" si="45"/>
        <v>82</v>
      </c>
      <c r="Y200" s="3">
        <f t="shared" si="46"/>
        <v>83</v>
      </c>
      <c r="Z200" s="3">
        <f t="shared" si="47"/>
        <v>310</v>
      </c>
    </row>
    <row r="201" spans="1:26" ht="30" customHeight="1" x14ac:dyDescent="0.25">
      <c r="A201" s="1" t="s">
        <v>199</v>
      </c>
      <c r="B201" s="10">
        <v>524226</v>
      </c>
      <c r="C201" s="10">
        <v>510201</v>
      </c>
      <c r="D201" s="10">
        <v>519200</v>
      </c>
      <c r="E201" s="3" t="s">
        <v>507</v>
      </c>
      <c r="F201" s="3" t="s">
        <v>946</v>
      </c>
      <c r="G201" s="3" t="s">
        <v>514</v>
      </c>
      <c r="H201" s="3" t="s">
        <v>950</v>
      </c>
      <c r="I201" s="3" t="s">
        <v>1276</v>
      </c>
      <c r="J201" s="5" t="s">
        <v>1283</v>
      </c>
      <c r="K201" s="3">
        <v>1100000</v>
      </c>
      <c r="L201" s="3">
        <v>0.85399999999999998</v>
      </c>
      <c r="M201" s="3">
        <v>19587</v>
      </c>
      <c r="N201" s="3">
        <v>0</v>
      </c>
      <c r="O201" s="3">
        <f t="shared" si="36"/>
        <v>0</v>
      </c>
      <c r="P201" s="3">
        <f t="shared" si="37"/>
        <v>0</v>
      </c>
      <c r="Q201" s="3">
        <f t="shared" si="38"/>
        <v>9394</v>
      </c>
      <c r="R201" s="3">
        <f t="shared" si="39"/>
        <v>169.27297999999999</v>
      </c>
      <c r="S201" s="3">
        <f t="shared" si="40"/>
        <v>1590.1503741199999</v>
      </c>
      <c r="T201" s="3">
        <f t="shared" si="41"/>
        <v>6.9976000000000003</v>
      </c>
      <c r="U201" s="3">
        <f t="shared" si="42"/>
        <v>6.5587999999999997</v>
      </c>
      <c r="V201" s="3">
        <f t="shared" si="43"/>
        <v>7.2979000000000003</v>
      </c>
      <c r="W201" s="3">
        <f t="shared" si="44"/>
        <v>81</v>
      </c>
      <c r="X201" s="3">
        <f t="shared" si="45"/>
        <v>80</v>
      </c>
      <c r="Y201" s="3">
        <f t="shared" si="46"/>
        <v>82</v>
      </c>
      <c r="Z201" s="3">
        <f t="shared" si="47"/>
        <v>243</v>
      </c>
    </row>
    <row r="202" spans="1:26" ht="30" customHeight="1" x14ac:dyDescent="0.25">
      <c r="A202" s="1" t="s">
        <v>200</v>
      </c>
      <c r="B202" s="10">
        <v>551247</v>
      </c>
      <c r="C202" s="10">
        <v>529239</v>
      </c>
      <c r="D202" s="10">
        <v>536233</v>
      </c>
      <c r="E202" s="3" t="s">
        <v>508</v>
      </c>
      <c r="F202" s="3" t="s">
        <v>951</v>
      </c>
      <c r="G202" s="3" t="s">
        <v>514</v>
      </c>
      <c r="H202" s="3" t="s">
        <v>952</v>
      </c>
      <c r="I202" s="3" t="s">
        <v>1276</v>
      </c>
      <c r="J202" s="5" t="s">
        <v>1283</v>
      </c>
      <c r="K202" s="3">
        <v>100000</v>
      </c>
      <c r="L202" s="3">
        <v>0.85399999999999998</v>
      </c>
      <c r="M202" s="3">
        <v>19587</v>
      </c>
      <c r="N202" s="3">
        <v>0</v>
      </c>
      <c r="O202" s="3">
        <f t="shared" si="36"/>
        <v>0</v>
      </c>
      <c r="P202" s="3">
        <f t="shared" si="37"/>
        <v>0</v>
      </c>
      <c r="Q202" s="3">
        <f t="shared" si="38"/>
        <v>854</v>
      </c>
      <c r="R202" s="3">
        <f t="shared" si="39"/>
        <v>199.27297999999999</v>
      </c>
      <c r="S202" s="3">
        <f t="shared" si="40"/>
        <v>170.17912491999999</v>
      </c>
      <c r="T202" s="3">
        <f t="shared" si="41"/>
        <v>2.0091999999999999</v>
      </c>
      <c r="U202" s="3">
        <f t="shared" si="42"/>
        <v>6.7435999999999998</v>
      </c>
      <c r="V202" s="3">
        <f t="shared" si="43"/>
        <v>3.1869999999999998</v>
      </c>
      <c r="W202" s="3">
        <f t="shared" si="44"/>
        <v>58</v>
      </c>
      <c r="X202" s="3">
        <f t="shared" si="45"/>
        <v>81</v>
      </c>
      <c r="Y202" s="3">
        <f t="shared" si="46"/>
        <v>59</v>
      </c>
      <c r="Z202" s="3">
        <f t="shared" si="47"/>
        <v>198</v>
      </c>
    </row>
    <row r="203" spans="1:26" ht="30" customHeight="1" x14ac:dyDescent="0.25">
      <c r="A203" s="1" t="s">
        <v>201</v>
      </c>
      <c r="B203" s="10">
        <v>524226</v>
      </c>
      <c r="C203" s="10">
        <v>529239</v>
      </c>
      <c r="D203" s="10">
        <v>536233</v>
      </c>
      <c r="E203" s="3" t="s">
        <v>507</v>
      </c>
      <c r="F203" s="3" t="s">
        <v>544</v>
      </c>
      <c r="G203" s="3" t="s">
        <v>514</v>
      </c>
      <c r="H203" s="3" t="s">
        <v>544</v>
      </c>
      <c r="I203" s="3" t="s">
        <v>1276</v>
      </c>
      <c r="J203" s="5" t="s">
        <v>527</v>
      </c>
      <c r="K203" s="3">
        <v>2000000</v>
      </c>
      <c r="L203" s="3">
        <v>0.85399999999999998</v>
      </c>
      <c r="M203" s="3">
        <v>19587</v>
      </c>
      <c r="N203" s="3">
        <v>0.6</v>
      </c>
      <c r="O203" s="3">
        <f t="shared" si="36"/>
        <v>0</v>
      </c>
      <c r="P203" s="3">
        <f t="shared" si="37"/>
        <v>0</v>
      </c>
      <c r="Q203" s="3">
        <f t="shared" si="38"/>
        <v>17080</v>
      </c>
      <c r="R203" s="3">
        <f t="shared" si="39"/>
        <v>207.27297999999999</v>
      </c>
      <c r="S203" s="3">
        <f t="shared" si="40"/>
        <v>3540.2224983999999</v>
      </c>
      <c r="T203" s="3">
        <f t="shared" si="41"/>
        <v>8.1061999999999994</v>
      </c>
      <c r="U203" s="3">
        <f t="shared" si="42"/>
        <v>6.8360000000000003</v>
      </c>
      <c r="V203" s="3">
        <f t="shared" si="43"/>
        <v>8.4987999999999992</v>
      </c>
      <c r="W203" s="3">
        <f t="shared" si="44"/>
        <v>132</v>
      </c>
      <c r="X203" s="3">
        <f t="shared" si="45"/>
        <v>81</v>
      </c>
      <c r="Y203" s="3">
        <f t="shared" si="46"/>
        <v>83</v>
      </c>
      <c r="Z203" s="3">
        <f t="shared" si="47"/>
        <v>296</v>
      </c>
    </row>
    <row r="204" spans="1:26" ht="30" customHeight="1" x14ac:dyDescent="0.25">
      <c r="A204" s="1" t="s">
        <v>202</v>
      </c>
      <c r="B204" s="10">
        <v>538256</v>
      </c>
      <c r="C204" s="10">
        <v>529239</v>
      </c>
      <c r="D204" s="10">
        <v>551247</v>
      </c>
      <c r="E204" s="3" t="s">
        <v>507</v>
      </c>
      <c r="F204" s="3" t="s">
        <v>953</v>
      </c>
      <c r="G204" s="3" t="s">
        <v>514</v>
      </c>
      <c r="H204" s="3" t="s">
        <v>947</v>
      </c>
      <c r="I204" s="3" t="s">
        <v>1276</v>
      </c>
      <c r="J204" s="5" t="s">
        <v>1283</v>
      </c>
      <c r="K204" s="3">
        <v>780000</v>
      </c>
      <c r="L204" s="3">
        <v>0.85399999999999998</v>
      </c>
      <c r="M204" s="3">
        <v>19587</v>
      </c>
      <c r="N204" s="3">
        <v>0</v>
      </c>
      <c r="O204" s="3">
        <f t="shared" si="36"/>
        <v>0</v>
      </c>
      <c r="P204" s="3">
        <f t="shared" si="37"/>
        <v>0</v>
      </c>
      <c r="Q204" s="3">
        <f t="shared" si="38"/>
        <v>6661.2</v>
      </c>
      <c r="R204" s="3">
        <f t="shared" si="39"/>
        <v>206.87298000002127</v>
      </c>
      <c r="S204" s="3">
        <f t="shared" si="40"/>
        <v>1378.0222943761416</v>
      </c>
      <c r="T204" s="3">
        <f t="shared" si="41"/>
        <v>6.0968999999999998</v>
      </c>
      <c r="U204" s="3">
        <f t="shared" si="42"/>
        <v>6.8128999999999991</v>
      </c>
      <c r="V204" s="3">
        <f t="shared" si="43"/>
        <v>7.1593</v>
      </c>
      <c r="W204" s="3">
        <f t="shared" si="44"/>
        <v>78</v>
      </c>
      <c r="X204" s="3">
        <f t="shared" si="45"/>
        <v>81</v>
      </c>
      <c r="Y204" s="3">
        <f t="shared" si="46"/>
        <v>81</v>
      </c>
      <c r="Z204" s="3">
        <f t="shared" si="47"/>
        <v>240</v>
      </c>
    </row>
    <row r="205" spans="1:26" ht="30" customHeight="1" x14ac:dyDescent="0.25">
      <c r="A205" s="1" t="s">
        <v>203</v>
      </c>
      <c r="B205" s="10">
        <v>524226</v>
      </c>
      <c r="C205" s="10">
        <v>536233</v>
      </c>
      <c r="D205" s="10">
        <v>519200</v>
      </c>
      <c r="E205" s="3" t="s">
        <v>508</v>
      </c>
      <c r="F205" s="3" t="s">
        <v>948</v>
      </c>
      <c r="G205" s="3" t="s">
        <v>514</v>
      </c>
      <c r="H205" s="3" t="s">
        <v>948</v>
      </c>
      <c r="I205" s="3" t="s">
        <v>1276</v>
      </c>
      <c r="J205" s="5" t="s">
        <v>1283</v>
      </c>
      <c r="K205" s="3">
        <v>550000</v>
      </c>
      <c r="L205" s="3">
        <v>0.85399999999999998</v>
      </c>
      <c r="M205" s="3">
        <v>19587</v>
      </c>
      <c r="N205" s="3">
        <v>0</v>
      </c>
      <c r="O205" s="3">
        <f t="shared" si="36"/>
        <v>0</v>
      </c>
      <c r="P205" s="3">
        <f t="shared" si="37"/>
        <v>0</v>
      </c>
      <c r="Q205" s="3">
        <f t="shared" si="38"/>
        <v>4697</v>
      </c>
      <c r="R205" s="3">
        <f t="shared" si="39"/>
        <v>168.27297999999999</v>
      </c>
      <c r="S205" s="3">
        <f t="shared" si="40"/>
        <v>790.37818705999996</v>
      </c>
      <c r="T205" s="3">
        <f t="shared" si="41"/>
        <v>5.0346000000000002</v>
      </c>
      <c r="U205" s="3">
        <f t="shared" si="42"/>
        <v>6.5127000000000006</v>
      </c>
      <c r="V205" s="3">
        <f t="shared" si="43"/>
        <v>6.1892999999999994</v>
      </c>
      <c r="W205" s="3">
        <f t="shared" si="44"/>
        <v>70</v>
      </c>
      <c r="X205" s="3">
        <f t="shared" si="45"/>
        <v>80</v>
      </c>
      <c r="Y205" s="3">
        <f t="shared" si="46"/>
        <v>79</v>
      </c>
      <c r="Z205" s="3">
        <f t="shared" si="47"/>
        <v>229</v>
      </c>
    </row>
    <row r="206" spans="1:26" ht="30" customHeight="1" x14ac:dyDescent="0.25">
      <c r="A206" s="1" t="s">
        <v>204</v>
      </c>
      <c r="B206" s="10">
        <v>553220</v>
      </c>
      <c r="C206" s="10">
        <v>536233</v>
      </c>
      <c r="D206" s="10">
        <v>551247</v>
      </c>
      <c r="E206" s="3" t="s">
        <v>508</v>
      </c>
      <c r="F206" s="3" t="s">
        <v>949</v>
      </c>
      <c r="G206" s="3" t="s">
        <v>514</v>
      </c>
      <c r="H206" s="3" t="s">
        <v>949</v>
      </c>
      <c r="I206" s="3" t="s">
        <v>1276</v>
      </c>
      <c r="J206" s="5" t="s">
        <v>1283</v>
      </c>
      <c r="K206" s="3">
        <v>7600000</v>
      </c>
      <c r="L206" s="3">
        <v>0.85399999999999998</v>
      </c>
      <c r="M206" s="3">
        <v>19587</v>
      </c>
      <c r="N206" s="3">
        <v>0</v>
      </c>
      <c r="O206" s="3">
        <f t="shared" si="36"/>
        <v>0</v>
      </c>
      <c r="P206" s="3">
        <f t="shared" si="37"/>
        <v>0</v>
      </c>
      <c r="Q206" s="3">
        <f t="shared" si="38"/>
        <v>64904</v>
      </c>
      <c r="R206" s="3">
        <f t="shared" si="39"/>
        <v>199.27297999999999</v>
      </c>
      <c r="S206" s="3">
        <f t="shared" si="40"/>
        <v>12933.613493919998</v>
      </c>
      <c r="T206" s="3">
        <f t="shared" si="41"/>
        <v>9.4225999999999992</v>
      </c>
      <c r="U206" s="3">
        <f t="shared" si="42"/>
        <v>6.7435999999999998</v>
      </c>
      <c r="V206" s="3">
        <f t="shared" si="43"/>
        <v>9.7690000000000001</v>
      </c>
      <c r="W206" s="3">
        <f t="shared" si="44"/>
        <v>83</v>
      </c>
      <c r="X206" s="3">
        <f t="shared" si="45"/>
        <v>81</v>
      </c>
      <c r="Y206" s="3">
        <f t="shared" si="46"/>
        <v>84</v>
      </c>
      <c r="Z206" s="3">
        <f t="shared" si="47"/>
        <v>248</v>
      </c>
    </row>
    <row r="207" spans="1:26" ht="30" customHeight="1" x14ac:dyDescent="0.25">
      <c r="A207" s="1" t="s">
        <v>205</v>
      </c>
      <c r="B207" s="10">
        <v>536233</v>
      </c>
      <c r="C207" s="10">
        <v>519200</v>
      </c>
      <c r="D207" s="10">
        <v>553220</v>
      </c>
      <c r="E207" s="3" t="s">
        <v>508</v>
      </c>
      <c r="F207" s="3" t="s">
        <v>954</v>
      </c>
      <c r="G207" s="3" t="s">
        <v>514</v>
      </c>
      <c r="H207" s="3" t="s">
        <v>954</v>
      </c>
      <c r="I207" s="3" t="s">
        <v>1276</v>
      </c>
      <c r="J207" s="5" t="s">
        <v>1283</v>
      </c>
      <c r="K207" s="3">
        <v>600000</v>
      </c>
      <c r="L207" s="3">
        <v>0.85399999999999998</v>
      </c>
      <c r="M207" s="3">
        <v>19587</v>
      </c>
      <c r="N207" s="3">
        <v>0</v>
      </c>
      <c r="O207" s="3">
        <f t="shared" si="36"/>
        <v>0</v>
      </c>
      <c r="P207" s="3">
        <f t="shared" si="37"/>
        <v>0</v>
      </c>
      <c r="Q207" s="3">
        <f t="shared" si="38"/>
        <v>5124</v>
      </c>
      <c r="R207" s="3">
        <f t="shared" si="39"/>
        <v>209.27297999999999</v>
      </c>
      <c r="S207" s="3">
        <f t="shared" si="40"/>
        <v>1072.3147495199999</v>
      </c>
      <c r="T207" s="3">
        <f t="shared" si="41"/>
        <v>5.2654999999999994</v>
      </c>
      <c r="U207" s="3">
        <f t="shared" si="42"/>
        <v>6.8590999999999998</v>
      </c>
      <c r="V207" s="3">
        <f t="shared" si="43"/>
        <v>6.9052999999999995</v>
      </c>
      <c r="W207" s="3">
        <f t="shared" si="44"/>
        <v>73</v>
      </c>
      <c r="X207" s="3">
        <f t="shared" si="45"/>
        <v>81</v>
      </c>
      <c r="Y207" s="3">
        <f t="shared" si="46"/>
        <v>81</v>
      </c>
      <c r="Z207" s="3">
        <f t="shared" si="47"/>
        <v>235</v>
      </c>
    </row>
    <row r="208" spans="1:26" ht="30" customHeight="1" x14ac:dyDescent="0.25">
      <c r="A208" s="1" t="s">
        <v>206</v>
      </c>
      <c r="B208" s="10">
        <v>553220</v>
      </c>
      <c r="C208" s="10">
        <v>519200</v>
      </c>
      <c r="D208" s="10">
        <v>553207</v>
      </c>
      <c r="E208" s="3" t="s">
        <v>508</v>
      </c>
      <c r="F208" s="3" t="s">
        <v>956</v>
      </c>
      <c r="G208" s="3" t="s">
        <v>514</v>
      </c>
      <c r="H208" s="3" t="s">
        <v>955</v>
      </c>
      <c r="I208" s="3" t="s">
        <v>1276</v>
      </c>
      <c r="J208" s="5" t="s">
        <v>1283</v>
      </c>
      <c r="K208" s="3">
        <v>610000</v>
      </c>
      <c r="L208" s="3">
        <v>0.85399999999999998</v>
      </c>
      <c r="M208" s="3">
        <v>19587</v>
      </c>
      <c r="N208" s="3">
        <v>0</v>
      </c>
      <c r="O208" s="3">
        <f t="shared" si="36"/>
        <v>0</v>
      </c>
      <c r="P208" s="3">
        <f t="shared" si="37"/>
        <v>0</v>
      </c>
      <c r="Q208" s="3">
        <f t="shared" si="38"/>
        <v>5209.3999999999996</v>
      </c>
      <c r="R208" s="3">
        <f t="shared" si="39"/>
        <v>167.47298000004255</v>
      </c>
      <c r="S208" s="3">
        <f t="shared" si="40"/>
        <v>872.43374201222161</v>
      </c>
      <c r="T208" s="3">
        <f t="shared" si="41"/>
        <v>5.3810000000000002</v>
      </c>
      <c r="U208" s="3">
        <f t="shared" si="42"/>
        <v>6.4664999999999999</v>
      </c>
      <c r="V208" s="3">
        <f t="shared" si="43"/>
        <v>6.4203000000000001</v>
      </c>
      <c r="W208" s="3">
        <f t="shared" si="44"/>
        <v>74</v>
      </c>
      <c r="X208" s="3">
        <f t="shared" si="45"/>
        <v>80</v>
      </c>
      <c r="Y208" s="3">
        <f t="shared" si="46"/>
        <v>80</v>
      </c>
      <c r="Z208" s="3">
        <f t="shared" si="47"/>
        <v>234</v>
      </c>
    </row>
    <row r="209" spans="1:26" ht="30" customHeight="1" x14ac:dyDescent="0.25">
      <c r="A209" s="1" t="s">
        <v>207</v>
      </c>
      <c r="B209" s="10">
        <v>584225</v>
      </c>
      <c r="C209" s="10">
        <v>553220</v>
      </c>
      <c r="D209" s="10">
        <v>553207</v>
      </c>
      <c r="E209" s="3" t="s">
        <v>507</v>
      </c>
      <c r="F209" s="3" t="s">
        <v>957</v>
      </c>
      <c r="G209" s="3" t="s">
        <v>514</v>
      </c>
      <c r="H209" s="3" t="s">
        <v>958</v>
      </c>
      <c r="I209" s="3" t="s">
        <v>1276</v>
      </c>
      <c r="J209" s="5" t="s">
        <v>1283</v>
      </c>
      <c r="K209" s="3">
        <v>1000000</v>
      </c>
      <c r="L209" s="3">
        <v>0.85399999999999998</v>
      </c>
      <c r="M209" s="3">
        <v>19587</v>
      </c>
      <c r="N209" s="3">
        <v>0</v>
      </c>
      <c r="O209" s="3">
        <f t="shared" si="36"/>
        <v>0</v>
      </c>
      <c r="P209" s="3">
        <f t="shared" si="37"/>
        <v>0</v>
      </c>
      <c r="Q209" s="3">
        <f t="shared" si="38"/>
        <v>8540</v>
      </c>
      <c r="R209" s="3">
        <f t="shared" si="39"/>
        <v>187.27297999999999</v>
      </c>
      <c r="S209" s="3">
        <f t="shared" si="40"/>
        <v>1599.3112492</v>
      </c>
      <c r="T209" s="3">
        <f t="shared" si="41"/>
        <v>6.7667000000000002</v>
      </c>
      <c r="U209" s="3">
        <f t="shared" si="42"/>
        <v>6.6974</v>
      </c>
      <c r="V209" s="3">
        <f t="shared" si="43"/>
        <v>7.3209999999999997</v>
      </c>
      <c r="W209" s="3">
        <f t="shared" si="44"/>
        <v>81</v>
      </c>
      <c r="X209" s="3">
        <f t="shared" si="45"/>
        <v>80</v>
      </c>
      <c r="Y209" s="3">
        <f t="shared" si="46"/>
        <v>82</v>
      </c>
      <c r="Z209" s="3">
        <f t="shared" si="47"/>
        <v>243</v>
      </c>
    </row>
    <row r="210" spans="1:26" ht="30" customHeight="1" x14ac:dyDescent="0.25">
      <c r="A210" s="1" t="s">
        <v>208</v>
      </c>
      <c r="B210" s="10">
        <v>573237</v>
      </c>
      <c r="C210" s="10">
        <v>584225</v>
      </c>
      <c r="D210" s="10">
        <v>553220</v>
      </c>
      <c r="E210" s="3" t="s">
        <v>508</v>
      </c>
      <c r="F210" s="3" t="s">
        <v>959</v>
      </c>
      <c r="G210" s="3" t="s">
        <v>514</v>
      </c>
      <c r="H210" s="3" t="s">
        <v>958</v>
      </c>
      <c r="I210" s="3" t="s">
        <v>1276</v>
      </c>
      <c r="J210" s="5" t="s">
        <v>1283</v>
      </c>
      <c r="K210" s="3">
        <v>1500</v>
      </c>
      <c r="L210" s="3">
        <v>0.85399999999999998</v>
      </c>
      <c r="M210" s="3">
        <v>19587</v>
      </c>
      <c r="N210" s="3">
        <v>0</v>
      </c>
      <c r="O210" s="3">
        <f t="shared" si="36"/>
        <v>0</v>
      </c>
      <c r="P210" s="3">
        <f t="shared" si="37"/>
        <v>0</v>
      </c>
      <c r="Q210" s="3">
        <f t="shared" si="38"/>
        <v>12.81</v>
      </c>
      <c r="R210" s="3">
        <f t="shared" si="39"/>
        <v>168.50297999999992</v>
      </c>
      <c r="S210" s="3">
        <f t="shared" si="40"/>
        <v>2.1585231737999995</v>
      </c>
      <c r="T210" s="3">
        <f t="shared" si="41"/>
        <v>0.13849999999999998</v>
      </c>
      <c r="U210" s="3">
        <f t="shared" si="42"/>
        <v>6.5357000000000003</v>
      </c>
      <c r="V210" s="3">
        <f t="shared" si="43"/>
        <v>0.13849999999999998</v>
      </c>
      <c r="W210" s="3">
        <f t="shared" si="44"/>
        <v>56</v>
      </c>
      <c r="X210" s="3">
        <f t="shared" si="45"/>
        <v>80</v>
      </c>
      <c r="Y210" s="3">
        <f t="shared" si="46"/>
        <v>56</v>
      </c>
      <c r="Z210" s="3">
        <f t="shared" si="47"/>
        <v>192</v>
      </c>
    </row>
    <row r="211" spans="1:26" ht="30" customHeight="1" x14ac:dyDescent="0.25">
      <c r="A211" s="1" t="s">
        <v>209</v>
      </c>
      <c r="B211" s="10">
        <v>573237</v>
      </c>
      <c r="C211" s="10">
        <v>551247</v>
      </c>
      <c r="D211" s="10">
        <v>553220</v>
      </c>
      <c r="E211" s="3" t="s">
        <v>508</v>
      </c>
      <c r="F211" s="3" t="s">
        <v>960</v>
      </c>
      <c r="G211" s="3" t="s">
        <v>514</v>
      </c>
      <c r="H211" s="3" t="s">
        <v>958</v>
      </c>
      <c r="I211" s="3" t="s">
        <v>1276</v>
      </c>
      <c r="J211" s="5" t="s">
        <v>1283</v>
      </c>
      <c r="K211" s="3">
        <v>76000</v>
      </c>
      <c r="L211" s="3">
        <v>0.85399999999999998</v>
      </c>
      <c r="M211" s="3">
        <v>19587</v>
      </c>
      <c r="N211" s="3">
        <v>0</v>
      </c>
      <c r="O211" s="3">
        <f t="shared" si="36"/>
        <v>0</v>
      </c>
      <c r="P211" s="3">
        <f t="shared" si="37"/>
        <v>0</v>
      </c>
      <c r="Q211" s="3">
        <f t="shared" si="38"/>
        <v>649.04</v>
      </c>
      <c r="R211" s="3">
        <f t="shared" si="39"/>
        <v>179.59298000000425</v>
      </c>
      <c r="S211" s="3">
        <f t="shared" si="40"/>
        <v>116.56302773920275</v>
      </c>
      <c r="T211" s="3">
        <f t="shared" si="41"/>
        <v>1.6166</v>
      </c>
      <c r="U211" s="3">
        <f t="shared" si="42"/>
        <v>6.581900000000001</v>
      </c>
      <c r="V211" s="3">
        <f t="shared" si="43"/>
        <v>2.5404</v>
      </c>
      <c r="W211" s="3">
        <f t="shared" si="44"/>
        <v>57</v>
      </c>
      <c r="X211" s="3">
        <f t="shared" si="45"/>
        <v>80</v>
      </c>
      <c r="Y211" s="3">
        <f t="shared" si="46"/>
        <v>58</v>
      </c>
      <c r="Z211" s="3">
        <f t="shared" si="47"/>
        <v>195</v>
      </c>
    </row>
    <row r="212" spans="1:26" ht="30" customHeight="1" x14ac:dyDescent="0.25">
      <c r="A212" s="1" t="s">
        <v>210</v>
      </c>
      <c r="B212" s="10">
        <v>584225</v>
      </c>
      <c r="C212" s="10">
        <v>582241</v>
      </c>
      <c r="D212" s="10">
        <v>573237</v>
      </c>
      <c r="E212" s="3" t="s">
        <v>507</v>
      </c>
      <c r="F212" s="3" t="s">
        <v>964</v>
      </c>
      <c r="G212" s="3" t="s">
        <v>514</v>
      </c>
      <c r="H212" s="3" t="s">
        <v>962</v>
      </c>
      <c r="I212" s="3" t="s">
        <v>1276</v>
      </c>
      <c r="J212" s="5" t="s">
        <v>1283</v>
      </c>
      <c r="K212" s="3">
        <v>120000</v>
      </c>
      <c r="L212" s="3">
        <v>0.81299999999999994</v>
      </c>
      <c r="M212" s="3">
        <v>14423</v>
      </c>
      <c r="N212" s="3">
        <v>0</v>
      </c>
      <c r="O212" s="3">
        <f t="shared" si="36"/>
        <v>0</v>
      </c>
      <c r="P212" s="3">
        <f t="shared" si="37"/>
        <v>0</v>
      </c>
      <c r="Q212" s="3">
        <f t="shared" si="38"/>
        <v>975.6</v>
      </c>
      <c r="R212" s="3">
        <f t="shared" si="39"/>
        <v>118.4589899999972</v>
      </c>
      <c r="S212" s="3">
        <f t="shared" si="40"/>
        <v>115.56859064399727</v>
      </c>
      <c r="T212" s="3">
        <f t="shared" si="41"/>
        <v>2.1709000000000001</v>
      </c>
      <c r="U212" s="3">
        <f t="shared" si="42"/>
        <v>5.8429000000000002</v>
      </c>
      <c r="V212" s="3">
        <f t="shared" si="43"/>
        <v>2.5173000000000001</v>
      </c>
      <c r="W212" s="3">
        <f t="shared" si="44"/>
        <v>58</v>
      </c>
      <c r="X212" s="3">
        <f t="shared" si="45"/>
        <v>77</v>
      </c>
      <c r="Y212" s="3">
        <f t="shared" si="46"/>
        <v>58</v>
      </c>
      <c r="Z212" s="3">
        <f t="shared" si="47"/>
        <v>193</v>
      </c>
    </row>
    <row r="213" spans="1:26" ht="30" customHeight="1" x14ac:dyDescent="0.25">
      <c r="A213" s="1" t="s">
        <v>211</v>
      </c>
      <c r="B213" s="10">
        <v>551247</v>
      </c>
      <c r="C213" s="10">
        <v>582241</v>
      </c>
      <c r="D213" s="10">
        <v>573237</v>
      </c>
      <c r="E213" s="3" t="s">
        <v>508</v>
      </c>
      <c r="F213" s="3" t="s">
        <v>961</v>
      </c>
      <c r="G213" s="3" t="s">
        <v>514</v>
      </c>
      <c r="H213" s="3" t="s">
        <v>962</v>
      </c>
      <c r="I213" s="3" t="s">
        <v>1276</v>
      </c>
      <c r="J213" s="5" t="s">
        <v>1283</v>
      </c>
      <c r="K213" s="3">
        <v>24000</v>
      </c>
      <c r="L213" s="3">
        <v>0.81299999999999994</v>
      </c>
      <c r="M213" s="3">
        <v>14423</v>
      </c>
      <c r="N213" s="3">
        <v>0</v>
      </c>
      <c r="O213" s="3">
        <f t="shared" si="36"/>
        <v>0</v>
      </c>
      <c r="P213" s="3">
        <f t="shared" si="37"/>
        <v>0</v>
      </c>
      <c r="Q213" s="3">
        <f t="shared" si="38"/>
        <v>195.12</v>
      </c>
      <c r="R213" s="3">
        <f t="shared" si="39"/>
        <v>117.49898999999944</v>
      </c>
      <c r="S213" s="3">
        <f t="shared" si="40"/>
        <v>22.926402928799888</v>
      </c>
      <c r="T213" s="3">
        <f t="shared" si="41"/>
        <v>0.80830000000000002</v>
      </c>
      <c r="U213" s="3">
        <f t="shared" si="42"/>
        <v>5.8198000000000008</v>
      </c>
      <c r="V213" s="3">
        <f t="shared" si="43"/>
        <v>0.99299999999999999</v>
      </c>
      <c r="W213" s="3">
        <f t="shared" si="44"/>
        <v>57</v>
      </c>
      <c r="X213" s="3">
        <f t="shared" si="45"/>
        <v>77</v>
      </c>
      <c r="Y213" s="3">
        <f t="shared" si="46"/>
        <v>57</v>
      </c>
      <c r="Z213" s="3">
        <f t="shared" si="47"/>
        <v>191</v>
      </c>
    </row>
    <row r="214" spans="1:26" ht="30" customHeight="1" x14ac:dyDescent="0.25">
      <c r="A214" s="1" t="s">
        <v>212</v>
      </c>
      <c r="B214" s="10">
        <v>551247</v>
      </c>
      <c r="C214" s="10">
        <v>582241</v>
      </c>
      <c r="D214" s="10">
        <v>558258</v>
      </c>
      <c r="E214" s="3" t="s">
        <v>507</v>
      </c>
      <c r="F214" s="3" t="s">
        <v>965</v>
      </c>
      <c r="G214" s="3" t="s">
        <v>514</v>
      </c>
      <c r="H214" s="3" t="s">
        <v>962</v>
      </c>
      <c r="I214" s="3" t="s">
        <v>1276</v>
      </c>
      <c r="J214" s="5" t="s">
        <v>1283</v>
      </c>
      <c r="K214" s="3">
        <v>340000</v>
      </c>
      <c r="L214" s="3">
        <v>0.81299999999999994</v>
      </c>
      <c r="M214" s="3">
        <v>14423</v>
      </c>
      <c r="N214" s="3">
        <v>0</v>
      </c>
      <c r="O214" s="3">
        <f t="shared" si="36"/>
        <v>0</v>
      </c>
      <c r="P214" s="3">
        <f t="shared" si="37"/>
        <v>0</v>
      </c>
      <c r="Q214" s="3">
        <f t="shared" si="38"/>
        <v>2764.2</v>
      </c>
      <c r="R214" s="3">
        <f t="shared" si="39"/>
        <v>120.65899000002237</v>
      </c>
      <c r="S214" s="3">
        <f t="shared" si="40"/>
        <v>333.52558015806181</v>
      </c>
      <c r="T214" s="3">
        <f t="shared" si="41"/>
        <v>3.9952999999999999</v>
      </c>
      <c r="U214" s="3">
        <f t="shared" si="42"/>
        <v>6.0045999999999999</v>
      </c>
      <c r="V214" s="3">
        <f t="shared" si="43"/>
        <v>4.4109999999999996</v>
      </c>
      <c r="W214" s="3">
        <f t="shared" si="44"/>
        <v>62</v>
      </c>
      <c r="X214" s="3">
        <f t="shared" si="45"/>
        <v>78</v>
      </c>
      <c r="Y214" s="3">
        <f t="shared" si="46"/>
        <v>65</v>
      </c>
      <c r="Z214" s="3">
        <f t="shared" si="47"/>
        <v>205</v>
      </c>
    </row>
    <row r="215" spans="1:26" ht="30" customHeight="1" x14ac:dyDescent="0.25">
      <c r="A215" s="1" t="s">
        <v>213</v>
      </c>
      <c r="B215" s="10">
        <v>551247</v>
      </c>
      <c r="C215" s="10">
        <v>538256</v>
      </c>
      <c r="D215" s="10">
        <v>558258</v>
      </c>
      <c r="E215" s="3" t="s">
        <v>508</v>
      </c>
      <c r="F215" s="3" t="s">
        <v>966</v>
      </c>
      <c r="G215" s="3" t="s">
        <v>514</v>
      </c>
      <c r="H215" s="3" t="s">
        <v>963</v>
      </c>
      <c r="I215" s="3" t="s">
        <v>1276</v>
      </c>
      <c r="J215" s="5" t="s">
        <v>1283</v>
      </c>
      <c r="K215" s="3">
        <v>2500000</v>
      </c>
      <c r="L215" s="3">
        <v>0.47</v>
      </c>
      <c r="M215" s="3">
        <v>645</v>
      </c>
      <c r="N215" s="3">
        <v>0</v>
      </c>
      <c r="O215" s="3">
        <f t="shared" si="36"/>
        <v>0</v>
      </c>
      <c r="P215" s="3">
        <f t="shared" si="37"/>
        <v>0</v>
      </c>
      <c r="Q215" s="3">
        <f t="shared" si="38"/>
        <v>11750</v>
      </c>
      <c r="R215" s="3">
        <f t="shared" si="39"/>
        <v>3.0314999999999999</v>
      </c>
      <c r="S215" s="3">
        <f t="shared" si="40"/>
        <v>35.620125000000002</v>
      </c>
      <c r="T215" s="3">
        <f t="shared" si="41"/>
        <v>7.4363999999999999</v>
      </c>
      <c r="U215" s="3">
        <f t="shared" si="42"/>
        <v>4.6100000000000002E-2</v>
      </c>
      <c r="V215" s="3">
        <f t="shared" si="43"/>
        <v>1.3855999999999999</v>
      </c>
      <c r="W215" s="3">
        <f t="shared" si="44"/>
        <v>82</v>
      </c>
      <c r="X215" s="3">
        <f t="shared" si="45"/>
        <v>56</v>
      </c>
      <c r="Y215" s="3">
        <f t="shared" si="46"/>
        <v>57</v>
      </c>
      <c r="Z215" s="3">
        <f t="shared" si="47"/>
        <v>195</v>
      </c>
    </row>
    <row r="216" spans="1:26" ht="30" customHeight="1" x14ac:dyDescent="0.25">
      <c r="A216" s="1" t="s">
        <v>214</v>
      </c>
      <c r="B216" s="10">
        <v>543265</v>
      </c>
      <c r="C216" s="10">
        <v>538256</v>
      </c>
      <c r="D216" s="10">
        <v>558258</v>
      </c>
      <c r="E216" s="3" t="s">
        <v>507</v>
      </c>
      <c r="F216" s="3" t="s">
        <v>967</v>
      </c>
      <c r="G216" s="3" t="s">
        <v>514</v>
      </c>
      <c r="H216" s="3" t="s">
        <v>963</v>
      </c>
      <c r="I216" s="3" t="s">
        <v>1276</v>
      </c>
      <c r="J216" s="5" t="s">
        <v>1283</v>
      </c>
      <c r="K216" s="3">
        <v>860000</v>
      </c>
      <c r="L216" s="3">
        <v>0.47</v>
      </c>
      <c r="M216" s="3">
        <v>645</v>
      </c>
      <c r="N216" s="3">
        <v>0</v>
      </c>
      <c r="O216" s="3">
        <f t="shared" si="36"/>
        <v>0</v>
      </c>
      <c r="P216" s="3">
        <f t="shared" si="37"/>
        <v>0</v>
      </c>
      <c r="Q216" s="3">
        <f t="shared" si="38"/>
        <v>4042</v>
      </c>
      <c r="R216" s="3">
        <f t="shared" si="39"/>
        <v>49.031500000000001</v>
      </c>
      <c r="S216" s="3">
        <f t="shared" si="40"/>
        <v>198.18532300000001</v>
      </c>
      <c r="T216" s="3">
        <f t="shared" si="41"/>
        <v>4.6650999999999998</v>
      </c>
      <c r="U216" s="3">
        <f t="shared" si="42"/>
        <v>2.3555999999999999</v>
      </c>
      <c r="V216" s="3">
        <f t="shared" si="43"/>
        <v>3.5565000000000002</v>
      </c>
      <c r="W216" s="3">
        <f t="shared" si="44"/>
        <v>67</v>
      </c>
      <c r="X216" s="3">
        <f t="shared" si="45"/>
        <v>58</v>
      </c>
      <c r="Y216" s="3">
        <f t="shared" si="46"/>
        <v>60</v>
      </c>
      <c r="Z216" s="3">
        <f t="shared" si="47"/>
        <v>185</v>
      </c>
    </row>
    <row r="217" spans="1:26" ht="30" customHeight="1" x14ac:dyDescent="0.25">
      <c r="A217" s="1" t="s">
        <v>215</v>
      </c>
      <c r="B217" s="10">
        <v>510201</v>
      </c>
      <c r="C217" s="10">
        <v>499203</v>
      </c>
      <c r="D217" s="10">
        <v>498191</v>
      </c>
      <c r="E217" s="3" t="s">
        <v>507</v>
      </c>
      <c r="F217" s="3" t="s">
        <v>592</v>
      </c>
      <c r="G217" s="3" t="s">
        <v>514</v>
      </c>
      <c r="H217" s="3" t="s">
        <v>592</v>
      </c>
      <c r="I217" s="3" t="s">
        <v>1275</v>
      </c>
      <c r="J217" s="5" t="s">
        <v>593</v>
      </c>
      <c r="K217" s="3">
        <v>740000</v>
      </c>
      <c r="L217" s="3">
        <v>0.70699999999999996</v>
      </c>
      <c r="M217" s="3">
        <v>3561</v>
      </c>
      <c r="N217" s="3">
        <v>0.1</v>
      </c>
      <c r="O217" s="3">
        <f t="shared" si="36"/>
        <v>0</v>
      </c>
      <c r="P217" s="3">
        <f t="shared" si="37"/>
        <v>0</v>
      </c>
      <c r="Q217" s="3">
        <f t="shared" si="38"/>
        <v>5231.8</v>
      </c>
      <c r="R217" s="3">
        <f t="shared" si="39"/>
        <v>41.376269999974355</v>
      </c>
      <c r="S217" s="3">
        <f t="shared" si="40"/>
        <v>216.47236938586585</v>
      </c>
      <c r="T217" s="3">
        <f t="shared" si="41"/>
        <v>5.4040999999999997</v>
      </c>
      <c r="U217" s="3">
        <f t="shared" si="42"/>
        <v>2.0785</v>
      </c>
      <c r="V217" s="3">
        <f t="shared" si="43"/>
        <v>3.7874999999999996</v>
      </c>
      <c r="W217" s="3">
        <f t="shared" si="44"/>
        <v>81</v>
      </c>
      <c r="X217" s="3">
        <f t="shared" si="45"/>
        <v>58</v>
      </c>
      <c r="Y217" s="3">
        <f t="shared" si="46"/>
        <v>61</v>
      </c>
      <c r="Z217" s="3">
        <f t="shared" si="47"/>
        <v>200</v>
      </c>
    </row>
    <row r="218" spans="1:26" ht="30" customHeight="1" x14ac:dyDescent="0.25">
      <c r="A218" s="1" t="s">
        <v>216</v>
      </c>
      <c r="B218" s="10">
        <v>510201</v>
      </c>
      <c r="C218" s="10">
        <v>499203</v>
      </c>
      <c r="D218" s="10">
        <v>514224</v>
      </c>
      <c r="E218" s="3" t="s">
        <v>507</v>
      </c>
      <c r="F218" s="3" t="s">
        <v>1066</v>
      </c>
      <c r="G218" s="3" t="s">
        <v>514</v>
      </c>
      <c r="H218" s="3" t="s">
        <v>1067</v>
      </c>
      <c r="I218" s="3" t="s">
        <v>1276</v>
      </c>
      <c r="J218" s="5" t="s">
        <v>1283</v>
      </c>
      <c r="K218" s="3">
        <v>260000</v>
      </c>
      <c r="L218" s="3">
        <v>0.70699999999999996</v>
      </c>
      <c r="M218" s="3">
        <v>3561</v>
      </c>
      <c r="N218" s="3">
        <v>0</v>
      </c>
      <c r="O218" s="3">
        <f t="shared" si="36"/>
        <v>0</v>
      </c>
      <c r="P218" s="3">
        <f t="shared" si="37"/>
        <v>0</v>
      </c>
      <c r="Q218" s="3">
        <f t="shared" si="38"/>
        <v>1838.2</v>
      </c>
      <c r="R218" s="3">
        <f t="shared" si="39"/>
        <v>38.97626999999359</v>
      </c>
      <c r="S218" s="3">
        <f t="shared" si="40"/>
        <v>71.646179513988216</v>
      </c>
      <c r="T218" s="3">
        <f t="shared" si="41"/>
        <v>3.0253999999999999</v>
      </c>
      <c r="U218" s="3">
        <f t="shared" si="42"/>
        <v>1.9630000000000001</v>
      </c>
      <c r="V218" s="3">
        <f t="shared" si="43"/>
        <v>1.8706</v>
      </c>
      <c r="W218" s="3">
        <f t="shared" si="44"/>
        <v>59</v>
      </c>
      <c r="X218" s="3">
        <f t="shared" si="45"/>
        <v>57</v>
      </c>
      <c r="Y218" s="3">
        <f t="shared" si="46"/>
        <v>57</v>
      </c>
      <c r="Z218" s="3">
        <f t="shared" si="47"/>
        <v>173</v>
      </c>
    </row>
    <row r="219" spans="1:26" ht="30" customHeight="1" x14ac:dyDescent="0.25">
      <c r="A219" s="1" t="s">
        <v>217</v>
      </c>
      <c r="B219" s="10">
        <v>473204</v>
      </c>
      <c r="C219" s="10">
        <v>499203</v>
      </c>
      <c r="D219" s="10">
        <v>498191</v>
      </c>
      <c r="E219" s="3" t="s">
        <v>508</v>
      </c>
      <c r="F219" s="3" t="s">
        <v>1065</v>
      </c>
      <c r="G219" s="3" t="s">
        <v>514</v>
      </c>
      <c r="H219" s="3" t="s">
        <v>1065</v>
      </c>
      <c r="I219" s="3" t="s">
        <v>1275</v>
      </c>
      <c r="J219" s="5" t="s">
        <v>1283</v>
      </c>
      <c r="K219" s="3">
        <v>9500000</v>
      </c>
      <c r="L219" s="3">
        <v>0.70699999999999996</v>
      </c>
      <c r="M219" s="3">
        <v>3561</v>
      </c>
      <c r="N219" s="3">
        <v>0</v>
      </c>
      <c r="O219" s="3">
        <f t="shared" si="36"/>
        <v>0</v>
      </c>
      <c r="P219" s="3">
        <f t="shared" si="37"/>
        <v>0</v>
      </c>
      <c r="Q219" s="3">
        <f t="shared" si="38"/>
        <v>67165</v>
      </c>
      <c r="R219" s="3">
        <f t="shared" si="39"/>
        <v>60.176270000000002</v>
      </c>
      <c r="S219" s="3">
        <f t="shared" si="40"/>
        <v>4041.7391745499999</v>
      </c>
      <c r="T219" s="3">
        <f t="shared" si="41"/>
        <v>9.4687999999999999</v>
      </c>
      <c r="U219" s="3">
        <f t="shared" si="42"/>
        <v>3.0253999999999999</v>
      </c>
      <c r="V219" s="3">
        <f t="shared" si="43"/>
        <v>8.7759</v>
      </c>
      <c r="W219" s="3">
        <f t="shared" si="44"/>
        <v>84</v>
      </c>
      <c r="X219" s="3">
        <f t="shared" si="45"/>
        <v>59</v>
      </c>
      <c r="Y219" s="3">
        <f t="shared" si="46"/>
        <v>83</v>
      </c>
      <c r="Z219" s="3">
        <f t="shared" si="47"/>
        <v>226</v>
      </c>
    </row>
    <row r="220" spans="1:26" ht="30" customHeight="1" x14ac:dyDescent="0.25">
      <c r="A220" s="1" t="s">
        <v>218</v>
      </c>
      <c r="B220" s="10">
        <v>473204</v>
      </c>
      <c r="C220" s="10">
        <v>476187</v>
      </c>
      <c r="D220" s="10">
        <v>498191</v>
      </c>
      <c r="E220" s="3" t="s">
        <v>507</v>
      </c>
      <c r="F220" s="3" t="s">
        <v>1070</v>
      </c>
      <c r="G220" s="3" t="s">
        <v>514</v>
      </c>
      <c r="H220" s="3" t="s">
        <v>1068</v>
      </c>
      <c r="I220" s="3" t="s">
        <v>1275</v>
      </c>
      <c r="J220" s="5" t="s">
        <v>1283</v>
      </c>
      <c r="K220" s="3">
        <v>68000</v>
      </c>
      <c r="L220" s="3">
        <v>0.70699999999999996</v>
      </c>
      <c r="M220" s="3">
        <v>3561</v>
      </c>
      <c r="N220" s="3">
        <v>0</v>
      </c>
      <c r="O220" s="3">
        <f t="shared" si="36"/>
        <v>0</v>
      </c>
      <c r="P220" s="3">
        <f t="shared" si="37"/>
        <v>0</v>
      </c>
      <c r="Q220" s="3">
        <f t="shared" si="38"/>
        <v>480.76</v>
      </c>
      <c r="R220" s="3">
        <f t="shared" si="39"/>
        <v>38.016270000001285</v>
      </c>
      <c r="S220" s="3">
        <f t="shared" si="40"/>
        <v>18.276701965200616</v>
      </c>
      <c r="T220" s="3">
        <f t="shared" si="41"/>
        <v>1.2702</v>
      </c>
      <c r="U220" s="3">
        <f t="shared" si="42"/>
        <v>1.8706</v>
      </c>
      <c r="V220" s="3">
        <f t="shared" si="43"/>
        <v>0.80830000000000002</v>
      </c>
      <c r="W220" s="3">
        <f t="shared" si="44"/>
        <v>57</v>
      </c>
      <c r="X220" s="3">
        <f t="shared" si="45"/>
        <v>57</v>
      </c>
      <c r="Y220" s="3">
        <f t="shared" si="46"/>
        <v>57</v>
      </c>
      <c r="Z220" s="3">
        <f t="shared" si="47"/>
        <v>171</v>
      </c>
    </row>
    <row r="221" spans="1:26" ht="30" customHeight="1" x14ac:dyDescent="0.25">
      <c r="A221" s="1" t="s">
        <v>219</v>
      </c>
      <c r="B221" s="10">
        <v>476224</v>
      </c>
      <c r="C221" s="10">
        <v>499203</v>
      </c>
      <c r="D221" s="10">
        <v>473204</v>
      </c>
      <c r="E221" s="3" t="s">
        <v>508</v>
      </c>
      <c r="F221" s="3" t="s">
        <v>1073</v>
      </c>
      <c r="G221" s="3" t="s">
        <v>514</v>
      </c>
      <c r="H221" s="3" t="s">
        <v>1072</v>
      </c>
      <c r="I221" s="3" t="s">
        <v>1276</v>
      </c>
      <c r="J221" s="5" t="s">
        <v>1283</v>
      </c>
      <c r="K221" s="3">
        <v>5000</v>
      </c>
      <c r="L221" s="3">
        <v>0.70699999999999996</v>
      </c>
      <c r="M221" s="3">
        <v>3561</v>
      </c>
      <c r="N221" s="3">
        <v>0</v>
      </c>
      <c r="O221" s="3">
        <f t="shared" si="36"/>
        <v>0</v>
      </c>
      <c r="P221" s="3">
        <f t="shared" si="37"/>
        <v>0</v>
      </c>
      <c r="Q221" s="3">
        <f t="shared" si="38"/>
        <v>35.35</v>
      </c>
      <c r="R221" s="3">
        <f t="shared" si="39"/>
        <v>40.826269999999795</v>
      </c>
      <c r="S221" s="3">
        <f t="shared" si="40"/>
        <v>1.4432086444999928</v>
      </c>
      <c r="T221" s="3">
        <f t="shared" si="41"/>
        <v>0.32329999999999998</v>
      </c>
      <c r="U221" s="3">
        <f t="shared" si="42"/>
        <v>2.0554000000000001</v>
      </c>
      <c r="V221" s="3">
        <f t="shared" si="43"/>
        <v>4.6100000000000002E-2</v>
      </c>
      <c r="W221" s="3">
        <f t="shared" si="44"/>
        <v>56</v>
      </c>
      <c r="X221" s="3">
        <f t="shared" si="45"/>
        <v>58</v>
      </c>
      <c r="Y221" s="3">
        <f t="shared" si="46"/>
        <v>56</v>
      </c>
      <c r="Z221" s="3">
        <f t="shared" si="47"/>
        <v>170</v>
      </c>
    </row>
    <row r="222" spans="1:26" ht="30" customHeight="1" x14ac:dyDescent="0.25">
      <c r="A222" s="1" t="s">
        <v>220</v>
      </c>
      <c r="B222" s="10">
        <v>476224</v>
      </c>
      <c r="C222" s="10">
        <v>499203</v>
      </c>
      <c r="D222" s="10">
        <v>514224</v>
      </c>
      <c r="E222" s="3" t="s">
        <v>508</v>
      </c>
      <c r="F222" s="3" t="s">
        <v>1071</v>
      </c>
      <c r="G222" s="3" t="s">
        <v>514</v>
      </c>
      <c r="H222" s="3" t="s">
        <v>1072</v>
      </c>
      <c r="I222" s="3" t="s">
        <v>1276</v>
      </c>
      <c r="J222" s="5" t="s">
        <v>520</v>
      </c>
      <c r="K222" s="3">
        <v>67000</v>
      </c>
      <c r="L222" s="3">
        <v>0.70699999999999996</v>
      </c>
      <c r="M222" s="3">
        <v>3561</v>
      </c>
      <c r="N222" s="3">
        <v>0.6</v>
      </c>
      <c r="O222" s="3">
        <f t="shared" si="36"/>
        <v>0</v>
      </c>
      <c r="P222" s="3">
        <f t="shared" si="37"/>
        <v>0</v>
      </c>
      <c r="Q222" s="3">
        <f t="shared" si="38"/>
        <v>473.69</v>
      </c>
      <c r="R222" s="3">
        <f t="shared" si="39"/>
        <v>34.886270000000323</v>
      </c>
      <c r="S222" s="3">
        <f t="shared" si="40"/>
        <v>16.525277236300152</v>
      </c>
      <c r="T222" s="3">
        <f t="shared" si="41"/>
        <v>1.224</v>
      </c>
      <c r="U222" s="3">
        <f t="shared" si="42"/>
        <v>1.6166</v>
      </c>
      <c r="V222" s="3">
        <f t="shared" si="43"/>
        <v>0.69279999999999997</v>
      </c>
      <c r="W222" s="3">
        <f t="shared" si="44"/>
        <v>91</v>
      </c>
      <c r="X222" s="3">
        <f t="shared" si="45"/>
        <v>57</v>
      </c>
      <c r="Y222" s="3">
        <f t="shared" si="46"/>
        <v>57</v>
      </c>
      <c r="Z222" s="3">
        <f t="shared" si="47"/>
        <v>205</v>
      </c>
    </row>
    <row r="223" spans="1:26" ht="30" customHeight="1" x14ac:dyDescent="0.25">
      <c r="A223" s="1" t="s">
        <v>221</v>
      </c>
      <c r="B223" s="10">
        <v>476187</v>
      </c>
      <c r="C223" s="10">
        <v>473204</v>
      </c>
      <c r="D223" s="10">
        <v>464188</v>
      </c>
      <c r="E223" s="3" t="s">
        <v>507</v>
      </c>
      <c r="F223" s="3" t="s">
        <v>1069</v>
      </c>
      <c r="G223" s="3" t="s">
        <v>514</v>
      </c>
      <c r="H223" s="3" t="s">
        <v>1069</v>
      </c>
      <c r="I223" s="3" t="s">
        <v>1275</v>
      </c>
      <c r="J223" s="5" t="s">
        <v>1283</v>
      </c>
      <c r="K223" s="3">
        <v>100000</v>
      </c>
      <c r="L223" s="3">
        <v>0.72399999999999998</v>
      </c>
      <c r="M223" s="3">
        <v>3282</v>
      </c>
      <c r="N223" s="3">
        <v>0</v>
      </c>
      <c r="O223" s="3">
        <f t="shared" si="36"/>
        <v>0</v>
      </c>
      <c r="P223" s="3">
        <f t="shared" si="37"/>
        <v>0</v>
      </c>
      <c r="Q223" s="3">
        <f t="shared" si="38"/>
        <v>724</v>
      </c>
      <c r="R223" s="3">
        <f t="shared" si="39"/>
        <v>61.761679999999998</v>
      </c>
      <c r="S223" s="3">
        <f t="shared" si="40"/>
        <v>44.715456319999994</v>
      </c>
      <c r="T223" s="3">
        <f t="shared" si="41"/>
        <v>1.7782</v>
      </c>
      <c r="U223" s="3">
        <f t="shared" si="42"/>
        <v>3.0714999999999999</v>
      </c>
      <c r="V223" s="3">
        <f t="shared" si="43"/>
        <v>1.5010999999999999</v>
      </c>
      <c r="W223" s="3">
        <f t="shared" si="44"/>
        <v>57</v>
      </c>
      <c r="X223" s="3">
        <f t="shared" si="45"/>
        <v>59</v>
      </c>
      <c r="Y223" s="3">
        <f t="shared" si="46"/>
        <v>57</v>
      </c>
      <c r="Z223" s="3">
        <f t="shared" si="47"/>
        <v>173</v>
      </c>
    </row>
    <row r="224" spans="1:26" ht="30" customHeight="1" x14ac:dyDescent="0.25">
      <c r="A224" s="1" t="s">
        <v>222</v>
      </c>
      <c r="B224" s="10">
        <v>440204</v>
      </c>
      <c r="C224" s="10">
        <v>473204</v>
      </c>
      <c r="D224" s="10">
        <v>464188</v>
      </c>
      <c r="E224" s="3" t="s">
        <v>508</v>
      </c>
      <c r="F224" s="3" t="s">
        <v>1081</v>
      </c>
      <c r="G224" s="3" t="s">
        <v>514</v>
      </c>
      <c r="H224" s="3" t="s">
        <v>1080</v>
      </c>
      <c r="I224" s="3" t="s">
        <v>1275</v>
      </c>
      <c r="J224" s="5" t="s">
        <v>1283</v>
      </c>
      <c r="K224" s="3">
        <v>410000</v>
      </c>
      <c r="L224" s="3">
        <v>0.72399999999999998</v>
      </c>
      <c r="M224" s="3">
        <v>3282</v>
      </c>
      <c r="N224" s="3">
        <v>0</v>
      </c>
      <c r="O224" s="3">
        <f t="shared" si="36"/>
        <v>0</v>
      </c>
      <c r="P224" s="3">
        <f t="shared" si="37"/>
        <v>0</v>
      </c>
      <c r="Q224" s="3">
        <f t="shared" si="38"/>
        <v>2968.4</v>
      </c>
      <c r="R224" s="3">
        <f t="shared" si="39"/>
        <v>34.561679999987447</v>
      </c>
      <c r="S224" s="3">
        <f t="shared" si="40"/>
        <v>102.59289091196274</v>
      </c>
      <c r="T224" s="3">
        <f t="shared" si="41"/>
        <v>4.1108000000000002</v>
      </c>
      <c r="U224" s="3">
        <f t="shared" si="42"/>
        <v>1.5242</v>
      </c>
      <c r="V224" s="3">
        <f t="shared" si="43"/>
        <v>2.3094000000000001</v>
      </c>
      <c r="W224" s="3">
        <f t="shared" si="44"/>
        <v>63</v>
      </c>
      <c r="X224" s="3">
        <f t="shared" si="45"/>
        <v>57</v>
      </c>
      <c r="Y224" s="3">
        <f t="shared" si="46"/>
        <v>58</v>
      </c>
      <c r="Z224" s="3">
        <f t="shared" si="47"/>
        <v>178</v>
      </c>
    </row>
    <row r="225" spans="1:26" ht="30" customHeight="1" x14ac:dyDescent="0.25">
      <c r="A225" s="1" t="s">
        <v>223</v>
      </c>
      <c r="B225" s="10">
        <v>440204</v>
      </c>
      <c r="C225" s="10">
        <v>439182</v>
      </c>
      <c r="D225" s="10">
        <v>464188</v>
      </c>
      <c r="E225" s="3" t="s">
        <v>507</v>
      </c>
      <c r="F225" s="3" t="s">
        <v>1077</v>
      </c>
      <c r="G225" s="3" t="s">
        <v>514</v>
      </c>
      <c r="H225" s="3" t="s">
        <v>1077</v>
      </c>
      <c r="I225" s="3" t="s">
        <v>1275</v>
      </c>
      <c r="J225" s="5" t="s">
        <v>1283</v>
      </c>
      <c r="K225" s="3">
        <v>3000000</v>
      </c>
      <c r="L225" s="3">
        <v>0.72399999999999998</v>
      </c>
      <c r="M225" s="3">
        <v>3282</v>
      </c>
      <c r="N225" s="3">
        <v>0</v>
      </c>
      <c r="O225" s="3">
        <f t="shared" si="36"/>
        <v>0</v>
      </c>
      <c r="P225" s="3">
        <f t="shared" si="37"/>
        <v>0</v>
      </c>
      <c r="Q225" s="3">
        <f t="shared" si="38"/>
        <v>21720</v>
      </c>
      <c r="R225" s="3">
        <f t="shared" si="39"/>
        <v>63.761679999999998</v>
      </c>
      <c r="S225" s="3">
        <f t="shared" si="40"/>
        <v>1384.9036896</v>
      </c>
      <c r="T225" s="3">
        <f t="shared" si="41"/>
        <v>8.3370999999999995</v>
      </c>
      <c r="U225" s="3">
        <f t="shared" si="42"/>
        <v>3.2332000000000001</v>
      </c>
      <c r="V225" s="3">
        <f t="shared" si="43"/>
        <v>7.1823999999999995</v>
      </c>
      <c r="W225" s="3">
        <f t="shared" si="44"/>
        <v>83</v>
      </c>
      <c r="X225" s="3">
        <f t="shared" si="45"/>
        <v>59</v>
      </c>
      <c r="Y225" s="3">
        <f t="shared" si="46"/>
        <v>81</v>
      </c>
      <c r="Z225" s="3">
        <f t="shared" si="47"/>
        <v>223</v>
      </c>
    </row>
    <row r="226" spans="1:26" ht="30" customHeight="1" x14ac:dyDescent="0.25">
      <c r="A226" s="1" t="s">
        <v>224</v>
      </c>
      <c r="B226" s="10">
        <v>476224</v>
      </c>
      <c r="C226" s="10">
        <v>473204</v>
      </c>
      <c r="D226" s="10">
        <v>440204</v>
      </c>
      <c r="E226" s="3" t="s">
        <v>508</v>
      </c>
      <c r="F226" s="3" t="s">
        <v>1078</v>
      </c>
      <c r="G226" s="3" t="s">
        <v>514</v>
      </c>
      <c r="H226" s="3" t="s">
        <v>1079</v>
      </c>
      <c r="I226" s="3" t="s">
        <v>1275</v>
      </c>
      <c r="J226" s="5" t="s">
        <v>1283</v>
      </c>
      <c r="K226" s="3">
        <v>17000</v>
      </c>
      <c r="L226" s="3">
        <v>0.72399999999999998</v>
      </c>
      <c r="M226" s="3">
        <v>3282</v>
      </c>
      <c r="N226" s="3">
        <v>0</v>
      </c>
      <c r="O226" s="3">
        <f t="shared" si="36"/>
        <v>0</v>
      </c>
      <c r="P226" s="3">
        <f t="shared" si="37"/>
        <v>0</v>
      </c>
      <c r="Q226" s="3">
        <f t="shared" si="38"/>
        <v>123.08</v>
      </c>
      <c r="R226" s="3">
        <f t="shared" si="39"/>
        <v>38.721680000000234</v>
      </c>
      <c r="S226" s="3">
        <f t="shared" si="40"/>
        <v>4.765864374400028</v>
      </c>
      <c r="T226" s="3">
        <f t="shared" si="41"/>
        <v>0.62350000000000005</v>
      </c>
      <c r="U226" s="3">
        <f t="shared" si="42"/>
        <v>1.8937000000000002</v>
      </c>
      <c r="V226" s="3">
        <f t="shared" si="43"/>
        <v>0.32329999999999998</v>
      </c>
      <c r="W226" s="3">
        <f t="shared" si="44"/>
        <v>57</v>
      </c>
      <c r="X226" s="3">
        <f t="shared" si="45"/>
        <v>57</v>
      </c>
      <c r="Y226" s="3">
        <f t="shared" si="46"/>
        <v>56</v>
      </c>
      <c r="Z226" s="3">
        <f t="shared" si="47"/>
        <v>170</v>
      </c>
    </row>
    <row r="227" spans="1:26" ht="30" customHeight="1" x14ac:dyDescent="0.25">
      <c r="A227" s="1" t="s">
        <v>225</v>
      </c>
      <c r="B227" s="10">
        <v>423171</v>
      </c>
      <c r="C227" s="10">
        <v>439182</v>
      </c>
      <c r="D227" s="10">
        <v>438169</v>
      </c>
      <c r="E227" s="3" t="s">
        <v>507</v>
      </c>
      <c r="F227" s="3" t="s">
        <v>1049</v>
      </c>
      <c r="G227" s="3" t="s">
        <v>512</v>
      </c>
      <c r="H227" s="3" t="s">
        <v>1050</v>
      </c>
      <c r="I227" s="3" t="s">
        <v>1275</v>
      </c>
      <c r="J227" s="5" t="s">
        <v>1052</v>
      </c>
      <c r="K227" s="3">
        <v>11000000</v>
      </c>
      <c r="L227" s="3">
        <v>0.74</v>
      </c>
      <c r="M227" s="3">
        <v>3295</v>
      </c>
      <c r="N227" s="3">
        <v>0.1</v>
      </c>
      <c r="O227" s="3">
        <f t="shared" si="36"/>
        <v>0</v>
      </c>
      <c r="P227" s="3">
        <f t="shared" si="37"/>
        <v>0</v>
      </c>
      <c r="Q227" s="3">
        <f t="shared" si="38"/>
        <v>81400</v>
      </c>
      <c r="R227" s="3">
        <f t="shared" si="39"/>
        <v>24.383000000000003</v>
      </c>
      <c r="S227" s="3">
        <f t="shared" si="40"/>
        <v>1984.7762000000002</v>
      </c>
      <c r="T227" s="3">
        <f t="shared" si="41"/>
        <v>9.6766000000000005</v>
      </c>
      <c r="U227" s="3">
        <f t="shared" si="42"/>
        <v>0.90060000000000007</v>
      </c>
      <c r="V227" s="3">
        <f t="shared" si="43"/>
        <v>7.6443000000000003</v>
      </c>
      <c r="W227" s="3">
        <f t="shared" si="44"/>
        <v>92</v>
      </c>
      <c r="X227" s="3">
        <f t="shared" si="45"/>
        <v>57</v>
      </c>
      <c r="Y227" s="3">
        <f t="shared" si="46"/>
        <v>82</v>
      </c>
      <c r="Z227" s="3">
        <f t="shared" si="47"/>
        <v>231</v>
      </c>
    </row>
    <row r="228" spans="1:26" ht="30" customHeight="1" x14ac:dyDescent="0.25">
      <c r="A228" s="1" t="s">
        <v>226</v>
      </c>
      <c r="B228" s="10">
        <v>423171</v>
      </c>
      <c r="C228" s="10">
        <v>439182</v>
      </c>
      <c r="D228" s="10">
        <v>405175</v>
      </c>
      <c r="E228" s="3" t="s">
        <v>507</v>
      </c>
      <c r="F228" s="3" t="s">
        <v>1074</v>
      </c>
      <c r="G228" s="3" t="s">
        <v>512</v>
      </c>
      <c r="H228" s="3" t="s">
        <v>1074</v>
      </c>
      <c r="I228" s="3" t="s">
        <v>1275</v>
      </c>
      <c r="J228" s="5" t="s">
        <v>1283</v>
      </c>
      <c r="K228" s="3">
        <v>3900000</v>
      </c>
      <c r="L228" s="3">
        <v>0.748</v>
      </c>
      <c r="M228" s="3">
        <v>3331</v>
      </c>
      <c r="N228" s="3">
        <v>0</v>
      </c>
      <c r="O228" s="3">
        <f t="shared" si="36"/>
        <v>0</v>
      </c>
      <c r="P228" s="3">
        <f t="shared" si="37"/>
        <v>0</v>
      </c>
      <c r="Q228" s="3">
        <f t="shared" si="38"/>
        <v>29172</v>
      </c>
      <c r="R228" s="3">
        <f t="shared" si="39"/>
        <v>48.915880000000001</v>
      </c>
      <c r="S228" s="3">
        <f t="shared" si="40"/>
        <v>1426.97405136</v>
      </c>
      <c r="T228" s="3">
        <f t="shared" si="41"/>
        <v>8.6836000000000002</v>
      </c>
      <c r="U228" s="3">
        <f t="shared" si="42"/>
        <v>2.3094000000000001</v>
      </c>
      <c r="V228" s="3">
        <f t="shared" si="43"/>
        <v>7.2055000000000007</v>
      </c>
      <c r="W228" s="3">
        <f t="shared" si="44"/>
        <v>83</v>
      </c>
      <c r="X228" s="3">
        <f t="shared" si="45"/>
        <v>58</v>
      </c>
      <c r="Y228" s="3">
        <f t="shared" si="46"/>
        <v>81</v>
      </c>
      <c r="Z228" s="3">
        <f t="shared" si="47"/>
        <v>222</v>
      </c>
    </row>
    <row r="229" spans="1:26" ht="30" customHeight="1" x14ac:dyDescent="0.25">
      <c r="A229" s="1" t="s">
        <v>227</v>
      </c>
      <c r="B229" s="10">
        <v>440204</v>
      </c>
      <c r="C229" s="10">
        <v>439182</v>
      </c>
      <c r="D229" s="10">
        <v>405175</v>
      </c>
      <c r="E229" s="3" t="s">
        <v>508</v>
      </c>
      <c r="F229" s="3" t="s">
        <v>1082</v>
      </c>
      <c r="G229" s="3" t="s">
        <v>514</v>
      </c>
      <c r="H229" s="3" t="s">
        <v>1082</v>
      </c>
      <c r="I229" s="3" t="s">
        <v>1275</v>
      </c>
      <c r="J229" s="5" t="s">
        <v>1283</v>
      </c>
      <c r="K229" s="3">
        <v>92000</v>
      </c>
      <c r="L229" s="3">
        <v>0.748</v>
      </c>
      <c r="M229" s="3">
        <v>3331</v>
      </c>
      <c r="N229" s="3">
        <v>0</v>
      </c>
      <c r="O229" s="3">
        <f t="shared" si="36"/>
        <v>0</v>
      </c>
      <c r="P229" s="3">
        <f t="shared" si="37"/>
        <v>0</v>
      </c>
      <c r="Q229" s="3">
        <f t="shared" si="38"/>
        <v>688.16</v>
      </c>
      <c r="R229" s="3">
        <f t="shared" si="39"/>
        <v>49.635880000004235</v>
      </c>
      <c r="S229" s="3">
        <f t="shared" si="40"/>
        <v>34.157427180802912</v>
      </c>
      <c r="T229" s="3">
        <f t="shared" si="41"/>
        <v>1.7321</v>
      </c>
      <c r="U229" s="3">
        <f t="shared" si="42"/>
        <v>2.5865999999999998</v>
      </c>
      <c r="V229" s="3">
        <f t="shared" si="43"/>
        <v>1.3625</v>
      </c>
      <c r="W229" s="3">
        <f t="shared" si="44"/>
        <v>57</v>
      </c>
      <c r="X229" s="3">
        <f t="shared" si="45"/>
        <v>58</v>
      </c>
      <c r="Y229" s="3">
        <f t="shared" si="46"/>
        <v>57</v>
      </c>
      <c r="Z229" s="3">
        <f t="shared" si="47"/>
        <v>172</v>
      </c>
    </row>
    <row r="230" spans="1:26" ht="30" customHeight="1" x14ac:dyDescent="0.25">
      <c r="A230" s="1" t="s">
        <v>228</v>
      </c>
      <c r="B230" s="10">
        <v>440204</v>
      </c>
      <c r="C230" s="10">
        <v>406192</v>
      </c>
      <c r="D230" s="10">
        <v>405175</v>
      </c>
      <c r="E230" s="3" t="s">
        <v>508</v>
      </c>
      <c r="F230" s="3" t="s">
        <v>1075</v>
      </c>
      <c r="G230" s="3" t="s">
        <v>514</v>
      </c>
      <c r="H230" s="3" t="s">
        <v>1075</v>
      </c>
      <c r="I230" s="3" t="s">
        <v>1275</v>
      </c>
      <c r="J230" s="5" t="s">
        <v>1283</v>
      </c>
      <c r="K230" s="3">
        <v>64000</v>
      </c>
      <c r="L230" s="3">
        <v>0.748</v>
      </c>
      <c r="M230" s="3">
        <v>3331</v>
      </c>
      <c r="N230" s="3">
        <v>0</v>
      </c>
      <c r="O230" s="3">
        <f t="shared" si="36"/>
        <v>0</v>
      </c>
      <c r="P230" s="3">
        <f t="shared" si="37"/>
        <v>0</v>
      </c>
      <c r="Q230" s="3">
        <f t="shared" si="38"/>
        <v>478.72</v>
      </c>
      <c r="R230" s="3">
        <f t="shared" si="39"/>
        <v>55.155879999996372</v>
      </c>
      <c r="S230" s="3">
        <f t="shared" si="40"/>
        <v>26.404222873598265</v>
      </c>
      <c r="T230" s="3">
        <f t="shared" si="41"/>
        <v>1.2471000000000001</v>
      </c>
      <c r="U230" s="3">
        <f t="shared" si="42"/>
        <v>2.8868</v>
      </c>
      <c r="V230" s="3">
        <f t="shared" si="43"/>
        <v>1.1315999999999999</v>
      </c>
      <c r="W230" s="3">
        <f t="shared" si="44"/>
        <v>57</v>
      </c>
      <c r="X230" s="3">
        <f t="shared" si="45"/>
        <v>59</v>
      </c>
      <c r="Y230" s="3">
        <f t="shared" si="46"/>
        <v>57</v>
      </c>
      <c r="Z230" s="3">
        <f t="shared" si="47"/>
        <v>173</v>
      </c>
    </row>
    <row r="231" spans="1:26" ht="30" customHeight="1" x14ac:dyDescent="0.25">
      <c r="A231" s="1" t="s">
        <v>229</v>
      </c>
      <c r="B231" s="10">
        <v>379191</v>
      </c>
      <c r="C231" s="10">
        <v>406192</v>
      </c>
      <c r="D231" s="10">
        <v>405175</v>
      </c>
      <c r="E231" s="3" t="s">
        <v>508</v>
      </c>
      <c r="F231" s="3" t="s">
        <v>1076</v>
      </c>
      <c r="G231" s="3" t="s">
        <v>514</v>
      </c>
      <c r="H231" s="3" t="s">
        <v>1076</v>
      </c>
      <c r="I231" s="3" t="s">
        <v>1275</v>
      </c>
      <c r="J231" s="5" t="s">
        <v>1283</v>
      </c>
      <c r="K231" s="3">
        <v>270000</v>
      </c>
      <c r="L231" s="3">
        <v>0.748</v>
      </c>
      <c r="M231" s="3">
        <v>3331</v>
      </c>
      <c r="N231" s="3">
        <v>0</v>
      </c>
      <c r="O231" s="3">
        <f t="shared" si="36"/>
        <v>0</v>
      </c>
      <c r="P231" s="3">
        <f t="shared" si="37"/>
        <v>0</v>
      </c>
      <c r="Q231" s="3">
        <f t="shared" si="38"/>
        <v>2019.6</v>
      </c>
      <c r="R231" s="3">
        <f t="shared" si="39"/>
        <v>68.115880000012098</v>
      </c>
      <c r="S231" s="3">
        <f t="shared" si="40"/>
        <v>137.56683124802441</v>
      </c>
      <c r="T231" s="3">
        <f t="shared" si="41"/>
        <v>3.3487</v>
      </c>
      <c r="U231" s="3">
        <f t="shared" si="42"/>
        <v>3.3949000000000003</v>
      </c>
      <c r="V231" s="3">
        <f t="shared" si="43"/>
        <v>2.7250999999999999</v>
      </c>
      <c r="W231" s="3">
        <f t="shared" si="44"/>
        <v>60</v>
      </c>
      <c r="X231" s="3">
        <f t="shared" si="45"/>
        <v>60</v>
      </c>
      <c r="Y231" s="3">
        <f t="shared" si="46"/>
        <v>58</v>
      </c>
      <c r="Z231" s="3">
        <f t="shared" si="47"/>
        <v>178</v>
      </c>
    </row>
    <row r="232" spans="1:26" ht="30" customHeight="1" x14ac:dyDescent="0.25">
      <c r="A232" s="1" t="s">
        <v>230</v>
      </c>
      <c r="B232" s="10">
        <v>379191</v>
      </c>
      <c r="C232" s="10">
        <v>385177</v>
      </c>
      <c r="D232" s="10">
        <v>405175</v>
      </c>
      <c r="E232" s="3" t="s">
        <v>507</v>
      </c>
      <c r="F232" s="3" t="s">
        <v>1053</v>
      </c>
      <c r="G232" s="3" t="s">
        <v>512</v>
      </c>
      <c r="H232" s="3" t="s">
        <v>1051</v>
      </c>
      <c r="I232" s="3" t="s">
        <v>1275</v>
      </c>
      <c r="J232" s="5" t="s">
        <v>1283</v>
      </c>
      <c r="K232" s="3">
        <v>570000</v>
      </c>
      <c r="L232" s="3">
        <v>0.68600000000000005</v>
      </c>
      <c r="M232" s="3">
        <v>3121</v>
      </c>
      <c r="N232" s="3">
        <v>0</v>
      </c>
      <c r="O232" s="3">
        <f t="shared" si="36"/>
        <v>0</v>
      </c>
      <c r="P232" s="3">
        <f t="shared" si="37"/>
        <v>0</v>
      </c>
      <c r="Q232" s="3">
        <f t="shared" si="38"/>
        <v>3910.2000000000007</v>
      </c>
      <c r="R232" s="3">
        <f t="shared" si="39"/>
        <v>42.4100599998945</v>
      </c>
      <c r="S232" s="3">
        <f t="shared" si="40"/>
        <v>165.8318166115875</v>
      </c>
      <c r="T232" s="3">
        <f t="shared" si="41"/>
        <v>4.5727000000000002</v>
      </c>
      <c r="U232" s="3">
        <f t="shared" si="42"/>
        <v>2.1709000000000001</v>
      </c>
      <c r="V232" s="3">
        <f t="shared" si="43"/>
        <v>3.1408000000000005</v>
      </c>
      <c r="W232" s="3">
        <f t="shared" si="44"/>
        <v>66</v>
      </c>
      <c r="X232" s="3">
        <f t="shared" si="45"/>
        <v>58</v>
      </c>
      <c r="Y232" s="3">
        <f t="shared" si="46"/>
        <v>59</v>
      </c>
      <c r="Z232" s="3">
        <f t="shared" si="47"/>
        <v>183</v>
      </c>
    </row>
    <row r="233" spans="1:26" ht="30" customHeight="1" x14ac:dyDescent="0.25">
      <c r="A233" s="1" t="s">
        <v>231</v>
      </c>
      <c r="B233" s="10">
        <v>476224</v>
      </c>
      <c r="C233" s="10">
        <v>366241</v>
      </c>
      <c r="D233" s="10">
        <v>440204</v>
      </c>
      <c r="E233" s="3" t="s">
        <v>508</v>
      </c>
      <c r="F233" s="3" t="s">
        <v>619</v>
      </c>
      <c r="G233" s="3" t="s">
        <v>514</v>
      </c>
      <c r="H233" s="3" t="s">
        <v>618</v>
      </c>
      <c r="I233" s="3" t="s">
        <v>1277</v>
      </c>
      <c r="J233" s="5" t="s">
        <v>1283</v>
      </c>
      <c r="K233" s="3">
        <v>86000</v>
      </c>
      <c r="L233" s="3">
        <v>0.54600000000000004</v>
      </c>
      <c r="M233" s="3">
        <v>1791</v>
      </c>
      <c r="N233" s="3">
        <v>0</v>
      </c>
      <c r="O233" s="3">
        <f t="shared" si="36"/>
        <v>0</v>
      </c>
      <c r="P233" s="3">
        <f t="shared" si="37"/>
        <v>0</v>
      </c>
      <c r="Q233" s="3">
        <f t="shared" si="38"/>
        <v>469.56</v>
      </c>
      <c r="R233" s="3">
        <f t="shared" si="39"/>
        <v>30.298859999999586</v>
      </c>
      <c r="S233" s="3">
        <f t="shared" si="40"/>
        <v>14.227132701599805</v>
      </c>
      <c r="T233" s="3">
        <f t="shared" si="41"/>
        <v>1.2009000000000001</v>
      </c>
      <c r="U233" s="3">
        <f t="shared" si="42"/>
        <v>1.2932999999999999</v>
      </c>
      <c r="V233" s="3">
        <f t="shared" si="43"/>
        <v>0.64659999999999995</v>
      </c>
      <c r="W233" s="3">
        <f t="shared" si="44"/>
        <v>57</v>
      </c>
      <c r="X233" s="3">
        <f t="shared" si="45"/>
        <v>57</v>
      </c>
      <c r="Y233" s="3">
        <f t="shared" si="46"/>
        <v>57</v>
      </c>
      <c r="Z233" s="3">
        <f t="shared" si="47"/>
        <v>171</v>
      </c>
    </row>
    <row r="234" spans="1:26" ht="30" customHeight="1" x14ac:dyDescent="0.25">
      <c r="A234" s="1" t="s">
        <v>232</v>
      </c>
      <c r="B234" s="10">
        <v>369205</v>
      </c>
      <c r="C234" s="10">
        <v>366241</v>
      </c>
      <c r="D234" s="10">
        <v>440204</v>
      </c>
      <c r="E234" s="3" t="s">
        <v>508</v>
      </c>
      <c r="F234" s="3" t="s">
        <v>617</v>
      </c>
      <c r="G234" s="3" t="s">
        <v>514</v>
      </c>
      <c r="H234" s="3" t="s">
        <v>616</v>
      </c>
      <c r="I234" s="3" t="s">
        <v>1277</v>
      </c>
      <c r="J234" s="5" t="s">
        <v>1283</v>
      </c>
      <c r="K234" s="3">
        <v>92000</v>
      </c>
      <c r="L234" s="3">
        <v>0.54600000000000004</v>
      </c>
      <c r="M234" s="3">
        <v>1791</v>
      </c>
      <c r="N234" s="3">
        <v>0</v>
      </c>
      <c r="O234" s="3">
        <f t="shared" si="36"/>
        <v>0</v>
      </c>
      <c r="P234" s="3">
        <f t="shared" si="37"/>
        <v>0</v>
      </c>
      <c r="Q234" s="3">
        <f t="shared" si="38"/>
        <v>502.32000000000005</v>
      </c>
      <c r="R234" s="3">
        <f t="shared" si="39"/>
        <v>35.218859999990848</v>
      </c>
      <c r="S234" s="3">
        <f t="shared" si="40"/>
        <v>17.691137755195403</v>
      </c>
      <c r="T234" s="3">
        <f t="shared" si="41"/>
        <v>1.2932999999999999</v>
      </c>
      <c r="U234" s="3">
        <f t="shared" si="42"/>
        <v>1.6628000000000001</v>
      </c>
      <c r="V234" s="3">
        <f t="shared" si="43"/>
        <v>0.7621</v>
      </c>
      <c r="W234" s="3">
        <f t="shared" si="44"/>
        <v>57</v>
      </c>
      <c r="X234" s="3">
        <f t="shared" si="45"/>
        <v>57</v>
      </c>
      <c r="Y234" s="3">
        <f t="shared" si="46"/>
        <v>57</v>
      </c>
      <c r="Z234" s="3">
        <f t="shared" si="47"/>
        <v>171</v>
      </c>
    </row>
    <row r="235" spans="1:26" ht="30" customHeight="1" x14ac:dyDescent="0.25">
      <c r="A235" s="1" t="s">
        <v>233</v>
      </c>
      <c r="B235" s="10">
        <v>369205</v>
      </c>
      <c r="C235" s="10">
        <v>406192</v>
      </c>
      <c r="D235" s="10">
        <v>440204</v>
      </c>
      <c r="E235" s="3" t="s">
        <v>508</v>
      </c>
      <c r="F235" s="3" t="s">
        <v>1085</v>
      </c>
      <c r="G235" s="3" t="s">
        <v>514</v>
      </c>
      <c r="H235" s="3" t="s">
        <v>1084</v>
      </c>
      <c r="I235" s="3" t="s">
        <v>1277</v>
      </c>
      <c r="J235" s="5" t="s">
        <v>1283</v>
      </c>
      <c r="K235" s="3">
        <v>25000</v>
      </c>
      <c r="L235" s="3">
        <v>0.54600000000000004</v>
      </c>
      <c r="M235" s="3">
        <v>1791</v>
      </c>
      <c r="N235" s="3">
        <v>0</v>
      </c>
      <c r="O235" s="3">
        <f t="shared" si="36"/>
        <v>0</v>
      </c>
      <c r="P235" s="3">
        <f t="shared" si="37"/>
        <v>0</v>
      </c>
      <c r="Q235" s="3">
        <f t="shared" si="38"/>
        <v>136.50000000000003</v>
      </c>
      <c r="R235" s="3">
        <f t="shared" si="39"/>
        <v>30.2788599999948</v>
      </c>
      <c r="S235" s="3">
        <f t="shared" si="40"/>
        <v>4.1330643899992907</v>
      </c>
      <c r="T235" s="3">
        <f t="shared" si="41"/>
        <v>0.66969999999999996</v>
      </c>
      <c r="U235" s="3">
        <f t="shared" si="42"/>
        <v>1.2702</v>
      </c>
      <c r="V235" s="3">
        <f t="shared" si="43"/>
        <v>0.30020000000000002</v>
      </c>
      <c r="W235" s="3">
        <f t="shared" si="44"/>
        <v>57</v>
      </c>
      <c r="X235" s="3">
        <f t="shared" si="45"/>
        <v>57</v>
      </c>
      <c r="Y235" s="3">
        <f t="shared" si="46"/>
        <v>56</v>
      </c>
      <c r="Z235" s="3">
        <f t="shared" si="47"/>
        <v>170</v>
      </c>
    </row>
    <row r="236" spans="1:26" ht="30" customHeight="1" x14ac:dyDescent="0.25">
      <c r="A236" s="1" t="s">
        <v>234</v>
      </c>
      <c r="B236" s="10">
        <v>369205</v>
      </c>
      <c r="C236" s="10">
        <v>366241</v>
      </c>
      <c r="D236" s="10">
        <v>358242</v>
      </c>
      <c r="E236" s="3" t="s">
        <v>507</v>
      </c>
      <c r="F236" s="3" t="s">
        <v>1083</v>
      </c>
      <c r="G236" s="3" t="s">
        <v>514</v>
      </c>
      <c r="H236" s="3" t="s">
        <v>1084</v>
      </c>
      <c r="I236" s="3" t="s">
        <v>1277</v>
      </c>
      <c r="J236" s="5" t="s">
        <v>1283</v>
      </c>
      <c r="K236" s="3">
        <v>950000</v>
      </c>
      <c r="L236" s="3">
        <v>0.54600000000000004</v>
      </c>
      <c r="M236" s="3">
        <v>1791</v>
      </c>
      <c r="N236" s="3">
        <v>0</v>
      </c>
      <c r="O236" s="3">
        <f t="shared" si="36"/>
        <v>0</v>
      </c>
      <c r="P236" s="3">
        <f t="shared" si="37"/>
        <v>0</v>
      </c>
      <c r="Q236" s="3">
        <f t="shared" si="38"/>
        <v>5187.0000000000009</v>
      </c>
      <c r="R236" s="3">
        <f t="shared" si="39"/>
        <v>38.778859999833564</v>
      </c>
      <c r="S236" s="3">
        <f t="shared" si="40"/>
        <v>201.14594681913673</v>
      </c>
      <c r="T236" s="3">
        <f t="shared" si="41"/>
        <v>5.3347999999999995</v>
      </c>
      <c r="U236" s="3">
        <f t="shared" si="42"/>
        <v>1.9399</v>
      </c>
      <c r="V236" s="3">
        <f t="shared" si="43"/>
        <v>3.6257999999999999</v>
      </c>
      <c r="W236" s="3">
        <f t="shared" si="44"/>
        <v>73</v>
      </c>
      <c r="X236" s="3">
        <f t="shared" si="45"/>
        <v>57</v>
      </c>
      <c r="Y236" s="3">
        <f t="shared" si="46"/>
        <v>61</v>
      </c>
      <c r="Z236" s="3">
        <f t="shared" si="47"/>
        <v>191</v>
      </c>
    </row>
    <row r="237" spans="1:26" ht="30" customHeight="1" x14ac:dyDescent="0.25">
      <c r="A237" s="1" t="s">
        <v>235</v>
      </c>
      <c r="B237" s="10">
        <v>369205</v>
      </c>
      <c r="C237" s="10">
        <v>406192</v>
      </c>
      <c r="D237" s="10">
        <v>379191</v>
      </c>
      <c r="E237" s="3" t="s">
        <v>507</v>
      </c>
      <c r="F237" s="3" t="s">
        <v>1087</v>
      </c>
      <c r="G237" s="3" t="s">
        <v>514</v>
      </c>
      <c r="H237" s="3" t="s">
        <v>1088</v>
      </c>
      <c r="I237" s="3" t="s">
        <v>1277</v>
      </c>
      <c r="J237" s="5" t="s">
        <v>1283</v>
      </c>
      <c r="K237" s="3">
        <v>200000</v>
      </c>
      <c r="L237" s="3">
        <v>0.54600000000000004</v>
      </c>
      <c r="M237" s="3">
        <v>1791</v>
      </c>
      <c r="N237" s="3">
        <v>0</v>
      </c>
      <c r="O237" s="3">
        <f t="shared" si="36"/>
        <v>0</v>
      </c>
      <c r="P237" s="3">
        <f t="shared" si="37"/>
        <v>0</v>
      </c>
      <c r="Q237" s="3">
        <f t="shared" si="38"/>
        <v>1092.0000000000002</v>
      </c>
      <c r="R237" s="3">
        <f t="shared" si="39"/>
        <v>23.778859999958392</v>
      </c>
      <c r="S237" s="3">
        <f t="shared" si="40"/>
        <v>25.966515119954568</v>
      </c>
      <c r="T237" s="3">
        <f t="shared" si="41"/>
        <v>2.3094000000000001</v>
      </c>
      <c r="U237" s="3">
        <f t="shared" si="42"/>
        <v>0.85450000000000004</v>
      </c>
      <c r="V237" s="3">
        <f t="shared" si="43"/>
        <v>1.1085</v>
      </c>
      <c r="W237" s="3">
        <f t="shared" si="44"/>
        <v>58</v>
      </c>
      <c r="X237" s="3">
        <f t="shared" si="45"/>
        <v>57</v>
      </c>
      <c r="Y237" s="3">
        <f t="shared" si="46"/>
        <v>57</v>
      </c>
      <c r="Z237" s="3">
        <f t="shared" si="47"/>
        <v>172</v>
      </c>
    </row>
    <row r="238" spans="1:26" ht="30" customHeight="1" x14ac:dyDescent="0.25">
      <c r="A238" s="1" t="s">
        <v>236</v>
      </c>
      <c r="B238" s="10">
        <v>524245</v>
      </c>
      <c r="C238" s="10">
        <v>476224</v>
      </c>
      <c r="D238" s="10">
        <v>514224</v>
      </c>
      <c r="E238" s="3" t="s">
        <v>507</v>
      </c>
      <c r="F238" s="3" t="s">
        <v>1092</v>
      </c>
      <c r="G238" s="3" t="s">
        <v>514</v>
      </c>
      <c r="H238" s="3" t="s">
        <v>1090</v>
      </c>
      <c r="I238" s="3" t="s">
        <v>1276</v>
      </c>
      <c r="J238" s="5" t="s">
        <v>1283</v>
      </c>
      <c r="K238" s="3">
        <v>480000</v>
      </c>
      <c r="L238" s="3">
        <v>0.51</v>
      </c>
      <c r="M238" s="3">
        <v>735</v>
      </c>
      <c r="N238" s="3">
        <v>0</v>
      </c>
      <c r="O238" s="3">
        <f t="shared" si="36"/>
        <v>0</v>
      </c>
      <c r="P238" s="3">
        <f t="shared" si="37"/>
        <v>0</v>
      </c>
      <c r="Q238" s="3">
        <f t="shared" si="38"/>
        <v>2448</v>
      </c>
      <c r="R238" s="3">
        <f t="shared" si="39"/>
        <v>45.7485</v>
      </c>
      <c r="S238" s="3">
        <f t="shared" si="40"/>
        <v>111.992328</v>
      </c>
      <c r="T238" s="3">
        <f t="shared" si="41"/>
        <v>3.7413000000000003</v>
      </c>
      <c r="U238" s="3">
        <f t="shared" si="42"/>
        <v>2.2401</v>
      </c>
      <c r="V238" s="3">
        <f t="shared" si="43"/>
        <v>2.448</v>
      </c>
      <c r="W238" s="3">
        <f t="shared" si="44"/>
        <v>61</v>
      </c>
      <c r="X238" s="3">
        <f t="shared" si="45"/>
        <v>58</v>
      </c>
      <c r="Y238" s="3">
        <f t="shared" si="46"/>
        <v>58</v>
      </c>
      <c r="Z238" s="3">
        <f t="shared" si="47"/>
        <v>177</v>
      </c>
    </row>
    <row r="239" spans="1:26" ht="30" customHeight="1" x14ac:dyDescent="0.25">
      <c r="A239" s="1" t="s">
        <v>237</v>
      </c>
      <c r="B239" s="10">
        <v>524245</v>
      </c>
      <c r="C239" s="10">
        <v>476224</v>
      </c>
      <c r="D239" s="10">
        <v>480252</v>
      </c>
      <c r="E239" s="3" t="s">
        <v>508</v>
      </c>
      <c r="F239" s="3" t="s">
        <v>1089</v>
      </c>
      <c r="G239" s="3" t="s">
        <v>514</v>
      </c>
      <c r="H239" s="3" t="s">
        <v>1090</v>
      </c>
      <c r="I239" s="3" t="s">
        <v>1276</v>
      </c>
      <c r="J239" s="5" t="s">
        <v>1283</v>
      </c>
      <c r="K239" s="3">
        <v>630000</v>
      </c>
      <c r="L239" s="3">
        <v>0.51</v>
      </c>
      <c r="M239" s="3">
        <v>735</v>
      </c>
      <c r="N239" s="3">
        <v>0</v>
      </c>
      <c r="O239" s="3">
        <f t="shared" si="36"/>
        <v>0</v>
      </c>
      <c r="P239" s="3">
        <f t="shared" si="37"/>
        <v>0</v>
      </c>
      <c r="Q239" s="3">
        <f t="shared" si="38"/>
        <v>3213</v>
      </c>
      <c r="R239" s="3">
        <f t="shared" si="39"/>
        <v>5.7484999999999999</v>
      </c>
      <c r="S239" s="3">
        <f t="shared" si="40"/>
        <v>18.4699305</v>
      </c>
      <c r="T239" s="3">
        <f t="shared" si="41"/>
        <v>4.2032000000000007</v>
      </c>
      <c r="U239" s="3">
        <f t="shared" si="42"/>
        <v>9.2300000000000007E-2</v>
      </c>
      <c r="V239" s="3">
        <f t="shared" si="43"/>
        <v>0.87749999999999995</v>
      </c>
      <c r="W239" s="3">
        <f t="shared" si="44"/>
        <v>63</v>
      </c>
      <c r="X239" s="3">
        <f t="shared" si="45"/>
        <v>56</v>
      </c>
      <c r="Y239" s="3">
        <f t="shared" si="46"/>
        <v>57</v>
      </c>
      <c r="Z239" s="3">
        <f t="shared" si="47"/>
        <v>176</v>
      </c>
    </row>
    <row r="240" spans="1:26" ht="30" customHeight="1" x14ac:dyDescent="0.25">
      <c r="A240" s="1" t="s">
        <v>238</v>
      </c>
      <c r="B240" s="10">
        <v>524245</v>
      </c>
      <c r="C240" s="10">
        <v>517267</v>
      </c>
      <c r="D240" s="10">
        <v>480252</v>
      </c>
      <c r="E240" s="3" t="s">
        <v>508</v>
      </c>
      <c r="F240" s="3" t="s">
        <v>1093</v>
      </c>
      <c r="G240" s="3" t="s">
        <v>514</v>
      </c>
      <c r="H240" s="3" t="s">
        <v>1090</v>
      </c>
      <c r="I240" s="3" t="s">
        <v>1276</v>
      </c>
      <c r="J240" s="5" t="s">
        <v>1283</v>
      </c>
      <c r="K240" s="3">
        <v>410000</v>
      </c>
      <c r="L240" s="3">
        <v>0.51</v>
      </c>
      <c r="M240" s="3">
        <v>735</v>
      </c>
      <c r="N240" s="3">
        <v>0</v>
      </c>
      <c r="O240" s="3">
        <f t="shared" si="36"/>
        <v>0</v>
      </c>
      <c r="P240" s="3">
        <f t="shared" si="37"/>
        <v>0</v>
      </c>
      <c r="Q240" s="3">
        <f t="shared" si="38"/>
        <v>2091</v>
      </c>
      <c r="R240" s="3">
        <f t="shared" si="39"/>
        <v>17.7485</v>
      </c>
      <c r="S240" s="3">
        <f t="shared" si="40"/>
        <v>37.1121135</v>
      </c>
      <c r="T240" s="3">
        <f t="shared" si="41"/>
        <v>3.4180000000000001</v>
      </c>
      <c r="U240" s="3">
        <f t="shared" si="42"/>
        <v>0.57729999999999992</v>
      </c>
      <c r="V240" s="3">
        <f t="shared" si="43"/>
        <v>1.4318</v>
      </c>
      <c r="W240" s="3">
        <f t="shared" si="44"/>
        <v>60</v>
      </c>
      <c r="X240" s="3">
        <f t="shared" si="45"/>
        <v>57</v>
      </c>
      <c r="Y240" s="3">
        <f t="shared" si="46"/>
        <v>57</v>
      </c>
      <c r="Z240" s="3">
        <f t="shared" si="47"/>
        <v>174</v>
      </c>
    </row>
    <row r="241" spans="1:26" ht="30" customHeight="1" x14ac:dyDescent="0.25">
      <c r="A241" s="1" t="s">
        <v>239</v>
      </c>
      <c r="B241" s="10">
        <v>508279</v>
      </c>
      <c r="C241" s="10">
        <v>517267</v>
      </c>
      <c r="D241" s="10">
        <v>480252</v>
      </c>
      <c r="E241" s="3" t="s">
        <v>508</v>
      </c>
      <c r="F241" s="3" t="s">
        <v>546</v>
      </c>
      <c r="G241" s="3" t="s">
        <v>514</v>
      </c>
      <c r="H241" s="3" t="s">
        <v>547</v>
      </c>
      <c r="I241" s="3" t="s">
        <v>1276</v>
      </c>
      <c r="J241" s="5" t="s">
        <v>1283</v>
      </c>
      <c r="K241" s="3">
        <v>500000</v>
      </c>
      <c r="L241" s="3">
        <v>0.433</v>
      </c>
      <c r="M241" s="3">
        <v>303</v>
      </c>
      <c r="N241" s="3">
        <v>0</v>
      </c>
      <c r="O241" s="3">
        <f t="shared" si="36"/>
        <v>0</v>
      </c>
      <c r="P241" s="3">
        <f t="shared" si="37"/>
        <v>0</v>
      </c>
      <c r="Q241" s="3">
        <f t="shared" si="38"/>
        <v>2165</v>
      </c>
      <c r="R241" s="3">
        <f t="shared" si="39"/>
        <v>1.3119900000000002</v>
      </c>
      <c r="S241" s="3">
        <f t="shared" si="40"/>
        <v>2.8404583500000005</v>
      </c>
      <c r="T241" s="3">
        <f t="shared" si="41"/>
        <v>3.5103</v>
      </c>
      <c r="U241" s="3">
        <f t="shared" si="42"/>
        <v>0</v>
      </c>
      <c r="V241" s="3">
        <f t="shared" si="43"/>
        <v>0.23089999999999999</v>
      </c>
      <c r="W241" s="3">
        <f t="shared" si="44"/>
        <v>60</v>
      </c>
      <c r="X241" s="3">
        <f t="shared" si="45"/>
        <v>56</v>
      </c>
      <c r="Y241" s="3">
        <f t="shared" si="46"/>
        <v>56</v>
      </c>
      <c r="Z241" s="3">
        <f t="shared" si="47"/>
        <v>172</v>
      </c>
    </row>
    <row r="242" spans="1:26" ht="30" customHeight="1" x14ac:dyDescent="0.25">
      <c r="A242" s="1" t="s">
        <v>240</v>
      </c>
      <c r="B242" s="10">
        <v>524245</v>
      </c>
      <c r="C242" s="10">
        <v>517267</v>
      </c>
      <c r="D242" s="10">
        <v>539271</v>
      </c>
      <c r="E242" s="3" t="s">
        <v>507</v>
      </c>
      <c r="F242" s="3" t="s">
        <v>1094</v>
      </c>
      <c r="G242" s="3" t="s">
        <v>514</v>
      </c>
      <c r="H242" s="3" t="s">
        <v>1091</v>
      </c>
      <c r="I242" s="3" t="s">
        <v>1276</v>
      </c>
      <c r="J242" s="5" t="s">
        <v>1283</v>
      </c>
      <c r="K242" s="3">
        <v>960000</v>
      </c>
      <c r="L242" s="3">
        <v>0.45900000000000002</v>
      </c>
      <c r="M242" s="3">
        <v>585</v>
      </c>
      <c r="N242" s="3">
        <v>0</v>
      </c>
      <c r="O242" s="3">
        <f t="shared" si="36"/>
        <v>0</v>
      </c>
      <c r="P242" s="3">
        <f t="shared" si="37"/>
        <v>0</v>
      </c>
      <c r="Q242" s="3">
        <f t="shared" si="38"/>
        <v>4406.3999999999996</v>
      </c>
      <c r="R242" s="3">
        <f t="shared" si="39"/>
        <v>13.885150000078944</v>
      </c>
      <c r="S242" s="3">
        <f t="shared" si="40"/>
        <v>61.183524960347853</v>
      </c>
      <c r="T242" s="3">
        <f t="shared" si="41"/>
        <v>4.8036000000000003</v>
      </c>
      <c r="U242" s="3">
        <f t="shared" si="42"/>
        <v>0.4849</v>
      </c>
      <c r="V242" s="3">
        <f t="shared" si="43"/>
        <v>1.7090000000000001</v>
      </c>
      <c r="W242" s="3">
        <f t="shared" si="44"/>
        <v>68</v>
      </c>
      <c r="X242" s="3">
        <f t="shared" si="45"/>
        <v>56</v>
      </c>
      <c r="Y242" s="3">
        <f t="shared" si="46"/>
        <v>57</v>
      </c>
      <c r="Z242" s="3">
        <f t="shared" si="47"/>
        <v>181</v>
      </c>
    </row>
    <row r="243" spans="1:26" ht="30" customHeight="1" x14ac:dyDescent="0.25">
      <c r="A243" s="1" t="s">
        <v>241</v>
      </c>
      <c r="B243" s="10">
        <v>508279</v>
      </c>
      <c r="C243" s="10">
        <v>517267</v>
      </c>
      <c r="D243" s="10">
        <v>539271</v>
      </c>
      <c r="E243" s="3" t="s">
        <v>508</v>
      </c>
      <c r="F243" s="3" t="s">
        <v>580</v>
      </c>
      <c r="G243" s="3" t="s">
        <v>514</v>
      </c>
      <c r="H243" s="3" t="s">
        <v>581</v>
      </c>
      <c r="I243" s="3" t="s">
        <v>1276</v>
      </c>
      <c r="J243" s="5" t="s">
        <v>1283</v>
      </c>
      <c r="K243" s="3">
        <v>170000</v>
      </c>
      <c r="L243" s="3">
        <v>0.48499999999999999</v>
      </c>
      <c r="M243" s="3">
        <v>974</v>
      </c>
      <c r="N243" s="3">
        <v>0</v>
      </c>
      <c r="O243" s="3">
        <f t="shared" si="36"/>
        <v>0</v>
      </c>
      <c r="P243" s="3">
        <f t="shared" si="37"/>
        <v>0</v>
      </c>
      <c r="Q243" s="3">
        <f t="shared" si="38"/>
        <v>824.5</v>
      </c>
      <c r="R243" s="3">
        <f t="shared" si="39"/>
        <v>7.7238999999999995</v>
      </c>
      <c r="S243" s="3">
        <f t="shared" si="40"/>
        <v>6.3683555499999995</v>
      </c>
      <c r="T243" s="3">
        <f t="shared" si="41"/>
        <v>1.9167999999999998</v>
      </c>
      <c r="U243" s="3">
        <f t="shared" si="42"/>
        <v>0.13849999999999998</v>
      </c>
      <c r="V243" s="3">
        <f t="shared" si="43"/>
        <v>0.39260000000000006</v>
      </c>
      <c r="W243" s="3">
        <f t="shared" si="44"/>
        <v>57</v>
      </c>
      <c r="X243" s="3">
        <f t="shared" si="45"/>
        <v>56</v>
      </c>
      <c r="Y243" s="3">
        <f t="shared" si="46"/>
        <v>56</v>
      </c>
      <c r="Z243" s="3">
        <f t="shared" si="47"/>
        <v>169</v>
      </c>
    </row>
    <row r="244" spans="1:26" ht="30" customHeight="1" x14ac:dyDescent="0.25">
      <c r="A244" s="1" t="s">
        <v>242</v>
      </c>
      <c r="B244" s="10">
        <v>508279</v>
      </c>
      <c r="C244" s="10">
        <v>539296</v>
      </c>
      <c r="D244" s="10">
        <v>539271</v>
      </c>
      <c r="E244" s="3" t="s">
        <v>508</v>
      </c>
      <c r="F244" s="3" t="s">
        <v>1106</v>
      </c>
      <c r="G244" s="3" t="s">
        <v>512</v>
      </c>
      <c r="H244" s="3" t="s">
        <v>1107</v>
      </c>
      <c r="I244" s="3" t="s">
        <v>1276</v>
      </c>
      <c r="J244" s="5" t="s">
        <v>1283</v>
      </c>
      <c r="K244" s="3">
        <v>3300000</v>
      </c>
      <c r="L244" s="3">
        <v>0.48499999999999999</v>
      </c>
      <c r="M244" s="3">
        <v>974</v>
      </c>
      <c r="N244" s="3">
        <v>0</v>
      </c>
      <c r="O244" s="3">
        <f t="shared" si="36"/>
        <v>0</v>
      </c>
      <c r="P244" s="3">
        <f t="shared" si="37"/>
        <v>0</v>
      </c>
      <c r="Q244" s="3">
        <f t="shared" si="38"/>
        <v>16005</v>
      </c>
      <c r="R244" s="3">
        <f t="shared" si="39"/>
        <v>24.7239</v>
      </c>
      <c r="S244" s="3">
        <f t="shared" si="40"/>
        <v>395.70601949999997</v>
      </c>
      <c r="T244" s="3">
        <f t="shared" si="41"/>
        <v>7.9906999999999995</v>
      </c>
      <c r="U244" s="3">
        <f t="shared" si="42"/>
        <v>0.99299999999999999</v>
      </c>
      <c r="V244" s="3">
        <f t="shared" si="43"/>
        <v>4.7343999999999999</v>
      </c>
      <c r="W244" s="3">
        <f t="shared" si="44"/>
        <v>82</v>
      </c>
      <c r="X244" s="3">
        <f t="shared" si="45"/>
        <v>57</v>
      </c>
      <c r="Y244" s="3">
        <f t="shared" si="46"/>
        <v>67</v>
      </c>
      <c r="Z244" s="3">
        <f t="shared" si="47"/>
        <v>206</v>
      </c>
    </row>
    <row r="245" spans="1:26" ht="30" customHeight="1" x14ac:dyDescent="0.25">
      <c r="A245" s="1" t="s">
        <v>243</v>
      </c>
      <c r="B245" s="10">
        <v>560282</v>
      </c>
      <c r="C245" s="10">
        <v>539296</v>
      </c>
      <c r="D245" s="10">
        <v>539271</v>
      </c>
      <c r="E245" s="3" t="s">
        <v>508</v>
      </c>
      <c r="F245" s="3" t="s">
        <v>1109</v>
      </c>
      <c r="G245" s="3" t="s">
        <v>512</v>
      </c>
      <c r="H245" s="3" t="s">
        <v>1108</v>
      </c>
      <c r="I245" s="3" t="s">
        <v>1276</v>
      </c>
      <c r="J245" s="5" t="s">
        <v>1283</v>
      </c>
      <c r="K245" s="3">
        <v>760000</v>
      </c>
      <c r="L245" s="3">
        <v>0.48499999999999999</v>
      </c>
      <c r="M245" s="3">
        <v>974</v>
      </c>
      <c r="N245" s="3">
        <v>0</v>
      </c>
      <c r="O245" s="3">
        <f t="shared" si="36"/>
        <v>0</v>
      </c>
      <c r="P245" s="3">
        <f t="shared" si="37"/>
        <v>0</v>
      </c>
      <c r="Q245" s="3">
        <f t="shared" si="38"/>
        <v>3686</v>
      </c>
      <c r="R245" s="3">
        <f t="shared" si="39"/>
        <v>38.7239</v>
      </c>
      <c r="S245" s="3">
        <f t="shared" si="40"/>
        <v>142.73629539999999</v>
      </c>
      <c r="T245" s="3">
        <f t="shared" si="41"/>
        <v>4.4109999999999996</v>
      </c>
      <c r="U245" s="3">
        <f t="shared" si="42"/>
        <v>1.9167999999999998</v>
      </c>
      <c r="V245" s="3">
        <f t="shared" si="43"/>
        <v>2.8174999999999999</v>
      </c>
      <c r="W245" s="3">
        <f t="shared" si="44"/>
        <v>65</v>
      </c>
      <c r="X245" s="3">
        <f t="shared" si="45"/>
        <v>57</v>
      </c>
      <c r="Y245" s="3">
        <f t="shared" si="46"/>
        <v>59</v>
      </c>
      <c r="Z245" s="3">
        <f t="shared" si="47"/>
        <v>181</v>
      </c>
    </row>
    <row r="246" spans="1:26" ht="30" customHeight="1" x14ac:dyDescent="0.25">
      <c r="A246" s="1" t="s">
        <v>244</v>
      </c>
      <c r="B246" s="10">
        <v>543309</v>
      </c>
      <c r="C246" s="10">
        <v>539296</v>
      </c>
      <c r="D246" s="10">
        <v>560282</v>
      </c>
      <c r="E246" s="3" t="s">
        <v>507</v>
      </c>
      <c r="F246" s="3" t="s">
        <v>550</v>
      </c>
      <c r="G246" s="3" t="s">
        <v>512</v>
      </c>
      <c r="H246" s="3" t="s">
        <v>551</v>
      </c>
      <c r="I246" s="3" t="s">
        <v>1278</v>
      </c>
      <c r="J246" s="5" t="s">
        <v>1283</v>
      </c>
      <c r="K246" s="3">
        <v>2200000</v>
      </c>
      <c r="L246" s="3">
        <v>0.35099999999999998</v>
      </c>
      <c r="M246" s="3">
        <v>105</v>
      </c>
      <c r="N246" s="3">
        <v>0</v>
      </c>
      <c r="O246" s="3">
        <f t="shared" si="36"/>
        <v>0</v>
      </c>
      <c r="P246" s="3">
        <f t="shared" si="37"/>
        <v>0</v>
      </c>
      <c r="Q246" s="3">
        <f t="shared" si="38"/>
        <v>7722</v>
      </c>
      <c r="R246" s="3">
        <f t="shared" si="39"/>
        <v>2.3685499999999999</v>
      </c>
      <c r="S246" s="3">
        <f t="shared" si="40"/>
        <v>18.289943100000002</v>
      </c>
      <c r="T246" s="3">
        <f t="shared" si="41"/>
        <v>6.4664999999999999</v>
      </c>
      <c r="U246" s="3">
        <f t="shared" si="42"/>
        <v>2.3E-2</v>
      </c>
      <c r="V246" s="3">
        <f t="shared" si="43"/>
        <v>0.83140000000000003</v>
      </c>
      <c r="W246" s="3">
        <f t="shared" si="44"/>
        <v>80</v>
      </c>
      <c r="X246" s="3">
        <f t="shared" si="45"/>
        <v>56</v>
      </c>
      <c r="Y246" s="3">
        <f t="shared" si="46"/>
        <v>57</v>
      </c>
      <c r="Z246" s="3">
        <f t="shared" si="47"/>
        <v>193</v>
      </c>
    </row>
    <row r="247" spans="1:26" ht="30" customHeight="1" x14ac:dyDescent="0.25">
      <c r="A247" s="1" t="s">
        <v>245</v>
      </c>
      <c r="B247" s="10">
        <v>561266</v>
      </c>
      <c r="C247" s="10">
        <v>539271</v>
      </c>
      <c r="D247" s="10">
        <v>560282</v>
      </c>
      <c r="E247" s="3" t="s">
        <v>507</v>
      </c>
      <c r="F247" s="3" t="s">
        <v>1110</v>
      </c>
      <c r="G247" s="3" t="s">
        <v>512</v>
      </c>
      <c r="H247" s="3" t="s">
        <v>1111</v>
      </c>
      <c r="I247" s="3" t="s">
        <v>1278</v>
      </c>
      <c r="J247" s="5" t="s">
        <v>1283</v>
      </c>
      <c r="K247" s="3">
        <v>920000</v>
      </c>
      <c r="L247" s="3">
        <v>0.35099999999999998</v>
      </c>
      <c r="M247" s="3">
        <v>105</v>
      </c>
      <c r="N247" s="3">
        <v>0</v>
      </c>
      <c r="O247" s="3">
        <f t="shared" si="36"/>
        <v>0</v>
      </c>
      <c r="P247" s="3">
        <f t="shared" si="37"/>
        <v>0</v>
      </c>
      <c r="Q247" s="3">
        <f t="shared" si="38"/>
        <v>3229.2</v>
      </c>
      <c r="R247" s="3">
        <f t="shared" si="39"/>
        <v>7.5685500000516592</v>
      </c>
      <c r="S247" s="3">
        <f t="shared" si="40"/>
        <v>24.440361660166818</v>
      </c>
      <c r="T247" s="3">
        <f t="shared" si="41"/>
        <v>4.2493999999999996</v>
      </c>
      <c r="U247" s="3">
        <f t="shared" si="42"/>
        <v>0.1154</v>
      </c>
      <c r="V247" s="3">
        <f t="shared" si="43"/>
        <v>1.0623</v>
      </c>
      <c r="W247" s="3">
        <f t="shared" si="44"/>
        <v>64</v>
      </c>
      <c r="X247" s="3">
        <f t="shared" si="45"/>
        <v>56</v>
      </c>
      <c r="Y247" s="3">
        <f t="shared" si="46"/>
        <v>57</v>
      </c>
      <c r="Z247" s="3">
        <f t="shared" si="47"/>
        <v>177</v>
      </c>
    </row>
    <row r="248" spans="1:26" ht="30" customHeight="1" x14ac:dyDescent="0.25">
      <c r="A248" s="1" t="s">
        <v>246</v>
      </c>
      <c r="B248" s="10">
        <v>543309</v>
      </c>
      <c r="C248" s="10">
        <v>539296</v>
      </c>
      <c r="D248" s="10">
        <v>529323</v>
      </c>
      <c r="E248" s="3" t="s">
        <v>507</v>
      </c>
      <c r="F248" s="3" t="s">
        <v>1116</v>
      </c>
      <c r="G248" s="3" t="s">
        <v>512</v>
      </c>
      <c r="H248" s="3" t="s">
        <v>1113</v>
      </c>
      <c r="I248" s="3" t="s">
        <v>1278</v>
      </c>
      <c r="J248" s="5" t="s">
        <v>1283</v>
      </c>
      <c r="K248" s="3">
        <v>1200000</v>
      </c>
      <c r="L248" s="3">
        <v>0.60099999999999998</v>
      </c>
      <c r="M248" s="3">
        <v>2075</v>
      </c>
      <c r="N248" s="3">
        <v>0</v>
      </c>
      <c r="O248" s="3">
        <f t="shared" si="36"/>
        <v>0</v>
      </c>
      <c r="P248" s="3">
        <f t="shared" si="37"/>
        <v>0</v>
      </c>
      <c r="Q248" s="3">
        <f t="shared" si="38"/>
        <v>7212</v>
      </c>
      <c r="R248" s="3">
        <f t="shared" si="39"/>
        <v>20.470750000000002</v>
      </c>
      <c r="S248" s="3">
        <f t="shared" si="40"/>
        <v>147.63504900000004</v>
      </c>
      <c r="T248" s="3">
        <f t="shared" si="41"/>
        <v>6.3278999999999996</v>
      </c>
      <c r="U248" s="3">
        <f t="shared" si="42"/>
        <v>0.66969999999999996</v>
      </c>
      <c r="V248" s="3">
        <f t="shared" si="43"/>
        <v>2.8868</v>
      </c>
      <c r="W248" s="3">
        <f t="shared" si="44"/>
        <v>79</v>
      </c>
      <c r="X248" s="3">
        <f t="shared" si="45"/>
        <v>57</v>
      </c>
      <c r="Y248" s="3">
        <f t="shared" si="46"/>
        <v>59</v>
      </c>
      <c r="Z248" s="3">
        <f t="shared" si="47"/>
        <v>195</v>
      </c>
    </row>
    <row r="249" spans="1:26" ht="30" customHeight="1" x14ac:dyDescent="0.25">
      <c r="A249" s="1" t="s">
        <v>247</v>
      </c>
      <c r="B249" s="10">
        <v>508279</v>
      </c>
      <c r="C249" s="10">
        <v>539296</v>
      </c>
      <c r="D249" s="10">
        <v>529323</v>
      </c>
      <c r="E249" s="3" t="s">
        <v>508</v>
      </c>
      <c r="F249" s="3" t="s">
        <v>1112</v>
      </c>
      <c r="G249" s="3" t="s">
        <v>512</v>
      </c>
      <c r="H249" s="3" t="s">
        <v>1113</v>
      </c>
      <c r="I249" s="3" t="s">
        <v>1278</v>
      </c>
      <c r="J249" s="5" t="s">
        <v>1283</v>
      </c>
      <c r="K249" s="3">
        <v>4300000</v>
      </c>
      <c r="L249" s="3">
        <v>0.60099999999999998</v>
      </c>
      <c r="M249" s="3">
        <v>2075</v>
      </c>
      <c r="N249" s="3">
        <v>0</v>
      </c>
      <c r="O249" s="3">
        <f t="shared" si="36"/>
        <v>0</v>
      </c>
      <c r="P249" s="3">
        <f t="shared" si="37"/>
        <v>0</v>
      </c>
      <c r="Q249" s="3">
        <f t="shared" si="38"/>
        <v>25843</v>
      </c>
      <c r="R249" s="3">
        <f t="shared" si="39"/>
        <v>24.470750000000002</v>
      </c>
      <c r="S249" s="3">
        <f t="shared" si="40"/>
        <v>632.39759225000012</v>
      </c>
      <c r="T249" s="3">
        <f t="shared" si="41"/>
        <v>8.4987999999999992</v>
      </c>
      <c r="U249" s="3">
        <f t="shared" si="42"/>
        <v>0.92369999999999997</v>
      </c>
      <c r="V249" s="3">
        <f t="shared" si="43"/>
        <v>5.7967000000000004</v>
      </c>
      <c r="W249" s="3">
        <f t="shared" si="44"/>
        <v>83</v>
      </c>
      <c r="X249" s="3">
        <f t="shared" si="45"/>
        <v>57</v>
      </c>
      <c r="Y249" s="3">
        <f t="shared" si="46"/>
        <v>77</v>
      </c>
      <c r="Z249" s="3">
        <f t="shared" si="47"/>
        <v>217</v>
      </c>
    </row>
    <row r="250" spans="1:26" ht="30" customHeight="1" x14ac:dyDescent="0.25">
      <c r="A250" s="1" t="s">
        <v>248</v>
      </c>
      <c r="B250" s="10">
        <v>527356</v>
      </c>
      <c r="C250" s="10">
        <v>498343</v>
      </c>
      <c r="D250" s="10">
        <v>529323</v>
      </c>
      <c r="E250" s="3" t="s">
        <v>507</v>
      </c>
      <c r="F250" s="3" t="s">
        <v>1118</v>
      </c>
      <c r="G250" s="3" t="s">
        <v>512</v>
      </c>
      <c r="H250" s="3" t="s">
        <v>1114</v>
      </c>
      <c r="I250" s="3" t="s">
        <v>1278</v>
      </c>
      <c r="J250" s="5" t="s">
        <v>1283</v>
      </c>
      <c r="K250" s="3">
        <v>100000</v>
      </c>
      <c r="L250" s="3">
        <v>0.52900000000000003</v>
      </c>
      <c r="M250" s="3">
        <v>1106</v>
      </c>
      <c r="N250" s="3">
        <v>0</v>
      </c>
      <c r="O250" s="3">
        <f t="shared" si="36"/>
        <v>0</v>
      </c>
      <c r="P250" s="3">
        <f t="shared" si="37"/>
        <v>0</v>
      </c>
      <c r="Q250" s="3">
        <f t="shared" si="38"/>
        <v>529</v>
      </c>
      <c r="R250" s="3">
        <f t="shared" si="39"/>
        <v>24.850740000000002</v>
      </c>
      <c r="S250" s="3">
        <f t="shared" si="40"/>
        <v>13.146041460000001</v>
      </c>
      <c r="T250" s="3">
        <f t="shared" si="41"/>
        <v>1.3625</v>
      </c>
      <c r="U250" s="3">
        <f t="shared" si="42"/>
        <v>1.0161</v>
      </c>
      <c r="V250" s="3">
        <f t="shared" si="43"/>
        <v>0.62350000000000005</v>
      </c>
      <c r="W250" s="3">
        <f t="shared" si="44"/>
        <v>57</v>
      </c>
      <c r="X250" s="3">
        <f t="shared" si="45"/>
        <v>57</v>
      </c>
      <c r="Y250" s="3">
        <f t="shared" si="46"/>
        <v>57</v>
      </c>
      <c r="Z250" s="3">
        <f t="shared" si="47"/>
        <v>171</v>
      </c>
    </row>
    <row r="251" spans="1:26" ht="30" customHeight="1" x14ac:dyDescent="0.25">
      <c r="A251" s="1" t="s">
        <v>249</v>
      </c>
      <c r="B251" s="10">
        <v>501311</v>
      </c>
      <c r="C251" s="10">
        <v>498343</v>
      </c>
      <c r="D251" s="10">
        <v>529323</v>
      </c>
      <c r="E251" s="3" t="s">
        <v>508</v>
      </c>
      <c r="F251" s="3" t="s">
        <v>1117</v>
      </c>
      <c r="G251" s="3" t="s">
        <v>512</v>
      </c>
      <c r="H251" s="3" t="s">
        <v>1114</v>
      </c>
      <c r="I251" s="3" t="s">
        <v>1278</v>
      </c>
      <c r="J251" s="5" t="s">
        <v>1283</v>
      </c>
      <c r="K251" s="3">
        <v>7400000</v>
      </c>
      <c r="L251" s="3">
        <v>0.52900000000000003</v>
      </c>
      <c r="M251" s="3">
        <v>1106</v>
      </c>
      <c r="N251" s="3">
        <v>0</v>
      </c>
      <c r="O251" s="3">
        <f t="shared" si="36"/>
        <v>0</v>
      </c>
      <c r="P251" s="3">
        <f t="shared" si="37"/>
        <v>0</v>
      </c>
      <c r="Q251" s="3">
        <f t="shared" si="38"/>
        <v>39146</v>
      </c>
      <c r="R251" s="3">
        <f t="shared" si="39"/>
        <v>11.850740000000002</v>
      </c>
      <c r="S251" s="3">
        <f t="shared" si="40"/>
        <v>463.90906804000008</v>
      </c>
      <c r="T251" s="3">
        <f t="shared" si="41"/>
        <v>8.9145000000000003</v>
      </c>
      <c r="U251" s="3">
        <f t="shared" si="42"/>
        <v>0.254</v>
      </c>
      <c r="V251" s="3">
        <f t="shared" si="43"/>
        <v>5.1731999999999996</v>
      </c>
      <c r="W251" s="3">
        <f t="shared" si="44"/>
        <v>83</v>
      </c>
      <c r="X251" s="3">
        <f t="shared" si="45"/>
        <v>56</v>
      </c>
      <c r="Y251" s="3">
        <f t="shared" si="46"/>
        <v>72</v>
      </c>
      <c r="Z251" s="3">
        <f t="shared" si="47"/>
        <v>211</v>
      </c>
    </row>
    <row r="252" spans="1:26" ht="30" customHeight="1" x14ac:dyDescent="0.25">
      <c r="A252" s="1" t="s">
        <v>250</v>
      </c>
      <c r="B252" s="10">
        <v>501311</v>
      </c>
      <c r="C252" s="10">
        <v>508279</v>
      </c>
      <c r="D252" s="10">
        <v>529323</v>
      </c>
      <c r="E252" s="3" t="s">
        <v>508</v>
      </c>
      <c r="F252" s="3" t="s">
        <v>1054</v>
      </c>
      <c r="G252" s="3" t="s">
        <v>512</v>
      </c>
      <c r="H252" s="3" t="s">
        <v>1055</v>
      </c>
      <c r="I252" s="3" t="s">
        <v>1278</v>
      </c>
      <c r="J252" s="5" t="s">
        <v>1283</v>
      </c>
      <c r="K252" s="3">
        <v>1600000</v>
      </c>
      <c r="L252" s="3">
        <v>0.54400000000000004</v>
      </c>
      <c r="M252" s="3">
        <v>915</v>
      </c>
      <c r="N252" s="3">
        <v>0</v>
      </c>
      <c r="O252" s="3">
        <f t="shared" si="36"/>
        <v>0</v>
      </c>
      <c r="P252" s="3">
        <f t="shared" si="37"/>
        <v>0</v>
      </c>
      <c r="Q252" s="3">
        <f t="shared" si="38"/>
        <v>8704.0000000000018</v>
      </c>
      <c r="R252" s="3">
        <f t="shared" si="39"/>
        <v>22.977599999667127</v>
      </c>
      <c r="S252" s="3">
        <f t="shared" si="40"/>
        <v>199.99703039710272</v>
      </c>
      <c r="T252" s="3">
        <f t="shared" si="41"/>
        <v>6.8360000000000003</v>
      </c>
      <c r="U252" s="3">
        <f t="shared" si="42"/>
        <v>0.83140000000000003</v>
      </c>
      <c r="V252" s="3">
        <f t="shared" si="43"/>
        <v>3.6026999999999996</v>
      </c>
      <c r="W252" s="3">
        <f t="shared" si="44"/>
        <v>81</v>
      </c>
      <c r="X252" s="3">
        <f t="shared" si="45"/>
        <v>57</v>
      </c>
      <c r="Y252" s="3">
        <f t="shared" si="46"/>
        <v>61</v>
      </c>
      <c r="Z252" s="3">
        <f t="shared" si="47"/>
        <v>199</v>
      </c>
    </row>
    <row r="253" spans="1:26" ht="30" customHeight="1" x14ac:dyDescent="0.25">
      <c r="A253" s="1" t="s">
        <v>251</v>
      </c>
      <c r="B253" s="10">
        <v>527356</v>
      </c>
      <c r="C253" s="10">
        <v>498343</v>
      </c>
      <c r="D253" s="10">
        <v>519385</v>
      </c>
      <c r="E253" s="3" t="s">
        <v>507</v>
      </c>
      <c r="F253" s="3" t="s">
        <v>1120</v>
      </c>
      <c r="G253" s="3" t="s">
        <v>512</v>
      </c>
      <c r="H253" s="3" t="s">
        <v>1115</v>
      </c>
      <c r="I253" s="3" t="s">
        <v>1278</v>
      </c>
      <c r="J253" s="5" t="s">
        <v>1283</v>
      </c>
      <c r="K253" s="3">
        <v>980000</v>
      </c>
      <c r="L253" s="3">
        <v>0.45600000000000002</v>
      </c>
      <c r="M253" s="3">
        <v>455</v>
      </c>
      <c r="N253" s="3">
        <v>0</v>
      </c>
      <c r="O253" s="3">
        <f t="shared" si="36"/>
        <v>0</v>
      </c>
      <c r="P253" s="3">
        <f t="shared" si="37"/>
        <v>0</v>
      </c>
      <c r="Q253" s="3">
        <f t="shared" si="38"/>
        <v>4468.8</v>
      </c>
      <c r="R253" s="3">
        <f t="shared" si="39"/>
        <v>34.874799999960167</v>
      </c>
      <c r="S253" s="3">
        <f t="shared" si="40"/>
        <v>155.848506239822</v>
      </c>
      <c r="T253" s="3">
        <f t="shared" si="41"/>
        <v>4.8728999999999996</v>
      </c>
      <c r="U253" s="3">
        <f t="shared" si="42"/>
        <v>1.5934999999999999</v>
      </c>
      <c r="V253" s="3">
        <f t="shared" si="43"/>
        <v>2.9792000000000001</v>
      </c>
      <c r="W253" s="3">
        <f t="shared" si="44"/>
        <v>69</v>
      </c>
      <c r="X253" s="3">
        <f t="shared" si="45"/>
        <v>57</v>
      </c>
      <c r="Y253" s="3">
        <f t="shared" si="46"/>
        <v>59</v>
      </c>
      <c r="Z253" s="3">
        <f t="shared" si="47"/>
        <v>185</v>
      </c>
    </row>
    <row r="254" spans="1:26" ht="30" customHeight="1" x14ac:dyDescent="0.25">
      <c r="A254" s="1" t="s">
        <v>252</v>
      </c>
      <c r="B254" s="10">
        <v>511411</v>
      </c>
      <c r="C254" s="10">
        <v>494403</v>
      </c>
      <c r="D254" s="10">
        <v>519385</v>
      </c>
      <c r="E254" s="3" t="s">
        <v>507</v>
      </c>
      <c r="F254" s="3" t="s">
        <v>1119</v>
      </c>
      <c r="G254" s="3" t="s">
        <v>512</v>
      </c>
      <c r="H254" s="3" t="s">
        <v>1115</v>
      </c>
      <c r="I254" s="3" t="s">
        <v>1278</v>
      </c>
      <c r="J254" s="5" t="s">
        <v>1283</v>
      </c>
      <c r="K254" s="3">
        <v>1000000</v>
      </c>
      <c r="L254" s="3">
        <v>0.45600000000000002</v>
      </c>
      <c r="M254" s="3">
        <v>455</v>
      </c>
      <c r="N254" s="3">
        <v>0</v>
      </c>
      <c r="O254" s="3">
        <f t="shared" si="36"/>
        <v>0</v>
      </c>
      <c r="P254" s="3">
        <f t="shared" si="37"/>
        <v>0</v>
      </c>
      <c r="Q254" s="3">
        <f t="shared" si="38"/>
        <v>4560</v>
      </c>
      <c r="R254" s="3">
        <f t="shared" si="39"/>
        <v>12.0748</v>
      </c>
      <c r="S254" s="3">
        <f t="shared" si="40"/>
        <v>55.061087999999998</v>
      </c>
      <c r="T254" s="3">
        <f t="shared" si="41"/>
        <v>4.9421999999999997</v>
      </c>
      <c r="U254" s="3">
        <f t="shared" si="42"/>
        <v>0.27710000000000001</v>
      </c>
      <c r="V254" s="3">
        <f t="shared" si="43"/>
        <v>1.6396999999999999</v>
      </c>
      <c r="W254" s="3">
        <f t="shared" si="44"/>
        <v>69</v>
      </c>
      <c r="X254" s="3">
        <f t="shared" si="45"/>
        <v>56</v>
      </c>
      <c r="Y254" s="3">
        <f t="shared" si="46"/>
        <v>57</v>
      </c>
      <c r="Z254" s="3">
        <f t="shared" si="47"/>
        <v>182</v>
      </c>
    </row>
    <row r="255" spans="1:26" ht="30" customHeight="1" x14ac:dyDescent="0.25">
      <c r="A255" s="1" t="s">
        <v>253</v>
      </c>
      <c r="B255" s="10">
        <v>486371</v>
      </c>
      <c r="C255" s="10">
        <v>498343</v>
      </c>
      <c r="D255" s="10">
        <v>519385</v>
      </c>
      <c r="E255" s="3" t="s">
        <v>508</v>
      </c>
      <c r="F255" s="3" t="s">
        <v>622</v>
      </c>
      <c r="G255" s="3" t="s">
        <v>512</v>
      </c>
      <c r="H255" s="3" t="s">
        <v>552</v>
      </c>
      <c r="I255" s="3" t="s">
        <v>1278</v>
      </c>
      <c r="J255" s="5" t="s">
        <v>1283</v>
      </c>
      <c r="K255" s="3">
        <v>1700000</v>
      </c>
      <c r="L255" s="3">
        <v>0.58399999999999996</v>
      </c>
      <c r="M255" s="3">
        <v>1001</v>
      </c>
      <c r="N255" s="3">
        <v>0</v>
      </c>
      <c r="O255" s="3">
        <f t="shared" si="36"/>
        <v>0</v>
      </c>
      <c r="P255" s="3">
        <f t="shared" si="37"/>
        <v>0</v>
      </c>
      <c r="Q255" s="3">
        <f t="shared" si="38"/>
        <v>9927.9999999999982</v>
      </c>
      <c r="R255" s="3">
        <f t="shared" si="39"/>
        <v>17.845840000311046</v>
      </c>
      <c r="S255" s="3">
        <f t="shared" si="40"/>
        <v>177.17349952308805</v>
      </c>
      <c r="T255" s="3">
        <f t="shared" si="41"/>
        <v>7.09</v>
      </c>
      <c r="U255" s="3">
        <f t="shared" si="42"/>
        <v>0.60040000000000004</v>
      </c>
      <c r="V255" s="3">
        <f t="shared" si="43"/>
        <v>3.3024999999999998</v>
      </c>
      <c r="W255" s="3">
        <f t="shared" si="44"/>
        <v>81</v>
      </c>
      <c r="X255" s="3">
        <f t="shared" si="45"/>
        <v>57</v>
      </c>
      <c r="Y255" s="3">
        <f t="shared" si="46"/>
        <v>60</v>
      </c>
      <c r="Z255" s="3">
        <f t="shared" si="47"/>
        <v>198</v>
      </c>
    </row>
    <row r="256" spans="1:26" ht="30" customHeight="1" x14ac:dyDescent="0.25">
      <c r="A256" s="1" t="s">
        <v>254</v>
      </c>
      <c r="B256" s="10">
        <v>486371</v>
      </c>
      <c r="C256" s="10">
        <v>494403</v>
      </c>
      <c r="D256" s="10">
        <v>519385</v>
      </c>
      <c r="E256" s="3" t="s">
        <v>508</v>
      </c>
      <c r="F256" s="3" t="s">
        <v>590</v>
      </c>
      <c r="G256" s="3" t="s">
        <v>512</v>
      </c>
      <c r="H256" s="3" t="s">
        <v>553</v>
      </c>
      <c r="I256" s="3" t="s">
        <v>1278</v>
      </c>
      <c r="J256" s="5" t="s">
        <v>1283</v>
      </c>
      <c r="K256" s="3">
        <v>2100000</v>
      </c>
      <c r="L256" s="3">
        <v>0.57099999999999995</v>
      </c>
      <c r="M256" s="3">
        <v>922</v>
      </c>
      <c r="N256" s="3">
        <v>0</v>
      </c>
      <c r="O256" s="3">
        <f t="shared" si="36"/>
        <v>0</v>
      </c>
      <c r="P256" s="3">
        <f t="shared" si="37"/>
        <v>0</v>
      </c>
      <c r="Q256" s="3">
        <f t="shared" si="38"/>
        <v>11991</v>
      </c>
      <c r="R256" s="3">
        <f t="shared" si="39"/>
        <v>30.264620000000001</v>
      </c>
      <c r="S256" s="3">
        <f t="shared" si="40"/>
        <v>362.90305842000004</v>
      </c>
      <c r="T256" s="3">
        <f t="shared" si="41"/>
        <v>7.4595000000000002</v>
      </c>
      <c r="U256" s="3">
        <f t="shared" si="42"/>
        <v>1.2471000000000001</v>
      </c>
      <c r="V256" s="3">
        <f t="shared" si="43"/>
        <v>4.5495999999999999</v>
      </c>
      <c r="W256" s="3">
        <f t="shared" si="44"/>
        <v>82</v>
      </c>
      <c r="X256" s="3">
        <f t="shared" si="45"/>
        <v>57</v>
      </c>
      <c r="Y256" s="3">
        <f t="shared" si="46"/>
        <v>66</v>
      </c>
      <c r="Z256" s="3">
        <f t="shared" si="47"/>
        <v>205</v>
      </c>
    </row>
    <row r="257" spans="1:26" ht="30" customHeight="1" x14ac:dyDescent="0.25">
      <c r="A257" s="1" t="s">
        <v>255</v>
      </c>
      <c r="B257" s="10">
        <v>479418</v>
      </c>
      <c r="C257" s="10">
        <v>494403</v>
      </c>
      <c r="D257" s="10">
        <v>511411</v>
      </c>
      <c r="E257" s="3" t="s">
        <v>508</v>
      </c>
      <c r="F257" s="3" t="s">
        <v>1121</v>
      </c>
      <c r="G257" s="3" t="s">
        <v>512</v>
      </c>
      <c r="H257" s="3" t="s">
        <v>1122</v>
      </c>
      <c r="I257" s="3" t="s">
        <v>1278</v>
      </c>
      <c r="J257" s="5" t="s">
        <v>1283</v>
      </c>
      <c r="K257" s="3">
        <v>130000</v>
      </c>
      <c r="L257" s="3">
        <v>0.70899999999999996</v>
      </c>
      <c r="M257" s="3">
        <v>4736</v>
      </c>
      <c r="N257" s="3">
        <v>0</v>
      </c>
      <c r="O257" s="3">
        <f t="shared" si="36"/>
        <v>0</v>
      </c>
      <c r="P257" s="3">
        <f t="shared" si="37"/>
        <v>0</v>
      </c>
      <c r="Q257" s="3">
        <f t="shared" si="38"/>
        <v>921.7</v>
      </c>
      <c r="R257" s="3">
        <f t="shared" si="39"/>
        <v>73.878239999993582</v>
      </c>
      <c r="S257" s="3">
        <f t="shared" si="40"/>
        <v>68.09357380799409</v>
      </c>
      <c r="T257" s="3">
        <f t="shared" si="41"/>
        <v>2.1478000000000002</v>
      </c>
      <c r="U257" s="3">
        <f t="shared" si="42"/>
        <v>3.6257999999999999</v>
      </c>
      <c r="V257" s="3">
        <f t="shared" si="43"/>
        <v>1.8013000000000001</v>
      </c>
      <c r="W257" s="3">
        <f t="shared" si="44"/>
        <v>58</v>
      </c>
      <c r="X257" s="3">
        <f t="shared" si="45"/>
        <v>61</v>
      </c>
      <c r="Y257" s="3">
        <f t="shared" si="46"/>
        <v>57</v>
      </c>
      <c r="Z257" s="3">
        <f t="shared" si="47"/>
        <v>176</v>
      </c>
    </row>
    <row r="258" spans="1:26" ht="30" customHeight="1" x14ac:dyDescent="0.25">
      <c r="A258" s="1" t="s">
        <v>256</v>
      </c>
      <c r="B258" s="10">
        <v>479418</v>
      </c>
      <c r="C258" s="10">
        <v>486446</v>
      </c>
      <c r="D258" s="10">
        <v>511411</v>
      </c>
      <c r="E258" s="3" t="s">
        <v>507</v>
      </c>
      <c r="F258" s="3" t="s">
        <v>1123</v>
      </c>
      <c r="G258" s="3" t="s">
        <v>512</v>
      </c>
      <c r="H258" s="3" t="s">
        <v>1124</v>
      </c>
      <c r="I258" s="3" t="s">
        <v>1278</v>
      </c>
      <c r="J258" s="5" t="s">
        <v>1283</v>
      </c>
      <c r="K258" s="3">
        <v>3700000</v>
      </c>
      <c r="L258" s="3">
        <v>0.70899999999999996</v>
      </c>
      <c r="M258" s="3">
        <v>4736</v>
      </c>
      <c r="N258" s="3">
        <v>0</v>
      </c>
      <c r="O258" s="3">
        <f t="shared" ref="O258:O321" si="48">IF(G258="Tundra",-0.1,IF(G258="Taiga",-0.05,0))</f>
        <v>0</v>
      </c>
      <c r="P258" s="3">
        <f t="shared" ref="P258:P321" si="49">IF(G258="Forest",0.1,IF(G258="Jungle",0.1,IF(G258="Plains",-0.2,0)))</f>
        <v>0</v>
      </c>
      <c r="Q258" s="3">
        <f t="shared" ref="Q258:Q321" si="50">((K258*L258)/100)</f>
        <v>26233</v>
      </c>
      <c r="R258" s="3">
        <f t="shared" ref="R258:R321" si="51">((M258*L258)/100)+(MOD(MOD(K258,Q258),50))</f>
        <v>80.578239999999994</v>
      </c>
      <c r="S258" s="3">
        <f t="shared" ref="S258:S321" si="52">(Q258*R258)/1000</f>
        <v>2113.80896992</v>
      </c>
      <c r="T258" s="3">
        <f t="shared" ref="T258:T321" si="53">PERCENTRANK($Q$2:$Q$435,Q258,5)*10</f>
        <v>8.5219000000000005</v>
      </c>
      <c r="U258" s="3">
        <f t="shared" ref="U258:U321" si="54">PERCENTRANK($R$2:$R$435,R258,5)*10</f>
        <v>3.8568000000000002</v>
      </c>
      <c r="V258" s="3">
        <f t="shared" ref="V258:V321" si="55">PERCENTRANK($S$2:$S$435,S258,5)*10</f>
        <v>7.7366999999999999</v>
      </c>
      <c r="W258" s="3">
        <f t="shared" ref="W258:W321" si="56">ROUND((10*((ATAN(T258-5))+7)*(1+N258)),0)</f>
        <v>83</v>
      </c>
      <c r="X258" s="3">
        <f t="shared" ref="X258:X321" si="57">ROUND(10*((ATAN(U258-5))+7)*(1+O258),0)</f>
        <v>61</v>
      </c>
      <c r="Y258" s="3">
        <f t="shared" ref="Y258:Y321" si="58">ROUND(10*((ATAN(V258-5))+7)*(1+P258),0)</f>
        <v>82</v>
      </c>
      <c r="Z258" s="3">
        <f t="shared" ref="Z258:Z321" si="59">(W258+X258+Y258)</f>
        <v>226</v>
      </c>
    </row>
    <row r="259" spans="1:26" ht="30" customHeight="1" x14ac:dyDescent="0.25">
      <c r="A259" s="1" t="s">
        <v>257</v>
      </c>
      <c r="B259" s="10">
        <v>479418</v>
      </c>
      <c r="C259" s="10">
        <v>486446</v>
      </c>
      <c r="D259" s="10">
        <v>462450</v>
      </c>
      <c r="E259" s="3" t="s">
        <v>507</v>
      </c>
      <c r="F259" s="3" t="s">
        <v>1125</v>
      </c>
      <c r="G259" s="3" t="s">
        <v>512</v>
      </c>
      <c r="H259" s="3" t="s">
        <v>1126</v>
      </c>
      <c r="I259" s="3" t="s">
        <v>1278</v>
      </c>
      <c r="J259" s="5" t="s">
        <v>1283</v>
      </c>
      <c r="K259" s="3">
        <v>960000</v>
      </c>
      <c r="L259" s="3">
        <v>0.70899999999999996</v>
      </c>
      <c r="M259" s="3">
        <v>4736</v>
      </c>
      <c r="N259" s="3">
        <v>0</v>
      </c>
      <c r="O259" s="3">
        <f t="shared" si="48"/>
        <v>0</v>
      </c>
      <c r="P259" s="3">
        <f t="shared" si="49"/>
        <v>0</v>
      </c>
      <c r="Q259" s="3">
        <f t="shared" si="50"/>
        <v>6806.4</v>
      </c>
      <c r="R259" s="3">
        <f t="shared" si="51"/>
        <v>81.178240000051289</v>
      </c>
      <c r="S259" s="3">
        <f t="shared" si="52"/>
        <v>552.53157273634906</v>
      </c>
      <c r="T259" s="3">
        <f t="shared" si="53"/>
        <v>6.1661999999999999</v>
      </c>
      <c r="U259" s="3">
        <f t="shared" si="54"/>
        <v>3.9260000000000002</v>
      </c>
      <c r="V259" s="3">
        <f t="shared" si="55"/>
        <v>5.5427</v>
      </c>
      <c r="W259" s="3">
        <f t="shared" si="56"/>
        <v>79</v>
      </c>
      <c r="X259" s="3">
        <f t="shared" si="57"/>
        <v>62</v>
      </c>
      <c r="Y259" s="3">
        <f t="shared" si="58"/>
        <v>75</v>
      </c>
      <c r="Z259" s="3">
        <f t="shared" si="59"/>
        <v>216</v>
      </c>
    </row>
    <row r="260" spans="1:26" ht="30" customHeight="1" x14ac:dyDescent="0.25">
      <c r="A260" s="1" t="s">
        <v>258</v>
      </c>
      <c r="B260" s="10">
        <v>479418</v>
      </c>
      <c r="C260" s="10">
        <v>453422</v>
      </c>
      <c r="D260" s="10">
        <v>462450</v>
      </c>
      <c r="E260" s="3" t="s">
        <v>507</v>
      </c>
      <c r="F260" s="3" t="s">
        <v>1127</v>
      </c>
      <c r="G260" s="3" t="s">
        <v>512</v>
      </c>
      <c r="H260" s="3" t="s">
        <v>1126</v>
      </c>
      <c r="I260" s="3" t="s">
        <v>1277</v>
      </c>
      <c r="J260" s="5" t="s">
        <v>1283</v>
      </c>
      <c r="K260" s="3">
        <v>3700000</v>
      </c>
      <c r="L260" s="3">
        <v>0.70899999999999996</v>
      </c>
      <c r="M260" s="3">
        <v>4736</v>
      </c>
      <c r="N260" s="3">
        <v>0</v>
      </c>
      <c r="O260" s="3">
        <f t="shared" si="48"/>
        <v>0</v>
      </c>
      <c r="P260" s="3">
        <f t="shared" si="49"/>
        <v>0</v>
      </c>
      <c r="Q260" s="3">
        <f t="shared" si="50"/>
        <v>26233</v>
      </c>
      <c r="R260" s="3">
        <f t="shared" si="51"/>
        <v>80.578239999999994</v>
      </c>
      <c r="S260" s="3">
        <f t="shared" si="52"/>
        <v>2113.80896992</v>
      </c>
      <c r="T260" s="3">
        <f t="shared" si="53"/>
        <v>8.5219000000000005</v>
      </c>
      <c r="U260" s="3">
        <f t="shared" si="54"/>
        <v>3.8568000000000002</v>
      </c>
      <c r="V260" s="3">
        <f t="shared" si="55"/>
        <v>7.7366999999999999</v>
      </c>
      <c r="W260" s="3">
        <f t="shared" si="56"/>
        <v>83</v>
      </c>
      <c r="X260" s="3">
        <f t="shared" si="57"/>
        <v>61</v>
      </c>
      <c r="Y260" s="3">
        <f t="shared" si="58"/>
        <v>82</v>
      </c>
      <c r="Z260" s="3">
        <f t="shared" si="59"/>
        <v>226</v>
      </c>
    </row>
    <row r="261" spans="1:26" ht="30" customHeight="1" x14ac:dyDescent="0.25">
      <c r="A261" s="1" t="s">
        <v>259</v>
      </c>
      <c r="B261" s="10">
        <v>479418</v>
      </c>
      <c r="C261" s="10">
        <v>494403</v>
      </c>
      <c r="D261" s="10">
        <v>446391</v>
      </c>
      <c r="E261" s="3" t="s">
        <v>508</v>
      </c>
      <c r="F261" s="3" t="s">
        <v>1128</v>
      </c>
      <c r="G261" s="3" t="s">
        <v>514</v>
      </c>
      <c r="H261" s="3" t="s">
        <v>1129</v>
      </c>
      <c r="I261" s="3" t="s">
        <v>1277</v>
      </c>
      <c r="J261" s="5" t="s">
        <v>1283</v>
      </c>
      <c r="K261" s="3">
        <v>5600000</v>
      </c>
      <c r="L261" s="3">
        <v>0.70899999999999996</v>
      </c>
      <c r="M261" s="3">
        <v>4736</v>
      </c>
      <c r="N261" s="3">
        <v>0</v>
      </c>
      <c r="O261" s="3">
        <f t="shared" si="48"/>
        <v>0</v>
      </c>
      <c r="P261" s="3">
        <f t="shared" si="49"/>
        <v>0</v>
      </c>
      <c r="Q261" s="3">
        <f t="shared" si="50"/>
        <v>39704</v>
      </c>
      <c r="R261" s="3">
        <f t="shared" si="51"/>
        <v>69.578239999999994</v>
      </c>
      <c r="S261" s="3">
        <f t="shared" si="52"/>
        <v>2762.5344409599998</v>
      </c>
      <c r="T261" s="3">
        <f t="shared" si="53"/>
        <v>8.9375999999999998</v>
      </c>
      <c r="U261" s="3">
        <f t="shared" si="54"/>
        <v>3.4411000000000005</v>
      </c>
      <c r="V261" s="3">
        <f t="shared" si="55"/>
        <v>8.0831</v>
      </c>
      <c r="W261" s="3">
        <f t="shared" si="56"/>
        <v>83</v>
      </c>
      <c r="X261" s="3">
        <f t="shared" si="57"/>
        <v>60</v>
      </c>
      <c r="Y261" s="3">
        <f t="shared" si="58"/>
        <v>83</v>
      </c>
      <c r="Z261" s="3">
        <f t="shared" si="59"/>
        <v>226</v>
      </c>
    </row>
    <row r="262" spans="1:26" ht="30" customHeight="1" x14ac:dyDescent="0.25">
      <c r="A262" s="1" t="s">
        <v>260</v>
      </c>
      <c r="B262" s="10">
        <v>479418</v>
      </c>
      <c r="C262" s="10">
        <v>453422</v>
      </c>
      <c r="D262" s="10">
        <v>446391</v>
      </c>
      <c r="E262" s="3" t="s">
        <v>507</v>
      </c>
      <c r="F262" s="3" t="s">
        <v>599</v>
      </c>
      <c r="G262" s="3" t="s">
        <v>514</v>
      </c>
      <c r="H262" s="3" t="s">
        <v>591</v>
      </c>
      <c r="I262" s="3" t="s">
        <v>1277</v>
      </c>
      <c r="J262" s="5" t="s">
        <v>1283</v>
      </c>
      <c r="K262" s="3">
        <v>320000</v>
      </c>
      <c r="L262" s="3">
        <v>0.64600000000000002</v>
      </c>
      <c r="M262" s="3">
        <v>4052</v>
      </c>
      <c r="N262" s="3">
        <v>0</v>
      </c>
      <c r="O262" s="3">
        <f t="shared" si="48"/>
        <v>0</v>
      </c>
      <c r="P262" s="3">
        <f t="shared" si="49"/>
        <v>0</v>
      </c>
      <c r="Q262" s="3">
        <f t="shared" si="50"/>
        <v>2067.1999999999998</v>
      </c>
      <c r="R262" s="3">
        <f t="shared" si="51"/>
        <v>27.375920000028014</v>
      </c>
      <c r="S262" s="3">
        <f t="shared" si="52"/>
        <v>56.591501824057907</v>
      </c>
      <c r="T262" s="3">
        <f t="shared" si="53"/>
        <v>3.3949000000000003</v>
      </c>
      <c r="U262" s="3">
        <f t="shared" si="54"/>
        <v>1.1547000000000001</v>
      </c>
      <c r="V262" s="3">
        <f t="shared" si="55"/>
        <v>1.6859</v>
      </c>
      <c r="W262" s="3">
        <f t="shared" si="56"/>
        <v>60</v>
      </c>
      <c r="X262" s="3">
        <f t="shared" si="57"/>
        <v>57</v>
      </c>
      <c r="Y262" s="3">
        <f t="shared" si="58"/>
        <v>57</v>
      </c>
      <c r="Z262" s="3">
        <f t="shared" si="59"/>
        <v>174</v>
      </c>
    </row>
    <row r="263" spans="1:26" ht="30" customHeight="1" x14ac:dyDescent="0.25">
      <c r="A263" s="1" t="s">
        <v>261</v>
      </c>
      <c r="B263" s="10">
        <v>448359</v>
      </c>
      <c r="C263" s="10">
        <v>486371</v>
      </c>
      <c r="D263" s="10">
        <v>446391</v>
      </c>
      <c r="E263" s="3" t="s">
        <v>507</v>
      </c>
      <c r="F263" s="3" t="s">
        <v>1058</v>
      </c>
      <c r="G263" s="3" t="s">
        <v>514</v>
      </c>
      <c r="H263" s="3" t="s">
        <v>1056</v>
      </c>
      <c r="I263" s="3" t="s">
        <v>1277</v>
      </c>
      <c r="J263" s="5" t="s">
        <v>1283</v>
      </c>
      <c r="K263" s="3">
        <v>2500000</v>
      </c>
      <c r="L263" s="3">
        <v>0.58099999999999996</v>
      </c>
      <c r="M263" s="3">
        <v>2021</v>
      </c>
      <c r="N263" s="3">
        <v>0</v>
      </c>
      <c r="O263" s="3">
        <f t="shared" si="48"/>
        <v>0</v>
      </c>
      <c r="P263" s="3">
        <f t="shared" si="49"/>
        <v>0</v>
      </c>
      <c r="Q263" s="3">
        <f t="shared" si="50"/>
        <v>14525</v>
      </c>
      <c r="R263" s="3">
        <f t="shared" si="51"/>
        <v>11.742010000000001</v>
      </c>
      <c r="S263" s="3">
        <f t="shared" si="52"/>
        <v>170.55269525000003</v>
      </c>
      <c r="T263" s="3">
        <f t="shared" si="53"/>
        <v>7.6905000000000001</v>
      </c>
      <c r="U263" s="3">
        <f t="shared" si="54"/>
        <v>0.23089999999999999</v>
      </c>
      <c r="V263" s="3">
        <f t="shared" si="55"/>
        <v>3.2332000000000001</v>
      </c>
      <c r="W263" s="3">
        <f t="shared" si="56"/>
        <v>82</v>
      </c>
      <c r="X263" s="3">
        <f t="shared" si="57"/>
        <v>56</v>
      </c>
      <c r="Y263" s="3">
        <f t="shared" si="58"/>
        <v>59</v>
      </c>
      <c r="Z263" s="3">
        <f t="shared" si="59"/>
        <v>197</v>
      </c>
    </row>
    <row r="264" spans="1:26" ht="30" customHeight="1" x14ac:dyDescent="0.25">
      <c r="A264" s="1" t="s">
        <v>262</v>
      </c>
      <c r="B264" s="10">
        <v>494403</v>
      </c>
      <c r="C264" s="10">
        <v>486371</v>
      </c>
      <c r="D264" s="10">
        <v>446391</v>
      </c>
      <c r="E264" s="3" t="s">
        <v>508</v>
      </c>
      <c r="F264" s="3" t="s">
        <v>1059</v>
      </c>
      <c r="G264" s="3" t="s">
        <v>514</v>
      </c>
      <c r="H264" s="3" t="s">
        <v>1057</v>
      </c>
      <c r="I264" s="3" t="s">
        <v>1277</v>
      </c>
      <c r="J264" s="5" t="s">
        <v>1283</v>
      </c>
      <c r="K264" s="3">
        <v>230000</v>
      </c>
      <c r="L264" s="3">
        <v>0.73499999999999999</v>
      </c>
      <c r="M264" s="3">
        <v>6558</v>
      </c>
      <c r="N264" s="3">
        <v>0</v>
      </c>
      <c r="O264" s="3">
        <f t="shared" si="48"/>
        <v>0</v>
      </c>
      <c r="P264" s="3">
        <f t="shared" si="49"/>
        <v>0</v>
      </c>
      <c r="Q264" s="3">
        <f t="shared" si="50"/>
        <v>1690.5</v>
      </c>
      <c r="R264" s="3">
        <f t="shared" si="51"/>
        <v>90.201300000000003</v>
      </c>
      <c r="S264" s="3">
        <f t="shared" si="52"/>
        <v>152.48529765000001</v>
      </c>
      <c r="T264" s="3">
        <f t="shared" si="53"/>
        <v>2.9099000000000004</v>
      </c>
      <c r="U264" s="3">
        <f t="shared" si="54"/>
        <v>4.2725</v>
      </c>
      <c r="V264" s="3">
        <f t="shared" si="55"/>
        <v>2.9560999999999997</v>
      </c>
      <c r="W264" s="3">
        <f t="shared" si="56"/>
        <v>59</v>
      </c>
      <c r="X264" s="3">
        <f t="shared" si="57"/>
        <v>64</v>
      </c>
      <c r="Y264" s="3">
        <f t="shared" si="58"/>
        <v>59</v>
      </c>
      <c r="Z264" s="3">
        <f t="shared" si="59"/>
        <v>182</v>
      </c>
    </row>
    <row r="265" spans="1:26" ht="30" customHeight="1" x14ac:dyDescent="0.25">
      <c r="A265" s="1" t="s">
        <v>263</v>
      </c>
      <c r="B265" s="10">
        <v>448359</v>
      </c>
      <c r="C265" s="10">
        <v>486371</v>
      </c>
      <c r="D265" s="10">
        <v>498343</v>
      </c>
      <c r="E265" s="3" t="s">
        <v>508</v>
      </c>
      <c r="F265" s="3" t="s">
        <v>1130</v>
      </c>
      <c r="G265" s="3" t="s">
        <v>514</v>
      </c>
      <c r="H265" s="3" t="s">
        <v>1131</v>
      </c>
      <c r="I265" s="3" t="s">
        <v>1277</v>
      </c>
      <c r="J265" s="5" t="s">
        <v>1283</v>
      </c>
      <c r="K265" s="3">
        <v>1700000</v>
      </c>
      <c r="L265" s="3">
        <v>0.48</v>
      </c>
      <c r="M265" s="3">
        <v>457</v>
      </c>
      <c r="N265" s="3">
        <v>0</v>
      </c>
      <c r="O265" s="3">
        <f t="shared" si="48"/>
        <v>0</v>
      </c>
      <c r="P265" s="3">
        <f t="shared" si="49"/>
        <v>0</v>
      </c>
      <c r="Q265" s="3">
        <f t="shared" si="50"/>
        <v>8160</v>
      </c>
      <c r="R265" s="3">
        <f t="shared" si="51"/>
        <v>22.1936</v>
      </c>
      <c r="S265" s="3">
        <f t="shared" si="52"/>
        <v>181.09977600000002</v>
      </c>
      <c r="T265" s="3">
        <f t="shared" si="53"/>
        <v>6.6049999999999995</v>
      </c>
      <c r="U265" s="3">
        <f t="shared" si="54"/>
        <v>0.73899999999999988</v>
      </c>
      <c r="V265" s="3">
        <f t="shared" si="55"/>
        <v>3.4180000000000001</v>
      </c>
      <c r="W265" s="3">
        <f t="shared" si="56"/>
        <v>80</v>
      </c>
      <c r="X265" s="3">
        <f t="shared" si="57"/>
        <v>57</v>
      </c>
      <c r="Y265" s="3">
        <f t="shared" si="58"/>
        <v>60</v>
      </c>
      <c r="Z265" s="3">
        <f t="shared" si="59"/>
        <v>197</v>
      </c>
    </row>
    <row r="266" spans="1:26" ht="30" customHeight="1" x14ac:dyDescent="0.25">
      <c r="A266" s="1" t="s">
        <v>264</v>
      </c>
      <c r="B266" s="10">
        <v>448359</v>
      </c>
      <c r="C266" s="10">
        <v>435317</v>
      </c>
      <c r="D266" s="10">
        <v>498343</v>
      </c>
      <c r="E266" s="3" t="s">
        <v>507</v>
      </c>
      <c r="F266" s="3" t="s">
        <v>1133</v>
      </c>
      <c r="G266" s="3" t="s">
        <v>515</v>
      </c>
      <c r="H266" s="3" t="s">
        <v>1133</v>
      </c>
      <c r="I266" s="3" t="s">
        <v>1277</v>
      </c>
      <c r="J266" s="5" t="s">
        <v>1283</v>
      </c>
      <c r="K266" s="3">
        <v>140000</v>
      </c>
      <c r="L266" s="3">
        <v>0.48</v>
      </c>
      <c r="M266" s="3">
        <v>457</v>
      </c>
      <c r="N266" s="3">
        <v>0</v>
      </c>
      <c r="O266" s="3">
        <f t="shared" si="48"/>
        <v>0</v>
      </c>
      <c r="P266" s="3">
        <f t="shared" si="49"/>
        <v>0.1</v>
      </c>
      <c r="Q266" s="3">
        <f t="shared" si="50"/>
        <v>672</v>
      </c>
      <c r="R266" s="3">
        <f t="shared" si="51"/>
        <v>26.1936</v>
      </c>
      <c r="S266" s="3">
        <f t="shared" si="52"/>
        <v>17.602099200000001</v>
      </c>
      <c r="T266" s="3">
        <f t="shared" si="53"/>
        <v>1.7090000000000001</v>
      </c>
      <c r="U266" s="3">
        <f t="shared" si="54"/>
        <v>1.0623</v>
      </c>
      <c r="V266" s="3">
        <f t="shared" si="55"/>
        <v>0.71589999999999998</v>
      </c>
      <c r="W266" s="3">
        <f t="shared" si="56"/>
        <v>57</v>
      </c>
      <c r="X266" s="3">
        <f t="shared" si="57"/>
        <v>57</v>
      </c>
      <c r="Y266" s="3">
        <f t="shared" si="58"/>
        <v>62</v>
      </c>
      <c r="Z266" s="3">
        <f t="shared" si="59"/>
        <v>176</v>
      </c>
    </row>
    <row r="267" spans="1:26" ht="30" customHeight="1" x14ac:dyDescent="0.25">
      <c r="A267" s="1" t="s">
        <v>265</v>
      </c>
      <c r="B267" s="10">
        <v>501311</v>
      </c>
      <c r="C267" s="10">
        <v>435317</v>
      </c>
      <c r="D267" s="10">
        <v>498343</v>
      </c>
      <c r="E267" s="3" t="s">
        <v>508</v>
      </c>
      <c r="F267" s="3" t="s">
        <v>554</v>
      </c>
      <c r="G267" s="3" t="s">
        <v>515</v>
      </c>
      <c r="H267" s="3" t="s">
        <v>555</v>
      </c>
      <c r="I267" s="3" t="s">
        <v>1277</v>
      </c>
      <c r="J267" s="5" t="s">
        <v>1283</v>
      </c>
      <c r="K267" s="3">
        <v>170000</v>
      </c>
      <c r="L267" s="3">
        <v>0.48</v>
      </c>
      <c r="M267" s="3">
        <v>457</v>
      </c>
      <c r="N267" s="3">
        <v>0</v>
      </c>
      <c r="O267" s="3">
        <f t="shared" si="48"/>
        <v>0</v>
      </c>
      <c r="P267" s="3">
        <f t="shared" si="49"/>
        <v>0.1</v>
      </c>
      <c r="Q267" s="3">
        <f t="shared" si="50"/>
        <v>816</v>
      </c>
      <c r="R267" s="3">
        <f t="shared" si="51"/>
        <v>24.1936</v>
      </c>
      <c r="S267" s="3">
        <f t="shared" si="52"/>
        <v>19.741977599999998</v>
      </c>
      <c r="T267" s="3">
        <f t="shared" si="53"/>
        <v>1.8474999999999999</v>
      </c>
      <c r="U267" s="3">
        <f t="shared" si="54"/>
        <v>0.87749999999999995</v>
      </c>
      <c r="V267" s="3">
        <f t="shared" si="55"/>
        <v>0.90060000000000007</v>
      </c>
      <c r="W267" s="3">
        <f t="shared" si="56"/>
        <v>57</v>
      </c>
      <c r="X267" s="3">
        <f t="shared" si="57"/>
        <v>57</v>
      </c>
      <c r="Y267" s="3">
        <f t="shared" si="58"/>
        <v>62</v>
      </c>
      <c r="Z267" s="3">
        <f t="shared" si="59"/>
        <v>176</v>
      </c>
    </row>
    <row r="268" spans="1:26" ht="30" customHeight="1" x14ac:dyDescent="0.25">
      <c r="A268" s="1" t="s">
        <v>266</v>
      </c>
      <c r="B268" s="10">
        <v>501311</v>
      </c>
      <c r="C268" s="10">
        <v>435317</v>
      </c>
      <c r="D268" s="10">
        <v>508279</v>
      </c>
      <c r="E268" s="3" t="s">
        <v>508</v>
      </c>
      <c r="F268" s="3" t="s">
        <v>1134</v>
      </c>
      <c r="G268" s="3" t="s">
        <v>515</v>
      </c>
      <c r="H268" s="3" t="s">
        <v>1132</v>
      </c>
      <c r="I268" s="3" t="s">
        <v>1277</v>
      </c>
      <c r="J268" s="5" t="s">
        <v>1283</v>
      </c>
      <c r="K268" s="3">
        <v>1100000</v>
      </c>
      <c r="L268" s="3">
        <v>0.48</v>
      </c>
      <c r="M268" s="3">
        <v>457</v>
      </c>
      <c r="N268" s="3">
        <v>0</v>
      </c>
      <c r="O268" s="3">
        <f t="shared" si="48"/>
        <v>0</v>
      </c>
      <c r="P268" s="3">
        <f t="shared" si="49"/>
        <v>0.1</v>
      </c>
      <c r="Q268" s="3">
        <f t="shared" si="50"/>
        <v>5280</v>
      </c>
      <c r="R268" s="3">
        <f t="shared" si="51"/>
        <v>12.1936</v>
      </c>
      <c r="S268" s="3">
        <f t="shared" si="52"/>
        <v>64.382208000000006</v>
      </c>
      <c r="T268" s="3">
        <f t="shared" si="53"/>
        <v>5.4503000000000004</v>
      </c>
      <c r="U268" s="3">
        <f t="shared" si="54"/>
        <v>0.39260000000000006</v>
      </c>
      <c r="V268" s="3">
        <f t="shared" si="55"/>
        <v>1.7551000000000001</v>
      </c>
      <c r="W268" s="3">
        <f t="shared" si="56"/>
        <v>74</v>
      </c>
      <c r="X268" s="3">
        <f t="shared" si="57"/>
        <v>56</v>
      </c>
      <c r="Y268" s="3">
        <f t="shared" si="58"/>
        <v>63</v>
      </c>
      <c r="Z268" s="3">
        <f t="shared" si="59"/>
        <v>193</v>
      </c>
    </row>
    <row r="269" spans="1:26" ht="30" customHeight="1" x14ac:dyDescent="0.25">
      <c r="A269" s="1" t="s">
        <v>267</v>
      </c>
      <c r="B269" s="10">
        <v>453274</v>
      </c>
      <c r="C269" s="10">
        <v>435317</v>
      </c>
      <c r="D269" s="10">
        <v>508279</v>
      </c>
      <c r="E269" s="3" t="s">
        <v>508</v>
      </c>
      <c r="F269" s="3" t="s">
        <v>1135</v>
      </c>
      <c r="G269" s="3" t="s">
        <v>515</v>
      </c>
      <c r="H269" s="3" t="s">
        <v>1136</v>
      </c>
      <c r="I269" s="3" t="s">
        <v>1277</v>
      </c>
      <c r="J269" s="5" t="s">
        <v>1283</v>
      </c>
      <c r="K269" s="3">
        <v>700000</v>
      </c>
      <c r="L269" s="3">
        <v>0.39700000000000002</v>
      </c>
      <c r="M269" s="3">
        <v>480</v>
      </c>
      <c r="N269" s="3">
        <v>0</v>
      </c>
      <c r="O269" s="3">
        <f t="shared" si="48"/>
        <v>0</v>
      </c>
      <c r="P269" s="3">
        <f t="shared" si="49"/>
        <v>0.1</v>
      </c>
      <c r="Q269" s="3">
        <f t="shared" si="50"/>
        <v>2779</v>
      </c>
      <c r="R269" s="3">
        <f t="shared" si="51"/>
        <v>22.9056</v>
      </c>
      <c r="S269" s="3">
        <f t="shared" si="52"/>
        <v>63.654662399999999</v>
      </c>
      <c r="T269" s="3">
        <f t="shared" si="53"/>
        <v>4.0183999999999997</v>
      </c>
      <c r="U269" s="3">
        <f t="shared" si="54"/>
        <v>0.78520000000000012</v>
      </c>
      <c r="V269" s="3">
        <f t="shared" si="55"/>
        <v>1.7321</v>
      </c>
      <c r="W269" s="3">
        <f t="shared" si="56"/>
        <v>62</v>
      </c>
      <c r="X269" s="3">
        <f t="shared" si="57"/>
        <v>57</v>
      </c>
      <c r="Y269" s="3">
        <f t="shared" si="58"/>
        <v>63</v>
      </c>
      <c r="Z269" s="3">
        <f t="shared" si="59"/>
        <v>182</v>
      </c>
    </row>
    <row r="270" spans="1:26" ht="30" customHeight="1" x14ac:dyDescent="0.25">
      <c r="A270" s="1" t="s">
        <v>268</v>
      </c>
      <c r="B270" s="10">
        <v>453274</v>
      </c>
      <c r="C270" s="10">
        <v>480252</v>
      </c>
      <c r="D270" s="10">
        <v>508279</v>
      </c>
      <c r="E270" s="3" t="s">
        <v>508</v>
      </c>
      <c r="F270" s="3" t="s">
        <v>1137</v>
      </c>
      <c r="G270" s="3" t="s">
        <v>512</v>
      </c>
      <c r="H270" s="3" t="s">
        <v>1138</v>
      </c>
      <c r="I270" s="3" t="s">
        <v>1277</v>
      </c>
      <c r="J270" s="5" t="s">
        <v>1283</v>
      </c>
      <c r="K270" s="3">
        <v>20000</v>
      </c>
      <c r="L270" s="3">
        <v>0.39800000000000002</v>
      </c>
      <c r="M270" s="3">
        <v>640</v>
      </c>
      <c r="N270" s="3">
        <v>0</v>
      </c>
      <c r="O270" s="3">
        <f t="shared" si="48"/>
        <v>0</v>
      </c>
      <c r="P270" s="3">
        <f t="shared" si="49"/>
        <v>0</v>
      </c>
      <c r="Q270" s="3">
        <f t="shared" si="50"/>
        <v>79.599999999999994</v>
      </c>
      <c r="R270" s="3">
        <f t="shared" si="51"/>
        <v>22.947200000001427</v>
      </c>
      <c r="S270" s="3">
        <f t="shared" si="52"/>
        <v>1.8265971200001134</v>
      </c>
      <c r="T270" s="3">
        <f t="shared" si="53"/>
        <v>0.53110000000000002</v>
      </c>
      <c r="U270" s="3">
        <f t="shared" si="54"/>
        <v>0.80830000000000002</v>
      </c>
      <c r="V270" s="3">
        <f t="shared" si="55"/>
        <v>6.9199999999999998E-2</v>
      </c>
      <c r="W270" s="3">
        <f t="shared" si="56"/>
        <v>56</v>
      </c>
      <c r="X270" s="3">
        <f t="shared" si="57"/>
        <v>57</v>
      </c>
      <c r="Y270" s="3">
        <f t="shared" si="58"/>
        <v>56</v>
      </c>
      <c r="Z270" s="3">
        <f t="shared" si="59"/>
        <v>169</v>
      </c>
    </row>
    <row r="271" spans="1:26" ht="30" customHeight="1" x14ac:dyDescent="0.25">
      <c r="A271" s="1" t="s">
        <v>269</v>
      </c>
      <c r="B271" s="10">
        <v>423249</v>
      </c>
      <c r="C271" s="10">
        <v>480252</v>
      </c>
      <c r="D271" s="10">
        <v>476224</v>
      </c>
      <c r="E271" s="3" t="s">
        <v>508</v>
      </c>
      <c r="F271" s="3" t="s">
        <v>1140</v>
      </c>
      <c r="G271" s="3" t="s">
        <v>512</v>
      </c>
      <c r="H271" s="3" t="s">
        <v>1140</v>
      </c>
      <c r="I271" s="3" t="s">
        <v>1277</v>
      </c>
      <c r="J271" s="5" t="s">
        <v>1283</v>
      </c>
      <c r="K271" s="3">
        <v>23000</v>
      </c>
      <c r="L271" s="3">
        <v>0.39800000000000002</v>
      </c>
      <c r="M271" s="3">
        <v>640</v>
      </c>
      <c r="N271" s="3">
        <v>0</v>
      </c>
      <c r="O271" s="3">
        <f t="shared" si="48"/>
        <v>0</v>
      </c>
      <c r="P271" s="3">
        <f t="shared" si="49"/>
        <v>0</v>
      </c>
      <c r="Q271" s="3">
        <f t="shared" si="50"/>
        <v>91.54</v>
      </c>
      <c r="R271" s="3">
        <f t="shared" si="51"/>
        <v>26.007199999998431</v>
      </c>
      <c r="S271" s="3">
        <f t="shared" si="52"/>
        <v>2.3806990879998566</v>
      </c>
      <c r="T271" s="3">
        <f t="shared" si="53"/>
        <v>0.55420000000000003</v>
      </c>
      <c r="U271" s="3">
        <f t="shared" si="54"/>
        <v>1.0391999999999999</v>
      </c>
      <c r="V271" s="3">
        <f t="shared" si="55"/>
        <v>0.20779999999999998</v>
      </c>
      <c r="W271" s="3">
        <f t="shared" si="56"/>
        <v>57</v>
      </c>
      <c r="X271" s="3">
        <f t="shared" si="57"/>
        <v>57</v>
      </c>
      <c r="Y271" s="3">
        <f t="shared" si="58"/>
        <v>56</v>
      </c>
      <c r="Z271" s="3">
        <f t="shared" si="59"/>
        <v>170</v>
      </c>
    </row>
    <row r="272" spans="1:26" ht="30" customHeight="1" x14ac:dyDescent="0.25">
      <c r="A272" s="1" t="s">
        <v>270</v>
      </c>
      <c r="B272" s="10">
        <v>453274</v>
      </c>
      <c r="C272" s="10">
        <v>480252</v>
      </c>
      <c r="D272" s="10">
        <v>423249</v>
      </c>
      <c r="E272" s="3" t="s">
        <v>508</v>
      </c>
      <c r="F272" s="3" t="s">
        <v>1139</v>
      </c>
      <c r="G272" s="3" t="s">
        <v>512</v>
      </c>
      <c r="H272" s="3" t="s">
        <v>1139</v>
      </c>
      <c r="I272" s="3" t="s">
        <v>1277</v>
      </c>
      <c r="J272" s="5" t="s">
        <v>1283</v>
      </c>
      <c r="K272" s="3">
        <v>950000</v>
      </c>
      <c r="L272" s="3">
        <v>0.39800000000000002</v>
      </c>
      <c r="M272" s="3">
        <v>640</v>
      </c>
      <c r="N272" s="3">
        <v>0</v>
      </c>
      <c r="O272" s="3">
        <f t="shared" si="48"/>
        <v>0</v>
      </c>
      <c r="P272" s="3">
        <f t="shared" si="49"/>
        <v>0</v>
      </c>
      <c r="Q272" s="3">
        <f t="shared" si="50"/>
        <v>3781</v>
      </c>
      <c r="R272" s="3">
        <f t="shared" si="51"/>
        <v>21.5472</v>
      </c>
      <c r="S272" s="3">
        <f t="shared" si="52"/>
        <v>81.469963199999995</v>
      </c>
      <c r="T272" s="3">
        <f t="shared" si="53"/>
        <v>4.4572000000000003</v>
      </c>
      <c r="U272" s="3">
        <f t="shared" si="54"/>
        <v>0.69279999999999997</v>
      </c>
      <c r="V272" s="3">
        <f t="shared" si="55"/>
        <v>2.0091999999999999</v>
      </c>
      <c r="W272" s="3">
        <f t="shared" si="56"/>
        <v>65</v>
      </c>
      <c r="X272" s="3">
        <f t="shared" si="57"/>
        <v>57</v>
      </c>
      <c r="Y272" s="3">
        <f t="shared" si="58"/>
        <v>58</v>
      </c>
      <c r="Z272" s="3">
        <f t="shared" si="59"/>
        <v>180</v>
      </c>
    </row>
    <row r="273" spans="1:26" ht="30" customHeight="1" x14ac:dyDescent="0.25">
      <c r="A273" s="1" t="s">
        <v>271</v>
      </c>
      <c r="B273" s="10">
        <v>453274</v>
      </c>
      <c r="C273" s="10">
        <v>417290</v>
      </c>
      <c r="D273" s="10">
        <v>423249</v>
      </c>
      <c r="E273" s="3" t="s">
        <v>508</v>
      </c>
      <c r="F273" s="3" t="s">
        <v>576</v>
      </c>
      <c r="G273" s="3" t="s">
        <v>512</v>
      </c>
      <c r="H273" s="3" t="s">
        <v>577</v>
      </c>
      <c r="I273" s="3" t="s">
        <v>1277</v>
      </c>
      <c r="J273" s="5" t="s">
        <v>1283</v>
      </c>
      <c r="K273" s="3">
        <v>1200000</v>
      </c>
      <c r="L273" s="3">
        <v>0.53900000000000003</v>
      </c>
      <c r="M273" s="3">
        <v>2149</v>
      </c>
      <c r="N273" s="3">
        <v>0</v>
      </c>
      <c r="O273" s="3">
        <f t="shared" si="48"/>
        <v>0</v>
      </c>
      <c r="P273" s="3">
        <f t="shared" si="49"/>
        <v>0</v>
      </c>
      <c r="Q273" s="3">
        <f t="shared" si="50"/>
        <v>6468</v>
      </c>
      <c r="R273" s="3">
        <f t="shared" si="51"/>
        <v>31.583110000000001</v>
      </c>
      <c r="S273" s="3">
        <f t="shared" si="52"/>
        <v>204.27955548</v>
      </c>
      <c r="T273" s="3">
        <f t="shared" si="53"/>
        <v>5.9584000000000001</v>
      </c>
      <c r="U273" s="3">
        <f t="shared" si="54"/>
        <v>1.3855999999999999</v>
      </c>
      <c r="V273" s="3">
        <f t="shared" si="55"/>
        <v>3.6720000000000002</v>
      </c>
      <c r="W273" s="3">
        <f t="shared" si="56"/>
        <v>78</v>
      </c>
      <c r="X273" s="3">
        <f t="shared" si="57"/>
        <v>57</v>
      </c>
      <c r="Y273" s="3">
        <f t="shared" si="58"/>
        <v>61</v>
      </c>
      <c r="Z273" s="3">
        <f t="shared" si="59"/>
        <v>196</v>
      </c>
    </row>
    <row r="274" spans="1:26" ht="30" customHeight="1" x14ac:dyDescent="0.25">
      <c r="A274" s="1" t="s">
        <v>272</v>
      </c>
      <c r="B274" s="10">
        <v>435317</v>
      </c>
      <c r="C274" s="10">
        <v>453274</v>
      </c>
      <c r="D274" s="10">
        <v>417290</v>
      </c>
      <c r="E274" s="3" t="s">
        <v>507</v>
      </c>
      <c r="F274" s="3" t="s">
        <v>1095</v>
      </c>
      <c r="G274" s="3" t="s">
        <v>515</v>
      </c>
      <c r="H274" s="3" t="s">
        <v>1096</v>
      </c>
      <c r="I274" s="3" t="s">
        <v>1277</v>
      </c>
      <c r="J274" s="5" t="s">
        <v>1283</v>
      </c>
      <c r="K274" s="3">
        <v>2700000</v>
      </c>
      <c r="L274" s="3">
        <v>0.56299999999999994</v>
      </c>
      <c r="M274" s="3">
        <v>1493</v>
      </c>
      <c r="N274" s="3">
        <v>0</v>
      </c>
      <c r="O274" s="3">
        <f t="shared" si="48"/>
        <v>0</v>
      </c>
      <c r="P274" s="3">
        <f t="shared" si="49"/>
        <v>0.1</v>
      </c>
      <c r="Q274" s="3">
        <f t="shared" si="50"/>
        <v>15200.999999999998</v>
      </c>
      <c r="R274" s="3">
        <f t="shared" si="51"/>
        <v>31.405590000321961</v>
      </c>
      <c r="S274" s="3">
        <f t="shared" si="52"/>
        <v>477.3963735948941</v>
      </c>
      <c r="T274" s="3">
        <f t="shared" si="53"/>
        <v>7.8290000000000006</v>
      </c>
      <c r="U274" s="3">
        <f t="shared" si="54"/>
        <v>1.3393999999999999</v>
      </c>
      <c r="V274" s="3">
        <f t="shared" si="55"/>
        <v>5.2193000000000005</v>
      </c>
      <c r="W274" s="3">
        <f t="shared" si="56"/>
        <v>82</v>
      </c>
      <c r="X274" s="3">
        <f t="shared" si="57"/>
        <v>57</v>
      </c>
      <c r="Y274" s="3">
        <f t="shared" si="58"/>
        <v>79</v>
      </c>
      <c r="Z274" s="3">
        <f t="shared" si="59"/>
        <v>218</v>
      </c>
    </row>
    <row r="275" spans="1:26" ht="30" customHeight="1" x14ac:dyDescent="0.25">
      <c r="A275" s="1" t="s">
        <v>273</v>
      </c>
      <c r="B275" s="10">
        <v>423249</v>
      </c>
      <c r="C275" s="10">
        <v>366241</v>
      </c>
      <c r="D275" s="10">
        <v>476224</v>
      </c>
      <c r="E275" s="3" t="s">
        <v>508</v>
      </c>
      <c r="F275" s="3" t="s">
        <v>1143</v>
      </c>
      <c r="G275" s="3" t="s">
        <v>512</v>
      </c>
      <c r="H275" s="3" t="s">
        <v>1142</v>
      </c>
      <c r="I275" s="3" t="s">
        <v>1277</v>
      </c>
      <c r="J275" s="5" t="s">
        <v>1283</v>
      </c>
      <c r="K275" s="3">
        <v>110000</v>
      </c>
      <c r="L275" s="3">
        <v>0.39400000000000002</v>
      </c>
      <c r="M275" s="3">
        <v>536</v>
      </c>
      <c r="N275" s="3">
        <v>0</v>
      </c>
      <c r="O275" s="3">
        <f t="shared" si="48"/>
        <v>0</v>
      </c>
      <c r="P275" s="3">
        <f t="shared" si="49"/>
        <v>0</v>
      </c>
      <c r="Q275" s="3">
        <f t="shared" si="50"/>
        <v>433.4</v>
      </c>
      <c r="R275" s="3">
        <f t="shared" si="51"/>
        <v>51.911840000005753</v>
      </c>
      <c r="S275" s="3">
        <f t="shared" si="52"/>
        <v>22.498591456002494</v>
      </c>
      <c r="T275" s="3">
        <f t="shared" si="53"/>
        <v>1.1778</v>
      </c>
      <c r="U275" s="3">
        <f t="shared" si="54"/>
        <v>2.6789000000000001</v>
      </c>
      <c r="V275" s="3">
        <f t="shared" si="55"/>
        <v>0.94679999999999997</v>
      </c>
      <c r="W275" s="3">
        <f t="shared" si="56"/>
        <v>57</v>
      </c>
      <c r="X275" s="3">
        <f t="shared" si="57"/>
        <v>58</v>
      </c>
      <c r="Y275" s="3">
        <f t="shared" si="58"/>
        <v>57</v>
      </c>
      <c r="Z275" s="3">
        <f t="shared" si="59"/>
        <v>172</v>
      </c>
    </row>
    <row r="276" spans="1:26" ht="30" customHeight="1" x14ac:dyDescent="0.25">
      <c r="A276" s="1" t="s">
        <v>274</v>
      </c>
      <c r="B276" s="10">
        <v>423249</v>
      </c>
      <c r="C276" s="10">
        <v>417290</v>
      </c>
      <c r="D276" s="10">
        <v>394269</v>
      </c>
      <c r="E276" s="3" t="s">
        <v>508</v>
      </c>
      <c r="F276" s="3" t="s">
        <v>1141</v>
      </c>
      <c r="G276" s="3" t="s">
        <v>515</v>
      </c>
      <c r="H276" s="3" t="s">
        <v>1142</v>
      </c>
      <c r="I276" s="3" t="s">
        <v>1277</v>
      </c>
      <c r="J276" s="5" t="s">
        <v>1283</v>
      </c>
      <c r="K276" s="3">
        <v>1000000</v>
      </c>
      <c r="L276" s="3">
        <v>0.39400000000000002</v>
      </c>
      <c r="M276" s="3">
        <v>536</v>
      </c>
      <c r="N276" s="3">
        <v>0</v>
      </c>
      <c r="O276" s="3">
        <f t="shared" si="48"/>
        <v>0</v>
      </c>
      <c r="P276" s="3">
        <f t="shared" si="49"/>
        <v>0.1</v>
      </c>
      <c r="Q276" s="3">
        <f t="shared" si="50"/>
        <v>3940</v>
      </c>
      <c r="R276" s="3">
        <f t="shared" si="51"/>
        <v>32.111840000000001</v>
      </c>
      <c r="S276" s="3">
        <f t="shared" si="52"/>
        <v>126.5206496</v>
      </c>
      <c r="T276" s="3">
        <f t="shared" si="53"/>
        <v>4.6189</v>
      </c>
      <c r="U276" s="3">
        <f t="shared" si="54"/>
        <v>1.4087000000000001</v>
      </c>
      <c r="V276" s="3">
        <f t="shared" si="55"/>
        <v>2.6789000000000001</v>
      </c>
      <c r="W276" s="3">
        <f t="shared" si="56"/>
        <v>66</v>
      </c>
      <c r="X276" s="3">
        <f t="shared" si="57"/>
        <v>57</v>
      </c>
      <c r="Y276" s="3">
        <f t="shared" si="58"/>
        <v>64</v>
      </c>
      <c r="Z276" s="3">
        <f t="shared" si="59"/>
        <v>187</v>
      </c>
    </row>
    <row r="277" spans="1:26" ht="30" customHeight="1" x14ac:dyDescent="0.25">
      <c r="A277" s="1" t="s">
        <v>275</v>
      </c>
      <c r="B277" s="10">
        <v>394294</v>
      </c>
      <c r="C277" s="10">
        <v>417290</v>
      </c>
      <c r="D277" s="10">
        <v>394269</v>
      </c>
      <c r="E277" s="3" t="s">
        <v>507</v>
      </c>
      <c r="F277" s="3" t="s">
        <v>1060</v>
      </c>
      <c r="G277" s="3" t="s">
        <v>515</v>
      </c>
      <c r="H277" s="3" t="s">
        <v>1061</v>
      </c>
      <c r="I277" s="3" t="s">
        <v>1277</v>
      </c>
      <c r="J277" s="5" t="s">
        <v>1283</v>
      </c>
      <c r="K277" s="3">
        <v>5000000</v>
      </c>
      <c r="L277" s="3">
        <v>0.61099999999999999</v>
      </c>
      <c r="M277" s="3">
        <v>2188</v>
      </c>
      <c r="N277" s="3">
        <v>0</v>
      </c>
      <c r="O277" s="3">
        <f t="shared" si="48"/>
        <v>0</v>
      </c>
      <c r="P277" s="3">
        <f t="shared" si="49"/>
        <v>0.1</v>
      </c>
      <c r="Q277" s="3">
        <f t="shared" si="50"/>
        <v>30550</v>
      </c>
      <c r="R277" s="3">
        <f t="shared" si="51"/>
        <v>13.368679999999999</v>
      </c>
      <c r="S277" s="3">
        <f t="shared" si="52"/>
        <v>408.41317400000003</v>
      </c>
      <c r="T277" s="3">
        <f t="shared" si="53"/>
        <v>8.7065999999999999</v>
      </c>
      <c r="U277" s="3">
        <f t="shared" si="54"/>
        <v>0.46179999999999999</v>
      </c>
      <c r="V277" s="3">
        <f t="shared" si="55"/>
        <v>4.8036000000000003</v>
      </c>
      <c r="W277" s="3">
        <f t="shared" si="56"/>
        <v>83</v>
      </c>
      <c r="X277" s="3">
        <f t="shared" si="57"/>
        <v>56</v>
      </c>
      <c r="Y277" s="3">
        <f t="shared" si="58"/>
        <v>75</v>
      </c>
      <c r="Z277" s="3">
        <f t="shared" si="59"/>
        <v>214</v>
      </c>
    </row>
    <row r="278" spans="1:26" ht="30" customHeight="1" x14ac:dyDescent="0.25">
      <c r="A278" s="1" t="s">
        <v>276</v>
      </c>
      <c r="B278" s="10">
        <v>394294</v>
      </c>
      <c r="C278" s="10">
        <v>379282</v>
      </c>
      <c r="D278" s="10">
        <v>394269</v>
      </c>
      <c r="E278" s="3" t="s">
        <v>508</v>
      </c>
      <c r="F278" s="3" t="s">
        <v>1146</v>
      </c>
      <c r="G278" s="3" t="s">
        <v>515</v>
      </c>
      <c r="H278" s="3" t="s">
        <v>1145</v>
      </c>
      <c r="I278" s="3" t="s">
        <v>1277</v>
      </c>
      <c r="J278" s="5" t="s">
        <v>1283</v>
      </c>
      <c r="K278" s="3">
        <v>280000</v>
      </c>
      <c r="L278" s="3">
        <v>0.53800000000000003</v>
      </c>
      <c r="M278" s="3">
        <v>2276</v>
      </c>
      <c r="N278" s="3">
        <v>0</v>
      </c>
      <c r="O278" s="3">
        <f t="shared" si="48"/>
        <v>0</v>
      </c>
      <c r="P278" s="3">
        <f t="shared" si="49"/>
        <v>0.1</v>
      </c>
      <c r="Q278" s="3">
        <f t="shared" si="50"/>
        <v>1506.4</v>
      </c>
      <c r="R278" s="3">
        <f t="shared" si="51"/>
        <v>28.244879999983176</v>
      </c>
      <c r="S278" s="3">
        <f t="shared" si="52"/>
        <v>42.548087231974655</v>
      </c>
      <c r="T278" s="3">
        <f t="shared" si="53"/>
        <v>2.7713000000000001</v>
      </c>
      <c r="U278" s="3">
        <f t="shared" si="54"/>
        <v>1.2009000000000001</v>
      </c>
      <c r="V278" s="3">
        <f t="shared" si="55"/>
        <v>1.4779999999999998</v>
      </c>
      <c r="W278" s="3">
        <f t="shared" si="56"/>
        <v>59</v>
      </c>
      <c r="X278" s="3">
        <f t="shared" si="57"/>
        <v>57</v>
      </c>
      <c r="Y278" s="3">
        <f t="shared" si="58"/>
        <v>63</v>
      </c>
      <c r="Z278" s="3">
        <f t="shared" si="59"/>
        <v>179</v>
      </c>
    </row>
    <row r="279" spans="1:26" ht="30" customHeight="1" x14ac:dyDescent="0.25">
      <c r="A279" s="1" t="s">
        <v>277</v>
      </c>
      <c r="B279" s="10">
        <v>394294</v>
      </c>
      <c r="C279" s="10">
        <v>379282</v>
      </c>
      <c r="D279" s="10">
        <v>383298</v>
      </c>
      <c r="E279" s="3" t="s">
        <v>507</v>
      </c>
      <c r="F279" s="3" t="s">
        <v>1144</v>
      </c>
      <c r="G279" s="3" t="s">
        <v>515</v>
      </c>
      <c r="H279" s="3" t="s">
        <v>1145</v>
      </c>
      <c r="I279" s="3" t="s">
        <v>1277</v>
      </c>
      <c r="J279" s="5" t="s">
        <v>1283</v>
      </c>
      <c r="K279" s="3">
        <v>360000</v>
      </c>
      <c r="L279" s="3">
        <v>0.53800000000000003</v>
      </c>
      <c r="M279" s="3">
        <v>2276</v>
      </c>
      <c r="N279" s="3">
        <v>0</v>
      </c>
      <c r="O279" s="3">
        <f t="shared" si="48"/>
        <v>0</v>
      </c>
      <c r="P279" s="3">
        <f t="shared" si="49"/>
        <v>0.1</v>
      </c>
      <c r="Q279" s="3">
        <f t="shared" si="50"/>
        <v>1936.8</v>
      </c>
      <c r="R279" s="3">
        <f t="shared" si="51"/>
        <v>54.244880000008415</v>
      </c>
      <c r="S279" s="3">
        <f t="shared" si="52"/>
        <v>105.0614835840163</v>
      </c>
      <c r="T279" s="3">
        <f t="shared" si="53"/>
        <v>3.2101000000000002</v>
      </c>
      <c r="U279" s="3">
        <f t="shared" si="54"/>
        <v>2.8405999999999998</v>
      </c>
      <c r="V279" s="3">
        <f t="shared" si="55"/>
        <v>2.3786999999999998</v>
      </c>
      <c r="W279" s="3">
        <f t="shared" si="56"/>
        <v>59</v>
      </c>
      <c r="X279" s="3">
        <f t="shared" si="57"/>
        <v>59</v>
      </c>
      <c r="Y279" s="3">
        <f t="shared" si="58"/>
        <v>64</v>
      </c>
      <c r="Z279" s="3">
        <f t="shared" si="59"/>
        <v>182</v>
      </c>
    </row>
    <row r="280" spans="1:26" ht="30" customHeight="1" x14ac:dyDescent="0.25">
      <c r="A280" s="1" t="s">
        <v>278</v>
      </c>
      <c r="B280" s="10">
        <v>365277</v>
      </c>
      <c r="C280" s="10">
        <v>379282</v>
      </c>
      <c r="D280" s="10">
        <v>383298</v>
      </c>
      <c r="E280" s="3" t="s">
        <v>507</v>
      </c>
      <c r="F280" s="3" t="s">
        <v>571</v>
      </c>
      <c r="G280" s="3" t="s">
        <v>515</v>
      </c>
      <c r="H280" s="3" t="s">
        <v>572</v>
      </c>
      <c r="I280" s="3" t="s">
        <v>1277</v>
      </c>
      <c r="J280" s="5" t="s">
        <v>1283</v>
      </c>
      <c r="K280" s="3">
        <v>1000000</v>
      </c>
      <c r="L280" s="3">
        <v>0.48</v>
      </c>
      <c r="M280" s="3">
        <v>654</v>
      </c>
      <c r="N280" s="3">
        <v>0</v>
      </c>
      <c r="O280" s="3">
        <f t="shared" si="48"/>
        <v>0</v>
      </c>
      <c r="P280" s="3">
        <f t="shared" si="49"/>
        <v>0.1</v>
      </c>
      <c r="Q280" s="3">
        <f t="shared" si="50"/>
        <v>4800</v>
      </c>
      <c r="R280" s="3">
        <f t="shared" si="51"/>
        <v>3.1392000000000002</v>
      </c>
      <c r="S280" s="3">
        <f t="shared" si="52"/>
        <v>15.068160000000002</v>
      </c>
      <c r="T280" s="3">
        <f t="shared" si="53"/>
        <v>5.1501000000000001</v>
      </c>
      <c r="U280" s="3">
        <f t="shared" si="54"/>
        <v>6.9199999999999998E-2</v>
      </c>
      <c r="V280" s="3">
        <f t="shared" si="55"/>
        <v>0.66969999999999996</v>
      </c>
      <c r="W280" s="3">
        <f t="shared" si="56"/>
        <v>71</v>
      </c>
      <c r="X280" s="3">
        <f t="shared" si="57"/>
        <v>56</v>
      </c>
      <c r="Y280" s="3">
        <f t="shared" si="58"/>
        <v>62</v>
      </c>
      <c r="Z280" s="3">
        <f t="shared" si="59"/>
        <v>189</v>
      </c>
    </row>
    <row r="281" spans="1:26" ht="30" customHeight="1" x14ac:dyDescent="0.25">
      <c r="A281" s="1" t="s">
        <v>279</v>
      </c>
      <c r="B281" s="10">
        <v>365277</v>
      </c>
      <c r="C281" s="10">
        <v>379282</v>
      </c>
      <c r="D281" s="10">
        <v>394269</v>
      </c>
      <c r="E281" s="3" t="s">
        <v>508</v>
      </c>
      <c r="F281" s="3" t="s">
        <v>1155</v>
      </c>
      <c r="G281" s="3" t="s">
        <v>512</v>
      </c>
      <c r="H281" s="3" t="s">
        <v>1148</v>
      </c>
      <c r="I281" s="3" t="s">
        <v>1277</v>
      </c>
      <c r="J281" s="5" t="s">
        <v>1283</v>
      </c>
      <c r="K281" s="3">
        <v>190000</v>
      </c>
      <c r="L281" s="3">
        <v>0.59199999999999997</v>
      </c>
      <c r="M281" s="3">
        <v>7131</v>
      </c>
      <c r="N281" s="3">
        <v>0</v>
      </c>
      <c r="O281" s="3">
        <f t="shared" si="48"/>
        <v>0</v>
      </c>
      <c r="P281" s="3">
        <f t="shared" si="49"/>
        <v>0</v>
      </c>
      <c r="Q281" s="3">
        <f t="shared" si="50"/>
        <v>1124.8</v>
      </c>
      <c r="R281" s="3">
        <f t="shared" si="51"/>
        <v>75.815520000007638</v>
      </c>
      <c r="S281" s="3">
        <f t="shared" si="52"/>
        <v>85.277296896008579</v>
      </c>
      <c r="T281" s="3">
        <f t="shared" si="53"/>
        <v>2.3325</v>
      </c>
      <c r="U281" s="3">
        <f t="shared" si="54"/>
        <v>3.7181999999999999</v>
      </c>
      <c r="V281" s="3">
        <f t="shared" si="55"/>
        <v>2.0785</v>
      </c>
      <c r="W281" s="3">
        <f t="shared" si="56"/>
        <v>58</v>
      </c>
      <c r="X281" s="3">
        <f t="shared" si="57"/>
        <v>61</v>
      </c>
      <c r="Y281" s="3">
        <f t="shared" si="58"/>
        <v>58</v>
      </c>
      <c r="Z281" s="3">
        <f t="shared" si="59"/>
        <v>177</v>
      </c>
    </row>
    <row r="282" spans="1:26" ht="30" customHeight="1" x14ac:dyDescent="0.25">
      <c r="A282" s="1" t="s">
        <v>280</v>
      </c>
      <c r="B282" s="10">
        <v>365277</v>
      </c>
      <c r="C282" s="10">
        <v>354261</v>
      </c>
      <c r="D282" s="10">
        <v>394269</v>
      </c>
      <c r="E282" s="3" t="s">
        <v>507</v>
      </c>
      <c r="F282" s="3" t="s">
        <v>1147</v>
      </c>
      <c r="G282" s="3" t="s">
        <v>512</v>
      </c>
      <c r="H282" s="3" t="s">
        <v>1148</v>
      </c>
      <c r="I282" s="3" t="s">
        <v>1277</v>
      </c>
      <c r="J282" s="5" t="s">
        <v>1283</v>
      </c>
      <c r="K282" s="3">
        <v>1600000</v>
      </c>
      <c r="L282" s="3">
        <v>0.59199999999999997</v>
      </c>
      <c r="M282" s="3">
        <v>7131</v>
      </c>
      <c r="N282" s="3">
        <v>0</v>
      </c>
      <c r="O282" s="3">
        <f t="shared" si="48"/>
        <v>0</v>
      </c>
      <c r="P282" s="3">
        <f t="shared" si="49"/>
        <v>0</v>
      </c>
      <c r="Q282" s="3">
        <f t="shared" si="50"/>
        <v>9472</v>
      </c>
      <c r="R282" s="3">
        <f t="shared" si="51"/>
        <v>46.215519999999998</v>
      </c>
      <c r="S282" s="3">
        <f t="shared" si="52"/>
        <v>437.75340543999999</v>
      </c>
      <c r="T282" s="3">
        <f t="shared" si="53"/>
        <v>7.0206999999999997</v>
      </c>
      <c r="U282" s="3">
        <f t="shared" si="54"/>
        <v>2.2631999999999999</v>
      </c>
      <c r="V282" s="3">
        <f t="shared" si="55"/>
        <v>5.0114999999999998</v>
      </c>
      <c r="W282" s="3">
        <f t="shared" si="56"/>
        <v>81</v>
      </c>
      <c r="X282" s="3">
        <f t="shared" si="57"/>
        <v>58</v>
      </c>
      <c r="Y282" s="3">
        <f t="shared" si="58"/>
        <v>70</v>
      </c>
      <c r="Z282" s="3">
        <f t="shared" si="59"/>
        <v>209</v>
      </c>
    </row>
    <row r="283" spans="1:26" ht="30" customHeight="1" x14ac:dyDescent="0.25">
      <c r="A283" s="1" t="s">
        <v>281</v>
      </c>
      <c r="B283" s="10">
        <v>358242</v>
      </c>
      <c r="C283" s="10">
        <v>354261</v>
      </c>
      <c r="D283" s="10">
        <v>366241</v>
      </c>
      <c r="E283" s="3" t="s">
        <v>507</v>
      </c>
      <c r="F283" s="3" t="s">
        <v>1063</v>
      </c>
      <c r="G283" s="3" t="s">
        <v>512</v>
      </c>
      <c r="H283" s="3" t="s">
        <v>1062</v>
      </c>
      <c r="I283" s="3" t="s">
        <v>1277</v>
      </c>
      <c r="J283" s="5" t="s">
        <v>1283</v>
      </c>
      <c r="K283" s="3">
        <v>1100000</v>
      </c>
      <c r="L283" s="3">
        <v>0.51200000000000001</v>
      </c>
      <c r="M283" s="3">
        <v>1455</v>
      </c>
      <c r="N283" s="3">
        <v>0</v>
      </c>
      <c r="O283" s="3">
        <f t="shared" si="48"/>
        <v>0</v>
      </c>
      <c r="P283" s="3">
        <f t="shared" si="49"/>
        <v>0</v>
      </c>
      <c r="Q283" s="3">
        <f t="shared" si="50"/>
        <v>5632</v>
      </c>
      <c r="R283" s="3">
        <f t="shared" si="51"/>
        <v>17.4496</v>
      </c>
      <c r="S283" s="3">
        <f t="shared" si="52"/>
        <v>98.276147200000011</v>
      </c>
      <c r="T283" s="3">
        <f t="shared" si="53"/>
        <v>5.7042999999999999</v>
      </c>
      <c r="U283" s="3">
        <f t="shared" si="54"/>
        <v>0.55420000000000003</v>
      </c>
      <c r="V283" s="3">
        <f t="shared" si="55"/>
        <v>2.2170000000000001</v>
      </c>
      <c r="W283" s="3">
        <f t="shared" si="56"/>
        <v>76</v>
      </c>
      <c r="X283" s="3">
        <f t="shared" si="57"/>
        <v>57</v>
      </c>
      <c r="Y283" s="3">
        <f t="shared" si="58"/>
        <v>58</v>
      </c>
      <c r="Z283" s="3">
        <f t="shared" si="59"/>
        <v>191</v>
      </c>
    </row>
    <row r="284" spans="1:26" ht="30" customHeight="1" x14ac:dyDescent="0.25">
      <c r="A284" s="1" t="s">
        <v>282</v>
      </c>
      <c r="B284" s="10">
        <v>394269</v>
      </c>
      <c r="C284" s="10">
        <v>354261</v>
      </c>
      <c r="D284" s="10">
        <v>366241</v>
      </c>
      <c r="E284" s="3" t="s">
        <v>508</v>
      </c>
      <c r="F284" s="3" t="s">
        <v>1156</v>
      </c>
      <c r="G284" s="3" t="s">
        <v>512</v>
      </c>
      <c r="H284" s="3" t="s">
        <v>1157</v>
      </c>
      <c r="I284" s="3" t="s">
        <v>1277</v>
      </c>
      <c r="J284" s="5" t="s">
        <v>1283</v>
      </c>
      <c r="K284" s="3">
        <v>2700000</v>
      </c>
      <c r="L284" s="3">
        <v>0.434</v>
      </c>
      <c r="M284" s="3">
        <v>899</v>
      </c>
      <c r="N284" s="3">
        <v>0</v>
      </c>
      <c r="O284" s="3">
        <f t="shared" si="48"/>
        <v>0</v>
      </c>
      <c r="P284" s="3">
        <f t="shared" si="49"/>
        <v>0</v>
      </c>
      <c r="Q284" s="3">
        <f t="shared" si="50"/>
        <v>11718</v>
      </c>
      <c r="R284" s="3">
        <f t="shared" si="51"/>
        <v>13.90166</v>
      </c>
      <c r="S284" s="3">
        <f t="shared" si="52"/>
        <v>162.89965187999999</v>
      </c>
      <c r="T284" s="3">
        <f t="shared" si="53"/>
        <v>7.3902999999999999</v>
      </c>
      <c r="U284" s="3">
        <f t="shared" si="54"/>
        <v>0.50800000000000001</v>
      </c>
      <c r="V284" s="3">
        <f t="shared" si="55"/>
        <v>3.0714999999999999</v>
      </c>
      <c r="W284" s="3">
        <f t="shared" si="56"/>
        <v>82</v>
      </c>
      <c r="X284" s="3">
        <f t="shared" si="57"/>
        <v>56</v>
      </c>
      <c r="Y284" s="3">
        <f t="shared" si="58"/>
        <v>59</v>
      </c>
      <c r="Z284" s="3">
        <f t="shared" si="59"/>
        <v>197</v>
      </c>
    </row>
    <row r="285" spans="1:26" ht="30" customHeight="1" x14ac:dyDescent="0.25">
      <c r="A285" s="1" t="s">
        <v>283</v>
      </c>
      <c r="B285" s="10">
        <v>394269</v>
      </c>
      <c r="C285" s="10">
        <v>423249</v>
      </c>
      <c r="D285" s="10">
        <v>366241</v>
      </c>
      <c r="E285" s="3" t="s">
        <v>508</v>
      </c>
      <c r="F285" s="3" t="s">
        <v>1159</v>
      </c>
      <c r="G285" s="3" t="s">
        <v>514</v>
      </c>
      <c r="H285" s="3" t="s">
        <v>1157</v>
      </c>
      <c r="I285" s="3" t="s">
        <v>1277</v>
      </c>
      <c r="J285" s="5" t="s">
        <v>1283</v>
      </c>
      <c r="K285" s="3">
        <v>54000</v>
      </c>
      <c r="L285" s="3">
        <v>0.434</v>
      </c>
      <c r="M285" s="3">
        <v>899</v>
      </c>
      <c r="N285" s="3">
        <v>0</v>
      </c>
      <c r="O285" s="3">
        <f t="shared" si="48"/>
        <v>0</v>
      </c>
      <c r="P285" s="3">
        <f t="shared" si="49"/>
        <v>0</v>
      </c>
      <c r="Q285" s="3">
        <f t="shared" si="50"/>
        <v>234.36</v>
      </c>
      <c r="R285" s="3">
        <f t="shared" si="51"/>
        <v>51.101659999996862</v>
      </c>
      <c r="S285" s="3">
        <f t="shared" si="52"/>
        <v>11.976185037599265</v>
      </c>
      <c r="T285" s="3">
        <f t="shared" si="53"/>
        <v>0.90060000000000007</v>
      </c>
      <c r="U285" s="3">
        <f t="shared" si="54"/>
        <v>2.6557999999999997</v>
      </c>
      <c r="V285" s="3">
        <f t="shared" si="55"/>
        <v>0.53110000000000002</v>
      </c>
      <c r="W285" s="3">
        <f t="shared" si="56"/>
        <v>57</v>
      </c>
      <c r="X285" s="3">
        <f t="shared" si="57"/>
        <v>58</v>
      </c>
      <c r="Y285" s="3">
        <f t="shared" si="58"/>
        <v>56</v>
      </c>
      <c r="Z285" s="3">
        <f t="shared" si="59"/>
        <v>171</v>
      </c>
    </row>
    <row r="286" spans="1:26" ht="30" customHeight="1" x14ac:dyDescent="0.25">
      <c r="A286" s="1" t="s">
        <v>284</v>
      </c>
      <c r="B286" s="10">
        <v>540392</v>
      </c>
      <c r="C286" s="10">
        <v>540379</v>
      </c>
      <c r="D286" s="10">
        <v>556363</v>
      </c>
      <c r="E286" s="3" t="s">
        <v>507</v>
      </c>
      <c r="F286" s="3" t="s">
        <v>596</v>
      </c>
      <c r="G286" s="3" t="s">
        <v>515</v>
      </c>
      <c r="H286" s="3" t="s">
        <v>573</v>
      </c>
      <c r="I286" s="3" t="s">
        <v>1278</v>
      </c>
      <c r="J286" s="5" t="s">
        <v>1283</v>
      </c>
      <c r="K286" s="3">
        <v>220000</v>
      </c>
      <c r="L286" s="3">
        <v>0.52800000000000002</v>
      </c>
      <c r="M286" s="3">
        <v>515</v>
      </c>
      <c r="N286" s="3">
        <v>0</v>
      </c>
      <c r="O286" s="3">
        <f t="shared" si="48"/>
        <v>0</v>
      </c>
      <c r="P286" s="3">
        <f t="shared" si="49"/>
        <v>0.1</v>
      </c>
      <c r="Q286" s="3">
        <f t="shared" si="50"/>
        <v>1161.5999999999999</v>
      </c>
      <c r="R286" s="3">
        <f t="shared" si="51"/>
        <v>10.31920000001719</v>
      </c>
      <c r="S286" s="3">
        <f t="shared" si="52"/>
        <v>11.986782720019967</v>
      </c>
      <c r="T286" s="3">
        <f t="shared" si="53"/>
        <v>2.3555999999999999</v>
      </c>
      <c r="U286" s="3">
        <f t="shared" si="54"/>
        <v>0.20779999999999998</v>
      </c>
      <c r="V286" s="3">
        <f t="shared" si="55"/>
        <v>0.55420000000000003</v>
      </c>
      <c r="W286" s="3">
        <f t="shared" si="56"/>
        <v>58</v>
      </c>
      <c r="X286" s="3">
        <f t="shared" si="57"/>
        <v>56</v>
      </c>
      <c r="Y286" s="3">
        <f t="shared" si="58"/>
        <v>62</v>
      </c>
      <c r="Z286" s="3">
        <f t="shared" si="59"/>
        <v>176</v>
      </c>
    </row>
    <row r="287" spans="1:26" ht="30" customHeight="1" x14ac:dyDescent="0.25">
      <c r="A287" s="1" t="s">
        <v>285</v>
      </c>
      <c r="B287" s="10">
        <v>540392</v>
      </c>
      <c r="C287" s="10">
        <v>560377</v>
      </c>
      <c r="D287" s="10">
        <v>556363</v>
      </c>
      <c r="E287" s="3" t="s">
        <v>507</v>
      </c>
      <c r="F287" s="3" t="s">
        <v>612</v>
      </c>
      <c r="G287" s="3" t="s">
        <v>515</v>
      </c>
      <c r="H287" s="3" t="s">
        <v>574</v>
      </c>
      <c r="I287" s="3" t="s">
        <v>1278</v>
      </c>
      <c r="J287" s="5" t="s">
        <v>1283</v>
      </c>
      <c r="K287" s="3">
        <v>40000</v>
      </c>
      <c r="L287" s="3">
        <v>0.52800000000000002</v>
      </c>
      <c r="M287" s="3">
        <v>515</v>
      </c>
      <c r="N287" s="3">
        <v>0</v>
      </c>
      <c r="O287" s="3">
        <f t="shared" si="48"/>
        <v>0</v>
      </c>
      <c r="P287" s="3">
        <f t="shared" si="49"/>
        <v>0.1</v>
      </c>
      <c r="Q287" s="3">
        <f t="shared" si="50"/>
        <v>211.2</v>
      </c>
      <c r="R287" s="3">
        <f t="shared" si="51"/>
        <v>35.919200000002149</v>
      </c>
      <c r="S287" s="3">
        <f t="shared" si="52"/>
        <v>7.5861350400004541</v>
      </c>
      <c r="T287" s="3">
        <f t="shared" si="53"/>
        <v>0.85450000000000004</v>
      </c>
      <c r="U287" s="3">
        <f t="shared" si="54"/>
        <v>1.7321</v>
      </c>
      <c r="V287" s="3">
        <f t="shared" si="55"/>
        <v>0.41570000000000001</v>
      </c>
      <c r="W287" s="3">
        <f t="shared" si="56"/>
        <v>57</v>
      </c>
      <c r="X287" s="3">
        <f t="shared" si="57"/>
        <v>57</v>
      </c>
      <c r="Y287" s="3">
        <f t="shared" si="58"/>
        <v>62</v>
      </c>
      <c r="Z287" s="3">
        <f t="shared" si="59"/>
        <v>176</v>
      </c>
    </row>
    <row r="288" spans="1:26" ht="30" customHeight="1" x14ac:dyDescent="0.25">
      <c r="A288" s="1" t="s">
        <v>286</v>
      </c>
      <c r="B288" s="10">
        <v>540392</v>
      </c>
      <c r="C288" s="10">
        <v>560377</v>
      </c>
      <c r="D288" s="10">
        <v>544414</v>
      </c>
      <c r="E288" s="3" t="s">
        <v>507</v>
      </c>
      <c r="F288" s="3" t="s">
        <v>611</v>
      </c>
      <c r="G288" s="3" t="s">
        <v>515</v>
      </c>
      <c r="H288" s="3" t="s">
        <v>575</v>
      </c>
      <c r="I288" s="3" t="s">
        <v>1278</v>
      </c>
      <c r="J288" s="5" t="s">
        <v>1283</v>
      </c>
      <c r="K288" s="3">
        <v>110000</v>
      </c>
      <c r="L288" s="3">
        <v>0.52800000000000002</v>
      </c>
      <c r="M288" s="3">
        <v>515</v>
      </c>
      <c r="N288" s="3">
        <v>0</v>
      </c>
      <c r="O288" s="3">
        <f t="shared" si="48"/>
        <v>0</v>
      </c>
      <c r="P288" s="3">
        <f t="shared" si="49"/>
        <v>0.1</v>
      </c>
      <c r="Q288" s="3">
        <f t="shared" si="50"/>
        <v>580.79999999999995</v>
      </c>
      <c r="R288" s="3">
        <f t="shared" si="51"/>
        <v>31.519200000008595</v>
      </c>
      <c r="S288" s="3">
        <f t="shared" si="52"/>
        <v>18.306351360004992</v>
      </c>
      <c r="T288" s="3">
        <f t="shared" si="53"/>
        <v>1.4779999999999998</v>
      </c>
      <c r="U288" s="3">
        <f t="shared" si="54"/>
        <v>1.3625</v>
      </c>
      <c r="V288" s="3">
        <f t="shared" si="55"/>
        <v>0.85450000000000004</v>
      </c>
      <c r="W288" s="3">
        <f t="shared" si="56"/>
        <v>57</v>
      </c>
      <c r="X288" s="3">
        <f t="shared" si="57"/>
        <v>57</v>
      </c>
      <c r="Y288" s="3">
        <f t="shared" si="58"/>
        <v>62</v>
      </c>
      <c r="Z288" s="3">
        <f t="shared" si="59"/>
        <v>176</v>
      </c>
    </row>
    <row r="289" spans="1:26" ht="30" customHeight="1" x14ac:dyDescent="0.25">
      <c r="A289" s="1" t="s">
        <v>287</v>
      </c>
      <c r="B289" s="10">
        <v>540392</v>
      </c>
      <c r="C289" s="10">
        <v>536407</v>
      </c>
      <c r="D289" s="10">
        <v>544414</v>
      </c>
      <c r="E289" s="3" t="s">
        <v>507</v>
      </c>
      <c r="F289" s="3" t="s">
        <v>1160</v>
      </c>
      <c r="G289" s="3" t="s">
        <v>512</v>
      </c>
      <c r="H289" s="3" t="s">
        <v>1149</v>
      </c>
      <c r="I289" s="3" t="s">
        <v>1278</v>
      </c>
      <c r="J289" s="5" t="s">
        <v>1283</v>
      </c>
      <c r="K289" s="3">
        <v>120000</v>
      </c>
      <c r="L289" s="3">
        <v>0.52800000000000002</v>
      </c>
      <c r="M289" s="3">
        <v>515</v>
      </c>
      <c r="N289" s="3">
        <v>0</v>
      </c>
      <c r="O289" s="3">
        <f t="shared" si="48"/>
        <v>0</v>
      </c>
      <c r="P289" s="3">
        <f t="shared" si="49"/>
        <v>0</v>
      </c>
      <c r="Q289" s="3">
        <f t="shared" si="50"/>
        <v>633.6</v>
      </c>
      <c r="R289" s="3">
        <f t="shared" si="51"/>
        <v>52.319199999995703</v>
      </c>
      <c r="S289" s="3">
        <f t="shared" si="52"/>
        <v>33.149445119997274</v>
      </c>
      <c r="T289" s="3">
        <f t="shared" si="53"/>
        <v>1.5704000000000002</v>
      </c>
      <c r="U289" s="3">
        <f t="shared" si="54"/>
        <v>2.7482000000000002</v>
      </c>
      <c r="V289" s="3">
        <f t="shared" si="55"/>
        <v>1.3393999999999999</v>
      </c>
      <c r="W289" s="3">
        <f t="shared" si="56"/>
        <v>57</v>
      </c>
      <c r="X289" s="3">
        <f t="shared" si="57"/>
        <v>58</v>
      </c>
      <c r="Y289" s="3">
        <f t="shared" si="58"/>
        <v>57</v>
      </c>
      <c r="Z289" s="3">
        <f t="shared" si="59"/>
        <v>172</v>
      </c>
    </row>
    <row r="290" spans="1:26" ht="30" customHeight="1" x14ac:dyDescent="0.25">
      <c r="A290" s="1" t="s">
        <v>288</v>
      </c>
      <c r="B290" s="10">
        <v>505136</v>
      </c>
      <c r="C290" s="10">
        <v>519132</v>
      </c>
      <c r="D290" s="10">
        <v>518121</v>
      </c>
      <c r="E290" s="3" t="s">
        <v>507</v>
      </c>
      <c r="F290" s="3" t="s">
        <v>1158</v>
      </c>
      <c r="G290" s="3" t="s">
        <v>513</v>
      </c>
      <c r="H290" s="3" t="s">
        <v>1167</v>
      </c>
      <c r="I290" s="3" t="s">
        <v>1275</v>
      </c>
      <c r="J290" s="5" t="s">
        <v>1283</v>
      </c>
      <c r="K290" s="3">
        <v>720000</v>
      </c>
      <c r="L290" s="3">
        <v>0.82399999999999995</v>
      </c>
      <c r="M290" s="3">
        <v>9972</v>
      </c>
      <c r="N290" s="3">
        <v>0</v>
      </c>
      <c r="O290" s="3">
        <f t="shared" si="48"/>
        <v>0</v>
      </c>
      <c r="P290" s="3">
        <f t="shared" si="49"/>
        <v>0.1</v>
      </c>
      <c r="Q290" s="3">
        <f t="shared" si="50"/>
        <v>5932.8</v>
      </c>
      <c r="R290" s="3">
        <f t="shared" si="51"/>
        <v>113.36927999997799</v>
      </c>
      <c r="S290" s="3">
        <f t="shared" si="52"/>
        <v>672.59726438386951</v>
      </c>
      <c r="T290" s="3">
        <f t="shared" si="53"/>
        <v>5.7967000000000004</v>
      </c>
      <c r="U290" s="3">
        <f t="shared" si="54"/>
        <v>5.6350999999999996</v>
      </c>
      <c r="V290" s="3">
        <f t="shared" si="55"/>
        <v>5.8429000000000002</v>
      </c>
      <c r="W290" s="3">
        <f t="shared" si="56"/>
        <v>77</v>
      </c>
      <c r="X290" s="3">
        <f t="shared" si="57"/>
        <v>76</v>
      </c>
      <c r="Y290" s="3">
        <f t="shared" si="58"/>
        <v>85</v>
      </c>
      <c r="Z290" s="3">
        <f t="shared" si="59"/>
        <v>238</v>
      </c>
    </row>
    <row r="291" spans="1:26" ht="30" customHeight="1" x14ac:dyDescent="0.25">
      <c r="A291" s="1" t="s">
        <v>289</v>
      </c>
      <c r="B291" s="8" t="s">
        <v>480</v>
      </c>
      <c r="C291" s="8" t="s">
        <v>481</v>
      </c>
      <c r="D291" s="8" t="s">
        <v>485</v>
      </c>
      <c r="E291" s="3" t="s">
        <v>507</v>
      </c>
      <c r="F291" s="3" t="s">
        <v>1172</v>
      </c>
      <c r="G291" s="3" t="s">
        <v>509</v>
      </c>
      <c r="H291" s="3" t="s">
        <v>1150</v>
      </c>
      <c r="I291" s="3" t="s">
        <v>1279</v>
      </c>
      <c r="J291" s="5" t="s">
        <v>1283</v>
      </c>
      <c r="K291" s="3">
        <v>300000</v>
      </c>
      <c r="L291" s="3">
        <v>0.82399999999999995</v>
      </c>
      <c r="M291" s="3">
        <v>9972</v>
      </c>
      <c r="N291" s="3">
        <v>0</v>
      </c>
      <c r="O291" s="3">
        <f t="shared" si="48"/>
        <v>-0.1</v>
      </c>
      <c r="P291" s="3">
        <f t="shared" si="49"/>
        <v>0</v>
      </c>
      <c r="Q291" s="3">
        <f t="shared" si="50"/>
        <v>2472</v>
      </c>
      <c r="R291" s="3">
        <f t="shared" si="51"/>
        <v>120.16928</v>
      </c>
      <c r="S291" s="3">
        <f t="shared" si="52"/>
        <v>297.05846016000004</v>
      </c>
      <c r="T291" s="3">
        <f t="shared" si="53"/>
        <v>3.7644000000000002</v>
      </c>
      <c r="U291" s="3">
        <f t="shared" si="54"/>
        <v>5.9121999999999995</v>
      </c>
      <c r="V291" s="3">
        <f t="shared" si="55"/>
        <v>4.3418000000000001</v>
      </c>
      <c r="W291" s="3">
        <f t="shared" si="56"/>
        <v>61</v>
      </c>
      <c r="X291" s="3">
        <f t="shared" si="57"/>
        <v>70</v>
      </c>
      <c r="Y291" s="3">
        <f t="shared" si="58"/>
        <v>64</v>
      </c>
      <c r="Z291" s="3">
        <f t="shared" si="59"/>
        <v>195</v>
      </c>
    </row>
    <row r="292" spans="1:26" ht="30" customHeight="1" x14ac:dyDescent="0.25">
      <c r="A292" s="1" t="s">
        <v>290</v>
      </c>
      <c r="B292" s="8" t="s">
        <v>481</v>
      </c>
      <c r="C292" s="8" t="s">
        <v>483</v>
      </c>
      <c r="D292" s="8" t="s">
        <v>486</v>
      </c>
      <c r="E292" s="3" t="s">
        <v>507</v>
      </c>
      <c r="F292" s="3" t="s">
        <v>558</v>
      </c>
      <c r="G292" s="3" t="s">
        <v>509</v>
      </c>
      <c r="H292" s="3" t="s">
        <v>559</v>
      </c>
      <c r="I292" s="3" t="s">
        <v>1279</v>
      </c>
      <c r="J292" s="5" t="s">
        <v>1283</v>
      </c>
      <c r="K292" s="3">
        <v>260000</v>
      </c>
      <c r="L292" s="3">
        <v>0.82399999999999995</v>
      </c>
      <c r="M292" s="3">
        <v>9972</v>
      </c>
      <c r="N292" s="3">
        <v>0</v>
      </c>
      <c r="O292" s="3">
        <f t="shared" si="48"/>
        <v>-0.1</v>
      </c>
      <c r="P292" s="3">
        <f t="shared" si="49"/>
        <v>0</v>
      </c>
      <c r="Q292" s="3">
        <f t="shared" si="50"/>
        <v>2142.4</v>
      </c>
      <c r="R292" s="3">
        <f t="shared" si="51"/>
        <v>101.769279999989</v>
      </c>
      <c r="S292" s="3">
        <f t="shared" si="52"/>
        <v>218.03050547197645</v>
      </c>
      <c r="T292" s="3">
        <f t="shared" si="53"/>
        <v>3.4411000000000005</v>
      </c>
      <c r="U292" s="3">
        <f t="shared" si="54"/>
        <v>5.0114999999999998</v>
      </c>
      <c r="V292" s="3">
        <f t="shared" si="55"/>
        <v>3.8336999999999999</v>
      </c>
      <c r="W292" s="3">
        <f t="shared" si="56"/>
        <v>60</v>
      </c>
      <c r="X292" s="3">
        <f t="shared" si="57"/>
        <v>63</v>
      </c>
      <c r="Y292" s="3">
        <f t="shared" si="58"/>
        <v>61</v>
      </c>
      <c r="Z292" s="3">
        <f t="shared" si="59"/>
        <v>184</v>
      </c>
    </row>
    <row r="293" spans="1:26" ht="30" customHeight="1" x14ac:dyDescent="0.25">
      <c r="A293" s="1" t="s">
        <v>291</v>
      </c>
      <c r="B293" s="10">
        <v>478101</v>
      </c>
      <c r="C293" s="8" t="s">
        <v>483</v>
      </c>
      <c r="D293" s="8" t="s">
        <v>465</v>
      </c>
      <c r="E293" s="3" t="s">
        <v>508</v>
      </c>
      <c r="F293" s="3" t="s">
        <v>1169</v>
      </c>
      <c r="G293" s="3" t="s">
        <v>513</v>
      </c>
      <c r="H293" s="3" t="s">
        <v>1151</v>
      </c>
      <c r="I293" s="3" t="s">
        <v>1279</v>
      </c>
      <c r="J293" s="5" t="s">
        <v>1283</v>
      </c>
      <c r="K293" s="3">
        <v>5300000</v>
      </c>
      <c r="L293" s="3">
        <v>0.82399999999999995</v>
      </c>
      <c r="M293" s="3">
        <v>9972</v>
      </c>
      <c r="N293" s="3">
        <v>0</v>
      </c>
      <c r="O293" s="3">
        <f t="shared" si="48"/>
        <v>0</v>
      </c>
      <c r="P293" s="3">
        <f t="shared" si="49"/>
        <v>0.1</v>
      </c>
      <c r="Q293" s="3">
        <f t="shared" si="50"/>
        <v>43672</v>
      </c>
      <c r="R293" s="3">
        <f t="shared" si="51"/>
        <v>120.16928</v>
      </c>
      <c r="S293" s="3">
        <f t="shared" si="52"/>
        <v>5248.0327961600005</v>
      </c>
      <c r="T293" s="3">
        <f t="shared" si="53"/>
        <v>8.960700000000001</v>
      </c>
      <c r="U293" s="3">
        <f t="shared" si="54"/>
        <v>5.9121999999999995</v>
      </c>
      <c r="V293" s="3">
        <f t="shared" si="55"/>
        <v>8.9837999999999987</v>
      </c>
      <c r="W293" s="3">
        <f t="shared" si="56"/>
        <v>83</v>
      </c>
      <c r="X293" s="3">
        <f t="shared" si="57"/>
        <v>77</v>
      </c>
      <c r="Y293" s="3">
        <f t="shared" si="58"/>
        <v>92</v>
      </c>
      <c r="Z293" s="3">
        <f t="shared" si="59"/>
        <v>252</v>
      </c>
    </row>
    <row r="294" spans="1:26" ht="30" customHeight="1" x14ac:dyDescent="0.25">
      <c r="A294" s="1" t="s">
        <v>292</v>
      </c>
      <c r="B294" s="10">
        <v>478101</v>
      </c>
      <c r="C294" s="8" t="s">
        <v>483</v>
      </c>
      <c r="D294" s="8" t="s">
        <v>487</v>
      </c>
      <c r="E294" s="3" t="s">
        <v>508</v>
      </c>
      <c r="F294" s="3" t="s">
        <v>1171</v>
      </c>
      <c r="G294" s="3" t="s">
        <v>513</v>
      </c>
      <c r="H294" s="3" t="s">
        <v>1152</v>
      </c>
      <c r="I294" s="3" t="s">
        <v>1279</v>
      </c>
      <c r="J294" s="5" t="s">
        <v>1283</v>
      </c>
      <c r="K294" s="3">
        <v>210000</v>
      </c>
      <c r="L294" s="3">
        <v>0.82399999999999995</v>
      </c>
      <c r="M294" s="3">
        <v>9972</v>
      </c>
      <c r="N294" s="3">
        <v>0</v>
      </c>
      <c r="O294" s="3">
        <f t="shared" si="48"/>
        <v>0</v>
      </c>
      <c r="P294" s="3">
        <f t="shared" si="49"/>
        <v>0.1</v>
      </c>
      <c r="Q294" s="3">
        <f t="shared" si="50"/>
        <v>1730.4</v>
      </c>
      <c r="R294" s="3">
        <f t="shared" si="51"/>
        <v>103.769279999989</v>
      </c>
      <c r="S294" s="3">
        <f t="shared" si="52"/>
        <v>179.56236211198097</v>
      </c>
      <c r="T294" s="3">
        <f t="shared" si="53"/>
        <v>2.9560999999999997</v>
      </c>
      <c r="U294" s="3">
        <f t="shared" si="54"/>
        <v>5.1501000000000001</v>
      </c>
      <c r="V294" s="3">
        <f t="shared" si="55"/>
        <v>3.3487</v>
      </c>
      <c r="W294" s="3">
        <f t="shared" si="56"/>
        <v>59</v>
      </c>
      <c r="X294" s="3">
        <f t="shared" si="57"/>
        <v>71</v>
      </c>
      <c r="Y294" s="3">
        <f t="shared" si="58"/>
        <v>66</v>
      </c>
      <c r="Z294" s="3">
        <f t="shared" si="59"/>
        <v>196</v>
      </c>
    </row>
    <row r="295" spans="1:26" ht="30" customHeight="1" x14ac:dyDescent="0.25">
      <c r="A295" s="1" t="s">
        <v>293</v>
      </c>
      <c r="B295" s="8" t="s">
        <v>487</v>
      </c>
      <c r="C295" s="8" t="s">
        <v>483</v>
      </c>
      <c r="D295" s="8" t="s">
        <v>486</v>
      </c>
      <c r="E295" s="3" t="s">
        <v>508</v>
      </c>
      <c r="F295" s="3" t="s">
        <v>1153</v>
      </c>
      <c r="G295" s="3" t="s">
        <v>510</v>
      </c>
      <c r="H295" s="3" t="s">
        <v>1153</v>
      </c>
      <c r="I295" s="3" t="s">
        <v>1279</v>
      </c>
      <c r="J295" s="5" t="s">
        <v>1283</v>
      </c>
      <c r="K295" s="3">
        <v>340000</v>
      </c>
      <c r="L295" s="3">
        <v>0.82399999999999995</v>
      </c>
      <c r="M295" s="3">
        <v>9972</v>
      </c>
      <c r="N295" s="3">
        <v>0</v>
      </c>
      <c r="O295" s="3">
        <f t="shared" si="48"/>
        <v>-0.05</v>
      </c>
      <c r="P295" s="3">
        <f t="shared" si="49"/>
        <v>0</v>
      </c>
      <c r="Q295" s="3">
        <f t="shared" si="50"/>
        <v>2801.6</v>
      </c>
      <c r="R295" s="3">
        <f t="shared" si="51"/>
        <v>88.569280000011005</v>
      </c>
      <c r="S295" s="3">
        <f t="shared" si="52"/>
        <v>248.13569484803082</v>
      </c>
      <c r="T295" s="3">
        <f t="shared" si="53"/>
        <v>4.0415000000000001</v>
      </c>
      <c r="U295" s="3">
        <f t="shared" si="54"/>
        <v>4.2263000000000002</v>
      </c>
      <c r="V295" s="3">
        <f t="shared" si="55"/>
        <v>4.0183999999999997</v>
      </c>
      <c r="W295" s="3">
        <f t="shared" si="56"/>
        <v>62</v>
      </c>
      <c r="X295" s="3">
        <f t="shared" si="57"/>
        <v>60</v>
      </c>
      <c r="Y295" s="3">
        <f t="shared" si="58"/>
        <v>62</v>
      </c>
      <c r="Z295" s="3">
        <f t="shared" si="59"/>
        <v>184</v>
      </c>
    </row>
    <row r="296" spans="1:26" ht="30" customHeight="1" x14ac:dyDescent="0.25">
      <c r="A296" s="1" t="s">
        <v>294</v>
      </c>
      <c r="B296" s="10">
        <v>478101</v>
      </c>
      <c r="C296" s="10">
        <v>494121</v>
      </c>
      <c r="D296" s="8" t="s">
        <v>487</v>
      </c>
      <c r="E296" s="3" t="s">
        <v>508</v>
      </c>
      <c r="F296" s="3" t="s">
        <v>1154</v>
      </c>
      <c r="G296" s="3" t="s">
        <v>513</v>
      </c>
      <c r="H296" s="3" t="s">
        <v>1154</v>
      </c>
      <c r="I296" s="3" t="s">
        <v>1279</v>
      </c>
      <c r="J296" s="5" t="s">
        <v>1283</v>
      </c>
      <c r="K296" s="3">
        <v>320000</v>
      </c>
      <c r="L296" s="3">
        <v>0.82399999999999995</v>
      </c>
      <c r="M296" s="3">
        <v>9972</v>
      </c>
      <c r="N296" s="3">
        <v>0</v>
      </c>
      <c r="O296" s="3">
        <f t="shared" si="48"/>
        <v>0</v>
      </c>
      <c r="P296" s="3">
        <f t="shared" si="49"/>
        <v>0.1</v>
      </c>
      <c r="Q296" s="3">
        <f t="shared" si="50"/>
        <v>2636.8</v>
      </c>
      <c r="R296" s="3">
        <f t="shared" si="51"/>
        <v>129.369279999978</v>
      </c>
      <c r="S296" s="3">
        <f t="shared" si="52"/>
        <v>341.12091750394205</v>
      </c>
      <c r="T296" s="3">
        <f t="shared" si="53"/>
        <v>3.9260000000000002</v>
      </c>
      <c r="U296" s="3">
        <f t="shared" si="54"/>
        <v>6.3048000000000002</v>
      </c>
      <c r="V296" s="3">
        <f t="shared" si="55"/>
        <v>4.4802999999999997</v>
      </c>
      <c r="W296" s="3">
        <f t="shared" si="56"/>
        <v>62</v>
      </c>
      <c r="X296" s="3">
        <f t="shared" si="57"/>
        <v>79</v>
      </c>
      <c r="Y296" s="3">
        <f t="shared" si="58"/>
        <v>72</v>
      </c>
      <c r="Z296" s="3">
        <f t="shared" si="59"/>
        <v>213</v>
      </c>
    </row>
    <row r="297" spans="1:26" ht="30" customHeight="1" x14ac:dyDescent="0.25">
      <c r="A297" s="1" t="s">
        <v>295</v>
      </c>
      <c r="B297" s="10">
        <v>518121</v>
      </c>
      <c r="C297" s="10">
        <v>494121</v>
      </c>
      <c r="D297" s="8" t="s">
        <v>487</v>
      </c>
      <c r="E297" s="3" t="s">
        <v>508</v>
      </c>
      <c r="F297" s="3" t="s">
        <v>1161</v>
      </c>
      <c r="G297" s="3" t="s">
        <v>513</v>
      </c>
      <c r="H297" s="3" t="s">
        <v>1161</v>
      </c>
      <c r="I297" s="3" t="s">
        <v>1279</v>
      </c>
      <c r="J297" s="5" t="s">
        <v>1283</v>
      </c>
      <c r="K297" s="3">
        <v>13000000</v>
      </c>
      <c r="L297" s="3">
        <v>0.82399999999999995</v>
      </c>
      <c r="M297" s="3">
        <v>9972</v>
      </c>
      <c r="N297" s="3">
        <v>0</v>
      </c>
      <c r="O297" s="3">
        <f t="shared" si="48"/>
        <v>0</v>
      </c>
      <c r="P297" s="3">
        <f t="shared" si="49"/>
        <v>0.1</v>
      </c>
      <c r="Q297" s="3">
        <f t="shared" si="50"/>
        <v>107120</v>
      </c>
      <c r="R297" s="3">
        <f t="shared" si="51"/>
        <v>112.16928</v>
      </c>
      <c r="S297" s="3">
        <f t="shared" si="52"/>
        <v>12015.573273600001</v>
      </c>
      <c r="T297" s="3">
        <f t="shared" si="53"/>
        <v>9.8613999999999997</v>
      </c>
      <c r="U297" s="3">
        <f t="shared" si="54"/>
        <v>5.4734000000000007</v>
      </c>
      <c r="V297" s="3">
        <f t="shared" si="55"/>
        <v>9.7458999999999989</v>
      </c>
      <c r="W297" s="3">
        <f t="shared" si="56"/>
        <v>84</v>
      </c>
      <c r="X297" s="3">
        <f t="shared" si="57"/>
        <v>74</v>
      </c>
      <c r="Y297" s="3">
        <f t="shared" si="58"/>
        <v>92</v>
      </c>
      <c r="Z297" s="3">
        <f t="shared" si="59"/>
        <v>250</v>
      </c>
    </row>
    <row r="298" spans="1:26" ht="30" customHeight="1" x14ac:dyDescent="0.25">
      <c r="A298" s="1" t="s">
        <v>296</v>
      </c>
      <c r="B298" s="10">
        <v>519132</v>
      </c>
      <c r="C298" s="10">
        <v>518121</v>
      </c>
      <c r="D298" s="10">
        <v>544136</v>
      </c>
      <c r="E298" s="3" t="s">
        <v>508</v>
      </c>
      <c r="F298" s="3" t="s">
        <v>1168</v>
      </c>
      <c r="G298" s="3" t="s">
        <v>511</v>
      </c>
      <c r="H298" s="3" t="s">
        <v>1104</v>
      </c>
      <c r="I298" s="3" t="s">
        <v>1275</v>
      </c>
      <c r="J298" s="5" t="s">
        <v>1283</v>
      </c>
      <c r="K298" s="3">
        <v>500000</v>
      </c>
      <c r="L298" s="3">
        <v>0.82399999999999995</v>
      </c>
      <c r="M298" s="3">
        <v>9972</v>
      </c>
      <c r="N298" s="3">
        <v>0</v>
      </c>
      <c r="O298" s="3">
        <f t="shared" si="48"/>
        <v>0</v>
      </c>
      <c r="P298" s="3">
        <f t="shared" si="49"/>
        <v>-0.2</v>
      </c>
      <c r="Q298" s="3">
        <f t="shared" si="50"/>
        <v>4120</v>
      </c>
      <c r="R298" s="3">
        <f t="shared" si="51"/>
        <v>112.16928</v>
      </c>
      <c r="S298" s="3">
        <f t="shared" si="52"/>
        <v>462.13743360000001</v>
      </c>
      <c r="T298" s="3">
        <f t="shared" si="53"/>
        <v>4.6882000000000001</v>
      </c>
      <c r="U298" s="3">
        <f t="shared" si="54"/>
        <v>5.4734000000000007</v>
      </c>
      <c r="V298" s="3">
        <f t="shared" si="55"/>
        <v>5.1501000000000001</v>
      </c>
      <c r="W298" s="3">
        <f t="shared" si="56"/>
        <v>67</v>
      </c>
      <c r="X298" s="3">
        <f t="shared" si="57"/>
        <v>74</v>
      </c>
      <c r="Y298" s="3">
        <f t="shared" si="58"/>
        <v>57</v>
      </c>
      <c r="Z298" s="3">
        <f t="shared" si="59"/>
        <v>198</v>
      </c>
    </row>
    <row r="299" spans="1:26" ht="30" customHeight="1" x14ac:dyDescent="0.25">
      <c r="A299" s="1" t="s">
        <v>297</v>
      </c>
      <c r="B299" s="10">
        <v>563131</v>
      </c>
      <c r="C299" s="10">
        <v>518121</v>
      </c>
      <c r="D299" s="10">
        <v>544136</v>
      </c>
      <c r="E299" s="3" t="s">
        <v>508</v>
      </c>
      <c r="F299" s="3" t="s">
        <v>560</v>
      </c>
      <c r="G299" s="3" t="s">
        <v>511</v>
      </c>
      <c r="H299" s="3" t="s">
        <v>560</v>
      </c>
      <c r="I299" s="3" t="s">
        <v>1275</v>
      </c>
      <c r="J299" s="5" t="s">
        <v>1283</v>
      </c>
      <c r="K299" s="3">
        <v>1000000</v>
      </c>
      <c r="L299" s="3">
        <v>0.82399999999999995</v>
      </c>
      <c r="M299" s="3">
        <v>9972</v>
      </c>
      <c r="N299" s="3">
        <v>0</v>
      </c>
      <c r="O299" s="3">
        <f t="shared" si="48"/>
        <v>0</v>
      </c>
      <c r="P299" s="3">
        <f t="shared" si="49"/>
        <v>-0.2</v>
      </c>
      <c r="Q299" s="3">
        <f t="shared" si="50"/>
        <v>8240</v>
      </c>
      <c r="R299" s="3">
        <f t="shared" si="51"/>
        <v>92.169280000000001</v>
      </c>
      <c r="S299" s="3">
        <f t="shared" si="52"/>
        <v>759.47486719999995</v>
      </c>
      <c r="T299" s="3">
        <f t="shared" si="53"/>
        <v>6.6512000000000002</v>
      </c>
      <c r="U299" s="3">
        <f t="shared" si="54"/>
        <v>4.4572000000000003</v>
      </c>
      <c r="V299" s="3">
        <f t="shared" si="55"/>
        <v>6.0968999999999998</v>
      </c>
      <c r="W299" s="3">
        <f t="shared" si="56"/>
        <v>80</v>
      </c>
      <c r="X299" s="3">
        <f t="shared" si="57"/>
        <v>65</v>
      </c>
      <c r="Y299" s="3">
        <f t="shared" si="58"/>
        <v>63</v>
      </c>
      <c r="Z299" s="3">
        <f t="shared" si="59"/>
        <v>208</v>
      </c>
    </row>
    <row r="300" spans="1:26" ht="30" customHeight="1" x14ac:dyDescent="0.25">
      <c r="A300" s="1" t="s">
        <v>298</v>
      </c>
      <c r="B300" s="8" t="s">
        <v>487</v>
      </c>
      <c r="C300" s="8" t="s">
        <v>488</v>
      </c>
      <c r="D300" s="10">
        <v>518121</v>
      </c>
      <c r="E300" s="3" t="s">
        <v>508</v>
      </c>
      <c r="F300" s="3" t="s">
        <v>1162</v>
      </c>
      <c r="G300" s="3" t="s">
        <v>513</v>
      </c>
      <c r="H300" s="3" t="s">
        <v>1162</v>
      </c>
      <c r="I300" s="3" t="s">
        <v>1279</v>
      </c>
      <c r="J300" s="5" t="s">
        <v>1283</v>
      </c>
      <c r="K300" s="3">
        <v>1000000</v>
      </c>
      <c r="L300" s="3">
        <v>0.82399999999999995</v>
      </c>
      <c r="M300" s="3">
        <v>9972</v>
      </c>
      <c r="N300" s="3">
        <v>0</v>
      </c>
      <c r="O300" s="3">
        <f t="shared" si="48"/>
        <v>0</v>
      </c>
      <c r="P300" s="3">
        <f t="shared" si="49"/>
        <v>0.1</v>
      </c>
      <c r="Q300" s="3">
        <f t="shared" si="50"/>
        <v>8240</v>
      </c>
      <c r="R300" s="3">
        <f t="shared" si="51"/>
        <v>92.169280000000001</v>
      </c>
      <c r="S300" s="3">
        <f t="shared" si="52"/>
        <v>759.47486719999995</v>
      </c>
      <c r="T300" s="3">
        <f t="shared" si="53"/>
        <v>6.6512000000000002</v>
      </c>
      <c r="U300" s="3">
        <f t="shared" si="54"/>
        <v>4.4572000000000003</v>
      </c>
      <c r="V300" s="3">
        <f t="shared" si="55"/>
        <v>6.0968999999999998</v>
      </c>
      <c r="W300" s="3">
        <f t="shared" si="56"/>
        <v>80</v>
      </c>
      <c r="X300" s="3">
        <f t="shared" si="57"/>
        <v>65</v>
      </c>
      <c r="Y300" s="3">
        <f t="shared" si="58"/>
        <v>86</v>
      </c>
      <c r="Z300" s="3">
        <f t="shared" si="59"/>
        <v>231</v>
      </c>
    </row>
    <row r="301" spans="1:26" ht="30" customHeight="1" x14ac:dyDescent="0.25">
      <c r="A301" s="1" t="s">
        <v>299</v>
      </c>
      <c r="B301" s="10">
        <v>563131</v>
      </c>
      <c r="C301" s="8" t="s">
        <v>488</v>
      </c>
      <c r="D301" s="10">
        <v>518121</v>
      </c>
      <c r="E301" s="3" t="s">
        <v>508</v>
      </c>
      <c r="F301" s="3" t="s">
        <v>1163</v>
      </c>
      <c r="G301" s="3" t="s">
        <v>511</v>
      </c>
      <c r="H301" s="3" t="s">
        <v>1163</v>
      </c>
      <c r="I301" s="3" t="s">
        <v>1279</v>
      </c>
      <c r="J301" s="5" t="s">
        <v>1283</v>
      </c>
      <c r="K301" s="3">
        <v>830000</v>
      </c>
      <c r="L301" s="3">
        <v>0.82399999999999995</v>
      </c>
      <c r="M301" s="3">
        <v>9972</v>
      </c>
      <c r="N301" s="3">
        <v>0</v>
      </c>
      <c r="O301" s="3">
        <f t="shared" si="48"/>
        <v>0</v>
      </c>
      <c r="P301" s="3">
        <f t="shared" si="49"/>
        <v>-0.2</v>
      </c>
      <c r="Q301" s="3">
        <f t="shared" si="50"/>
        <v>6839.2</v>
      </c>
      <c r="R301" s="3">
        <f t="shared" si="51"/>
        <v>88.96928000002201</v>
      </c>
      <c r="S301" s="3">
        <f t="shared" si="52"/>
        <v>608.47869977615051</v>
      </c>
      <c r="T301" s="3">
        <f t="shared" si="53"/>
        <v>6.2124000000000006</v>
      </c>
      <c r="U301" s="3">
        <f t="shared" si="54"/>
        <v>4.2493999999999996</v>
      </c>
      <c r="V301" s="3">
        <f t="shared" si="55"/>
        <v>5.7042999999999999</v>
      </c>
      <c r="W301" s="3">
        <f t="shared" si="56"/>
        <v>79</v>
      </c>
      <c r="X301" s="3">
        <f t="shared" si="57"/>
        <v>64</v>
      </c>
      <c r="Y301" s="3">
        <f t="shared" si="58"/>
        <v>61</v>
      </c>
      <c r="Z301" s="3">
        <f t="shared" si="59"/>
        <v>204</v>
      </c>
    </row>
    <row r="302" spans="1:26" ht="30" customHeight="1" x14ac:dyDescent="0.25">
      <c r="A302" s="1" t="s">
        <v>300</v>
      </c>
      <c r="B302" s="8" t="s">
        <v>487</v>
      </c>
      <c r="C302" s="8" t="s">
        <v>486</v>
      </c>
      <c r="D302" s="8" t="s">
        <v>489</v>
      </c>
      <c r="E302" s="3" t="s">
        <v>508</v>
      </c>
      <c r="F302" s="3" t="s">
        <v>1173</v>
      </c>
      <c r="G302" s="3" t="s">
        <v>510</v>
      </c>
      <c r="H302" s="3" t="s">
        <v>1164</v>
      </c>
      <c r="I302" s="3" t="s">
        <v>1279</v>
      </c>
      <c r="J302" s="5" t="s">
        <v>1283</v>
      </c>
      <c r="K302" s="3">
        <v>230000</v>
      </c>
      <c r="L302" s="3">
        <v>0.82399999999999995</v>
      </c>
      <c r="M302" s="3">
        <v>9972</v>
      </c>
      <c r="N302" s="3">
        <v>0</v>
      </c>
      <c r="O302" s="3">
        <f t="shared" si="48"/>
        <v>-0.05</v>
      </c>
      <c r="P302" s="3">
        <f t="shared" si="49"/>
        <v>0</v>
      </c>
      <c r="Q302" s="3">
        <f t="shared" si="50"/>
        <v>1895.2</v>
      </c>
      <c r="R302" s="3">
        <f t="shared" si="51"/>
        <v>112.9692799999945</v>
      </c>
      <c r="S302" s="3">
        <f t="shared" si="52"/>
        <v>214.09937945598958</v>
      </c>
      <c r="T302" s="3">
        <f t="shared" si="53"/>
        <v>3.1638999999999999</v>
      </c>
      <c r="U302" s="3">
        <f t="shared" si="54"/>
        <v>5.6120000000000001</v>
      </c>
      <c r="V302" s="3">
        <f t="shared" si="55"/>
        <v>3.7413000000000003</v>
      </c>
      <c r="W302" s="3">
        <f t="shared" si="56"/>
        <v>59</v>
      </c>
      <c r="X302" s="3">
        <f t="shared" si="57"/>
        <v>72</v>
      </c>
      <c r="Y302" s="3">
        <f t="shared" si="58"/>
        <v>61</v>
      </c>
      <c r="Z302" s="3">
        <f t="shared" si="59"/>
        <v>192</v>
      </c>
    </row>
    <row r="303" spans="1:26" ht="30" customHeight="1" x14ac:dyDescent="0.25">
      <c r="A303" s="1" t="s">
        <v>301</v>
      </c>
      <c r="B303" s="8" t="s">
        <v>490</v>
      </c>
      <c r="C303" s="8" t="s">
        <v>486</v>
      </c>
      <c r="D303" s="8" t="s">
        <v>489</v>
      </c>
      <c r="E303" s="3" t="s">
        <v>507</v>
      </c>
      <c r="F303" s="3" t="s">
        <v>621</v>
      </c>
      <c r="G303" s="3" t="s">
        <v>509</v>
      </c>
      <c r="H303" s="3" t="s">
        <v>561</v>
      </c>
      <c r="I303" s="3" t="s">
        <v>1279</v>
      </c>
      <c r="J303" s="5" t="s">
        <v>1283</v>
      </c>
      <c r="K303" s="3">
        <v>22000</v>
      </c>
      <c r="L303" s="3">
        <v>0.82399999999999995</v>
      </c>
      <c r="M303" s="3">
        <v>9972</v>
      </c>
      <c r="N303" s="3">
        <v>0</v>
      </c>
      <c r="O303" s="3">
        <f t="shared" si="48"/>
        <v>-0.1</v>
      </c>
      <c r="P303" s="3">
        <f t="shared" si="49"/>
        <v>0</v>
      </c>
      <c r="Q303" s="3">
        <f t="shared" si="50"/>
        <v>181.28</v>
      </c>
      <c r="R303" s="3">
        <f t="shared" si="51"/>
        <v>97.289279999999863</v>
      </c>
      <c r="S303" s="3">
        <f t="shared" si="52"/>
        <v>17.636600678399976</v>
      </c>
      <c r="T303" s="3">
        <f t="shared" si="53"/>
        <v>0.78520000000000012</v>
      </c>
      <c r="U303" s="3">
        <f t="shared" si="54"/>
        <v>4.8498000000000001</v>
      </c>
      <c r="V303" s="3">
        <f t="shared" si="55"/>
        <v>0.73899999999999988</v>
      </c>
      <c r="W303" s="3">
        <f t="shared" si="56"/>
        <v>57</v>
      </c>
      <c r="X303" s="3">
        <f t="shared" si="57"/>
        <v>62</v>
      </c>
      <c r="Y303" s="3">
        <f t="shared" si="58"/>
        <v>57</v>
      </c>
      <c r="Z303" s="3">
        <f t="shared" si="59"/>
        <v>176</v>
      </c>
    </row>
    <row r="304" spans="1:26" ht="30" customHeight="1" x14ac:dyDescent="0.25">
      <c r="A304" s="1" t="s">
        <v>302</v>
      </c>
      <c r="B304" s="8" t="s">
        <v>487</v>
      </c>
      <c r="C304" s="8" t="s">
        <v>488</v>
      </c>
      <c r="D304" s="8" t="s">
        <v>489</v>
      </c>
      <c r="E304" s="3" t="s">
        <v>508</v>
      </c>
      <c r="F304" s="3" t="s">
        <v>1165</v>
      </c>
      <c r="G304" s="3" t="s">
        <v>513</v>
      </c>
      <c r="H304" s="3" t="s">
        <v>1165</v>
      </c>
      <c r="I304" s="3" t="s">
        <v>1279</v>
      </c>
      <c r="J304" s="5" t="s">
        <v>1283</v>
      </c>
      <c r="K304" s="3">
        <v>470000</v>
      </c>
      <c r="L304" s="3">
        <v>0.82399999999999995</v>
      </c>
      <c r="M304" s="3">
        <v>9972</v>
      </c>
      <c r="N304" s="3">
        <v>0</v>
      </c>
      <c r="O304" s="3">
        <f t="shared" si="48"/>
        <v>0</v>
      </c>
      <c r="P304" s="3">
        <f t="shared" si="49"/>
        <v>0.1</v>
      </c>
      <c r="Q304" s="3">
        <f t="shared" si="50"/>
        <v>3872.8</v>
      </c>
      <c r="R304" s="3">
        <f t="shared" si="51"/>
        <v>123.36927999997799</v>
      </c>
      <c r="S304" s="3">
        <f t="shared" si="52"/>
        <v>477.78454758391479</v>
      </c>
      <c r="T304" s="3">
        <f t="shared" si="53"/>
        <v>4.5265000000000004</v>
      </c>
      <c r="U304" s="3">
        <f t="shared" si="54"/>
        <v>6.12</v>
      </c>
      <c r="V304" s="3">
        <f t="shared" si="55"/>
        <v>5.2423999999999999</v>
      </c>
      <c r="W304" s="3">
        <f t="shared" si="56"/>
        <v>66</v>
      </c>
      <c r="X304" s="3">
        <f t="shared" si="57"/>
        <v>78</v>
      </c>
      <c r="Y304" s="3">
        <f t="shared" si="58"/>
        <v>80</v>
      </c>
      <c r="Z304" s="3">
        <f t="shared" si="59"/>
        <v>224</v>
      </c>
    </row>
    <row r="305" spans="1:26" ht="30" customHeight="1" x14ac:dyDescent="0.25">
      <c r="A305" s="1" t="s">
        <v>303</v>
      </c>
      <c r="B305" s="10">
        <v>563131</v>
      </c>
      <c r="C305" s="8" t="s">
        <v>488</v>
      </c>
      <c r="D305" s="8" t="s">
        <v>489</v>
      </c>
      <c r="E305" s="3" t="s">
        <v>508</v>
      </c>
      <c r="F305" s="3" t="s">
        <v>562</v>
      </c>
      <c r="G305" s="3" t="s">
        <v>511</v>
      </c>
      <c r="H305" s="3" t="s">
        <v>620</v>
      </c>
      <c r="I305" s="3" t="s">
        <v>1279</v>
      </c>
      <c r="J305" s="5" t="s">
        <v>1283</v>
      </c>
      <c r="K305" s="3">
        <v>960000</v>
      </c>
      <c r="L305" s="3">
        <v>0.82399999999999995</v>
      </c>
      <c r="M305" s="3">
        <v>9972</v>
      </c>
      <c r="N305" s="3">
        <v>0</v>
      </c>
      <c r="O305" s="3">
        <f t="shared" si="48"/>
        <v>0</v>
      </c>
      <c r="P305" s="3">
        <f t="shared" si="49"/>
        <v>-0.2</v>
      </c>
      <c r="Q305" s="3">
        <f t="shared" si="50"/>
        <v>7910.4</v>
      </c>
      <c r="R305" s="3">
        <f t="shared" si="51"/>
        <v>123.76928000004402</v>
      </c>
      <c r="S305" s="3">
        <f t="shared" si="52"/>
        <v>979.06451251234807</v>
      </c>
      <c r="T305" s="3">
        <f t="shared" si="53"/>
        <v>6.5587999999999997</v>
      </c>
      <c r="U305" s="3">
        <f t="shared" si="54"/>
        <v>6.1431000000000004</v>
      </c>
      <c r="V305" s="3">
        <f t="shared" si="55"/>
        <v>6.6512000000000002</v>
      </c>
      <c r="W305" s="3">
        <f t="shared" si="56"/>
        <v>80</v>
      </c>
      <c r="X305" s="3">
        <f t="shared" si="57"/>
        <v>79</v>
      </c>
      <c r="Y305" s="3">
        <f t="shared" si="58"/>
        <v>64</v>
      </c>
      <c r="Z305" s="3">
        <f t="shared" si="59"/>
        <v>223</v>
      </c>
    </row>
    <row r="306" spans="1:26" ht="30" customHeight="1" x14ac:dyDescent="0.25">
      <c r="A306" s="1" t="s">
        <v>304</v>
      </c>
      <c r="B306" s="10">
        <v>563131</v>
      </c>
      <c r="C306" s="10">
        <v>586134</v>
      </c>
      <c r="D306" s="10">
        <v>555144</v>
      </c>
      <c r="E306" s="3" t="s">
        <v>508</v>
      </c>
      <c r="F306" s="3" t="s">
        <v>1175</v>
      </c>
      <c r="G306" s="3" t="s">
        <v>511</v>
      </c>
      <c r="H306" s="3" t="s">
        <v>1104</v>
      </c>
      <c r="I306" s="3" t="s">
        <v>1279</v>
      </c>
      <c r="J306" s="5" t="s">
        <v>1283</v>
      </c>
      <c r="K306" s="3">
        <v>290000</v>
      </c>
      <c r="L306" s="3">
        <v>0.82399999999999995</v>
      </c>
      <c r="M306" s="3">
        <v>9972</v>
      </c>
      <c r="N306" s="3">
        <v>0</v>
      </c>
      <c r="O306" s="3">
        <f t="shared" si="48"/>
        <v>0</v>
      </c>
      <c r="P306" s="3">
        <f t="shared" si="49"/>
        <v>-0.2</v>
      </c>
      <c r="Q306" s="3">
        <f t="shared" si="50"/>
        <v>2389.6</v>
      </c>
      <c r="R306" s="3">
        <f t="shared" si="51"/>
        <v>90.569280000011005</v>
      </c>
      <c r="S306" s="3">
        <f t="shared" si="52"/>
        <v>216.4243514880263</v>
      </c>
      <c r="T306" s="3">
        <f t="shared" si="53"/>
        <v>3.7181999999999999</v>
      </c>
      <c r="U306" s="3">
        <f t="shared" si="54"/>
        <v>4.3186999999999998</v>
      </c>
      <c r="V306" s="3">
        <f t="shared" si="55"/>
        <v>3.7644000000000002</v>
      </c>
      <c r="W306" s="3">
        <f t="shared" si="56"/>
        <v>61</v>
      </c>
      <c r="X306" s="3">
        <f t="shared" si="57"/>
        <v>64</v>
      </c>
      <c r="Y306" s="3">
        <f t="shared" si="58"/>
        <v>49</v>
      </c>
      <c r="Z306" s="3">
        <f t="shared" si="59"/>
        <v>174</v>
      </c>
    </row>
    <row r="307" spans="1:26" ht="30" customHeight="1" x14ac:dyDescent="0.25">
      <c r="A307" s="1" t="s">
        <v>305</v>
      </c>
      <c r="B307" s="10">
        <v>563131</v>
      </c>
      <c r="C307" s="10">
        <v>586134</v>
      </c>
      <c r="D307" s="8" t="s">
        <v>489</v>
      </c>
      <c r="E307" s="3" t="s">
        <v>508</v>
      </c>
      <c r="F307" s="3" t="s">
        <v>1176</v>
      </c>
      <c r="G307" s="3" t="s">
        <v>511</v>
      </c>
      <c r="H307" s="3" t="s">
        <v>1166</v>
      </c>
      <c r="I307" s="3" t="s">
        <v>1279</v>
      </c>
      <c r="J307" s="5" t="s">
        <v>1283</v>
      </c>
      <c r="K307" s="3">
        <v>80000</v>
      </c>
      <c r="L307" s="3">
        <v>0.82399999999999995</v>
      </c>
      <c r="M307" s="3">
        <v>9972</v>
      </c>
      <c r="N307" s="3">
        <v>0</v>
      </c>
      <c r="O307" s="3">
        <f t="shared" si="48"/>
        <v>0</v>
      </c>
      <c r="P307" s="3">
        <f t="shared" si="49"/>
        <v>-0.2</v>
      </c>
      <c r="Q307" s="3">
        <f t="shared" si="50"/>
        <v>659.2</v>
      </c>
      <c r="R307" s="3">
        <f t="shared" si="51"/>
        <v>118.9692799999945</v>
      </c>
      <c r="S307" s="3">
        <f t="shared" si="52"/>
        <v>78.424549375996378</v>
      </c>
      <c r="T307" s="3">
        <f t="shared" si="53"/>
        <v>1.6396999999999999</v>
      </c>
      <c r="U307" s="3">
        <f t="shared" si="54"/>
        <v>5.8659999999999997</v>
      </c>
      <c r="V307" s="3">
        <f t="shared" si="55"/>
        <v>1.9399</v>
      </c>
      <c r="W307" s="3">
        <f t="shared" si="56"/>
        <v>57</v>
      </c>
      <c r="X307" s="3">
        <f t="shared" si="57"/>
        <v>77</v>
      </c>
      <c r="Y307" s="3">
        <f t="shared" si="58"/>
        <v>46</v>
      </c>
      <c r="Z307" s="3">
        <f t="shared" si="59"/>
        <v>180</v>
      </c>
    </row>
    <row r="308" spans="1:26" ht="30" customHeight="1" x14ac:dyDescent="0.25">
      <c r="A308" s="1" t="s">
        <v>306</v>
      </c>
      <c r="B308" s="8" t="s">
        <v>491</v>
      </c>
      <c r="C308" s="8" t="s">
        <v>490</v>
      </c>
      <c r="D308" s="8" t="s">
        <v>489</v>
      </c>
      <c r="E308" s="3" t="s">
        <v>507</v>
      </c>
      <c r="F308" s="3" t="s">
        <v>1177</v>
      </c>
      <c r="G308" s="3" t="s">
        <v>509</v>
      </c>
      <c r="H308" s="3" t="s">
        <v>1178</v>
      </c>
      <c r="I308" s="3" t="s">
        <v>1279</v>
      </c>
      <c r="J308" s="5" t="s">
        <v>1283</v>
      </c>
      <c r="K308" s="3">
        <v>42000</v>
      </c>
      <c r="L308" s="3">
        <v>0.82399999999999995</v>
      </c>
      <c r="M308" s="3">
        <v>9972</v>
      </c>
      <c r="N308" s="3">
        <v>0</v>
      </c>
      <c r="O308" s="3">
        <f t="shared" si="48"/>
        <v>-0.1</v>
      </c>
      <c r="P308" s="3">
        <f t="shared" si="49"/>
        <v>0</v>
      </c>
      <c r="Q308" s="3">
        <f t="shared" si="50"/>
        <v>346.08</v>
      </c>
      <c r="R308" s="3">
        <f t="shared" si="51"/>
        <v>106.48928000000193</v>
      </c>
      <c r="S308" s="3">
        <f t="shared" si="52"/>
        <v>36.853810022400666</v>
      </c>
      <c r="T308" s="3">
        <f t="shared" si="53"/>
        <v>1.1315999999999999</v>
      </c>
      <c r="U308" s="3">
        <f t="shared" si="54"/>
        <v>5.3117000000000001</v>
      </c>
      <c r="V308" s="3">
        <f t="shared" si="55"/>
        <v>1.4087000000000001</v>
      </c>
      <c r="W308" s="3">
        <f t="shared" si="56"/>
        <v>57</v>
      </c>
      <c r="X308" s="3">
        <f t="shared" si="57"/>
        <v>66</v>
      </c>
      <c r="Y308" s="3">
        <f t="shared" si="58"/>
        <v>57</v>
      </c>
      <c r="Z308" s="3">
        <f t="shared" si="59"/>
        <v>180</v>
      </c>
    </row>
    <row r="309" spans="1:26" ht="30" customHeight="1" x14ac:dyDescent="0.25">
      <c r="A309" s="1" t="s">
        <v>307</v>
      </c>
      <c r="B309" s="10">
        <v>586134</v>
      </c>
      <c r="C309" s="8" t="s">
        <v>492</v>
      </c>
      <c r="D309" s="8" t="s">
        <v>489</v>
      </c>
      <c r="E309" s="3" t="s">
        <v>508</v>
      </c>
      <c r="F309" s="3" t="s">
        <v>1170</v>
      </c>
      <c r="G309" s="3" t="s">
        <v>510</v>
      </c>
      <c r="H309" s="3" t="s">
        <v>1170</v>
      </c>
      <c r="I309" s="3" t="s">
        <v>1279</v>
      </c>
      <c r="J309" s="5" t="s">
        <v>1283</v>
      </c>
      <c r="K309" s="3">
        <v>1100000</v>
      </c>
      <c r="L309" s="3">
        <v>0.82399999999999995</v>
      </c>
      <c r="M309" s="3">
        <v>9972</v>
      </c>
      <c r="N309" s="3">
        <v>0</v>
      </c>
      <c r="O309" s="3">
        <f t="shared" si="48"/>
        <v>-0.05</v>
      </c>
      <c r="P309" s="3">
        <f t="shared" si="49"/>
        <v>0</v>
      </c>
      <c r="Q309" s="3">
        <f t="shared" si="50"/>
        <v>9064</v>
      </c>
      <c r="R309" s="3">
        <f t="shared" si="51"/>
        <v>88.169280000000001</v>
      </c>
      <c r="S309" s="3">
        <f t="shared" si="52"/>
        <v>799.16635392000001</v>
      </c>
      <c r="T309" s="3">
        <f t="shared" si="53"/>
        <v>6.9052999999999995</v>
      </c>
      <c r="U309" s="3">
        <f t="shared" si="54"/>
        <v>4.2032000000000007</v>
      </c>
      <c r="V309" s="3">
        <f t="shared" si="55"/>
        <v>6.2124000000000006</v>
      </c>
      <c r="W309" s="3">
        <f t="shared" si="56"/>
        <v>81</v>
      </c>
      <c r="X309" s="3">
        <f t="shared" si="57"/>
        <v>60</v>
      </c>
      <c r="Y309" s="3">
        <f t="shared" si="58"/>
        <v>79</v>
      </c>
      <c r="Z309" s="3">
        <f t="shared" si="59"/>
        <v>220</v>
      </c>
    </row>
    <row r="310" spans="1:26" ht="30" customHeight="1" x14ac:dyDescent="0.25">
      <c r="A310" s="1" t="s">
        <v>308</v>
      </c>
      <c r="B310" s="8" t="s">
        <v>491</v>
      </c>
      <c r="C310" s="8" t="s">
        <v>492</v>
      </c>
      <c r="D310" s="8" t="s">
        <v>489</v>
      </c>
      <c r="E310" s="3" t="s">
        <v>508</v>
      </c>
      <c r="F310" s="3" t="s">
        <v>1182</v>
      </c>
      <c r="G310" s="3" t="s">
        <v>509</v>
      </c>
      <c r="H310" s="3" t="s">
        <v>1178</v>
      </c>
      <c r="I310" s="3" t="s">
        <v>1279</v>
      </c>
      <c r="J310" s="5" t="s">
        <v>1283</v>
      </c>
      <c r="K310" s="3">
        <v>450000</v>
      </c>
      <c r="L310" s="3">
        <v>0.82399999999999995</v>
      </c>
      <c r="M310" s="3">
        <v>9972</v>
      </c>
      <c r="N310" s="3">
        <v>0</v>
      </c>
      <c r="O310" s="3">
        <f t="shared" si="48"/>
        <v>-0.1</v>
      </c>
      <c r="P310" s="3">
        <f t="shared" si="49"/>
        <v>0</v>
      </c>
      <c r="Q310" s="3">
        <f t="shared" si="50"/>
        <v>3708</v>
      </c>
      <c r="R310" s="3">
        <f t="shared" si="51"/>
        <v>114.16928</v>
      </c>
      <c r="S310" s="3">
        <f t="shared" si="52"/>
        <v>423.33969024000004</v>
      </c>
      <c r="T310" s="3">
        <f t="shared" si="53"/>
        <v>4.4340999999999999</v>
      </c>
      <c r="U310" s="3">
        <f t="shared" si="54"/>
        <v>5.6811999999999996</v>
      </c>
      <c r="V310" s="3">
        <f t="shared" si="55"/>
        <v>4.9191000000000003</v>
      </c>
      <c r="W310" s="3">
        <f t="shared" si="56"/>
        <v>65</v>
      </c>
      <c r="X310" s="3">
        <f t="shared" si="57"/>
        <v>68</v>
      </c>
      <c r="Y310" s="3">
        <f t="shared" si="58"/>
        <v>69</v>
      </c>
      <c r="Z310" s="3">
        <f t="shared" si="59"/>
        <v>202</v>
      </c>
    </row>
    <row r="311" spans="1:26" ht="30" customHeight="1" x14ac:dyDescent="0.25">
      <c r="A311" s="1" t="s">
        <v>309</v>
      </c>
      <c r="B311" s="8" t="s">
        <v>491</v>
      </c>
      <c r="C311" s="8" t="s">
        <v>492</v>
      </c>
      <c r="D311" s="8" t="s">
        <v>493</v>
      </c>
      <c r="E311" s="3" t="s">
        <v>507</v>
      </c>
      <c r="F311" s="3" t="s">
        <v>1186</v>
      </c>
      <c r="G311" s="3" t="s">
        <v>509</v>
      </c>
      <c r="H311" s="3" t="s">
        <v>1179</v>
      </c>
      <c r="I311" s="3" t="s">
        <v>1279</v>
      </c>
      <c r="J311" s="5" t="s">
        <v>1283</v>
      </c>
      <c r="K311" s="3">
        <v>170000</v>
      </c>
      <c r="L311" s="3">
        <v>0.82399999999999995</v>
      </c>
      <c r="M311" s="3">
        <v>9972</v>
      </c>
      <c r="N311" s="3">
        <v>0</v>
      </c>
      <c r="O311" s="3">
        <f t="shared" si="48"/>
        <v>-0.1</v>
      </c>
      <c r="P311" s="3">
        <f t="shared" si="49"/>
        <v>0</v>
      </c>
      <c r="Q311" s="3">
        <f t="shared" si="50"/>
        <v>1400.8</v>
      </c>
      <c r="R311" s="3">
        <f t="shared" si="51"/>
        <v>85.369280000005503</v>
      </c>
      <c r="S311" s="3">
        <f t="shared" si="52"/>
        <v>119.5852874240077</v>
      </c>
      <c r="T311" s="3">
        <f t="shared" si="53"/>
        <v>2.5865999999999998</v>
      </c>
      <c r="U311" s="3">
        <f t="shared" si="54"/>
        <v>4.0876999999999999</v>
      </c>
      <c r="V311" s="3">
        <f t="shared" si="55"/>
        <v>2.5635000000000003</v>
      </c>
      <c r="W311" s="3">
        <f t="shared" si="56"/>
        <v>58</v>
      </c>
      <c r="X311" s="3">
        <f t="shared" si="57"/>
        <v>56</v>
      </c>
      <c r="Y311" s="3">
        <f t="shared" si="58"/>
        <v>58</v>
      </c>
      <c r="Z311" s="3">
        <f t="shared" si="59"/>
        <v>172</v>
      </c>
    </row>
    <row r="312" spans="1:26" ht="30" customHeight="1" x14ac:dyDescent="0.25">
      <c r="A312" s="1" t="s">
        <v>310</v>
      </c>
      <c r="B312" s="8" t="s">
        <v>494</v>
      </c>
      <c r="C312" s="8" t="s">
        <v>492</v>
      </c>
      <c r="D312" s="8" t="s">
        <v>493</v>
      </c>
      <c r="E312" s="3" t="s">
        <v>508</v>
      </c>
      <c r="F312" s="3" t="s">
        <v>1179</v>
      </c>
      <c r="G312" s="3" t="s">
        <v>509</v>
      </c>
      <c r="H312" s="3" t="s">
        <v>1179</v>
      </c>
      <c r="I312" s="3" t="s">
        <v>1279</v>
      </c>
      <c r="J312" s="5" t="s">
        <v>1283</v>
      </c>
      <c r="K312" s="3">
        <v>970000</v>
      </c>
      <c r="L312" s="3">
        <v>0.82399999999999995</v>
      </c>
      <c r="M312" s="3">
        <v>9972</v>
      </c>
      <c r="N312" s="3">
        <v>0</v>
      </c>
      <c r="O312" s="3">
        <f t="shared" si="48"/>
        <v>-0.1</v>
      </c>
      <c r="P312" s="3">
        <f t="shared" si="49"/>
        <v>0</v>
      </c>
      <c r="Q312" s="3">
        <f t="shared" si="50"/>
        <v>7992.8</v>
      </c>
      <c r="R312" s="3">
        <f t="shared" si="51"/>
        <v>103.36927999997799</v>
      </c>
      <c r="S312" s="3">
        <f t="shared" si="52"/>
        <v>826.20998118382408</v>
      </c>
      <c r="T312" s="3">
        <f t="shared" si="53"/>
        <v>6.581900000000001</v>
      </c>
      <c r="U312" s="3">
        <f t="shared" si="54"/>
        <v>5.1270000000000007</v>
      </c>
      <c r="V312" s="3">
        <f t="shared" si="55"/>
        <v>6.3278999999999996</v>
      </c>
      <c r="W312" s="3">
        <f t="shared" si="56"/>
        <v>80</v>
      </c>
      <c r="X312" s="3">
        <f t="shared" si="57"/>
        <v>64</v>
      </c>
      <c r="Y312" s="3">
        <f t="shared" si="58"/>
        <v>79</v>
      </c>
      <c r="Z312" s="3">
        <f t="shared" si="59"/>
        <v>223</v>
      </c>
    </row>
    <row r="313" spans="1:26" ht="30" customHeight="1" x14ac:dyDescent="0.25">
      <c r="A313" s="1" t="s">
        <v>311</v>
      </c>
      <c r="B313" s="8" t="s">
        <v>494</v>
      </c>
      <c r="C313" s="8" t="s">
        <v>492</v>
      </c>
      <c r="D313" s="10">
        <v>646141</v>
      </c>
      <c r="E313" s="3" t="s">
        <v>508</v>
      </c>
      <c r="F313" s="3" t="s">
        <v>1183</v>
      </c>
      <c r="G313" s="3" t="s">
        <v>510</v>
      </c>
      <c r="H313" s="3" t="s">
        <v>1179</v>
      </c>
      <c r="I313" s="3" t="s">
        <v>1279</v>
      </c>
      <c r="J313" s="5" t="s">
        <v>1283</v>
      </c>
      <c r="K313" s="3">
        <v>160000</v>
      </c>
      <c r="L313" s="3">
        <v>0.82399999999999995</v>
      </c>
      <c r="M313" s="3">
        <v>9972</v>
      </c>
      <c r="N313" s="3">
        <v>0</v>
      </c>
      <c r="O313" s="3">
        <f t="shared" si="48"/>
        <v>-0.05</v>
      </c>
      <c r="P313" s="3">
        <f t="shared" si="49"/>
        <v>0</v>
      </c>
      <c r="Q313" s="3">
        <f t="shared" si="50"/>
        <v>1318.4</v>
      </c>
      <c r="R313" s="3">
        <f t="shared" si="51"/>
        <v>105.769279999989</v>
      </c>
      <c r="S313" s="3">
        <f t="shared" si="52"/>
        <v>139.4462187519855</v>
      </c>
      <c r="T313" s="3">
        <f t="shared" si="53"/>
        <v>2.4942000000000002</v>
      </c>
      <c r="U313" s="3">
        <f t="shared" si="54"/>
        <v>5.2654999999999994</v>
      </c>
      <c r="V313" s="3">
        <f t="shared" si="55"/>
        <v>2.7482000000000002</v>
      </c>
      <c r="W313" s="3">
        <f t="shared" si="56"/>
        <v>58</v>
      </c>
      <c r="X313" s="3">
        <f t="shared" si="57"/>
        <v>69</v>
      </c>
      <c r="Y313" s="3">
        <f t="shared" si="58"/>
        <v>58</v>
      </c>
      <c r="Z313" s="3">
        <f t="shared" si="59"/>
        <v>185</v>
      </c>
    </row>
    <row r="314" spans="1:26" ht="30" customHeight="1" x14ac:dyDescent="0.25">
      <c r="A314" s="1" t="s">
        <v>312</v>
      </c>
      <c r="B314" s="8" t="s">
        <v>494</v>
      </c>
      <c r="C314" s="10">
        <v>726120</v>
      </c>
      <c r="D314" s="10">
        <v>646141</v>
      </c>
      <c r="E314" s="3" t="s">
        <v>508</v>
      </c>
      <c r="F314" s="3" t="s">
        <v>1185</v>
      </c>
      <c r="G314" s="3" t="s">
        <v>510</v>
      </c>
      <c r="H314" s="3" t="s">
        <v>1174</v>
      </c>
      <c r="I314" s="3" t="s">
        <v>1279</v>
      </c>
      <c r="J314" s="5" t="s">
        <v>1283</v>
      </c>
      <c r="K314" s="3">
        <v>580000</v>
      </c>
      <c r="L314" s="3">
        <v>0.82399999999999995</v>
      </c>
      <c r="M314" s="3">
        <v>9972</v>
      </c>
      <c r="N314" s="3">
        <v>0</v>
      </c>
      <c r="O314" s="3">
        <f t="shared" si="48"/>
        <v>-0.05</v>
      </c>
      <c r="P314" s="3">
        <f t="shared" si="49"/>
        <v>0</v>
      </c>
      <c r="Q314" s="3">
        <f t="shared" si="50"/>
        <v>4779.2</v>
      </c>
      <c r="R314" s="3">
        <f t="shared" si="51"/>
        <v>98.96928000002201</v>
      </c>
      <c r="S314" s="3">
        <f t="shared" si="52"/>
        <v>472.9939829761052</v>
      </c>
      <c r="T314" s="3">
        <f t="shared" si="53"/>
        <v>5.0808</v>
      </c>
      <c r="U314" s="3">
        <f t="shared" si="54"/>
        <v>4.9421999999999997</v>
      </c>
      <c r="V314" s="3">
        <f t="shared" si="55"/>
        <v>5.1963000000000008</v>
      </c>
      <c r="W314" s="3">
        <f t="shared" si="56"/>
        <v>71</v>
      </c>
      <c r="X314" s="3">
        <f t="shared" si="57"/>
        <v>66</v>
      </c>
      <c r="Y314" s="3">
        <f t="shared" si="58"/>
        <v>72</v>
      </c>
      <c r="Z314" s="3">
        <f t="shared" si="59"/>
        <v>209</v>
      </c>
    </row>
    <row r="315" spans="1:26" ht="30" customHeight="1" x14ac:dyDescent="0.25">
      <c r="A315" s="1" t="s">
        <v>313</v>
      </c>
      <c r="B315" s="8" t="s">
        <v>494</v>
      </c>
      <c r="C315" s="10">
        <v>726120</v>
      </c>
      <c r="D315" s="8" t="s">
        <v>493</v>
      </c>
      <c r="E315" s="3" t="s">
        <v>508</v>
      </c>
      <c r="F315" s="3" t="s">
        <v>1184</v>
      </c>
      <c r="G315" s="3" t="s">
        <v>509</v>
      </c>
      <c r="H315" s="3" t="s">
        <v>1180</v>
      </c>
      <c r="I315" s="3" t="s">
        <v>1279</v>
      </c>
      <c r="J315" s="5" t="s">
        <v>1283</v>
      </c>
      <c r="K315" s="3">
        <v>310000</v>
      </c>
      <c r="L315" s="3">
        <v>0.82399999999999995</v>
      </c>
      <c r="M315" s="3">
        <v>9972</v>
      </c>
      <c r="N315" s="3">
        <v>0</v>
      </c>
      <c r="O315" s="3">
        <f t="shared" si="48"/>
        <v>-0.1</v>
      </c>
      <c r="P315" s="3">
        <f t="shared" si="49"/>
        <v>0</v>
      </c>
      <c r="Q315" s="3">
        <f t="shared" si="50"/>
        <v>2554.4</v>
      </c>
      <c r="R315" s="3">
        <f t="shared" si="51"/>
        <v>99.769279999988996</v>
      </c>
      <c r="S315" s="3">
        <f t="shared" si="52"/>
        <v>254.85064883197188</v>
      </c>
      <c r="T315" s="3">
        <f t="shared" si="53"/>
        <v>3.8568000000000002</v>
      </c>
      <c r="U315" s="3">
        <f t="shared" si="54"/>
        <v>4.9884000000000004</v>
      </c>
      <c r="V315" s="3">
        <f t="shared" si="55"/>
        <v>4.0645999999999995</v>
      </c>
      <c r="W315" s="3">
        <f t="shared" si="56"/>
        <v>61</v>
      </c>
      <c r="X315" s="3">
        <f t="shared" si="57"/>
        <v>63</v>
      </c>
      <c r="Y315" s="3">
        <f t="shared" si="58"/>
        <v>62</v>
      </c>
      <c r="Z315" s="3">
        <f t="shared" si="59"/>
        <v>186</v>
      </c>
    </row>
    <row r="316" spans="1:26" ht="30" customHeight="1" x14ac:dyDescent="0.25">
      <c r="A316" s="1" t="s">
        <v>314</v>
      </c>
      <c r="B316" s="8" t="s">
        <v>495</v>
      </c>
      <c r="C316" s="10">
        <v>726120</v>
      </c>
      <c r="D316" s="8" t="s">
        <v>493</v>
      </c>
      <c r="E316" s="3" t="s">
        <v>507</v>
      </c>
      <c r="F316" s="3" t="s">
        <v>1187</v>
      </c>
      <c r="G316" s="3" t="s">
        <v>509</v>
      </c>
      <c r="H316" s="3" t="s">
        <v>1180</v>
      </c>
      <c r="I316" s="3" t="s">
        <v>1279</v>
      </c>
      <c r="J316" s="5" t="s">
        <v>1283</v>
      </c>
      <c r="K316" s="3">
        <v>5000</v>
      </c>
      <c r="L316" s="3">
        <v>0.82399999999999995</v>
      </c>
      <c r="M316" s="3">
        <v>9972</v>
      </c>
      <c r="N316" s="3">
        <v>0</v>
      </c>
      <c r="O316" s="3">
        <f t="shared" si="48"/>
        <v>-0.1</v>
      </c>
      <c r="P316" s="3">
        <f t="shared" si="49"/>
        <v>0</v>
      </c>
      <c r="Q316" s="3">
        <f t="shared" si="50"/>
        <v>41.2</v>
      </c>
      <c r="R316" s="3">
        <f t="shared" si="51"/>
        <v>96.969279999999657</v>
      </c>
      <c r="S316" s="3">
        <f t="shared" si="52"/>
        <v>3.9951343359999858</v>
      </c>
      <c r="T316" s="3">
        <f t="shared" si="53"/>
        <v>0.36949999999999994</v>
      </c>
      <c r="U316" s="3">
        <f t="shared" si="54"/>
        <v>4.8266999999999998</v>
      </c>
      <c r="V316" s="3">
        <f t="shared" si="55"/>
        <v>0.27710000000000001</v>
      </c>
      <c r="W316" s="3">
        <f t="shared" si="56"/>
        <v>56</v>
      </c>
      <c r="X316" s="3">
        <f t="shared" si="57"/>
        <v>61</v>
      </c>
      <c r="Y316" s="3">
        <f t="shared" si="58"/>
        <v>56</v>
      </c>
      <c r="Z316" s="3">
        <f t="shared" si="59"/>
        <v>173</v>
      </c>
    </row>
    <row r="317" spans="1:26" ht="30" customHeight="1" x14ac:dyDescent="0.25">
      <c r="A317" s="1" t="s">
        <v>315</v>
      </c>
      <c r="B317" s="8" t="s">
        <v>495</v>
      </c>
      <c r="C317" s="10">
        <v>726120</v>
      </c>
      <c r="D317" s="8" t="s">
        <v>496</v>
      </c>
      <c r="E317" s="3" t="s">
        <v>508</v>
      </c>
      <c r="F317" s="3" t="s">
        <v>1193</v>
      </c>
      <c r="G317" s="3" t="s">
        <v>510</v>
      </c>
      <c r="H317" s="3" t="s">
        <v>1180</v>
      </c>
      <c r="I317" s="3" t="s">
        <v>1279</v>
      </c>
      <c r="J317" s="5" t="s">
        <v>1283</v>
      </c>
      <c r="K317" s="3">
        <v>37000</v>
      </c>
      <c r="L317" s="3">
        <v>0.82399999999999995</v>
      </c>
      <c r="M317" s="3">
        <v>9972</v>
      </c>
      <c r="N317" s="3">
        <v>0</v>
      </c>
      <c r="O317" s="3">
        <f t="shared" si="48"/>
        <v>-0.05</v>
      </c>
      <c r="P317" s="3">
        <f t="shared" si="49"/>
        <v>0</v>
      </c>
      <c r="Q317" s="3">
        <f t="shared" si="50"/>
        <v>304.88</v>
      </c>
      <c r="R317" s="3">
        <f t="shared" si="51"/>
        <v>91.689280000000551</v>
      </c>
      <c r="S317" s="3">
        <f t="shared" si="52"/>
        <v>27.95422768640017</v>
      </c>
      <c r="T317" s="3">
        <f t="shared" si="53"/>
        <v>1.1085</v>
      </c>
      <c r="U317" s="3">
        <f t="shared" si="54"/>
        <v>4.4109999999999996</v>
      </c>
      <c r="V317" s="3">
        <f t="shared" si="55"/>
        <v>1.1778</v>
      </c>
      <c r="W317" s="3">
        <f t="shared" si="56"/>
        <v>57</v>
      </c>
      <c r="X317" s="3">
        <f t="shared" si="57"/>
        <v>61</v>
      </c>
      <c r="Y317" s="3">
        <f t="shared" si="58"/>
        <v>57</v>
      </c>
      <c r="Z317" s="3">
        <f t="shared" si="59"/>
        <v>175</v>
      </c>
    </row>
    <row r="318" spans="1:26" ht="30" customHeight="1" x14ac:dyDescent="0.25">
      <c r="A318" s="1" t="s">
        <v>316</v>
      </c>
      <c r="B318" s="8" t="s">
        <v>496</v>
      </c>
      <c r="C318" s="10">
        <v>726120</v>
      </c>
      <c r="D318" s="10">
        <v>786125</v>
      </c>
      <c r="E318" s="3" t="s">
        <v>507</v>
      </c>
      <c r="F318" s="3" t="s">
        <v>1188</v>
      </c>
      <c r="G318" s="3" t="s">
        <v>510</v>
      </c>
      <c r="H318" s="3" t="s">
        <v>1189</v>
      </c>
      <c r="I318" s="3" t="s">
        <v>1279</v>
      </c>
      <c r="J318" s="5" t="s">
        <v>1283</v>
      </c>
      <c r="K318" s="3">
        <v>260000</v>
      </c>
      <c r="L318" s="3">
        <v>0.82399999999999995</v>
      </c>
      <c r="M318" s="3">
        <v>9972</v>
      </c>
      <c r="N318" s="3">
        <v>0</v>
      </c>
      <c r="O318" s="3">
        <f t="shared" si="48"/>
        <v>-0.05</v>
      </c>
      <c r="P318" s="3">
        <f t="shared" si="49"/>
        <v>0</v>
      </c>
      <c r="Q318" s="3">
        <f t="shared" si="50"/>
        <v>2142.4</v>
      </c>
      <c r="R318" s="3">
        <f t="shared" si="51"/>
        <v>101.769279999989</v>
      </c>
      <c r="S318" s="3">
        <f t="shared" si="52"/>
        <v>218.03050547197645</v>
      </c>
      <c r="T318" s="3">
        <f t="shared" si="53"/>
        <v>3.4411000000000005</v>
      </c>
      <c r="U318" s="3">
        <f t="shared" si="54"/>
        <v>5.0114999999999998</v>
      </c>
      <c r="V318" s="3">
        <f t="shared" si="55"/>
        <v>3.8336999999999999</v>
      </c>
      <c r="W318" s="3">
        <f t="shared" si="56"/>
        <v>60</v>
      </c>
      <c r="X318" s="3">
        <f t="shared" si="57"/>
        <v>67</v>
      </c>
      <c r="Y318" s="3">
        <f t="shared" si="58"/>
        <v>61</v>
      </c>
      <c r="Z318" s="3">
        <f t="shared" si="59"/>
        <v>188</v>
      </c>
    </row>
    <row r="319" spans="1:26" ht="30" customHeight="1" x14ac:dyDescent="0.25">
      <c r="A319" s="1" t="s">
        <v>317</v>
      </c>
      <c r="B319" s="8" t="s">
        <v>495</v>
      </c>
      <c r="C319" s="8" t="s">
        <v>497</v>
      </c>
      <c r="D319" s="8" t="s">
        <v>496</v>
      </c>
      <c r="E319" s="3" t="s">
        <v>507</v>
      </c>
      <c r="F319" s="3" t="s">
        <v>1181</v>
      </c>
      <c r="G319" s="3" t="s">
        <v>510</v>
      </c>
      <c r="H319" s="3" t="s">
        <v>1181</v>
      </c>
      <c r="I319" s="3" t="s">
        <v>1279</v>
      </c>
      <c r="J319" s="5" t="s">
        <v>1283</v>
      </c>
      <c r="K319" s="3">
        <v>95000</v>
      </c>
      <c r="L319" s="3">
        <v>0.82399999999999995</v>
      </c>
      <c r="M319" s="3">
        <v>9972</v>
      </c>
      <c r="N319" s="3">
        <v>0</v>
      </c>
      <c r="O319" s="3">
        <f t="shared" si="48"/>
        <v>-0.05</v>
      </c>
      <c r="P319" s="3">
        <f t="shared" si="49"/>
        <v>0</v>
      </c>
      <c r="Q319" s="3">
        <f t="shared" si="50"/>
        <v>782.8</v>
      </c>
      <c r="R319" s="3">
        <f t="shared" si="51"/>
        <v>113.3692800000055</v>
      </c>
      <c r="S319" s="3">
        <f t="shared" si="52"/>
        <v>88.745472384004302</v>
      </c>
      <c r="T319" s="3">
        <f t="shared" si="53"/>
        <v>1.8013000000000001</v>
      </c>
      <c r="U319" s="3">
        <f t="shared" si="54"/>
        <v>5.6581000000000001</v>
      </c>
      <c r="V319" s="3">
        <f t="shared" si="55"/>
        <v>2.1246999999999998</v>
      </c>
      <c r="W319" s="3">
        <f t="shared" si="56"/>
        <v>57</v>
      </c>
      <c r="X319" s="3">
        <f t="shared" si="57"/>
        <v>72</v>
      </c>
      <c r="Y319" s="3">
        <f t="shared" si="58"/>
        <v>58</v>
      </c>
      <c r="Z319" s="3">
        <f t="shared" si="59"/>
        <v>187</v>
      </c>
    </row>
    <row r="320" spans="1:26" ht="30" customHeight="1" x14ac:dyDescent="0.25">
      <c r="A320" s="1" t="s">
        <v>318</v>
      </c>
      <c r="B320" s="8" t="s">
        <v>495</v>
      </c>
      <c r="C320" s="8" t="s">
        <v>497</v>
      </c>
      <c r="D320" s="8" t="s">
        <v>498</v>
      </c>
      <c r="E320" s="3" t="s">
        <v>507</v>
      </c>
      <c r="F320" s="3" t="s">
        <v>1195</v>
      </c>
      <c r="G320" s="3" t="s">
        <v>509</v>
      </c>
      <c r="H320" s="3" t="s">
        <v>1190</v>
      </c>
      <c r="I320" s="3" t="s">
        <v>1279</v>
      </c>
      <c r="J320" s="5" t="s">
        <v>1283</v>
      </c>
      <c r="K320" s="3">
        <v>13000</v>
      </c>
      <c r="L320" s="3">
        <v>0.82399999999999995</v>
      </c>
      <c r="M320" s="3">
        <v>9972</v>
      </c>
      <c r="N320" s="3">
        <v>0</v>
      </c>
      <c r="O320" s="3">
        <f t="shared" si="48"/>
        <v>-0.1</v>
      </c>
      <c r="P320" s="3">
        <f t="shared" si="49"/>
        <v>0</v>
      </c>
      <c r="Q320" s="3">
        <f t="shared" si="50"/>
        <v>107.12</v>
      </c>
      <c r="R320" s="3">
        <f t="shared" si="51"/>
        <v>120.64927999999945</v>
      </c>
      <c r="S320" s="3">
        <f t="shared" si="52"/>
        <v>12.923950873599942</v>
      </c>
      <c r="T320" s="3">
        <f t="shared" si="53"/>
        <v>0.57729999999999992</v>
      </c>
      <c r="U320" s="3">
        <f t="shared" si="54"/>
        <v>5.9814999999999996</v>
      </c>
      <c r="V320" s="3">
        <f t="shared" si="55"/>
        <v>0.60040000000000004</v>
      </c>
      <c r="W320" s="3">
        <f t="shared" si="56"/>
        <v>57</v>
      </c>
      <c r="X320" s="3">
        <f t="shared" si="57"/>
        <v>70</v>
      </c>
      <c r="Y320" s="3">
        <f t="shared" si="58"/>
        <v>57</v>
      </c>
      <c r="Z320" s="3">
        <f t="shared" si="59"/>
        <v>184</v>
      </c>
    </row>
    <row r="321" spans="1:26" ht="30" customHeight="1" x14ac:dyDescent="0.25">
      <c r="A321" s="1" t="s">
        <v>319</v>
      </c>
      <c r="B321" s="10">
        <v>815114</v>
      </c>
      <c r="C321" s="8" t="s">
        <v>497</v>
      </c>
      <c r="D321" s="8" t="s">
        <v>498</v>
      </c>
      <c r="E321" s="3" t="s">
        <v>507</v>
      </c>
      <c r="F321" s="3" t="s">
        <v>578</v>
      </c>
      <c r="G321" s="3" t="s">
        <v>509</v>
      </c>
      <c r="H321" s="3" t="s">
        <v>579</v>
      </c>
      <c r="I321" s="3" t="s">
        <v>1279</v>
      </c>
      <c r="J321" s="5" t="s">
        <v>1283</v>
      </c>
      <c r="K321" s="3">
        <v>180000</v>
      </c>
      <c r="L321" s="3">
        <v>0.82399999999999995</v>
      </c>
      <c r="M321" s="3">
        <v>9972</v>
      </c>
      <c r="N321" s="3">
        <v>0</v>
      </c>
      <c r="O321" s="3">
        <f t="shared" si="48"/>
        <v>-0.1</v>
      </c>
      <c r="P321" s="3">
        <f t="shared" si="49"/>
        <v>0</v>
      </c>
      <c r="Q321" s="3">
        <f t="shared" si="50"/>
        <v>1483.2</v>
      </c>
      <c r="R321" s="3">
        <f t="shared" si="51"/>
        <v>114.9692799999945</v>
      </c>
      <c r="S321" s="3">
        <f t="shared" si="52"/>
        <v>170.52243609599185</v>
      </c>
      <c r="T321" s="3">
        <f t="shared" si="53"/>
        <v>2.7250999999999999</v>
      </c>
      <c r="U321" s="3">
        <f t="shared" si="54"/>
        <v>5.7042999999999999</v>
      </c>
      <c r="V321" s="3">
        <f t="shared" si="55"/>
        <v>3.2101000000000002</v>
      </c>
      <c r="W321" s="3">
        <f t="shared" si="56"/>
        <v>58</v>
      </c>
      <c r="X321" s="3">
        <f t="shared" si="57"/>
        <v>69</v>
      </c>
      <c r="Y321" s="3">
        <f t="shared" si="58"/>
        <v>59</v>
      </c>
      <c r="Z321" s="3">
        <f t="shared" si="59"/>
        <v>186</v>
      </c>
    </row>
    <row r="322" spans="1:26" ht="30" customHeight="1" x14ac:dyDescent="0.25">
      <c r="A322" s="1" t="s">
        <v>320</v>
      </c>
      <c r="B322" s="10">
        <v>586134</v>
      </c>
      <c r="C322" s="8" t="s">
        <v>492</v>
      </c>
      <c r="D322" s="10">
        <v>646141</v>
      </c>
      <c r="E322" s="3" t="s">
        <v>508</v>
      </c>
      <c r="F322" s="3" t="s">
        <v>1103</v>
      </c>
      <c r="G322" s="3" t="s">
        <v>511</v>
      </c>
      <c r="H322" s="3" t="s">
        <v>1104</v>
      </c>
      <c r="I322" s="3" t="s">
        <v>1279</v>
      </c>
      <c r="J322" s="5" t="s">
        <v>1283</v>
      </c>
      <c r="K322" s="3">
        <v>1100000</v>
      </c>
      <c r="L322" s="3">
        <v>0.82499999999999996</v>
      </c>
      <c r="M322" s="3">
        <v>8782</v>
      </c>
      <c r="N322" s="3">
        <v>0</v>
      </c>
      <c r="O322" s="3">
        <f t="shared" ref="O322:O385" si="60">IF(G322="Tundra",-0.1,IF(G322="Taiga",-0.05,0))</f>
        <v>0</v>
      </c>
      <c r="P322" s="3">
        <f t="shared" ref="P322:P385" si="61">IF(G322="Forest",0.1,IF(G322="Jungle",0.1,IF(G322="Plains",-0.2,0)))</f>
        <v>-0.2</v>
      </c>
      <c r="Q322" s="3">
        <f t="shared" ref="Q322:Q385" si="62">((K322*L322)/100)</f>
        <v>9075</v>
      </c>
      <c r="R322" s="3">
        <f t="shared" ref="R322:R385" si="63">((M322*L322)/100)+(MOD(MOD(K322,Q322),50))</f>
        <v>97.451499999999996</v>
      </c>
      <c r="S322" s="3">
        <f t="shared" ref="S322:S385" si="64">(Q322*R322)/1000</f>
        <v>884.37236249999989</v>
      </c>
      <c r="T322" s="3">
        <f t="shared" ref="T322:T385" si="65">PERCENTRANK($Q$2:$Q$435,Q322,5)*10</f>
        <v>6.9283999999999999</v>
      </c>
      <c r="U322" s="3">
        <f t="shared" ref="U322:U385" si="66">PERCENTRANK($R$2:$R$435,R322,5)*10</f>
        <v>4.8728999999999996</v>
      </c>
      <c r="V322" s="3">
        <f t="shared" ref="V322:V385" si="67">PERCENTRANK($S$2:$S$435,S322,5)*10</f>
        <v>6.4434000000000005</v>
      </c>
      <c r="W322" s="3">
        <f t="shared" ref="W322:W385" si="68">ROUND((10*((ATAN(T322-5))+7)*(1+N322)),0)</f>
        <v>81</v>
      </c>
      <c r="X322" s="3">
        <f t="shared" ref="X322:X385" si="69">ROUND(10*((ATAN(U322-5))+7)*(1+O322),0)</f>
        <v>69</v>
      </c>
      <c r="Y322" s="3">
        <f t="shared" ref="Y322:Y385" si="70">ROUND(10*((ATAN(V322-5))+7)*(1+P322),0)</f>
        <v>64</v>
      </c>
      <c r="Z322" s="3">
        <f t="shared" ref="Z322:Z385" si="71">(W322+X322+Y322)</f>
        <v>214</v>
      </c>
    </row>
    <row r="323" spans="1:26" ht="30" customHeight="1" x14ac:dyDescent="0.25">
      <c r="A323" s="1" t="s">
        <v>321</v>
      </c>
      <c r="B323" s="10">
        <v>586134</v>
      </c>
      <c r="C323" s="10">
        <v>567157</v>
      </c>
      <c r="D323" s="10">
        <v>555144</v>
      </c>
      <c r="E323" s="3" t="s">
        <v>508</v>
      </c>
      <c r="F323" s="3" t="s">
        <v>1105</v>
      </c>
      <c r="G323" s="3" t="s">
        <v>511</v>
      </c>
      <c r="H323" s="3" t="s">
        <v>1104</v>
      </c>
      <c r="I323" s="3" t="s">
        <v>1279</v>
      </c>
      <c r="J323" s="5" t="s">
        <v>1283</v>
      </c>
      <c r="K323" s="3">
        <v>190000</v>
      </c>
      <c r="L323" s="3">
        <v>0.82499999999999996</v>
      </c>
      <c r="M323" s="3">
        <v>8782</v>
      </c>
      <c r="N323" s="3">
        <v>0</v>
      </c>
      <c r="O323" s="3">
        <f t="shared" si="60"/>
        <v>0</v>
      </c>
      <c r="P323" s="3">
        <f t="shared" si="61"/>
        <v>-0.2</v>
      </c>
      <c r="Q323" s="3">
        <f t="shared" si="62"/>
        <v>1567.5</v>
      </c>
      <c r="R323" s="3">
        <f t="shared" si="63"/>
        <v>104.9515</v>
      </c>
      <c r="S323" s="3">
        <f t="shared" si="64"/>
        <v>164.51147625000002</v>
      </c>
      <c r="T323" s="3">
        <f t="shared" si="65"/>
        <v>2.8174999999999999</v>
      </c>
      <c r="U323" s="3">
        <f t="shared" si="66"/>
        <v>5.2193000000000005</v>
      </c>
      <c r="V323" s="3">
        <f t="shared" si="67"/>
        <v>3.1177000000000001</v>
      </c>
      <c r="W323" s="3">
        <f t="shared" si="68"/>
        <v>59</v>
      </c>
      <c r="X323" s="3">
        <f t="shared" si="69"/>
        <v>72</v>
      </c>
      <c r="Y323" s="3">
        <f t="shared" si="70"/>
        <v>47</v>
      </c>
      <c r="Z323" s="3">
        <f t="shared" si="71"/>
        <v>178</v>
      </c>
    </row>
    <row r="324" spans="1:26" ht="30" customHeight="1" x14ac:dyDescent="0.25">
      <c r="A324" s="1" t="s">
        <v>322</v>
      </c>
      <c r="B324" s="10">
        <v>717162</v>
      </c>
      <c r="C324" s="10">
        <v>726120</v>
      </c>
      <c r="D324" s="10">
        <v>646141</v>
      </c>
      <c r="E324" s="3" t="s">
        <v>508</v>
      </c>
      <c r="F324" s="3" t="s">
        <v>597</v>
      </c>
      <c r="G324" s="3" t="s">
        <v>511</v>
      </c>
      <c r="H324" s="3" t="s">
        <v>598</v>
      </c>
      <c r="I324" s="3" t="s">
        <v>1279</v>
      </c>
      <c r="J324" s="5" t="s">
        <v>1283</v>
      </c>
      <c r="K324" s="3">
        <v>1400000</v>
      </c>
      <c r="L324" s="3">
        <v>0.73699999999999999</v>
      </c>
      <c r="M324" s="3">
        <v>3990</v>
      </c>
      <c r="N324" s="3">
        <v>0</v>
      </c>
      <c r="O324" s="3">
        <f t="shared" si="60"/>
        <v>0</v>
      </c>
      <c r="P324" s="3">
        <f t="shared" si="61"/>
        <v>-0.2</v>
      </c>
      <c r="Q324" s="3">
        <f t="shared" si="62"/>
        <v>10318</v>
      </c>
      <c r="R324" s="3">
        <f t="shared" si="63"/>
        <v>49.406300000000002</v>
      </c>
      <c r="S324" s="3">
        <f t="shared" si="64"/>
        <v>509.77420339999998</v>
      </c>
      <c r="T324" s="3">
        <f t="shared" si="65"/>
        <v>7.1362000000000005</v>
      </c>
      <c r="U324" s="3">
        <f t="shared" si="66"/>
        <v>2.5404</v>
      </c>
      <c r="V324" s="3">
        <f t="shared" si="67"/>
        <v>5.4040999999999997</v>
      </c>
      <c r="W324" s="3">
        <f t="shared" si="68"/>
        <v>81</v>
      </c>
      <c r="X324" s="3">
        <f t="shared" si="69"/>
        <v>58</v>
      </c>
      <c r="Y324" s="3">
        <f t="shared" si="70"/>
        <v>59</v>
      </c>
      <c r="Z324" s="3">
        <f t="shared" si="71"/>
        <v>198</v>
      </c>
    </row>
    <row r="325" spans="1:26" ht="30" customHeight="1" x14ac:dyDescent="0.25">
      <c r="A325" s="1" t="s">
        <v>323</v>
      </c>
      <c r="B325" s="10">
        <v>588202</v>
      </c>
      <c r="C325" s="10">
        <v>608183</v>
      </c>
      <c r="D325" s="10">
        <v>579181</v>
      </c>
      <c r="E325" s="3" t="s">
        <v>508</v>
      </c>
      <c r="F325" s="3" t="s">
        <v>1199</v>
      </c>
      <c r="G325" s="3" t="s">
        <v>511</v>
      </c>
      <c r="H325" s="3" t="s">
        <v>1194</v>
      </c>
      <c r="I325" s="3" t="s">
        <v>1279</v>
      </c>
      <c r="J325" s="5" t="s">
        <v>1283</v>
      </c>
      <c r="K325" s="3">
        <v>610000</v>
      </c>
      <c r="L325" s="3">
        <v>0.51100000000000001</v>
      </c>
      <c r="M325" s="3">
        <v>499</v>
      </c>
      <c r="N325" s="3">
        <v>0</v>
      </c>
      <c r="O325" s="3">
        <f t="shared" si="60"/>
        <v>0</v>
      </c>
      <c r="P325" s="3">
        <f t="shared" si="61"/>
        <v>-0.2</v>
      </c>
      <c r="Q325" s="3">
        <f t="shared" si="62"/>
        <v>3117.1</v>
      </c>
      <c r="R325" s="3">
        <f t="shared" si="63"/>
        <v>18.049890000017736</v>
      </c>
      <c r="S325" s="3">
        <f t="shared" si="64"/>
        <v>56.263312119055286</v>
      </c>
      <c r="T325" s="3">
        <f t="shared" si="65"/>
        <v>4.1338999999999997</v>
      </c>
      <c r="U325" s="3">
        <f t="shared" si="66"/>
        <v>0.62350000000000005</v>
      </c>
      <c r="V325" s="3">
        <f t="shared" si="67"/>
        <v>1.6628000000000001</v>
      </c>
      <c r="W325" s="3">
        <f t="shared" si="68"/>
        <v>63</v>
      </c>
      <c r="X325" s="3">
        <f t="shared" si="69"/>
        <v>57</v>
      </c>
      <c r="Y325" s="3">
        <f t="shared" si="70"/>
        <v>46</v>
      </c>
      <c r="Z325" s="3">
        <f t="shared" si="71"/>
        <v>166</v>
      </c>
    </row>
    <row r="326" spans="1:26" ht="30" customHeight="1" x14ac:dyDescent="0.25">
      <c r="A326" s="1" t="s">
        <v>324</v>
      </c>
      <c r="B326" s="10">
        <v>633172</v>
      </c>
      <c r="C326" s="10">
        <v>608183</v>
      </c>
      <c r="D326" s="10">
        <v>579181</v>
      </c>
      <c r="E326" s="3" t="s">
        <v>508</v>
      </c>
      <c r="F326" s="3" t="s">
        <v>1196</v>
      </c>
      <c r="G326" s="3" t="s">
        <v>511</v>
      </c>
      <c r="H326" s="3" t="s">
        <v>1194</v>
      </c>
      <c r="I326" s="3" t="s">
        <v>1279</v>
      </c>
      <c r="J326" s="5" t="s">
        <v>1283</v>
      </c>
      <c r="K326" s="3">
        <v>4400000</v>
      </c>
      <c r="L326" s="3">
        <v>0.51100000000000001</v>
      </c>
      <c r="M326" s="3">
        <v>499</v>
      </c>
      <c r="N326" s="3">
        <v>0</v>
      </c>
      <c r="O326" s="3">
        <f t="shared" si="60"/>
        <v>0</v>
      </c>
      <c r="P326" s="3">
        <f t="shared" si="61"/>
        <v>-0.2</v>
      </c>
      <c r="Q326" s="3">
        <f t="shared" si="62"/>
        <v>22484</v>
      </c>
      <c r="R326" s="3">
        <f t="shared" si="63"/>
        <v>22.549890000000001</v>
      </c>
      <c r="S326" s="3">
        <f t="shared" si="64"/>
        <v>507.01172676000004</v>
      </c>
      <c r="T326" s="3">
        <f t="shared" si="65"/>
        <v>8.3833000000000002</v>
      </c>
      <c r="U326" s="3">
        <f t="shared" si="66"/>
        <v>0.7621</v>
      </c>
      <c r="V326" s="3">
        <f t="shared" si="67"/>
        <v>5.3578999999999999</v>
      </c>
      <c r="W326" s="3">
        <f t="shared" si="68"/>
        <v>83</v>
      </c>
      <c r="X326" s="3">
        <f t="shared" si="69"/>
        <v>57</v>
      </c>
      <c r="Y326" s="3">
        <f t="shared" si="70"/>
        <v>59</v>
      </c>
      <c r="Z326" s="3">
        <f t="shared" si="71"/>
        <v>199</v>
      </c>
    </row>
    <row r="327" spans="1:26" ht="30" customHeight="1" x14ac:dyDescent="0.25">
      <c r="A327" s="1" t="s">
        <v>325</v>
      </c>
      <c r="B327" s="10">
        <v>567157</v>
      </c>
      <c r="C327" s="10">
        <v>562173</v>
      </c>
      <c r="D327" s="10">
        <v>579181</v>
      </c>
      <c r="E327" s="3" t="s">
        <v>508</v>
      </c>
      <c r="F327" s="3" t="s">
        <v>1200</v>
      </c>
      <c r="G327" s="3" t="s">
        <v>511</v>
      </c>
      <c r="H327" s="3" t="s">
        <v>1191</v>
      </c>
      <c r="I327" s="3" t="s">
        <v>1279</v>
      </c>
      <c r="J327" s="5" t="s">
        <v>1283</v>
      </c>
      <c r="K327" s="3">
        <v>1000000</v>
      </c>
      <c r="L327" s="3">
        <v>0.71499999999999997</v>
      </c>
      <c r="M327" s="3">
        <v>7507</v>
      </c>
      <c r="N327" s="3">
        <v>0</v>
      </c>
      <c r="O327" s="3">
        <f t="shared" si="60"/>
        <v>0</v>
      </c>
      <c r="P327" s="3">
        <f t="shared" si="61"/>
        <v>-0.2</v>
      </c>
      <c r="Q327" s="3">
        <f t="shared" si="62"/>
        <v>7150</v>
      </c>
      <c r="R327" s="3">
        <f t="shared" si="63"/>
        <v>53.675049999999999</v>
      </c>
      <c r="S327" s="3">
        <f t="shared" si="64"/>
        <v>383.77660750000001</v>
      </c>
      <c r="T327" s="3">
        <f t="shared" si="65"/>
        <v>6.3048000000000002</v>
      </c>
      <c r="U327" s="3">
        <f t="shared" si="66"/>
        <v>2.7944000000000004</v>
      </c>
      <c r="V327" s="3">
        <f t="shared" si="67"/>
        <v>4.6882000000000001</v>
      </c>
      <c r="W327" s="3">
        <f t="shared" si="68"/>
        <v>79</v>
      </c>
      <c r="X327" s="3">
        <f t="shared" si="69"/>
        <v>59</v>
      </c>
      <c r="Y327" s="3">
        <f t="shared" si="70"/>
        <v>54</v>
      </c>
      <c r="Z327" s="3">
        <f t="shared" si="71"/>
        <v>192</v>
      </c>
    </row>
    <row r="328" spans="1:26" ht="30" customHeight="1" x14ac:dyDescent="0.25">
      <c r="A328" s="1" t="s">
        <v>326</v>
      </c>
      <c r="B328" s="10">
        <v>567157</v>
      </c>
      <c r="C328" s="10">
        <v>596158</v>
      </c>
      <c r="D328" s="10">
        <v>579181</v>
      </c>
      <c r="E328" s="3" t="s">
        <v>508</v>
      </c>
      <c r="F328" s="3" t="s">
        <v>1201</v>
      </c>
      <c r="G328" s="3" t="s">
        <v>511</v>
      </c>
      <c r="H328" s="3" t="s">
        <v>1191</v>
      </c>
      <c r="I328" s="3" t="s">
        <v>1279</v>
      </c>
      <c r="J328" s="5" t="s">
        <v>1283</v>
      </c>
      <c r="K328" s="3">
        <v>210000</v>
      </c>
      <c r="L328" s="3">
        <v>0.71499999999999997</v>
      </c>
      <c r="M328" s="3">
        <v>7507</v>
      </c>
      <c r="N328" s="3">
        <v>0</v>
      </c>
      <c r="O328" s="3">
        <f t="shared" si="60"/>
        <v>0</v>
      </c>
      <c r="P328" s="3">
        <f t="shared" si="61"/>
        <v>-0.2</v>
      </c>
      <c r="Q328" s="3">
        <f t="shared" si="62"/>
        <v>1501.5</v>
      </c>
      <c r="R328" s="3">
        <f t="shared" si="63"/>
        <v>95.175049999999999</v>
      </c>
      <c r="S328" s="3">
        <f t="shared" si="64"/>
        <v>142.905337575</v>
      </c>
      <c r="T328" s="3">
        <f t="shared" si="65"/>
        <v>2.7482000000000002</v>
      </c>
      <c r="U328" s="3">
        <f t="shared" si="66"/>
        <v>4.7343999999999999</v>
      </c>
      <c r="V328" s="3">
        <f t="shared" si="67"/>
        <v>2.8405999999999998</v>
      </c>
      <c r="W328" s="3">
        <f t="shared" si="68"/>
        <v>58</v>
      </c>
      <c r="X328" s="3">
        <f t="shared" si="69"/>
        <v>67</v>
      </c>
      <c r="Y328" s="3">
        <f t="shared" si="70"/>
        <v>47</v>
      </c>
      <c r="Z328" s="3">
        <f t="shared" si="71"/>
        <v>172</v>
      </c>
    </row>
    <row r="329" spans="1:26" ht="30" customHeight="1" x14ac:dyDescent="0.25">
      <c r="A329" s="1" t="s">
        <v>327</v>
      </c>
      <c r="B329" s="10">
        <v>586134</v>
      </c>
      <c r="C329" s="10">
        <v>567157</v>
      </c>
      <c r="D329" s="10">
        <v>596158</v>
      </c>
      <c r="E329" s="3" t="s">
        <v>508</v>
      </c>
      <c r="F329" s="3" t="s">
        <v>1202</v>
      </c>
      <c r="G329" s="3" t="s">
        <v>511</v>
      </c>
      <c r="H329" s="3" t="s">
        <v>1192</v>
      </c>
      <c r="I329" s="3" t="s">
        <v>1279</v>
      </c>
      <c r="J329" s="5" t="s">
        <v>1283</v>
      </c>
      <c r="K329" s="3">
        <v>2500000</v>
      </c>
      <c r="L329" s="3">
        <v>0.72</v>
      </c>
      <c r="M329" s="3">
        <v>1763</v>
      </c>
      <c r="N329" s="3">
        <v>0</v>
      </c>
      <c r="O329" s="3">
        <f t="shared" si="60"/>
        <v>0</v>
      </c>
      <c r="P329" s="3">
        <f t="shared" si="61"/>
        <v>-0.2</v>
      </c>
      <c r="Q329" s="3">
        <f t="shared" si="62"/>
        <v>18000</v>
      </c>
      <c r="R329" s="3">
        <f t="shared" si="63"/>
        <v>12.693599999999998</v>
      </c>
      <c r="S329" s="3">
        <f t="shared" si="64"/>
        <v>228.48479999999995</v>
      </c>
      <c r="T329" s="3">
        <f t="shared" si="65"/>
        <v>8.1986000000000008</v>
      </c>
      <c r="U329" s="3">
        <f t="shared" si="66"/>
        <v>0.41570000000000001</v>
      </c>
      <c r="V329" s="3">
        <f t="shared" si="67"/>
        <v>3.9260000000000002</v>
      </c>
      <c r="W329" s="3">
        <f t="shared" si="68"/>
        <v>83</v>
      </c>
      <c r="X329" s="3">
        <f t="shared" si="69"/>
        <v>56</v>
      </c>
      <c r="Y329" s="3">
        <f t="shared" si="70"/>
        <v>49</v>
      </c>
      <c r="Z329" s="3">
        <f t="shared" si="71"/>
        <v>188</v>
      </c>
    </row>
    <row r="330" spans="1:26" ht="30" customHeight="1" x14ac:dyDescent="0.25">
      <c r="A330" s="1" t="s">
        <v>328</v>
      </c>
      <c r="B330" s="10">
        <v>579181</v>
      </c>
      <c r="C330" s="10">
        <v>633172</v>
      </c>
      <c r="D330" s="10">
        <v>596158</v>
      </c>
      <c r="E330" s="3" t="s">
        <v>508</v>
      </c>
      <c r="F330" s="3" t="s">
        <v>1203</v>
      </c>
      <c r="G330" s="3" t="s">
        <v>511</v>
      </c>
      <c r="H330" s="3" t="s">
        <v>1197</v>
      </c>
      <c r="I330" s="3" t="s">
        <v>1279</v>
      </c>
      <c r="J330" s="5" t="s">
        <v>1283</v>
      </c>
      <c r="K330" s="3">
        <v>860000</v>
      </c>
      <c r="L330" s="3">
        <v>0.66800000000000004</v>
      </c>
      <c r="M330" s="3">
        <v>834</v>
      </c>
      <c r="N330" s="3">
        <v>0</v>
      </c>
      <c r="O330" s="3">
        <f t="shared" si="60"/>
        <v>0</v>
      </c>
      <c r="P330" s="3">
        <f t="shared" si="61"/>
        <v>-0.2</v>
      </c>
      <c r="Q330" s="3">
        <f t="shared" si="62"/>
        <v>5744.8</v>
      </c>
      <c r="R330" s="3">
        <f t="shared" si="63"/>
        <v>30.371119999972898</v>
      </c>
      <c r="S330" s="3">
        <f t="shared" si="64"/>
        <v>174.47601017584429</v>
      </c>
      <c r="T330" s="3">
        <f t="shared" si="65"/>
        <v>5.7504999999999997</v>
      </c>
      <c r="U330" s="3">
        <f t="shared" si="66"/>
        <v>1.3163</v>
      </c>
      <c r="V330" s="3">
        <f t="shared" si="67"/>
        <v>3.2793999999999999</v>
      </c>
      <c r="W330" s="3">
        <f t="shared" si="68"/>
        <v>76</v>
      </c>
      <c r="X330" s="3">
        <f t="shared" si="69"/>
        <v>57</v>
      </c>
      <c r="Y330" s="3">
        <f t="shared" si="70"/>
        <v>48</v>
      </c>
      <c r="Z330" s="3">
        <f t="shared" si="71"/>
        <v>181</v>
      </c>
    </row>
    <row r="331" spans="1:26" ht="30" customHeight="1" x14ac:dyDescent="0.25">
      <c r="A331" s="1" t="s">
        <v>329</v>
      </c>
      <c r="B331" s="10">
        <v>586134</v>
      </c>
      <c r="C331" s="10">
        <v>646141</v>
      </c>
      <c r="D331" s="10">
        <v>596158</v>
      </c>
      <c r="E331" s="3" t="s">
        <v>508</v>
      </c>
      <c r="F331" s="3" t="s">
        <v>1204</v>
      </c>
      <c r="G331" s="3" t="s">
        <v>511</v>
      </c>
      <c r="H331" s="3" t="s">
        <v>1198</v>
      </c>
      <c r="I331" s="3" t="s">
        <v>1279</v>
      </c>
      <c r="J331" s="5" t="s">
        <v>1283</v>
      </c>
      <c r="K331" s="3">
        <v>1000000</v>
      </c>
      <c r="L331" s="3">
        <v>0.69699999999999995</v>
      </c>
      <c r="M331" s="3">
        <v>1148</v>
      </c>
      <c r="N331" s="3">
        <v>0</v>
      </c>
      <c r="O331" s="3">
        <f t="shared" si="60"/>
        <v>0</v>
      </c>
      <c r="P331" s="3">
        <f t="shared" si="61"/>
        <v>-0.2</v>
      </c>
      <c r="Q331" s="3">
        <f t="shared" si="62"/>
        <v>6970</v>
      </c>
      <c r="R331" s="3">
        <f t="shared" si="63"/>
        <v>48.001559999999998</v>
      </c>
      <c r="S331" s="3">
        <f t="shared" si="64"/>
        <v>334.57087319999999</v>
      </c>
      <c r="T331" s="3">
        <f t="shared" si="65"/>
        <v>6.2585999999999995</v>
      </c>
      <c r="U331" s="3">
        <f t="shared" si="66"/>
        <v>2.2862999999999998</v>
      </c>
      <c r="V331" s="3">
        <f t="shared" si="67"/>
        <v>4.4572000000000003</v>
      </c>
      <c r="W331" s="3">
        <f t="shared" si="68"/>
        <v>79</v>
      </c>
      <c r="X331" s="3">
        <f t="shared" si="69"/>
        <v>58</v>
      </c>
      <c r="Y331" s="3">
        <f t="shared" si="70"/>
        <v>52</v>
      </c>
      <c r="Z331" s="3">
        <f t="shared" si="71"/>
        <v>189</v>
      </c>
    </row>
    <row r="332" spans="1:26" ht="30" customHeight="1" x14ac:dyDescent="0.25">
      <c r="A332" s="1" t="s">
        <v>330</v>
      </c>
      <c r="B332" s="10">
        <v>726120</v>
      </c>
      <c r="C332" s="10">
        <v>786125</v>
      </c>
      <c r="D332" s="10">
        <v>770156</v>
      </c>
      <c r="E332" s="3" t="s">
        <v>507</v>
      </c>
      <c r="F332" s="3" t="s">
        <v>548</v>
      </c>
      <c r="G332" s="3" t="s">
        <v>513</v>
      </c>
      <c r="H332" s="3" t="s">
        <v>549</v>
      </c>
      <c r="I332" s="3" t="s">
        <v>1280</v>
      </c>
      <c r="J332" s="5" t="s">
        <v>1283</v>
      </c>
      <c r="K332" s="3">
        <v>7700000</v>
      </c>
      <c r="L332" s="3">
        <v>0.76100000000000001</v>
      </c>
      <c r="M332" s="3">
        <v>10839</v>
      </c>
      <c r="N332" s="3">
        <v>0</v>
      </c>
      <c r="O332" s="3">
        <f t="shared" si="60"/>
        <v>0</v>
      </c>
      <c r="P332" s="3">
        <f t="shared" si="61"/>
        <v>0.1</v>
      </c>
      <c r="Q332" s="3">
        <f t="shared" si="62"/>
        <v>58597</v>
      </c>
      <c r="R332" s="3">
        <f t="shared" si="63"/>
        <v>125.48478999999999</v>
      </c>
      <c r="S332" s="3">
        <f t="shared" si="64"/>
        <v>7353.0322396299998</v>
      </c>
      <c r="T332" s="3">
        <f t="shared" si="65"/>
        <v>9.2608999999999995</v>
      </c>
      <c r="U332" s="3">
        <f t="shared" si="66"/>
        <v>6.1892999999999994</v>
      </c>
      <c r="V332" s="3">
        <f t="shared" si="67"/>
        <v>9.3071000000000002</v>
      </c>
      <c r="W332" s="3">
        <f t="shared" si="68"/>
        <v>83</v>
      </c>
      <c r="X332" s="3">
        <f t="shared" si="69"/>
        <v>79</v>
      </c>
      <c r="Y332" s="3">
        <f t="shared" si="70"/>
        <v>92</v>
      </c>
      <c r="Z332" s="3">
        <f t="shared" si="71"/>
        <v>254</v>
      </c>
    </row>
    <row r="333" spans="1:26" ht="30" customHeight="1" x14ac:dyDescent="0.25">
      <c r="A333" s="1" t="s">
        <v>331</v>
      </c>
      <c r="B333" s="10">
        <v>726120</v>
      </c>
      <c r="C333" s="10">
        <v>770156</v>
      </c>
      <c r="D333" s="10">
        <v>746159</v>
      </c>
      <c r="E333" s="3" t="s">
        <v>508</v>
      </c>
      <c r="F333" s="3" t="s">
        <v>968</v>
      </c>
      <c r="G333" s="3" t="s">
        <v>513</v>
      </c>
      <c r="H333" s="3" t="s">
        <v>969</v>
      </c>
      <c r="I333" s="3" t="s">
        <v>1280</v>
      </c>
      <c r="J333" s="5" t="s">
        <v>1283</v>
      </c>
      <c r="K333" s="3">
        <v>8200000</v>
      </c>
      <c r="L333" s="3">
        <v>0.76100000000000001</v>
      </c>
      <c r="M333" s="3">
        <v>10839</v>
      </c>
      <c r="N333" s="3">
        <v>0</v>
      </c>
      <c r="O333" s="3">
        <f t="shared" si="60"/>
        <v>0</v>
      </c>
      <c r="P333" s="3">
        <f t="shared" si="61"/>
        <v>0.1</v>
      </c>
      <c r="Q333" s="3">
        <f t="shared" si="62"/>
        <v>62402</v>
      </c>
      <c r="R333" s="3">
        <f t="shared" si="63"/>
        <v>120.48478999999999</v>
      </c>
      <c r="S333" s="3">
        <f t="shared" si="64"/>
        <v>7518.4918655799993</v>
      </c>
      <c r="T333" s="3">
        <f t="shared" si="65"/>
        <v>9.3301999999999996</v>
      </c>
      <c r="U333" s="3">
        <f t="shared" si="66"/>
        <v>5.9584000000000001</v>
      </c>
      <c r="V333" s="3">
        <f t="shared" si="67"/>
        <v>9.3301999999999996</v>
      </c>
      <c r="W333" s="3">
        <f t="shared" si="68"/>
        <v>83</v>
      </c>
      <c r="X333" s="3">
        <f t="shared" si="69"/>
        <v>78</v>
      </c>
      <c r="Y333" s="3">
        <f t="shared" si="70"/>
        <v>92</v>
      </c>
      <c r="Z333" s="3">
        <f t="shared" si="71"/>
        <v>253</v>
      </c>
    </row>
    <row r="334" spans="1:26" ht="30" customHeight="1" x14ac:dyDescent="0.25">
      <c r="A334" s="1" t="s">
        <v>332</v>
      </c>
      <c r="B334" s="10">
        <v>726120</v>
      </c>
      <c r="C334" s="10">
        <v>717162</v>
      </c>
      <c r="D334" s="10">
        <v>746159</v>
      </c>
      <c r="E334" s="3" t="s">
        <v>508</v>
      </c>
      <c r="F334" s="3" t="s">
        <v>1205</v>
      </c>
      <c r="G334" s="3" t="s">
        <v>513</v>
      </c>
      <c r="H334" s="3" t="s">
        <v>1207</v>
      </c>
      <c r="I334" s="3" t="s">
        <v>1280</v>
      </c>
      <c r="J334" s="5" t="s">
        <v>1283</v>
      </c>
      <c r="K334" s="3">
        <v>10000000</v>
      </c>
      <c r="L334" s="3">
        <v>0.76100000000000001</v>
      </c>
      <c r="M334" s="3">
        <v>10839</v>
      </c>
      <c r="N334" s="3">
        <v>0</v>
      </c>
      <c r="O334" s="3">
        <f t="shared" si="60"/>
        <v>0</v>
      </c>
      <c r="P334" s="3">
        <f t="shared" si="61"/>
        <v>0.1</v>
      </c>
      <c r="Q334" s="3">
        <f t="shared" si="62"/>
        <v>76100</v>
      </c>
      <c r="R334" s="3">
        <f t="shared" si="63"/>
        <v>82.48478999999999</v>
      </c>
      <c r="S334" s="3">
        <f t="shared" si="64"/>
        <v>6277.0925189999998</v>
      </c>
      <c r="T334" s="3">
        <f t="shared" si="65"/>
        <v>9.6073000000000004</v>
      </c>
      <c r="U334" s="3">
        <f t="shared" si="66"/>
        <v>3.9722</v>
      </c>
      <c r="V334" s="3">
        <f t="shared" si="67"/>
        <v>9.1224000000000007</v>
      </c>
      <c r="W334" s="3">
        <f t="shared" si="68"/>
        <v>84</v>
      </c>
      <c r="X334" s="3">
        <f t="shared" si="69"/>
        <v>62</v>
      </c>
      <c r="Y334" s="3">
        <f t="shared" si="70"/>
        <v>92</v>
      </c>
      <c r="Z334" s="3">
        <f t="shared" si="71"/>
        <v>238</v>
      </c>
    </row>
    <row r="335" spans="1:26" ht="30" customHeight="1" x14ac:dyDescent="0.25">
      <c r="A335" s="1" t="s">
        <v>333</v>
      </c>
      <c r="B335" s="10">
        <v>753175</v>
      </c>
      <c r="C335" s="10">
        <v>717162</v>
      </c>
      <c r="D335" s="10">
        <v>746159</v>
      </c>
      <c r="E335" s="3" t="s">
        <v>507</v>
      </c>
      <c r="F335" s="3" t="s">
        <v>521</v>
      </c>
      <c r="G335" s="3" t="s">
        <v>513</v>
      </c>
      <c r="H335" s="3" t="s">
        <v>521</v>
      </c>
      <c r="I335" s="3" t="s">
        <v>1280</v>
      </c>
      <c r="J335" s="5" t="s">
        <v>523</v>
      </c>
      <c r="K335" s="3">
        <v>22000000</v>
      </c>
      <c r="L335" s="3">
        <v>0.76100000000000001</v>
      </c>
      <c r="M335" s="3">
        <v>10839</v>
      </c>
      <c r="N335" s="3">
        <v>0.6</v>
      </c>
      <c r="O335" s="3">
        <f t="shared" si="60"/>
        <v>0</v>
      </c>
      <c r="P335" s="3">
        <f t="shared" si="61"/>
        <v>0.1</v>
      </c>
      <c r="Q335" s="3">
        <f t="shared" si="62"/>
        <v>167420</v>
      </c>
      <c r="R335" s="3">
        <f t="shared" si="63"/>
        <v>112.48478999999999</v>
      </c>
      <c r="S335" s="3">
        <f t="shared" si="64"/>
        <v>18832.203541800001</v>
      </c>
      <c r="T335" s="3">
        <f t="shared" si="65"/>
        <v>9.9769000000000005</v>
      </c>
      <c r="U335" s="3">
        <f t="shared" si="66"/>
        <v>5.5196000000000005</v>
      </c>
      <c r="V335" s="3">
        <f t="shared" si="67"/>
        <v>9.8613999999999997</v>
      </c>
      <c r="W335" s="3">
        <f t="shared" si="68"/>
        <v>134</v>
      </c>
      <c r="X335" s="3">
        <f t="shared" si="69"/>
        <v>75</v>
      </c>
      <c r="Y335" s="3">
        <f t="shared" si="70"/>
        <v>92</v>
      </c>
      <c r="Z335" s="3">
        <f t="shared" si="71"/>
        <v>301</v>
      </c>
    </row>
    <row r="336" spans="1:26" ht="30" customHeight="1" x14ac:dyDescent="0.25">
      <c r="A336" s="1" t="s">
        <v>334</v>
      </c>
      <c r="B336" s="10">
        <v>753175</v>
      </c>
      <c r="C336" s="10">
        <v>717162</v>
      </c>
      <c r="D336" s="10">
        <v>732189</v>
      </c>
      <c r="E336" s="3" t="s">
        <v>508</v>
      </c>
      <c r="F336" s="3" t="s">
        <v>978</v>
      </c>
      <c r="G336" s="3" t="s">
        <v>513</v>
      </c>
      <c r="H336" s="3" t="s">
        <v>970</v>
      </c>
      <c r="I336" s="3" t="s">
        <v>1280</v>
      </c>
      <c r="J336" s="5" t="s">
        <v>524</v>
      </c>
      <c r="K336" s="3">
        <v>8700000</v>
      </c>
      <c r="L336" s="3">
        <v>0.76100000000000001</v>
      </c>
      <c r="M336" s="3">
        <v>10839</v>
      </c>
      <c r="N336" s="3">
        <v>0.4</v>
      </c>
      <c r="O336" s="3">
        <f t="shared" si="60"/>
        <v>0</v>
      </c>
      <c r="P336" s="3">
        <f t="shared" si="61"/>
        <v>0.1</v>
      </c>
      <c r="Q336" s="3">
        <f t="shared" si="62"/>
        <v>66207</v>
      </c>
      <c r="R336" s="3">
        <f t="shared" si="63"/>
        <v>115.48478999999999</v>
      </c>
      <c r="S336" s="3">
        <f t="shared" si="64"/>
        <v>7645.9014915299995</v>
      </c>
      <c r="T336" s="3">
        <f t="shared" si="65"/>
        <v>9.4457000000000004</v>
      </c>
      <c r="U336" s="3">
        <f t="shared" si="66"/>
        <v>5.7274000000000003</v>
      </c>
      <c r="V336" s="3">
        <f t="shared" si="67"/>
        <v>9.3533000000000008</v>
      </c>
      <c r="W336" s="3">
        <f t="shared" si="68"/>
        <v>117</v>
      </c>
      <c r="X336" s="3">
        <f t="shared" si="69"/>
        <v>76</v>
      </c>
      <c r="Y336" s="3">
        <f t="shared" si="70"/>
        <v>92</v>
      </c>
      <c r="Z336" s="3">
        <f t="shared" si="71"/>
        <v>285</v>
      </c>
    </row>
    <row r="337" spans="1:26" ht="30" customHeight="1" x14ac:dyDescent="0.25">
      <c r="A337" s="1" t="s">
        <v>335</v>
      </c>
      <c r="B337" s="10">
        <v>753175</v>
      </c>
      <c r="C337" s="10">
        <v>765201</v>
      </c>
      <c r="D337" s="10">
        <v>732189</v>
      </c>
      <c r="E337" s="3" t="s">
        <v>507</v>
      </c>
      <c r="F337" s="3" t="s">
        <v>979</v>
      </c>
      <c r="G337" s="3" t="s">
        <v>513</v>
      </c>
      <c r="H337" s="3" t="s">
        <v>971</v>
      </c>
      <c r="I337" s="3" t="s">
        <v>1280</v>
      </c>
      <c r="J337" s="5" t="s">
        <v>1283</v>
      </c>
      <c r="K337" s="3">
        <v>8500000</v>
      </c>
      <c r="L337" s="3">
        <v>0.76100000000000001</v>
      </c>
      <c r="M337" s="3">
        <v>10839</v>
      </c>
      <c r="N337" s="3">
        <v>0</v>
      </c>
      <c r="O337" s="3">
        <f t="shared" si="60"/>
        <v>0</v>
      </c>
      <c r="P337" s="3">
        <f t="shared" si="61"/>
        <v>0.1</v>
      </c>
      <c r="Q337" s="3">
        <f t="shared" si="62"/>
        <v>64685</v>
      </c>
      <c r="R337" s="3">
        <f t="shared" si="63"/>
        <v>97.48478999999999</v>
      </c>
      <c r="S337" s="3">
        <f t="shared" si="64"/>
        <v>6305.8036411499997</v>
      </c>
      <c r="T337" s="3">
        <f t="shared" si="65"/>
        <v>9.3994999999999997</v>
      </c>
      <c r="U337" s="3">
        <f t="shared" si="66"/>
        <v>4.8959999999999999</v>
      </c>
      <c r="V337" s="3">
        <f t="shared" si="67"/>
        <v>9.1454000000000004</v>
      </c>
      <c r="W337" s="3">
        <f t="shared" si="68"/>
        <v>83</v>
      </c>
      <c r="X337" s="3">
        <f t="shared" si="69"/>
        <v>69</v>
      </c>
      <c r="Y337" s="3">
        <f t="shared" si="70"/>
        <v>92</v>
      </c>
      <c r="Z337" s="3">
        <f t="shared" si="71"/>
        <v>244</v>
      </c>
    </row>
    <row r="338" spans="1:26" ht="30" customHeight="1" x14ac:dyDescent="0.25">
      <c r="A338" s="1" t="s">
        <v>336</v>
      </c>
      <c r="B338" s="10">
        <v>762211</v>
      </c>
      <c r="C338" s="10">
        <v>765201</v>
      </c>
      <c r="D338" s="10">
        <v>732189</v>
      </c>
      <c r="E338" s="3" t="s">
        <v>507</v>
      </c>
      <c r="F338" s="3" t="s">
        <v>980</v>
      </c>
      <c r="G338" s="3" t="s">
        <v>513</v>
      </c>
      <c r="H338" s="3" t="s">
        <v>972</v>
      </c>
      <c r="I338" s="3" t="s">
        <v>1280</v>
      </c>
      <c r="J338" s="5" t="s">
        <v>1283</v>
      </c>
      <c r="K338" s="3">
        <v>10300000</v>
      </c>
      <c r="L338" s="3">
        <v>0.76100000000000001</v>
      </c>
      <c r="M338" s="3">
        <v>10839</v>
      </c>
      <c r="N338" s="3">
        <v>0</v>
      </c>
      <c r="O338" s="3">
        <f t="shared" si="60"/>
        <v>0</v>
      </c>
      <c r="P338" s="3">
        <f t="shared" si="61"/>
        <v>0.1</v>
      </c>
      <c r="Q338" s="3">
        <f t="shared" si="62"/>
        <v>78383</v>
      </c>
      <c r="R338" s="3">
        <f t="shared" si="63"/>
        <v>109.48478999999999</v>
      </c>
      <c r="S338" s="3">
        <f t="shared" si="64"/>
        <v>8581.746294569999</v>
      </c>
      <c r="T338" s="3">
        <f t="shared" si="65"/>
        <v>9.6535000000000011</v>
      </c>
      <c r="U338" s="3">
        <f t="shared" si="66"/>
        <v>5.4040999999999997</v>
      </c>
      <c r="V338" s="3">
        <f t="shared" si="67"/>
        <v>9.4918999999999993</v>
      </c>
      <c r="W338" s="3">
        <f t="shared" si="68"/>
        <v>84</v>
      </c>
      <c r="X338" s="3">
        <f t="shared" si="69"/>
        <v>74</v>
      </c>
      <c r="Y338" s="3">
        <f t="shared" si="70"/>
        <v>92</v>
      </c>
      <c r="Z338" s="3">
        <f t="shared" si="71"/>
        <v>250</v>
      </c>
    </row>
    <row r="339" spans="1:26" ht="30" customHeight="1" x14ac:dyDescent="0.25">
      <c r="A339" s="1" t="s">
        <v>337</v>
      </c>
      <c r="B339" s="10">
        <v>762211</v>
      </c>
      <c r="C339" s="10">
        <v>752226</v>
      </c>
      <c r="D339" s="10">
        <v>743220</v>
      </c>
      <c r="E339" s="3" t="s">
        <v>507</v>
      </c>
      <c r="F339" s="3" t="s">
        <v>613</v>
      </c>
      <c r="G339" s="3" t="s">
        <v>513</v>
      </c>
      <c r="H339" s="3" t="s">
        <v>522</v>
      </c>
      <c r="I339" s="3" t="s">
        <v>1280</v>
      </c>
      <c r="J339" s="5" t="s">
        <v>1283</v>
      </c>
      <c r="K339" s="3">
        <v>4600000</v>
      </c>
      <c r="L339" s="3">
        <v>0.76100000000000001</v>
      </c>
      <c r="M339" s="3">
        <v>10839</v>
      </c>
      <c r="N339" s="3">
        <v>0</v>
      </c>
      <c r="O339" s="3">
        <f t="shared" si="60"/>
        <v>0</v>
      </c>
      <c r="P339" s="3">
        <f t="shared" si="61"/>
        <v>0.1</v>
      </c>
      <c r="Q339" s="3">
        <f t="shared" si="62"/>
        <v>35006</v>
      </c>
      <c r="R339" s="3">
        <f t="shared" si="63"/>
        <v>96.48478999999999</v>
      </c>
      <c r="S339" s="3">
        <f t="shared" si="64"/>
        <v>3377.5465587399999</v>
      </c>
      <c r="T339" s="3">
        <f t="shared" si="65"/>
        <v>8.7989999999999995</v>
      </c>
      <c r="U339" s="3">
        <f t="shared" si="66"/>
        <v>4.7805999999999997</v>
      </c>
      <c r="V339" s="3">
        <f t="shared" si="67"/>
        <v>8.360199999999999</v>
      </c>
      <c r="W339" s="3">
        <f t="shared" si="68"/>
        <v>83</v>
      </c>
      <c r="X339" s="3">
        <f t="shared" si="69"/>
        <v>68</v>
      </c>
      <c r="Y339" s="3">
        <f t="shared" si="70"/>
        <v>91</v>
      </c>
      <c r="Z339" s="3">
        <f t="shared" si="71"/>
        <v>242</v>
      </c>
    </row>
    <row r="340" spans="1:26" ht="30" customHeight="1" x14ac:dyDescent="0.25">
      <c r="A340" s="1" t="s">
        <v>338</v>
      </c>
      <c r="B340" s="10">
        <v>738235</v>
      </c>
      <c r="C340" s="10">
        <v>752226</v>
      </c>
      <c r="D340" s="10">
        <v>743220</v>
      </c>
      <c r="E340" s="3" t="s">
        <v>507</v>
      </c>
      <c r="F340" s="3" t="s">
        <v>981</v>
      </c>
      <c r="G340" s="3" t="s">
        <v>513</v>
      </c>
      <c r="H340" s="3" t="s">
        <v>982</v>
      </c>
      <c r="I340" s="3" t="s">
        <v>1280</v>
      </c>
      <c r="J340" s="5" t="s">
        <v>1283</v>
      </c>
      <c r="K340" s="3">
        <v>15000000</v>
      </c>
      <c r="L340" s="3">
        <v>0.76100000000000001</v>
      </c>
      <c r="M340" s="3">
        <v>10839</v>
      </c>
      <c r="N340" s="3">
        <v>0</v>
      </c>
      <c r="O340" s="3">
        <f t="shared" si="60"/>
        <v>0</v>
      </c>
      <c r="P340" s="3">
        <f t="shared" si="61"/>
        <v>0.1</v>
      </c>
      <c r="Q340" s="3">
        <f t="shared" si="62"/>
        <v>114150</v>
      </c>
      <c r="R340" s="3">
        <f t="shared" si="63"/>
        <v>82.48478999999999</v>
      </c>
      <c r="S340" s="3">
        <f t="shared" si="64"/>
        <v>9415.6387784999988</v>
      </c>
      <c r="T340" s="3">
        <f t="shared" si="65"/>
        <v>9.884500000000001</v>
      </c>
      <c r="U340" s="3">
        <f t="shared" si="66"/>
        <v>3.9722</v>
      </c>
      <c r="V340" s="3">
        <f t="shared" si="67"/>
        <v>9.5611999999999995</v>
      </c>
      <c r="W340" s="3">
        <f t="shared" si="68"/>
        <v>84</v>
      </c>
      <c r="X340" s="3">
        <f t="shared" si="69"/>
        <v>62</v>
      </c>
      <c r="Y340" s="3">
        <f t="shared" si="70"/>
        <v>92</v>
      </c>
      <c r="Z340" s="3">
        <f t="shared" si="71"/>
        <v>238</v>
      </c>
    </row>
    <row r="341" spans="1:26" ht="30" customHeight="1" x14ac:dyDescent="0.25">
      <c r="A341" s="1" t="s">
        <v>339</v>
      </c>
      <c r="B341" s="10">
        <v>738235</v>
      </c>
      <c r="C341" s="10">
        <v>729231</v>
      </c>
      <c r="D341" s="10">
        <v>743220</v>
      </c>
      <c r="E341" s="3" t="s">
        <v>507</v>
      </c>
      <c r="F341" s="3" t="s">
        <v>983</v>
      </c>
      <c r="G341" s="3" t="s">
        <v>513</v>
      </c>
      <c r="H341" s="3" t="s">
        <v>982</v>
      </c>
      <c r="I341" s="3" t="s">
        <v>1280</v>
      </c>
      <c r="J341" s="5" t="s">
        <v>1283</v>
      </c>
      <c r="K341" s="3">
        <v>12000000</v>
      </c>
      <c r="L341" s="3">
        <v>0.76100000000000001</v>
      </c>
      <c r="M341" s="3">
        <v>10839</v>
      </c>
      <c r="N341" s="3">
        <v>0</v>
      </c>
      <c r="O341" s="3">
        <f t="shared" si="60"/>
        <v>0</v>
      </c>
      <c r="P341" s="3">
        <f t="shared" si="61"/>
        <v>0.1</v>
      </c>
      <c r="Q341" s="3">
        <f t="shared" si="62"/>
        <v>91320</v>
      </c>
      <c r="R341" s="3">
        <f t="shared" si="63"/>
        <v>112.48478999999999</v>
      </c>
      <c r="S341" s="3">
        <f t="shared" si="64"/>
        <v>10272.111022799998</v>
      </c>
      <c r="T341" s="3">
        <f t="shared" si="65"/>
        <v>9.815199999999999</v>
      </c>
      <c r="U341" s="3">
        <f t="shared" si="66"/>
        <v>5.5196000000000005</v>
      </c>
      <c r="V341" s="3">
        <f t="shared" si="67"/>
        <v>9.6303999999999998</v>
      </c>
      <c r="W341" s="3">
        <f t="shared" si="68"/>
        <v>84</v>
      </c>
      <c r="X341" s="3">
        <f t="shared" si="69"/>
        <v>75</v>
      </c>
      <c r="Y341" s="3">
        <f t="shared" si="70"/>
        <v>92</v>
      </c>
      <c r="Z341" s="3">
        <f t="shared" si="71"/>
        <v>251</v>
      </c>
    </row>
    <row r="342" spans="1:26" ht="30" customHeight="1" x14ac:dyDescent="0.25">
      <c r="A342" s="1" t="s">
        <v>340</v>
      </c>
      <c r="B342" s="10">
        <v>741209</v>
      </c>
      <c r="C342" s="10">
        <v>762211</v>
      </c>
      <c r="D342" s="10">
        <v>743220</v>
      </c>
      <c r="E342" s="3" t="s">
        <v>508</v>
      </c>
      <c r="F342" s="3" t="s">
        <v>984</v>
      </c>
      <c r="G342" s="3" t="s">
        <v>513</v>
      </c>
      <c r="H342" s="3" t="s">
        <v>973</v>
      </c>
      <c r="I342" s="3" t="s">
        <v>1280</v>
      </c>
      <c r="J342" s="5" t="s">
        <v>528</v>
      </c>
      <c r="K342" s="3">
        <v>5000000</v>
      </c>
      <c r="L342" s="3">
        <v>0.76100000000000001</v>
      </c>
      <c r="M342" s="3">
        <v>10839</v>
      </c>
      <c r="N342" s="3">
        <v>0.2</v>
      </c>
      <c r="O342" s="3">
        <f t="shared" si="60"/>
        <v>0</v>
      </c>
      <c r="P342" s="3">
        <f t="shared" si="61"/>
        <v>0.1</v>
      </c>
      <c r="Q342" s="3">
        <f t="shared" si="62"/>
        <v>38050</v>
      </c>
      <c r="R342" s="3">
        <f t="shared" si="63"/>
        <v>82.48478999999999</v>
      </c>
      <c r="S342" s="3">
        <f t="shared" si="64"/>
        <v>3138.5462594999999</v>
      </c>
      <c r="T342" s="3">
        <f t="shared" si="65"/>
        <v>8.8682999999999996</v>
      </c>
      <c r="U342" s="3">
        <f t="shared" si="66"/>
        <v>3.9722</v>
      </c>
      <c r="V342" s="3">
        <f t="shared" si="67"/>
        <v>8.1754999999999995</v>
      </c>
      <c r="W342" s="3">
        <f t="shared" si="68"/>
        <v>100</v>
      </c>
      <c r="X342" s="3">
        <f t="shared" si="69"/>
        <v>62</v>
      </c>
      <c r="Y342" s="3">
        <f t="shared" si="70"/>
        <v>91</v>
      </c>
      <c r="Z342" s="3">
        <f t="shared" si="71"/>
        <v>253</v>
      </c>
    </row>
    <row r="343" spans="1:26" ht="30" customHeight="1" x14ac:dyDescent="0.25">
      <c r="A343" s="1" t="s">
        <v>341</v>
      </c>
      <c r="B343" s="10">
        <v>741209</v>
      </c>
      <c r="C343" s="10">
        <v>762211</v>
      </c>
      <c r="D343" s="10">
        <v>732189</v>
      </c>
      <c r="E343" s="3" t="s">
        <v>508</v>
      </c>
      <c r="F343" s="3" t="s">
        <v>985</v>
      </c>
      <c r="G343" s="3" t="s">
        <v>513</v>
      </c>
      <c r="H343" s="3" t="s">
        <v>974</v>
      </c>
      <c r="I343" s="3" t="s">
        <v>1280</v>
      </c>
      <c r="J343" s="5" t="s">
        <v>528</v>
      </c>
      <c r="K343" s="3">
        <v>7900000</v>
      </c>
      <c r="L343" s="3">
        <v>0.76100000000000001</v>
      </c>
      <c r="M343" s="3">
        <v>10839</v>
      </c>
      <c r="N343" s="3">
        <v>0.2</v>
      </c>
      <c r="O343" s="3">
        <f t="shared" si="60"/>
        <v>0</v>
      </c>
      <c r="P343" s="3">
        <f t="shared" si="61"/>
        <v>0.1</v>
      </c>
      <c r="Q343" s="3">
        <f t="shared" si="62"/>
        <v>60119</v>
      </c>
      <c r="R343" s="3">
        <f t="shared" si="63"/>
        <v>93.48478999999999</v>
      </c>
      <c r="S343" s="3">
        <f t="shared" si="64"/>
        <v>5620.2120900099999</v>
      </c>
      <c r="T343" s="3">
        <f t="shared" si="65"/>
        <v>9.2840000000000007</v>
      </c>
      <c r="U343" s="3">
        <f t="shared" si="66"/>
        <v>4.6420000000000003</v>
      </c>
      <c r="V343" s="3">
        <f t="shared" si="67"/>
        <v>9.0530999999999988</v>
      </c>
      <c r="W343" s="3">
        <f t="shared" si="68"/>
        <v>100</v>
      </c>
      <c r="X343" s="3">
        <f t="shared" si="69"/>
        <v>67</v>
      </c>
      <c r="Y343" s="3">
        <f t="shared" si="70"/>
        <v>92</v>
      </c>
      <c r="Z343" s="3">
        <f t="shared" si="71"/>
        <v>259</v>
      </c>
    </row>
    <row r="344" spans="1:26" ht="30" customHeight="1" x14ac:dyDescent="0.25">
      <c r="A344" s="1" t="s">
        <v>342</v>
      </c>
      <c r="B344" s="10">
        <v>710187</v>
      </c>
      <c r="C344" s="10">
        <v>718199</v>
      </c>
      <c r="D344" s="10">
        <v>732189</v>
      </c>
      <c r="E344" s="3" t="s">
        <v>508</v>
      </c>
      <c r="F344" s="3" t="s">
        <v>987</v>
      </c>
      <c r="G344" s="3" t="s">
        <v>513</v>
      </c>
      <c r="H344" s="3" t="s">
        <v>986</v>
      </c>
      <c r="I344" s="3" t="s">
        <v>1280</v>
      </c>
      <c r="J344" s="5" t="s">
        <v>1283</v>
      </c>
      <c r="K344" s="3">
        <v>2000000</v>
      </c>
      <c r="L344" s="3">
        <v>0.76100000000000001</v>
      </c>
      <c r="M344" s="3">
        <v>10839</v>
      </c>
      <c r="N344" s="3">
        <v>0</v>
      </c>
      <c r="O344" s="3">
        <f t="shared" si="60"/>
        <v>0</v>
      </c>
      <c r="P344" s="3">
        <f t="shared" si="61"/>
        <v>0.1</v>
      </c>
      <c r="Q344" s="3">
        <f t="shared" si="62"/>
        <v>15220</v>
      </c>
      <c r="R344" s="3">
        <f t="shared" si="63"/>
        <v>112.48478999999999</v>
      </c>
      <c r="S344" s="3">
        <f t="shared" si="64"/>
        <v>1712.0185037999997</v>
      </c>
      <c r="T344" s="3">
        <f t="shared" si="65"/>
        <v>7.8521000000000001</v>
      </c>
      <c r="U344" s="3">
        <f t="shared" si="66"/>
        <v>5.5196000000000005</v>
      </c>
      <c r="V344" s="3">
        <f t="shared" si="67"/>
        <v>7.4363999999999999</v>
      </c>
      <c r="W344" s="3">
        <f t="shared" si="68"/>
        <v>82</v>
      </c>
      <c r="X344" s="3">
        <f t="shared" si="69"/>
        <v>75</v>
      </c>
      <c r="Y344" s="3">
        <f t="shared" si="70"/>
        <v>90</v>
      </c>
      <c r="Z344" s="3">
        <f t="shared" si="71"/>
        <v>247</v>
      </c>
    </row>
    <row r="345" spans="1:26" ht="30" customHeight="1" x14ac:dyDescent="0.25">
      <c r="A345" s="1" t="s">
        <v>343</v>
      </c>
      <c r="B345" s="10">
        <v>741209</v>
      </c>
      <c r="C345" s="10">
        <v>718199</v>
      </c>
      <c r="D345" s="10">
        <v>732189</v>
      </c>
      <c r="E345" s="3" t="s">
        <v>508</v>
      </c>
      <c r="F345" s="3" t="s">
        <v>988</v>
      </c>
      <c r="G345" s="3" t="s">
        <v>513</v>
      </c>
      <c r="H345" s="3" t="s">
        <v>986</v>
      </c>
      <c r="I345" s="3" t="s">
        <v>1280</v>
      </c>
      <c r="J345" s="5" t="s">
        <v>1283</v>
      </c>
      <c r="K345" s="3">
        <v>680000</v>
      </c>
      <c r="L345" s="3">
        <v>0.76100000000000001</v>
      </c>
      <c r="M345" s="3">
        <v>10839</v>
      </c>
      <c r="N345" s="3">
        <v>0</v>
      </c>
      <c r="O345" s="3">
        <f t="shared" si="60"/>
        <v>0</v>
      </c>
      <c r="P345" s="3">
        <f t="shared" si="61"/>
        <v>0.1</v>
      </c>
      <c r="Q345" s="3">
        <f t="shared" si="62"/>
        <v>5174.8</v>
      </c>
      <c r="R345" s="3">
        <f t="shared" si="63"/>
        <v>83.684789999976161</v>
      </c>
      <c r="S345" s="3">
        <f t="shared" si="64"/>
        <v>433.05205129187664</v>
      </c>
      <c r="T345" s="3">
        <f t="shared" si="65"/>
        <v>5.3117000000000001</v>
      </c>
      <c r="U345" s="3">
        <f t="shared" si="66"/>
        <v>4.0415000000000001</v>
      </c>
      <c r="V345" s="3">
        <f t="shared" si="67"/>
        <v>4.9653</v>
      </c>
      <c r="W345" s="3">
        <f t="shared" si="68"/>
        <v>73</v>
      </c>
      <c r="X345" s="3">
        <f t="shared" si="69"/>
        <v>62</v>
      </c>
      <c r="Y345" s="3">
        <f t="shared" si="70"/>
        <v>77</v>
      </c>
      <c r="Z345" s="3">
        <f t="shared" si="71"/>
        <v>212</v>
      </c>
    </row>
    <row r="346" spans="1:26" ht="30" customHeight="1" x14ac:dyDescent="0.25">
      <c r="A346" s="1" t="s">
        <v>344</v>
      </c>
      <c r="B346" s="10">
        <v>741209</v>
      </c>
      <c r="C346" s="10">
        <v>718199</v>
      </c>
      <c r="D346" s="10">
        <v>720218</v>
      </c>
      <c r="E346" s="3" t="s">
        <v>508</v>
      </c>
      <c r="F346" s="3" t="s">
        <v>989</v>
      </c>
      <c r="G346" s="3" t="s">
        <v>513</v>
      </c>
      <c r="H346" s="3" t="s">
        <v>975</v>
      </c>
      <c r="I346" s="3" t="s">
        <v>1280</v>
      </c>
      <c r="J346" s="5" t="s">
        <v>528</v>
      </c>
      <c r="K346" s="3">
        <v>11000000</v>
      </c>
      <c r="L346" s="3">
        <v>0.76100000000000001</v>
      </c>
      <c r="M346" s="3">
        <v>10839</v>
      </c>
      <c r="N346" s="3">
        <v>0.2</v>
      </c>
      <c r="O346" s="3">
        <f t="shared" si="60"/>
        <v>0</v>
      </c>
      <c r="P346" s="3">
        <f t="shared" si="61"/>
        <v>0.1</v>
      </c>
      <c r="Q346" s="3">
        <f t="shared" si="62"/>
        <v>83710</v>
      </c>
      <c r="R346" s="3">
        <f t="shared" si="63"/>
        <v>122.48478999999999</v>
      </c>
      <c r="S346" s="3">
        <f t="shared" si="64"/>
        <v>10253.201770899999</v>
      </c>
      <c r="T346" s="3">
        <f t="shared" si="65"/>
        <v>9.7458999999999989</v>
      </c>
      <c r="U346" s="3">
        <f t="shared" si="66"/>
        <v>6.0507999999999997</v>
      </c>
      <c r="V346" s="3">
        <f t="shared" si="67"/>
        <v>9.5842000000000009</v>
      </c>
      <c r="W346" s="3">
        <f t="shared" si="68"/>
        <v>100</v>
      </c>
      <c r="X346" s="3">
        <f t="shared" si="69"/>
        <v>78</v>
      </c>
      <c r="Y346" s="3">
        <f t="shared" si="70"/>
        <v>92</v>
      </c>
      <c r="Z346" s="3">
        <f t="shared" si="71"/>
        <v>270</v>
      </c>
    </row>
    <row r="347" spans="1:26" ht="30" customHeight="1" x14ac:dyDescent="0.25">
      <c r="A347" s="1" t="s">
        <v>345</v>
      </c>
      <c r="B347" s="10">
        <v>741209</v>
      </c>
      <c r="C347" s="10">
        <v>743220</v>
      </c>
      <c r="D347" s="10">
        <v>720218</v>
      </c>
      <c r="E347" s="3" t="s">
        <v>508</v>
      </c>
      <c r="F347" s="3" t="s">
        <v>992</v>
      </c>
      <c r="G347" s="3" t="s">
        <v>513</v>
      </c>
      <c r="H347" s="3" t="s">
        <v>976</v>
      </c>
      <c r="I347" s="3" t="s">
        <v>1280</v>
      </c>
      <c r="J347" s="5" t="s">
        <v>1283</v>
      </c>
      <c r="K347" s="3">
        <v>8100000</v>
      </c>
      <c r="L347" s="3">
        <v>0.76100000000000001</v>
      </c>
      <c r="M347" s="3">
        <v>10839</v>
      </c>
      <c r="N347" s="3">
        <v>0</v>
      </c>
      <c r="O347" s="3">
        <f t="shared" si="60"/>
        <v>0</v>
      </c>
      <c r="P347" s="3">
        <f t="shared" si="61"/>
        <v>0.1</v>
      </c>
      <c r="Q347" s="3">
        <f t="shared" si="62"/>
        <v>61641</v>
      </c>
      <c r="R347" s="3">
        <f t="shared" si="63"/>
        <v>111.48478999999999</v>
      </c>
      <c r="S347" s="3">
        <f t="shared" si="64"/>
        <v>6872.0339403899989</v>
      </c>
      <c r="T347" s="3">
        <f t="shared" si="65"/>
        <v>9.3071000000000002</v>
      </c>
      <c r="U347" s="3">
        <f t="shared" si="66"/>
        <v>5.4503000000000004</v>
      </c>
      <c r="V347" s="3">
        <f t="shared" si="67"/>
        <v>9.2378</v>
      </c>
      <c r="W347" s="3">
        <f t="shared" si="68"/>
        <v>83</v>
      </c>
      <c r="X347" s="3">
        <f t="shared" si="69"/>
        <v>74</v>
      </c>
      <c r="Y347" s="3">
        <f t="shared" si="70"/>
        <v>92</v>
      </c>
      <c r="Z347" s="3">
        <f t="shared" si="71"/>
        <v>249</v>
      </c>
    </row>
    <row r="348" spans="1:26" ht="30" customHeight="1" x14ac:dyDescent="0.25">
      <c r="A348" s="1" t="s">
        <v>346</v>
      </c>
      <c r="B348" s="10">
        <v>717162</v>
      </c>
      <c r="C348" s="10">
        <v>732189</v>
      </c>
      <c r="D348" s="10">
        <v>710187</v>
      </c>
      <c r="E348" s="3" t="s">
        <v>508</v>
      </c>
      <c r="F348" s="3" t="s">
        <v>993</v>
      </c>
      <c r="G348" s="3" t="s">
        <v>513</v>
      </c>
      <c r="H348" s="3" t="s">
        <v>977</v>
      </c>
      <c r="I348" s="3" t="s">
        <v>1280</v>
      </c>
      <c r="J348" s="5" t="s">
        <v>1283</v>
      </c>
      <c r="K348" s="3">
        <v>11000000</v>
      </c>
      <c r="L348" s="3">
        <v>0.76100000000000001</v>
      </c>
      <c r="M348" s="3">
        <v>10839</v>
      </c>
      <c r="N348" s="3">
        <v>0</v>
      </c>
      <c r="O348" s="3">
        <f t="shared" si="60"/>
        <v>0</v>
      </c>
      <c r="P348" s="3">
        <f t="shared" si="61"/>
        <v>0.1</v>
      </c>
      <c r="Q348" s="3">
        <f t="shared" si="62"/>
        <v>83710</v>
      </c>
      <c r="R348" s="3">
        <f t="shared" si="63"/>
        <v>122.48478999999999</v>
      </c>
      <c r="S348" s="3">
        <f t="shared" si="64"/>
        <v>10253.201770899999</v>
      </c>
      <c r="T348" s="3">
        <f t="shared" si="65"/>
        <v>9.7458999999999989</v>
      </c>
      <c r="U348" s="3">
        <f t="shared" si="66"/>
        <v>6.0507999999999997</v>
      </c>
      <c r="V348" s="3">
        <f t="shared" si="67"/>
        <v>9.5842000000000009</v>
      </c>
      <c r="W348" s="3">
        <f t="shared" si="68"/>
        <v>84</v>
      </c>
      <c r="X348" s="3">
        <f t="shared" si="69"/>
        <v>78</v>
      </c>
      <c r="Y348" s="3">
        <f t="shared" si="70"/>
        <v>92</v>
      </c>
      <c r="Z348" s="3">
        <f t="shared" si="71"/>
        <v>254</v>
      </c>
    </row>
    <row r="349" spans="1:26" ht="30" customHeight="1" x14ac:dyDescent="0.25">
      <c r="A349" s="1" t="s">
        <v>347</v>
      </c>
      <c r="B349" s="10">
        <v>729231</v>
      </c>
      <c r="C349" s="10">
        <v>743220</v>
      </c>
      <c r="D349" s="10">
        <v>720218</v>
      </c>
      <c r="E349" s="3" t="s">
        <v>508</v>
      </c>
      <c r="F349" s="3" t="s">
        <v>994</v>
      </c>
      <c r="G349" s="3" t="s">
        <v>512</v>
      </c>
      <c r="H349" s="3" t="s">
        <v>995</v>
      </c>
      <c r="I349" s="3" t="s">
        <v>1280</v>
      </c>
      <c r="J349" s="5" t="s">
        <v>1283</v>
      </c>
      <c r="K349" s="3">
        <v>7200000</v>
      </c>
      <c r="L349" s="3">
        <v>0.76100000000000001</v>
      </c>
      <c r="M349" s="3">
        <v>10839</v>
      </c>
      <c r="N349" s="3">
        <v>0</v>
      </c>
      <c r="O349" s="3">
        <f t="shared" si="60"/>
        <v>0</v>
      </c>
      <c r="P349" s="3">
        <f t="shared" si="61"/>
        <v>0</v>
      </c>
      <c r="Q349" s="3">
        <f t="shared" si="62"/>
        <v>54792</v>
      </c>
      <c r="R349" s="3">
        <f t="shared" si="63"/>
        <v>130.48478999999998</v>
      </c>
      <c r="S349" s="3">
        <f t="shared" si="64"/>
        <v>7149.5226136799984</v>
      </c>
      <c r="T349" s="3">
        <f t="shared" si="65"/>
        <v>9.1684999999999999</v>
      </c>
      <c r="U349" s="3">
        <f t="shared" si="66"/>
        <v>6.351</v>
      </c>
      <c r="V349" s="3">
        <f t="shared" si="67"/>
        <v>9.2840000000000007</v>
      </c>
      <c r="W349" s="3">
        <f t="shared" si="68"/>
        <v>83</v>
      </c>
      <c r="X349" s="3">
        <f t="shared" si="69"/>
        <v>79</v>
      </c>
      <c r="Y349" s="3">
        <f t="shared" si="70"/>
        <v>83</v>
      </c>
      <c r="Z349" s="3">
        <f t="shared" si="71"/>
        <v>245</v>
      </c>
    </row>
    <row r="350" spans="1:26" ht="30" customHeight="1" x14ac:dyDescent="0.25">
      <c r="A350" s="1" t="s">
        <v>348</v>
      </c>
      <c r="B350" s="10">
        <v>729231</v>
      </c>
      <c r="C350" s="10">
        <v>698232</v>
      </c>
      <c r="D350" s="10">
        <v>720218</v>
      </c>
      <c r="E350" s="3" t="s">
        <v>508</v>
      </c>
      <c r="F350" s="3" t="s">
        <v>998</v>
      </c>
      <c r="G350" s="3" t="s">
        <v>512</v>
      </c>
      <c r="H350" s="3" t="s">
        <v>995</v>
      </c>
      <c r="I350" s="3" t="s">
        <v>1280</v>
      </c>
      <c r="J350" s="5" t="s">
        <v>1283</v>
      </c>
      <c r="K350" s="3">
        <v>3700000</v>
      </c>
      <c r="L350" s="3">
        <v>0.76100000000000001</v>
      </c>
      <c r="M350" s="3">
        <v>10839</v>
      </c>
      <c r="N350" s="3">
        <v>0</v>
      </c>
      <c r="O350" s="3">
        <f t="shared" si="60"/>
        <v>0</v>
      </c>
      <c r="P350" s="3">
        <f t="shared" si="61"/>
        <v>0</v>
      </c>
      <c r="Q350" s="3">
        <f t="shared" si="62"/>
        <v>28157</v>
      </c>
      <c r="R350" s="3">
        <f t="shared" si="63"/>
        <v>115.48478999999999</v>
      </c>
      <c r="S350" s="3">
        <f t="shared" si="64"/>
        <v>3251.7052320299995</v>
      </c>
      <c r="T350" s="3">
        <f t="shared" si="65"/>
        <v>8.6373999999999995</v>
      </c>
      <c r="U350" s="3">
        <f t="shared" si="66"/>
        <v>5.7274000000000003</v>
      </c>
      <c r="V350" s="3">
        <f t="shared" si="67"/>
        <v>8.2217000000000002</v>
      </c>
      <c r="W350" s="3">
        <f t="shared" si="68"/>
        <v>83</v>
      </c>
      <c r="X350" s="3">
        <f t="shared" si="69"/>
        <v>76</v>
      </c>
      <c r="Y350" s="3">
        <f t="shared" si="70"/>
        <v>83</v>
      </c>
      <c r="Z350" s="3">
        <f t="shared" si="71"/>
        <v>242</v>
      </c>
    </row>
    <row r="351" spans="1:26" ht="30" customHeight="1" x14ac:dyDescent="0.25">
      <c r="A351" s="1" t="s">
        <v>349</v>
      </c>
      <c r="B351" s="10">
        <v>698232</v>
      </c>
      <c r="C351" s="10">
        <v>673206</v>
      </c>
      <c r="D351" s="10">
        <v>674229</v>
      </c>
      <c r="E351" s="3" t="s">
        <v>508</v>
      </c>
      <c r="F351" s="3" t="s">
        <v>588</v>
      </c>
      <c r="G351" s="3" t="s">
        <v>512</v>
      </c>
      <c r="H351" s="3" t="s">
        <v>589</v>
      </c>
      <c r="I351" s="3" t="s">
        <v>1280</v>
      </c>
      <c r="J351" s="5" t="s">
        <v>1283</v>
      </c>
      <c r="K351" s="3">
        <v>6600000</v>
      </c>
      <c r="L351" s="3">
        <v>0.76100000000000001</v>
      </c>
      <c r="M351" s="3">
        <v>10839</v>
      </c>
      <c r="N351" s="3">
        <v>0</v>
      </c>
      <c r="O351" s="3">
        <f t="shared" si="60"/>
        <v>0</v>
      </c>
      <c r="P351" s="3">
        <f t="shared" si="61"/>
        <v>0</v>
      </c>
      <c r="Q351" s="3">
        <f t="shared" si="62"/>
        <v>50226</v>
      </c>
      <c r="R351" s="3">
        <f t="shared" si="63"/>
        <v>126.48478999999999</v>
      </c>
      <c r="S351" s="3">
        <f t="shared" si="64"/>
        <v>6352.8250625399996</v>
      </c>
      <c r="T351" s="3">
        <f t="shared" si="65"/>
        <v>9.0992999999999995</v>
      </c>
      <c r="U351" s="3">
        <f t="shared" si="66"/>
        <v>6.2355</v>
      </c>
      <c r="V351" s="3">
        <f t="shared" si="67"/>
        <v>9.1684999999999999</v>
      </c>
      <c r="W351" s="3">
        <f t="shared" si="68"/>
        <v>83</v>
      </c>
      <c r="X351" s="3">
        <f t="shared" si="69"/>
        <v>79</v>
      </c>
      <c r="Y351" s="3">
        <f t="shared" si="70"/>
        <v>83</v>
      </c>
      <c r="Z351" s="3">
        <f t="shared" si="71"/>
        <v>245</v>
      </c>
    </row>
    <row r="352" spans="1:26" ht="30" customHeight="1" x14ac:dyDescent="0.25">
      <c r="A352" s="1" t="s">
        <v>350</v>
      </c>
      <c r="B352" s="10">
        <v>698232</v>
      </c>
      <c r="C352" s="10">
        <v>673206</v>
      </c>
      <c r="D352" s="10">
        <v>720218</v>
      </c>
      <c r="E352" s="3" t="s">
        <v>508</v>
      </c>
      <c r="F352" s="3" t="s">
        <v>999</v>
      </c>
      <c r="G352" s="3" t="s">
        <v>512</v>
      </c>
      <c r="H352" s="3" t="s">
        <v>990</v>
      </c>
      <c r="I352" s="3" t="s">
        <v>1280</v>
      </c>
      <c r="J352" s="5" t="s">
        <v>1283</v>
      </c>
      <c r="K352" s="3">
        <v>4600000</v>
      </c>
      <c r="L352" s="3">
        <v>0.76100000000000001</v>
      </c>
      <c r="M352" s="3">
        <v>10839</v>
      </c>
      <c r="N352" s="3">
        <v>0</v>
      </c>
      <c r="O352" s="3">
        <f t="shared" si="60"/>
        <v>0</v>
      </c>
      <c r="P352" s="3">
        <f t="shared" si="61"/>
        <v>0</v>
      </c>
      <c r="Q352" s="3">
        <f t="shared" si="62"/>
        <v>35006</v>
      </c>
      <c r="R352" s="3">
        <f t="shared" si="63"/>
        <v>96.48478999999999</v>
      </c>
      <c r="S352" s="3">
        <f t="shared" si="64"/>
        <v>3377.5465587399999</v>
      </c>
      <c r="T352" s="3">
        <f t="shared" si="65"/>
        <v>8.7989999999999995</v>
      </c>
      <c r="U352" s="3">
        <f t="shared" si="66"/>
        <v>4.7805999999999997</v>
      </c>
      <c r="V352" s="3">
        <f t="shared" si="67"/>
        <v>8.360199999999999</v>
      </c>
      <c r="W352" s="3">
        <f t="shared" si="68"/>
        <v>83</v>
      </c>
      <c r="X352" s="3">
        <f t="shared" si="69"/>
        <v>68</v>
      </c>
      <c r="Y352" s="3">
        <f t="shared" si="70"/>
        <v>83</v>
      </c>
      <c r="Z352" s="3">
        <f t="shared" si="71"/>
        <v>234</v>
      </c>
    </row>
    <row r="353" spans="1:26" ht="30" customHeight="1" x14ac:dyDescent="0.25">
      <c r="A353" s="1" t="s">
        <v>351</v>
      </c>
      <c r="B353" s="10">
        <v>718199</v>
      </c>
      <c r="C353" s="10">
        <v>673206</v>
      </c>
      <c r="D353" s="10">
        <v>720218</v>
      </c>
      <c r="E353" s="3" t="s">
        <v>508</v>
      </c>
      <c r="F353" s="3" t="s">
        <v>1000</v>
      </c>
      <c r="G353" s="3" t="s">
        <v>512</v>
      </c>
      <c r="H353" s="3" t="s">
        <v>996</v>
      </c>
      <c r="I353" s="3" t="s">
        <v>1280</v>
      </c>
      <c r="J353" s="5" t="s">
        <v>1283</v>
      </c>
      <c r="K353" s="3">
        <v>630000</v>
      </c>
      <c r="L353" s="3">
        <v>0.76100000000000001</v>
      </c>
      <c r="M353" s="3">
        <v>10839</v>
      </c>
      <c r="N353" s="3">
        <v>0</v>
      </c>
      <c r="O353" s="3">
        <f t="shared" si="60"/>
        <v>0</v>
      </c>
      <c r="P353" s="3">
        <f t="shared" si="61"/>
        <v>0</v>
      </c>
      <c r="Q353" s="3">
        <f t="shared" si="62"/>
        <v>4794.3</v>
      </c>
      <c r="R353" s="3">
        <f t="shared" si="63"/>
        <v>129.18478999997615</v>
      </c>
      <c r="S353" s="3">
        <f t="shared" si="64"/>
        <v>619.35063869688565</v>
      </c>
      <c r="T353" s="3">
        <f t="shared" si="65"/>
        <v>5.1039000000000003</v>
      </c>
      <c r="U353" s="3">
        <f t="shared" si="66"/>
        <v>6.2585999999999995</v>
      </c>
      <c r="V353" s="3">
        <f t="shared" si="67"/>
        <v>5.7274000000000003</v>
      </c>
      <c r="W353" s="3">
        <f t="shared" si="68"/>
        <v>71</v>
      </c>
      <c r="X353" s="3">
        <f t="shared" si="69"/>
        <v>79</v>
      </c>
      <c r="Y353" s="3">
        <f t="shared" si="70"/>
        <v>76</v>
      </c>
      <c r="Z353" s="3">
        <f t="shared" si="71"/>
        <v>226</v>
      </c>
    </row>
    <row r="354" spans="1:26" ht="30" customHeight="1" x14ac:dyDescent="0.25">
      <c r="A354" s="1" t="s">
        <v>352</v>
      </c>
      <c r="B354" s="10">
        <v>718199</v>
      </c>
      <c r="C354" s="10">
        <v>673206</v>
      </c>
      <c r="D354" s="10">
        <v>710187</v>
      </c>
      <c r="E354" s="3" t="s">
        <v>508</v>
      </c>
      <c r="F354" s="3" t="s">
        <v>1001</v>
      </c>
      <c r="G354" s="3" t="s">
        <v>512</v>
      </c>
      <c r="H354" s="3" t="s">
        <v>996</v>
      </c>
      <c r="I354" s="3" t="s">
        <v>1280</v>
      </c>
      <c r="J354" s="5" t="s">
        <v>1283</v>
      </c>
      <c r="K354" s="3">
        <v>230000</v>
      </c>
      <c r="L354" s="3">
        <v>0.76100000000000001</v>
      </c>
      <c r="M354" s="3">
        <v>10839</v>
      </c>
      <c r="N354" s="3">
        <v>0</v>
      </c>
      <c r="O354" s="3">
        <f t="shared" si="60"/>
        <v>0</v>
      </c>
      <c r="P354" s="3">
        <f t="shared" si="61"/>
        <v>0</v>
      </c>
      <c r="Q354" s="3">
        <f t="shared" si="62"/>
        <v>1750.3</v>
      </c>
      <c r="R354" s="3">
        <f t="shared" si="63"/>
        <v>93.184790000005947</v>
      </c>
      <c r="S354" s="3">
        <f t="shared" si="64"/>
        <v>163.10133793701038</v>
      </c>
      <c r="T354" s="3">
        <f t="shared" si="65"/>
        <v>2.9792000000000001</v>
      </c>
      <c r="U354" s="3">
        <f t="shared" si="66"/>
        <v>4.5727000000000002</v>
      </c>
      <c r="V354" s="3">
        <f t="shared" si="67"/>
        <v>3.0946000000000002</v>
      </c>
      <c r="W354" s="3">
        <f t="shared" si="68"/>
        <v>59</v>
      </c>
      <c r="X354" s="3">
        <f t="shared" si="69"/>
        <v>66</v>
      </c>
      <c r="Y354" s="3">
        <f t="shared" si="70"/>
        <v>59</v>
      </c>
      <c r="Z354" s="3">
        <f t="shared" si="71"/>
        <v>184</v>
      </c>
    </row>
    <row r="355" spans="1:26" ht="30" customHeight="1" x14ac:dyDescent="0.25">
      <c r="A355" s="1" t="s">
        <v>353</v>
      </c>
      <c r="B355" s="10">
        <v>693178</v>
      </c>
      <c r="C355" s="10">
        <v>673206</v>
      </c>
      <c r="D355" s="10">
        <v>710187</v>
      </c>
      <c r="E355" s="3" t="s">
        <v>508</v>
      </c>
      <c r="F355" s="3" t="s">
        <v>1002</v>
      </c>
      <c r="G355" s="3" t="s">
        <v>512</v>
      </c>
      <c r="H355" s="3" t="s">
        <v>991</v>
      </c>
      <c r="I355" s="3" t="s">
        <v>1280</v>
      </c>
      <c r="J355" s="5" t="s">
        <v>1283</v>
      </c>
      <c r="K355" s="3">
        <v>12000000</v>
      </c>
      <c r="L355" s="3">
        <v>0.76100000000000001</v>
      </c>
      <c r="M355" s="3">
        <v>10839</v>
      </c>
      <c r="N355" s="3">
        <v>0</v>
      </c>
      <c r="O355" s="3">
        <f t="shared" si="60"/>
        <v>0</v>
      </c>
      <c r="P355" s="3">
        <f t="shared" si="61"/>
        <v>0</v>
      </c>
      <c r="Q355" s="3">
        <f t="shared" si="62"/>
        <v>91320</v>
      </c>
      <c r="R355" s="3">
        <f t="shared" si="63"/>
        <v>112.48478999999999</v>
      </c>
      <c r="S355" s="3">
        <f t="shared" si="64"/>
        <v>10272.111022799998</v>
      </c>
      <c r="T355" s="3">
        <f t="shared" si="65"/>
        <v>9.815199999999999</v>
      </c>
      <c r="U355" s="3">
        <f t="shared" si="66"/>
        <v>5.5196000000000005</v>
      </c>
      <c r="V355" s="3">
        <f t="shared" si="67"/>
        <v>9.6303999999999998</v>
      </c>
      <c r="W355" s="3">
        <f t="shared" si="68"/>
        <v>84</v>
      </c>
      <c r="X355" s="3">
        <f t="shared" si="69"/>
        <v>75</v>
      </c>
      <c r="Y355" s="3">
        <f t="shared" si="70"/>
        <v>84</v>
      </c>
      <c r="Z355" s="3">
        <f t="shared" si="71"/>
        <v>243</v>
      </c>
    </row>
    <row r="356" spans="1:26" ht="30" customHeight="1" x14ac:dyDescent="0.25">
      <c r="A356" s="1" t="s">
        <v>354</v>
      </c>
      <c r="B356" s="10">
        <v>693178</v>
      </c>
      <c r="C356" s="10">
        <v>717162</v>
      </c>
      <c r="D356" s="10">
        <v>710187</v>
      </c>
      <c r="E356" s="3" t="s">
        <v>508</v>
      </c>
      <c r="F356" s="3" t="s">
        <v>1003</v>
      </c>
      <c r="G356" s="3" t="s">
        <v>513</v>
      </c>
      <c r="H356" s="3" t="s">
        <v>997</v>
      </c>
      <c r="I356" s="3" t="s">
        <v>1280</v>
      </c>
      <c r="J356" s="5" t="s">
        <v>1283</v>
      </c>
      <c r="K356" s="3">
        <v>4200000</v>
      </c>
      <c r="L356" s="3">
        <v>0.76100000000000001</v>
      </c>
      <c r="M356" s="3">
        <v>10839</v>
      </c>
      <c r="N356" s="3">
        <v>0</v>
      </c>
      <c r="O356" s="3">
        <f t="shared" si="60"/>
        <v>0</v>
      </c>
      <c r="P356" s="3">
        <f t="shared" si="61"/>
        <v>0.1</v>
      </c>
      <c r="Q356" s="3">
        <f t="shared" si="62"/>
        <v>31962</v>
      </c>
      <c r="R356" s="3">
        <f t="shared" si="63"/>
        <v>110.48478999999999</v>
      </c>
      <c r="S356" s="3">
        <f t="shared" si="64"/>
        <v>3531.3148579799999</v>
      </c>
      <c r="T356" s="3">
        <f t="shared" si="65"/>
        <v>8.7527999999999988</v>
      </c>
      <c r="U356" s="3">
        <f t="shared" si="66"/>
        <v>5.4272</v>
      </c>
      <c r="V356" s="3">
        <f t="shared" si="67"/>
        <v>8.4756999999999998</v>
      </c>
      <c r="W356" s="3">
        <f t="shared" si="68"/>
        <v>83</v>
      </c>
      <c r="X356" s="3">
        <f t="shared" si="69"/>
        <v>74</v>
      </c>
      <c r="Y356" s="3">
        <f t="shared" si="70"/>
        <v>91</v>
      </c>
      <c r="Z356" s="3">
        <f t="shared" si="71"/>
        <v>248</v>
      </c>
    </row>
    <row r="357" spans="1:26" ht="30" customHeight="1" x14ac:dyDescent="0.25">
      <c r="A357" s="1" t="s">
        <v>355</v>
      </c>
      <c r="B357" s="10">
        <v>693178</v>
      </c>
      <c r="C357" s="10">
        <v>717162</v>
      </c>
      <c r="D357" s="10">
        <v>646141</v>
      </c>
      <c r="E357" s="3" t="s">
        <v>508</v>
      </c>
      <c r="F357" s="3" t="s">
        <v>1208</v>
      </c>
      <c r="G357" s="3" t="s">
        <v>511</v>
      </c>
      <c r="H357" s="3" t="s">
        <v>1206</v>
      </c>
      <c r="I357" s="3" t="s">
        <v>1280</v>
      </c>
      <c r="J357" s="5" t="s">
        <v>1283</v>
      </c>
      <c r="K357" s="3">
        <v>630000</v>
      </c>
      <c r="L357" s="3">
        <v>0.76100000000000001</v>
      </c>
      <c r="M357" s="3">
        <v>10839</v>
      </c>
      <c r="N357" s="3">
        <v>0</v>
      </c>
      <c r="O357" s="3">
        <f t="shared" si="60"/>
        <v>0</v>
      </c>
      <c r="P357" s="3">
        <f t="shared" si="61"/>
        <v>-0.2</v>
      </c>
      <c r="Q357" s="3">
        <f t="shared" si="62"/>
        <v>4794.3</v>
      </c>
      <c r="R357" s="3">
        <f t="shared" si="63"/>
        <v>129.18478999997615</v>
      </c>
      <c r="S357" s="3">
        <f t="shared" si="64"/>
        <v>619.35063869688565</v>
      </c>
      <c r="T357" s="3">
        <f t="shared" si="65"/>
        <v>5.1039000000000003</v>
      </c>
      <c r="U357" s="3">
        <f t="shared" si="66"/>
        <v>6.2585999999999995</v>
      </c>
      <c r="V357" s="3">
        <f t="shared" si="67"/>
        <v>5.7274000000000003</v>
      </c>
      <c r="W357" s="3">
        <f t="shared" si="68"/>
        <v>71</v>
      </c>
      <c r="X357" s="3">
        <f t="shared" si="69"/>
        <v>79</v>
      </c>
      <c r="Y357" s="3">
        <f t="shared" si="70"/>
        <v>61</v>
      </c>
      <c r="Z357" s="3">
        <f t="shared" si="71"/>
        <v>211</v>
      </c>
    </row>
    <row r="358" spans="1:26" ht="30" customHeight="1" x14ac:dyDescent="0.25">
      <c r="A358" s="1" t="s">
        <v>356</v>
      </c>
      <c r="B358" s="10">
        <v>693178</v>
      </c>
      <c r="C358" s="10">
        <v>673206</v>
      </c>
      <c r="D358" s="10">
        <v>646141</v>
      </c>
      <c r="E358" s="3" t="s">
        <v>508</v>
      </c>
      <c r="F358" s="3" t="s">
        <v>1212</v>
      </c>
      <c r="G358" s="3" t="s">
        <v>511</v>
      </c>
      <c r="H358" s="3" t="s">
        <v>1209</v>
      </c>
      <c r="I358" s="3" t="s">
        <v>1280</v>
      </c>
      <c r="J358" s="5" t="s">
        <v>1283</v>
      </c>
      <c r="K358" s="3">
        <v>3700000</v>
      </c>
      <c r="L358" s="3">
        <v>0.76100000000000001</v>
      </c>
      <c r="M358" s="3">
        <v>10839</v>
      </c>
      <c r="N358" s="3">
        <v>0</v>
      </c>
      <c r="O358" s="3">
        <f t="shared" si="60"/>
        <v>0</v>
      </c>
      <c r="P358" s="3">
        <f t="shared" si="61"/>
        <v>-0.2</v>
      </c>
      <c r="Q358" s="3">
        <f t="shared" si="62"/>
        <v>28157</v>
      </c>
      <c r="R358" s="3">
        <f t="shared" si="63"/>
        <v>115.48478999999999</v>
      </c>
      <c r="S358" s="3">
        <f t="shared" si="64"/>
        <v>3251.7052320299995</v>
      </c>
      <c r="T358" s="3">
        <f t="shared" si="65"/>
        <v>8.6373999999999995</v>
      </c>
      <c r="U358" s="3">
        <f t="shared" si="66"/>
        <v>5.7274000000000003</v>
      </c>
      <c r="V358" s="3">
        <f t="shared" si="67"/>
        <v>8.2217000000000002</v>
      </c>
      <c r="W358" s="3">
        <f t="shared" si="68"/>
        <v>83</v>
      </c>
      <c r="X358" s="3">
        <f t="shared" si="69"/>
        <v>76</v>
      </c>
      <c r="Y358" s="3">
        <f t="shared" si="70"/>
        <v>66</v>
      </c>
      <c r="Z358" s="3">
        <f t="shared" si="71"/>
        <v>225</v>
      </c>
    </row>
    <row r="359" spans="1:26" ht="30" customHeight="1" x14ac:dyDescent="0.25">
      <c r="A359" s="1" t="s">
        <v>357</v>
      </c>
      <c r="B359" s="10">
        <v>673206</v>
      </c>
      <c r="C359" s="10">
        <v>649185</v>
      </c>
      <c r="D359" s="10">
        <v>646141</v>
      </c>
      <c r="E359" s="3" t="s">
        <v>508</v>
      </c>
      <c r="F359" s="3" t="s">
        <v>1211</v>
      </c>
      <c r="G359" s="3" t="s">
        <v>511</v>
      </c>
      <c r="H359" s="3" t="s">
        <v>1210</v>
      </c>
      <c r="I359" s="3" t="s">
        <v>1280</v>
      </c>
      <c r="J359" s="5" t="s">
        <v>1283</v>
      </c>
      <c r="K359" s="3">
        <v>2200000</v>
      </c>
      <c r="L359" s="3">
        <v>0.76100000000000001</v>
      </c>
      <c r="M359" s="3">
        <v>10839</v>
      </c>
      <c r="N359" s="3">
        <v>0</v>
      </c>
      <c r="O359" s="3">
        <f t="shared" si="60"/>
        <v>0</v>
      </c>
      <c r="P359" s="3">
        <f t="shared" si="61"/>
        <v>-0.2</v>
      </c>
      <c r="Q359" s="3">
        <f t="shared" si="62"/>
        <v>16742</v>
      </c>
      <c r="R359" s="3">
        <f t="shared" si="63"/>
        <v>130.48478999999998</v>
      </c>
      <c r="S359" s="3">
        <f t="shared" si="64"/>
        <v>2184.5763541799997</v>
      </c>
      <c r="T359" s="3">
        <f t="shared" si="65"/>
        <v>8.0831</v>
      </c>
      <c r="U359" s="3">
        <f t="shared" si="66"/>
        <v>6.351</v>
      </c>
      <c r="V359" s="3">
        <f t="shared" si="67"/>
        <v>7.7829000000000006</v>
      </c>
      <c r="W359" s="3">
        <f t="shared" si="68"/>
        <v>83</v>
      </c>
      <c r="X359" s="3">
        <f t="shared" si="69"/>
        <v>79</v>
      </c>
      <c r="Y359" s="3">
        <f t="shared" si="70"/>
        <v>66</v>
      </c>
      <c r="Z359" s="3">
        <f t="shared" si="71"/>
        <v>228</v>
      </c>
    </row>
    <row r="360" spans="1:26" ht="30" customHeight="1" x14ac:dyDescent="0.25">
      <c r="A360" s="1" t="s">
        <v>358</v>
      </c>
      <c r="B360" s="10">
        <v>673206</v>
      </c>
      <c r="C360" s="10">
        <v>632200</v>
      </c>
      <c r="D360" s="10">
        <v>649185</v>
      </c>
      <c r="E360" s="3" t="s">
        <v>508</v>
      </c>
      <c r="F360" s="3" t="s">
        <v>1218</v>
      </c>
      <c r="G360" s="3" t="s">
        <v>511</v>
      </c>
      <c r="H360" s="3" t="s">
        <v>1217</v>
      </c>
      <c r="I360" s="3" t="s">
        <v>1280</v>
      </c>
      <c r="J360" s="5" t="s">
        <v>1283</v>
      </c>
      <c r="K360" s="3">
        <v>110000</v>
      </c>
      <c r="L360" s="3">
        <v>0.76100000000000001</v>
      </c>
      <c r="M360" s="3">
        <v>10839</v>
      </c>
      <c r="N360" s="3">
        <v>0</v>
      </c>
      <c r="O360" s="3">
        <f t="shared" si="60"/>
        <v>0</v>
      </c>
      <c r="P360" s="3">
        <f t="shared" si="61"/>
        <v>-0.2</v>
      </c>
      <c r="Q360" s="3">
        <f t="shared" si="62"/>
        <v>837.1</v>
      </c>
      <c r="R360" s="3">
        <f t="shared" si="63"/>
        <v>122.38478999999701</v>
      </c>
      <c r="S360" s="3">
        <f t="shared" si="64"/>
        <v>102.4483077089975</v>
      </c>
      <c r="T360" s="3">
        <f t="shared" si="65"/>
        <v>1.9399</v>
      </c>
      <c r="U360" s="3">
        <f t="shared" si="66"/>
        <v>6.0277000000000003</v>
      </c>
      <c r="V360" s="3">
        <f t="shared" si="67"/>
        <v>2.2862999999999998</v>
      </c>
      <c r="W360" s="3">
        <f t="shared" si="68"/>
        <v>57</v>
      </c>
      <c r="X360" s="3">
        <f t="shared" si="69"/>
        <v>78</v>
      </c>
      <c r="Y360" s="3">
        <f t="shared" si="70"/>
        <v>46</v>
      </c>
      <c r="Z360" s="3">
        <f t="shared" si="71"/>
        <v>181</v>
      </c>
    </row>
    <row r="361" spans="1:26" ht="30" customHeight="1" x14ac:dyDescent="0.25">
      <c r="A361" s="1" t="s">
        <v>359</v>
      </c>
      <c r="B361" s="10">
        <v>633172</v>
      </c>
      <c r="C361" s="10">
        <v>632200</v>
      </c>
      <c r="D361" s="10">
        <v>608183</v>
      </c>
      <c r="E361" s="3" t="s">
        <v>508</v>
      </c>
      <c r="F361" s="3" t="s">
        <v>540</v>
      </c>
      <c r="G361" s="3" t="s">
        <v>511</v>
      </c>
      <c r="H361" s="3" t="s">
        <v>1214</v>
      </c>
      <c r="I361" s="3" t="s">
        <v>1280</v>
      </c>
      <c r="J361" s="5" t="s">
        <v>541</v>
      </c>
      <c r="K361" s="3">
        <v>600000</v>
      </c>
      <c r="L361" s="3">
        <v>0.76100000000000001</v>
      </c>
      <c r="M361" s="3">
        <v>10839</v>
      </c>
      <c r="N361" s="3">
        <v>0.2</v>
      </c>
      <c r="O361" s="3">
        <f t="shared" si="60"/>
        <v>0</v>
      </c>
      <c r="P361" s="3">
        <f t="shared" si="61"/>
        <v>-0.2</v>
      </c>
      <c r="Q361" s="3">
        <f t="shared" si="62"/>
        <v>4566</v>
      </c>
      <c r="R361" s="3">
        <f t="shared" si="63"/>
        <v>86.48478999999999</v>
      </c>
      <c r="S361" s="3">
        <f t="shared" si="64"/>
        <v>394.88955113999992</v>
      </c>
      <c r="T361" s="3">
        <f t="shared" si="65"/>
        <v>4.9653</v>
      </c>
      <c r="U361" s="3">
        <f t="shared" si="66"/>
        <v>4.1108000000000002</v>
      </c>
      <c r="V361" s="3">
        <f t="shared" si="67"/>
        <v>4.7112999999999996</v>
      </c>
      <c r="W361" s="3">
        <f t="shared" si="68"/>
        <v>84</v>
      </c>
      <c r="X361" s="3">
        <f t="shared" si="69"/>
        <v>63</v>
      </c>
      <c r="Y361" s="3">
        <f t="shared" si="70"/>
        <v>54</v>
      </c>
      <c r="Z361" s="3">
        <f t="shared" si="71"/>
        <v>201</v>
      </c>
    </row>
    <row r="362" spans="1:26" ht="30" customHeight="1" x14ac:dyDescent="0.25">
      <c r="A362" s="1" t="s">
        <v>360</v>
      </c>
      <c r="B362" s="10">
        <v>633172</v>
      </c>
      <c r="C362" s="10">
        <v>632200</v>
      </c>
      <c r="D362" s="10">
        <v>649185</v>
      </c>
      <c r="E362" s="3" t="s">
        <v>508</v>
      </c>
      <c r="F362" s="3" t="s">
        <v>1213</v>
      </c>
      <c r="G362" s="3" t="s">
        <v>511</v>
      </c>
      <c r="H362" s="3" t="s">
        <v>1214</v>
      </c>
      <c r="I362" s="3" t="s">
        <v>1280</v>
      </c>
      <c r="J362" s="5" t="s">
        <v>1283</v>
      </c>
      <c r="K362" s="3">
        <v>700000</v>
      </c>
      <c r="L362" s="3">
        <v>0.76100000000000001</v>
      </c>
      <c r="M362" s="3">
        <v>10839</v>
      </c>
      <c r="N362" s="3">
        <v>0</v>
      </c>
      <c r="O362" s="3">
        <f t="shared" si="60"/>
        <v>0</v>
      </c>
      <c r="P362" s="3">
        <f t="shared" si="61"/>
        <v>-0.2</v>
      </c>
      <c r="Q362" s="3">
        <f t="shared" si="62"/>
        <v>5327</v>
      </c>
      <c r="R362" s="3">
        <f t="shared" si="63"/>
        <v>95.48478999999999</v>
      </c>
      <c r="S362" s="3">
        <f t="shared" si="64"/>
        <v>508.6474763299999</v>
      </c>
      <c r="T362" s="3">
        <f t="shared" si="65"/>
        <v>5.4964999999999993</v>
      </c>
      <c r="U362" s="3">
        <f t="shared" si="66"/>
        <v>4.7575000000000003</v>
      </c>
      <c r="V362" s="3">
        <f t="shared" si="67"/>
        <v>5.3810000000000002</v>
      </c>
      <c r="W362" s="3">
        <f t="shared" si="68"/>
        <v>75</v>
      </c>
      <c r="X362" s="3">
        <f t="shared" si="69"/>
        <v>68</v>
      </c>
      <c r="Y362" s="3">
        <f t="shared" si="70"/>
        <v>59</v>
      </c>
      <c r="Z362" s="3">
        <f t="shared" si="71"/>
        <v>202</v>
      </c>
    </row>
    <row r="363" spans="1:26" ht="30" customHeight="1" x14ac:dyDescent="0.25">
      <c r="A363" s="1" t="s">
        <v>361</v>
      </c>
      <c r="B363" s="10">
        <v>633172</v>
      </c>
      <c r="C363" s="10">
        <v>649185</v>
      </c>
      <c r="D363" s="10">
        <v>646141</v>
      </c>
      <c r="E363" s="3" t="s">
        <v>508</v>
      </c>
      <c r="F363" s="3" t="s">
        <v>1220</v>
      </c>
      <c r="G363" s="3" t="s">
        <v>511</v>
      </c>
      <c r="H363" s="3" t="s">
        <v>1215</v>
      </c>
      <c r="I363" s="3" t="s">
        <v>1280</v>
      </c>
      <c r="J363" s="5" t="s">
        <v>1283</v>
      </c>
      <c r="K363" s="3">
        <v>580000</v>
      </c>
      <c r="L363" s="3">
        <v>0.76100000000000001</v>
      </c>
      <c r="M363" s="3">
        <v>10839</v>
      </c>
      <c r="N363" s="3">
        <v>0</v>
      </c>
      <c r="O363" s="3">
        <f t="shared" si="60"/>
        <v>0</v>
      </c>
      <c r="P363" s="3">
        <f t="shared" si="61"/>
        <v>-0.2</v>
      </c>
      <c r="Q363" s="3">
        <f t="shared" si="62"/>
        <v>4413.8</v>
      </c>
      <c r="R363" s="3">
        <f t="shared" si="63"/>
        <v>124.68478999997616</v>
      </c>
      <c r="S363" s="3">
        <f t="shared" si="64"/>
        <v>550.33372610189474</v>
      </c>
      <c r="T363" s="3">
        <f t="shared" si="65"/>
        <v>4.8266999999999998</v>
      </c>
      <c r="U363" s="3">
        <f t="shared" si="66"/>
        <v>6.1661999999999999</v>
      </c>
      <c r="V363" s="3">
        <f t="shared" si="67"/>
        <v>5.5196000000000005</v>
      </c>
      <c r="W363" s="3">
        <f t="shared" si="68"/>
        <v>68</v>
      </c>
      <c r="X363" s="3">
        <f t="shared" si="69"/>
        <v>79</v>
      </c>
      <c r="Y363" s="3">
        <f t="shared" si="70"/>
        <v>60</v>
      </c>
      <c r="Z363" s="3">
        <f t="shared" si="71"/>
        <v>207</v>
      </c>
    </row>
    <row r="364" spans="1:26" ht="30" customHeight="1" x14ac:dyDescent="0.25">
      <c r="A364" s="1" t="s">
        <v>362</v>
      </c>
      <c r="B364" s="10">
        <v>633172</v>
      </c>
      <c r="C364" s="10">
        <v>596158</v>
      </c>
      <c r="D364" s="10">
        <v>646141</v>
      </c>
      <c r="E364" s="3" t="s">
        <v>508</v>
      </c>
      <c r="F364" s="3" t="s">
        <v>1219</v>
      </c>
      <c r="G364" s="3" t="s">
        <v>511</v>
      </c>
      <c r="H364" s="3" t="s">
        <v>1215</v>
      </c>
      <c r="I364" s="3" t="s">
        <v>1280</v>
      </c>
      <c r="J364" s="5" t="s">
        <v>1283</v>
      </c>
      <c r="K364" s="3">
        <v>3500000</v>
      </c>
      <c r="L364" s="3">
        <v>0.76100000000000001</v>
      </c>
      <c r="M364" s="3">
        <v>10839</v>
      </c>
      <c r="N364" s="3">
        <v>0</v>
      </c>
      <c r="O364" s="3">
        <f t="shared" si="60"/>
        <v>0</v>
      </c>
      <c r="P364" s="3">
        <f t="shared" si="61"/>
        <v>-0.2</v>
      </c>
      <c r="Q364" s="3">
        <f t="shared" si="62"/>
        <v>26635</v>
      </c>
      <c r="R364" s="3">
        <f t="shared" si="63"/>
        <v>97.48478999999999</v>
      </c>
      <c r="S364" s="3">
        <f t="shared" si="64"/>
        <v>2596.5073816499998</v>
      </c>
      <c r="T364" s="3">
        <f t="shared" si="65"/>
        <v>8.5680999999999994</v>
      </c>
      <c r="U364" s="3">
        <f t="shared" si="66"/>
        <v>4.8959999999999999</v>
      </c>
      <c r="V364" s="3">
        <f t="shared" si="67"/>
        <v>7.9444999999999997</v>
      </c>
      <c r="W364" s="3">
        <f t="shared" si="68"/>
        <v>83</v>
      </c>
      <c r="X364" s="3">
        <f t="shared" si="69"/>
        <v>69</v>
      </c>
      <c r="Y364" s="3">
        <f t="shared" si="70"/>
        <v>66</v>
      </c>
      <c r="Z364" s="3">
        <f t="shared" si="71"/>
        <v>218</v>
      </c>
    </row>
    <row r="365" spans="1:26" ht="30" customHeight="1" x14ac:dyDescent="0.25">
      <c r="A365" s="1" t="s">
        <v>363</v>
      </c>
      <c r="B365" s="10">
        <v>769169</v>
      </c>
      <c r="C365" s="10">
        <v>770156</v>
      </c>
      <c r="D365" s="10">
        <v>746159</v>
      </c>
      <c r="E365" s="3" t="s">
        <v>507</v>
      </c>
      <c r="F365" s="3" t="s">
        <v>1221</v>
      </c>
      <c r="G365" s="3" t="s">
        <v>513</v>
      </c>
      <c r="H365" s="3" t="s">
        <v>1216</v>
      </c>
      <c r="I365" s="3" t="s">
        <v>1280</v>
      </c>
      <c r="J365" s="5" t="s">
        <v>1283</v>
      </c>
      <c r="K365" s="3">
        <v>2800000</v>
      </c>
      <c r="L365" s="3">
        <v>0.76600000000000001</v>
      </c>
      <c r="M365" s="3">
        <v>640</v>
      </c>
      <c r="N365" s="3">
        <v>0</v>
      </c>
      <c r="O365" s="3">
        <f t="shared" si="60"/>
        <v>0</v>
      </c>
      <c r="P365" s="3">
        <f t="shared" si="61"/>
        <v>0.1</v>
      </c>
      <c r="Q365" s="3">
        <f t="shared" si="62"/>
        <v>21448</v>
      </c>
      <c r="R365" s="3">
        <f t="shared" si="63"/>
        <v>14.9024</v>
      </c>
      <c r="S365" s="3">
        <f t="shared" si="64"/>
        <v>319.62667520000002</v>
      </c>
      <c r="T365" s="3">
        <f t="shared" si="65"/>
        <v>8.3140000000000001</v>
      </c>
      <c r="U365" s="3">
        <f t="shared" si="66"/>
        <v>0.53110000000000002</v>
      </c>
      <c r="V365" s="3">
        <f t="shared" si="67"/>
        <v>4.3879000000000001</v>
      </c>
      <c r="W365" s="3">
        <f t="shared" si="68"/>
        <v>83</v>
      </c>
      <c r="X365" s="3">
        <f t="shared" si="69"/>
        <v>56</v>
      </c>
      <c r="Y365" s="3">
        <f t="shared" si="70"/>
        <v>71</v>
      </c>
      <c r="Z365" s="3">
        <f t="shared" si="71"/>
        <v>210</v>
      </c>
    </row>
    <row r="366" spans="1:26" ht="30" customHeight="1" x14ac:dyDescent="0.25">
      <c r="A366" s="1" t="s">
        <v>364</v>
      </c>
      <c r="B366" s="10">
        <v>769169</v>
      </c>
      <c r="C366" s="10">
        <v>770156</v>
      </c>
      <c r="D366" s="10">
        <v>780177</v>
      </c>
      <c r="E366" s="3" t="s">
        <v>507</v>
      </c>
      <c r="F366" s="3" t="s">
        <v>1223</v>
      </c>
      <c r="G366" s="3" t="s">
        <v>513</v>
      </c>
      <c r="H366" s="3" t="s">
        <v>1216</v>
      </c>
      <c r="I366" s="3" t="s">
        <v>1280</v>
      </c>
      <c r="J366" s="5" t="s">
        <v>1283</v>
      </c>
      <c r="K366" s="3">
        <v>89000</v>
      </c>
      <c r="L366" s="3">
        <v>0.91600000000000004</v>
      </c>
      <c r="M366" s="3">
        <v>30644</v>
      </c>
      <c r="N366" s="3">
        <v>0</v>
      </c>
      <c r="O366" s="3">
        <f t="shared" si="60"/>
        <v>0</v>
      </c>
      <c r="P366" s="3">
        <f t="shared" si="61"/>
        <v>0.1</v>
      </c>
      <c r="Q366" s="3">
        <f t="shared" si="62"/>
        <v>815.24</v>
      </c>
      <c r="R366" s="3">
        <f t="shared" si="63"/>
        <v>319.53903999999903</v>
      </c>
      <c r="S366" s="3">
        <f t="shared" si="64"/>
        <v>260.50100696959925</v>
      </c>
      <c r="T366" s="3">
        <f t="shared" si="65"/>
        <v>1.8243999999999998</v>
      </c>
      <c r="U366" s="3">
        <f t="shared" si="66"/>
        <v>7.2055000000000007</v>
      </c>
      <c r="V366" s="3">
        <f t="shared" si="67"/>
        <v>4.1338999999999997</v>
      </c>
      <c r="W366" s="3">
        <f t="shared" si="68"/>
        <v>57</v>
      </c>
      <c r="X366" s="3">
        <f t="shared" si="69"/>
        <v>81</v>
      </c>
      <c r="Y366" s="3">
        <f t="shared" si="70"/>
        <v>69</v>
      </c>
      <c r="Z366" s="3">
        <f t="shared" si="71"/>
        <v>207</v>
      </c>
    </row>
    <row r="367" spans="1:26" ht="30" customHeight="1" x14ac:dyDescent="0.25">
      <c r="A367" s="1" t="s">
        <v>365</v>
      </c>
      <c r="B367" s="10">
        <v>769169</v>
      </c>
      <c r="C367" s="10">
        <v>780177</v>
      </c>
      <c r="D367" s="10">
        <v>773181</v>
      </c>
      <c r="E367" s="3" t="s">
        <v>507</v>
      </c>
      <c r="F367" s="3" t="s">
        <v>1222</v>
      </c>
      <c r="G367" s="3" t="s">
        <v>513</v>
      </c>
      <c r="H367" s="3" t="s">
        <v>1216</v>
      </c>
      <c r="I367" s="3" t="s">
        <v>1280</v>
      </c>
      <c r="J367" s="5" t="s">
        <v>1283</v>
      </c>
      <c r="K367" s="3">
        <v>9700000</v>
      </c>
      <c r="L367" s="3">
        <v>0.91600000000000004</v>
      </c>
      <c r="M367" s="3">
        <v>30644</v>
      </c>
      <c r="N367" s="3">
        <v>0</v>
      </c>
      <c r="O367" s="3">
        <f t="shared" si="60"/>
        <v>0</v>
      </c>
      <c r="P367" s="3">
        <f t="shared" si="61"/>
        <v>0.1</v>
      </c>
      <c r="Q367" s="3">
        <f t="shared" si="62"/>
        <v>88852</v>
      </c>
      <c r="R367" s="3">
        <f t="shared" si="63"/>
        <v>312.69904000000002</v>
      </c>
      <c r="S367" s="3">
        <f t="shared" si="64"/>
        <v>27783.935102080002</v>
      </c>
      <c r="T367" s="3">
        <f t="shared" si="65"/>
        <v>9.7920999999999996</v>
      </c>
      <c r="U367" s="3">
        <f t="shared" si="66"/>
        <v>7.1593</v>
      </c>
      <c r="V367" s="3">
        <f t="shared" si="67"/>
        <v>9.9076000000000004</v>
      </c>
      <c r="W367" s="3">
        <f t="shared" si="68"/>
        <v>84</v>
      </c>
      <c r="X367" s="3">
        <f t="shared" si="69"/>
        <v>81</v>
      </c>
      <c r="Y367" s="3">
        <f t="shared" si="70"/>
        <v>92</v>
      </c>
      <c r="Z367" s="3">
        <f t="shared" si="71"/>
        <v>257</v>
      </c>
    </row>
    <row r="368" spans="1:26" ht="30" customHeight="1" x14ac:dyDescent="0.25">
      <c r="A368" s="1" t="s">
        <v>366</v>
      </c>
      <c r="B368" s="10">
        <v>797138</v>
      </c>
      <c r="C368" s="10">
        <v>802155</v>
      </c>
      <c r="D368" s="10">
        <v>811146</v>
      </c>
      <c r="E368" s="3" t="s">
        <v>507</v>
      </c>
      <c r="F368" s="3" t="s">
        <v>1005</v>
      </c>
      <c r="G368" s="3" t="s">
        <v>513</v>
      </c>
      <c r="H368" s="3" t="s">
        <v>1006</v>
      </c>
      <c r="I368" s="3" t="s">
        <v>1280</v>
      </c>
      <c r="J368" s="5" t="s">
        <v>1283</v>
      </c>
      <c r="K368" s="3">
        <v>1900000</v>
      </c>
      <c r="L368" s="3">
        <v>0.91900000000000004</v>
      </c>
      <c r="M368" s="3">
        <v>39048</v>
      </c>
      <c r="N368" s="3">
        <v>0</v>
      </c>
      <c r="O368" s="3">
        <f t="shared" si="60"/>
        <v>0</v>
      </c>
      <c r="P368" s="3">
        <f t="shared" si="61"/>
        <v>0.1</v>
      </c>
      <c r="Q368" s="3">
        <f t="shared" si="62"/>
        <v>17461</v>
      </c>
      <c r="R368" s="3">
        <f t="shared" si="63"/>
        <v>370.85112000000004</v>
      </c>
      <c r="S368" s="3">
        <f t="shared" si="64"/>
        <v>6475.4314063200009</v>
      </c>
      <c r="T368" s="3">
        <f t="shared" si="65"/>
        <v>8.1524000000000001</v>
      </c>
      <c r="U368" s="3">
        <f t="shared" si="66"/>
        <v>7.3441000000000001</v>
      </c>
      <c r="V368" s="3">
        <f t="shared" si="67"/>
        <v>9.1915999999999993</v>
      </c>
      <c r="W368" s="3">
        <f t="shared" si="68"/>
        <v>83</v>
      </c>
      <c r="X368" s="3">
        <f t="shared" si="69"/>
        <v>82</v>
      </c>
      <c r="Y368" s="3">
        <f t="shared" si="70"/>
        <v>92</v>
      </c>
      <c r="Z368" s="3">
        <f t="shared" si="71"/>
        <v>257</v>
      </c>
    </row>
    <row r="369" spans="1:26" ht="30" customHeight="1" x14ac:dyDescent="0.25">
      <c r="A369" s="1" t="s">
        <v>367</v>
      </c>
      <c r="B369" s="10">
        <v>812178</v>
      </c>
      <c r="C369" s="10">
        <v>802155</v>
      </c>
      <c r="D369" s="10">
        <v>803166</v>
      </c>
      <c r="E369" s="3" t="s">
        <v>507</v>
      </c>
      <c r="F369" s="3" t="s">
        <v>1015</v>
      </c>
      <c r="G369" s="3" t="s">
        <v>513</v>
      </c>
      <c r="H369" s="3" t="s">
        <v>1007</v>
      </c>
      <c r="I369" s="3" t="s">
        <v>1280</v>
      </c>
      <c r="J369" s="5" t="s">
        <v>1283</v>
      </c>
      <c r="K369" s="3">
        <v>280000</v>
      </c>
      <c r="L369" s="3">
        <v>0.91900000000000004</v>
      </c>
      <c r="M369" s="3">
        <v>39048</v>
      </c>
      <c r="N369" s="3">
        <v>0</v>
      </c>
      <c r="O369" s="3">
        <f t="shared" si="60"/>
        <v>0</v>
      </c>
      <c r="P369" s="3">
        <f t="shared" si="61"/>
        <v>0.1</v>
      </c>
      <c r="Q369" s="3">
        <f t="shared" si="62"/>
        <v>2573.1999999999998</v>
      </c>
      <c r="R369" s="3">
        <f t="shared" si="63"/>
        <v>403.25112000001968</v>
      </c>
      <c r="S369" s="3">
        <f t="shared" si="64"/>
        <v>1037.6457819840505</v>
      </c>
      <c r="T369" s="3">
        <f t="shared" si="65"/>
        <v>3.8799000000000001</v>
      </c>
      <c r="U369" s="3">
        <f t="shared" si="66"/>
        <v>7.7829000000000006</v>
      </c>
      <c r="V369" s="3">
        <f t="shared" si="67"/>
        <v>6.8590999999999998</v>
      </c>
      <c r="W369" s="3">
        <f t="shared" si="68"/>
        <v>62</v>
      </c>
      <c r="X369" s="3">
        <f t="shared" si="69"/>
        <v>82</v>
      </c>
      <c r="Y369" s="3">
        <f t="shared" si="70"/>
        <v>89</v>
      </c>
      <c r="Z369" s="3">
        <f t="shared" si="71"/>
        <v>233</v>
      </c>
    </row>
    <row r="370" spans="1:26" ht="30" customHeight="1" x14ac:dyDescent="0.25">
      <c r="A370" s="1" t="s">
        <v>368</v>
      </c>
      <c r="B370" s="10">
        <v>812178</v>
      </c>
      <c r="C370" s="10">
        <v>802181</v>
      </c>
      <c r="D370" s="10">
        <v>803166</v>
      </c>
      <c r="E370" s="3" t="s">
        <v>507</v>
      </c>
      <c r="F370" s="3" t="s">
        <v>1016</v>
      </c>
      <c r="G370" s="3" t="s">
        <v>513</v>
      </c>
      <c r="H370" s="3" t="s">
        <v>1008</v>
      </c>
      <c r="I370" s="3" t="s">
        <v>1280</v>
      </c>
      <c r="J370" s="5" t="s">
        <v>1283</v>
      </c>
      <c r="K370" s="3">
        <v>2300000</v>
      </c>
      <c r="L370" s="3">
        <v>0.91900000000000004</v>
      </c>
      <c r="M370" s="3">
        <v>39048</v>
      </c>
      <c r="N370" s="3">
        <v>0</v>
      </c>
      <c r="O370" s="3">
        <f t="shared" si="60"/>
        <v>0</v>
      </c>
      <c r="P370" s="3">
        <f t="shared" si="61"/>
        <v>0.1</v>
      </c>
      <c r="Q370" s="3">
        <f t="shared" si="62"/>
        <v>21137</v>
      </c>
      <c r="R370" s="3">
        <f t="shared" si="63"/>
        <v>362.85112000000004</v>
      </c>
      <c r="S370" s="3">
        <f t="shared" si="64"/>
        <v>7669.5841234400013</v>
      </c>
      <c r="T370" s="3">
        <f t="shared" si="65"/>
        <v>8.2909000000000006</v>
      </c>
      <c r="U370" s="3">
        <f t="shared" si="66"/>
        <v>7.2747999999999999</v>
      </c>
      <c r="V370" s="3">
        <f t="shared" si="67"/>
        <v>9.3764000000000003</v>
      </c>
      <c r="W370" s="3">
        <f t="shared" si="68"/>
        <v>83</v>
      </c>
      <c r="X370" s="3">
        <f t="shared" si="69"/>
        <v>82</v>
      </c>
      <c r="Y370" s="3">
        <f t="shared" si="70"/>
        <v>92</v>
      </c>
      <c r="Z370" s="3">
        <f t="shared" si="71"/>
        <v>257</v>
      </c>
    </row>
    <row r="371" spans="1:26" ht="30" customHeight="1" x14ac:dyDescent="0.25">
      <c r="A371" s="1" t="s">
        <v>369</v>
      </c>
      <c r="B371" s="10">
        <v>788178</v>
      </c>
      <c r="C371" s="10">
        <v>802181</v>
      </c>
      <c r="D371" s="10">
        <v>803166</v>
      </c>
      <c r="E371" s="3" t="s">
        <v>507</v>
      </c>
      <c r="F371" s="3" t="s">
        <v>1013</v>
      </c>
      <c r="G371" s="3" t="s">
        <v>513</v>
      </c>
      <c r="H371" s="3" t="s">
        <v>1014</v>
      </c>
      <c r="I371" s="3" t="s">
        <v>1280</v>
      </c>
      <c r="J371" s="5" t="s">
        <v>1283</v>
      </c>
      <c r="K371" s="3">
        <v>14000000</v>
      </c>
      <c r="L371" s="3">
        <v>0.91900000000000004</v>
      </c>
      <c r="M371" s="3">
        <v>39048</v>
      </c>
      <c r="N371" s="3">
        <v>0</v>
      </c>
      <c r="O371" s="3">
        <f t="shared" si="60"/>
        <v>0</v>
      </c>
      <c r="P371" s="3">
        <f t="shared" si="61"/>
        <v>0.1</v>
      </c>
      <c r="Q371" s="3">
        <f t="shared" si="62"/>
        <v>128660</v>
      </c>
      <c r="R371" s="3">
        <f t="shared" si="63"/>
        <v>378.85112000000004</v>
      </c>
      <c r="S371" s="3">
        <f t="shared" si="64"/>
        <v>48742.985099199999</v>
      </c>
      <c r="T371" s="3">
        <f t="shared" si="65"/>
        <v>9.9538000000000011</v>
      </c>
      <c r="U371" s="3">
        <f t="shared" si="66"/>
        <v>7.4595000000000002</v>
      </c>
      <c r="V371" s="3">
        <f t="shared" si="67"/>
        <v>9.9769000000000005</v>
      </c>
      <c r="W371" s="3">
        <f t="shared" si="68"/>
        <v>84</v>
      </c>
      <c r="X371" s="3">
        <f t="shared" si="69"/>
        <v>82</v>
      </c>
      <c r="Y371" s="3">
        <f t="shared" si="70"/>
        <v>92</v>
      </c>
      <c r="Z371" s="3">
        <f t="shared" si="71"/>
        <v>258</v>
      </c>
    </row>
    <row r="372" spans="1:26" ht="30" customHeight="1" x14ac:dyDescent="0.25">
      <c r="A372" s="1" t="s">
        <v>370</v>
      </c>
      <c r="B372" s="10">
        <v>788178</v>
      </c>
      <c r="C372" s="10">
        <v>802181</v>
      </c>
      <c r="D372" s="10">
        <v>785187</v>
      </c>
      <c r="E372" s="3" t="s">
        <v>507</v>
      </c>
      <c r="F372" s="3" t="s">
        <v>1017</v>
      </c>
      <c r="G372" s="3" t="s">
        <v>513</v>
      </c>
      <c r="H372" s="3" t="s">
        <v>1009</v>
      </c>
      <c r="I372" s="3" t="s">
        <v>1280</v>
      </c>
      <c r="J372" s="5" t="s">
        <v>1283</v>
      </c>
      <c r="K372" s="3">
        <v>72000</v>
      </c>
      <c r="L372" s="3">
        <v>0.91900000000000004</v>
      </c>
      <c r="M372" s="3">
        <v>39048</v>
      </c>
      <c r="N372" s="3">
        <v>0</v>
      </c>
      <c r="O372" s="3">
        <f t="shared" si="60"/>
        <v>0</v>
      </c>
      <c r="P372" s="3">
        <f t="shared" si="61"/>
        <v>0.1</v>
      </c>
      <c r="Q372" s="3">
        <f t="shared" si="62"/>
        <v>661.68</v>
      </c>
      <c r="R372" s="3">
        <f t="shared" si="63"/>
        <v>397.41112000000544</v>
      </c>
      <c r="S372" s="3">
        <f t="shared" si="64"/>
        <v>262.95898988160354</v>
      </c>
      <c r="T372" s="3">
        <f t="shared" si="65"/>
        <v>1.6859</v>
      </c>
      <c r="U372" s="3">
        <f t="shared" si="66"/>
        <v>7.7136000000000005</v>
      </c>
      <c r="V372" s="3">
        <f t="shared" si="67"/>
        <v>4.1800999999999995</v>
      </c>
      <c r="W372" s="3">
        <f t="shared" si="68"/>
        <v>57</v>
      </c>
      <c r="X372" s="3">
        <f t="shared" si="69"/>
        <v>82</v>
      </c>
      <c r="Y372" s="3">
        <f t="shared" si="70"/>
        <v>69</v>
      </c>
      <c r="Z372" s="3">
        <f t="shared" si="71"/>
        <v>208</v>
      </c>
    </row>
    <row r="373" spans="1:26" ht="30" customHeight="1" x14ac:dyDescent="0.25">
      <c r="A373" s="1" t="s">
        <v>371</v>
      </c>
      <c r="B373" s="10">
        <v>674229</v>
      </c>
      <c r="C373" s="10">
        <v>659215</v>
      </c>
      <c r="D373" s="10">
        <v>673206</v>
      </c>
      <c r="E373" s="3" t="s">
        <v>508</v>
      </c>
      <c r="F373" s="3" t="s">
        <v>1018</v>
      </c>
      <c r="G373" s="3" t="s">
        <v>512</v>
      </c>
      <c r="H373" s="3" t="s">
        <v>1010</v>
      </c>
      <c r="I373" s="3" t="s">
        <v>1276</v>
      </c>
      <c r="J373" s="5" t="s">
        <v>1283</v>
      </c>
      <c r="K373" s="3">
        <v>8900000</v>
      </c>
      <c r="L373" s="3">
        <v>0.63200000000000001</v>
      </c>
      <c r="M373" s="3">
        <v>1888</v>
      </c>
      <c r="N373" s="3">
        <v>0</v>
      </c>
      <c r="O373" s="3">
        <f t="shared" si="60"/>
        <v>0</v>
      </c>
      <c r="P373" s="3">
        <f t="shared" si="61"/>
        <v>0</v>
      </c>
      <c r="Q373" s="3">
        <f t="shared" si="62"/>
        <v>56248</v>
      </c>
      <c r="R373" s="3">
        <f t="shared" si="63"/>
        <v>27.932160000000003</v>
      </c>
      <c r="S373" s="3">
        <f t="shared" si="64"/>
        <v>1571.12813568</v>
      </c>
      <c r="T373" s="3">
        <f t="shared" si="65"/>
        <v>9.1915999999999993</v>
      </c>
      <c r="U373" s="3">
        <f t="shared" si="66"/>
        <v>1.1778</v>
      </c>
      <c r="V373" s="3">
        <f t="shared" si="67"/>
        <v>7.2747999999999999</v>
      </c>
      <c r="W373" s="3">
        <f t="shared" si="68"/>
        <v>83</v>
      </c>
      <c r="X373" s="3">
        <f t="shared" si="69"/>
        <v>57</v>
      </c>
      <c r="Y373" s="3">
        <f t="shared" si="70"/>
        <v>82</v>
      </c>
      <c r="Z373" s="3">
        <f t="shared" si="71"/>
        <v>222</v>
      </c>
    </row>
    <row r="374" spans="1:26" ht="30" customHeight="1" x14ac:dyDescent="0.25">
      <c r="A374" s="1" t="s">
        <v>372</v>
      </c>
      <c r="B374" s="10">
        <v>632200</v>
      </c>
      <c r="C374" s="10">
        <v>659215</v>
      </c>
      <c r="D374" s="10">
        <v>673206</v>
      </c>
      <c r="E374" s="3" t="s">
        <v>508</v>
      </c>
      <c r="F374" s="3" t="s">
        <v>1019</v>
      </c>
      <c r="G374" s="3" t="s">
        <v>512</v>
      </c>
      <c r="H374" s="3" t="s">
        <v>1011</v>
      </c>
      <c r="I374" s="3" t="s">
        <v>1276</v>
      </c>
      <c r="J374" s="5" t="s">
        <v>525</v>
      </c>
      <c r="K374" s="3">
        <v>1400000</v>
      </c>
      <c r="L374" s="3">
        <v>0.60199999999999998</v>
      </c>
      <c r="M374" s="3">
        <v>1116</v>
      </c>
      <c r="N374" s="3">
        <v>0.4</v>
      </c>
      <c r="O374" s="3">
        <f t="shared" si="60"/>
        <v>0</v>
      </c>
      <c r="P374" s="3">
        <f t="shared" si="61"/>
        <v>0</v>
      </c>
      <c r="Q374" s="3">
        <f t="shared" si="62"/>
        <v>8428</v>
      </c>
      <c r="R374" s="3">
        <f t="shared" si="63"/>
        <v>8.7183200000000003</v>
      </c>
      <c r="S374" s="3">
        <f t="shared" si="64"/>
        <v>73.478000960000003</v>
      </c>
      <c r="T374" s="3">
        <f t="shared" si="65"/>
        <v>6.7435999999999998</v>
      </c>
      <c r="U374" s="3">
        <f t="shared" si="66"/>
        <v>0.16160000000000002</v>
      </c>
      <c r="V374" s="3">
        <f t="shared" si="67"/>
        <v>1.8937000000000002</v>
      </c>
      <c r="W374" s="3">
        <f t="shared" si="68"/>
        <v>113</v>
      </c>
      <c r="X374" s="3">
        <f t="shared" si="69"/>
        <v>56</v>
      </c>
      <c r="Y374" s="3">
        <f t="shared" si="70"/>
        <v>57</v>
      </c>
      <c r="Z374" s="3">
        <f t="shared" si="71"/>
        <v>226</v>
      </c>
    </row>
    <row r="375" spans="1:26" ht="30" customHeight="1" x14ac:dyDescent="0.25">
      <c r="A375" s="1" t="s">
        <v>373</v>
      </c>
      <c r="B375" s="10">
        <v>674229</v>
      </c>
      <c r="C375" s="10">
        <v>659215</v>
      </c>
      <c r="D375" s="10">
        <v>656246</v>
      </c>
      <c r="E375" s="3" t="s">
        <v>507</v>
      </c>
      <c r="F375" s="3" t="s">
        <v>1020</v>
      </c>
      <c r="G375" s="3" t="s">
        <v>512</v>
      </c>
      <c r="H375" s="3" t="s">
        <v>1012</v>
      </c>
      <c r="I375" s="3" t="s">
        <v>1276</v>
      </c>
      <c r="J375" s="5" t="s">
        <v>1283</v>
      </c>
      <c r="K375" s="3">
        <v>830000</v>
      </c>
      <c r="L375" s="3">
        <v>0.64500000000000002</v>
      </c>
      <c r="M375" s="3">
        <v>1877</v>
      </c>
      <c r="N375" s="3">
        <v>0</v>
      </c>
      <c r="O375" s="3">
        <f t="shared" si="60"/>
        <v>0</v>
      </c>
      <c r="P375" s="3">
        <f t="shared" si="61"/>
        <v>0</v>
      </c>
      <c r="Q375" s="3">
        <f t="shared" si="62"/>
        <v>5353.5</v>
      </c>
      <c r="R375" s="3">
        <f t="shared" si="63"/>
        <v>19.606650000000002</v>
      </c>
      <c r="S375" s="3">
        <f t="shared" si="64"/>
        <v>104.96420077500001</v>
      </c>
      <c r="T375" s="3">
        <f t="shared" si="65"/>
        <v>5.5196000000000005</v>
      </c>
      <c r="U375" s="3">
        <f t="shared" si="66"/>
        <v>0.64659999999999995</v>
      </c>
      <c r="V375" s="3">
        <f t="shared" si="67"/>
        <v>2.3555999999999999</v>
      </c>
      <c r="W375" s="3">
        <f t="shared" si="68"/>
        <v>75</v>
      </c>
      <c r="X375" s="3">
        <f t="shared" si="69"/>
        <v>57</v>
      </c>
      <c r="Y375" s="3">
        <f t="shared" si="70"/>
        <v>58</v>
      </c>
      <c r="Z375" s="3">
        <f t="shared" si="71"/>
        <v>190</v>
      </c>
    </row>
    <row r="376" spans="1:26" ht="30" customHeight="1" x14ac:dyDescent="0.25">
      <c r="A376" s="1" t="s">
        <v>374</v>
      </c>
      <c r="B376" s="10">
        <v>651264</v>
      </c>
      <c r="C376" s="10">
        <v>642259</v>
      </c>
      <c r="D376" s="10">
        <v>656246</v>
      </c>
      <c r="E376" s="3" t="s">
        <v>507</v>
      </c>
      <c r="F376" s="3" t="s">
        <v>1021</v>
      </c>
      <c r="G376" s="3" t="s">
        <v>512</v>
      </c>
      <c r="H376" s="3" t="s">
        <v>1022</v>
      </c>
      <c r="I376" s="3" t="s">
        <v>1276</v>
      </c>
      <c r="J376" s="5" t="s">
        <v>1283</v>
      </c>
      <c r="K376" s="3">
        <v>100000</v>
      </c>
      <c r="L376" s="3">
        <v>0.64500000000000002</v>
      </c>
      <c r="M376" s="3">
        <v>1877</v>
      </c>
      <c r="N376" s="3">
        <v>0</v>
      </c>
      <c r="O376" s="3">
        <f t="shared" si="60"/>
        <v>0</v>
      </c>
      <c r="P376" s="3">
        <f t="shared" si="61"/>
        <v>0</v>
      </c>
      <c r="Q376" s="3">
        <f t="shared" si="62"/>
        <v>645</v>
      </c>
      <c r="R376" s="3">
        <f t="shared" si="63"/>
        <v>37.106650000000002</v>
      </c>
      <c r="S376" s="3">
        <f t="shared" si="64"/>
        <v>23.93378925</v>
      </c>
      <c r="T376" s="3">
        <f t="shared" si="65"/>
        <v>1.5934999999999999</v>
      </c>
      <c r="U376" s="3">
        <f t="shared" si="66"/>
        <v>1.8013000000000001</v>
      </c>
      <c r="V376" s="3">
        <f t="shared" si="67"/>
        <v>1.0161</v>
      </c>
      <c r="W376" s="3">
        <f t="shared" si="68"/>
        <v>57</v>
      </c>
      <c r="X376" s="3">
        <f t="shared" si="69"/>
        <v>57</v>
      </c>
      <c r="Y376" s="3">
        <f t="shared" si="70"/>
        <v>57</v>
      </c>
      <c r="Z376" s="3">
        <f t="shared" si="71"/>
        <v>171</v>
      </c>
    </row>
    <row r="377" spans="1:26" ht="30" customHeight="1" x14ac:dyDescent="0.25">
      <c r="A377" s="1" t="s">
        <v>375</v>
      </c>
      <c r="B377" s="10">
        <v>651264</v>
      </c>
      <c r="C377" s="10">
        <v>642259</v>
      </c>
      <c r="D377" s="10">
        <v>643282</v>
      </c>
      <c r="E377" s="3" t="s">
        <v>507</v>
      </c>
      <c r="F377" s="3" t="s">
        <v>1024</v>
      </c>
      <c r="G377" s="3" t="s">
        <v>512</v>
      </c>
      <c r="H377" s="3" t="s">
        <v>1023</v>
      </c>
      <c r="I377" s="3" t="s">
        <v>1276</v>
      </c>
      <c r="J377" s="5" t="s">
        <v>1283</v>
      </c>
      <c r="K377" s="3">
        <v>7000000</v>
      </c>
      <c r="L377" s="3">
        <v>0.64500000000000002</v>
      </c>
      <c r="M377" s="3">
        <v>1877</v>
      </c>
      <c r="N377" s="3">
        <v>0</v>
      </c>
      <c r="O377" s="3">
        <f t="shared" si="60"/>
        <v>0</v>
      </c>
      <c r="P377" s="3">
        <f t="shared" si="61"/>
        <v>0</v>
      </c>
      <c r="Q377" s="3">
        <f t="shared" si="62"/>
        <v>45150</v>
      </c>
      <c r="R377" s="3">
        <f t="shared" si="63"/>
        <v>12.10665</v>
      </c>
      <c r="S377" s="3">
        <f t="shared" si="64"/>
        <v>546.61524750000001</v>
      </c>
      <c r="T377" s="3">
        <f t="shared" si="65"/>
        <v>9.0300000000000011</v>
      </c>
      <c r="U377" s="3">
        <f t="shared" si="66"/>
        <v>0.32329999999999998</v>
      </c>
      <c r="V377" s="3">
        <f t="shared" si="67"/>
        <v>5.4964999999999993</v>
      </c>
      <c r="W377" s="3">
        <f t="shared" si="68"/>
        <v>83</v>
      </c>
      <c r="X377" s="3">
        <f t="shared" si="69"/>
        <v>56</v>
      </c>
      <c r="Y377" s="3">
        <f t="shared" si="70"/>
        <v>75</v>
      </c>
      <c r="Z377" s="3">
        <f t="shared" si="71"/>
        <v>214</v>
      </c>
    </row>
    <row r="378" spans="1:26" ht="30" customHeight="1" x14ac:dyDescent="0.25">
      <c r="A378" s="1" t="s">
        <v>376</v>
      </c>
      <c r="B378" s="10">
        <v>630256</v>
      </c>
      <c r="C378" s="10">
        <v>642259</v>
      </c>
      <c r="D378" s="10">
        <v>643282</v>
      </c>
      <c r="E378" s="3" t="s">
        <v>507</v>
      </c>
      <c r="F378" s="3" t="s">
        <v>1026</v>
      </c>
      <c r="G378" s="3" t="s">
        <v>515</v>
      </c>
      <c r="H378" s="3" t="s">
        <v>1025</v>
      </c>
      <c r="I378" s="3" t="s">
        <v>1276</v>
      </c>
      <c r="J378" s="5" t="s">
        <v>1283</v>
      </c>
      <c r="K378" s="3">
        <v>750000</v>
      </c>
      <c r="L378" s="3">
        <v>0.64500000000000002</v>
      </c>
      <c r="M378" s="3">
        <v>1877</v>
      </c>
      <c r="N378" s="3">
        <v>0</v>
      </c>
      <c r="O378" s="3">
        <f t="shared" si="60"/>
        <v>0</v>
      </c>
      <c r="P378" s="3">
        <f t="shared" si="61"/>
        <v>0.1</v>
      </c>
      <c r="Q378" s="3">
        <f t="shared" si="62"/>
        <v>4837.5</v>
      </c>
      <c r="R378" s="3">
        <f t="shared" si="63"/>
        <v>49.606650000000002</v>
      </c>
      <c r="S378" s="3">
        <f t="shared" si="64"/>
        <v>239.97216937499999</v>
      </c>
      <c r="T378" s="3">
        <f t="shared" si="65"/>
        <v>5.1731999999999996</v>
      </c>
      <c r="U378" s="3">
        <f t="shared" si="66"/>
        <v>2.5635000000000003</v>
      </c>
      <c r="V378" s="3">
        <f t="shared" si="67"/>
        <v>3.9952999999999999</v>
      </c>
      <c r="W378" s="3">
        <f t="shared" si="68"/>
        <v>72</v>
      </c>
      <c r="X378" s="3">
        <f t="shared" si="69"/>
        <v>58</v>
      </c>
      <c r="Y378" s="3">
        <f t="shared" si="70"/>
        <v>68</v>
      </c>
      <c r="Z378" s="3">
        <f t="shared" si="71"/>
        <v>198</v>
      </c>
    </row>
    <row r="379" spans="1:26" ht="30" customHeight="1" x14ac:dyDescent="0.25">
      <c r="A379" s="1" t="s">
        <v>377</v>
      </c>
      <c r="B379" s="10">
        <v>630256</v>
      </c>
      <c r="C379" s="10">
        <v>642259</v>
      </c>
      <c r="D379" s="10">
        <v>656246</v>
      </c>
      <c r="E379" s="3" t="s">
        <v>508</v>
      </c>
      <c r="F379" s="3" t="s">
        <v>1028</v>
      </c>
      <c r="G379" s="3" t="s">
        <v>512</v>
      </c>
      <c r="H379" s="3" t="s">
        <v>1027</v>
      </c>
      <c r="I379" s="3" t="s">
        <v>1276</v>
      </c>
      <c r="J379" s="5" t="s">
        <v>1283</v>
      </c>
      <c r="K379" s="3">
        <v>6800000</v>
      </c>
      <c r="L379" s="3">
        <v>0.64500000000000002</v>
      </c>
      <c r="M379" s="3">
        <v>1877</v>
      </c>
      <c r="N379" s="3">
        <v>0</v>
      </c>
      <c r="O379" s="3">
        <f t="shared" si="60"/>
        <v>0</v>
      </c>
      <c r="P379" s="3">
        <f t="shared" si="61"/>
        <v>0</v>
      </c>
      <c r="Q379" s="3">
        <f t="shared" si="62"/>
        <v>43860</v>
      </c>
      <c r="R379" s="3">
        <f t="shared" si="63"/>
        <v>12.10665</v>
      </c>
      <c r="S379" s="3">
        <f t="shared" si="64"/>
        <v>530.99766899999997</v>
      </c>
      <c r="T379" s="3">
        <f t="shared" si="65"/>
        <v>8.9837999999999987</v>
      </c>
      <c r="U379" s="3">
        <f t="shared" si="66"/>
        <v>0.32329999999999998</v>
      </c>
      <c r="V379" s="3">
        <f t="shared" si="67"/>
        <v>5.4734000000000007</v>
      </c>
      <c r="W379" s="3">
        <f t="shared" si="68"/>
        <v>83</v>
      </c>
      <c r="X379" s="3">
        <f t="shared" si="69"/>
        <v>56</v>
      </c>
      <c r="Y379" s="3">
        <f t="shared" si="70"/>
        <v>74</v>
      </c>
      <c r="Z379" s="3">
        <f t="shared" si="71"/>
        <v>213</v>
      </c>
    </row>
    <row r="380" spans="1:26" ht="30" customHeight="1" x14ac:dyDescent="0.25">
      <c r="A380" s="1" t="s">
        <v>378</v>
      </c>
      <c r="B380" s="10">
        <v>630256</v>
      </c>
      <c r="C380" s="10">
        <v>625241</v>
      </c>
      <c r="D380" s="10">
        <v>656246</v>
      </c>
      <c r="E380" s="3" t="s">
        <v>507</v>
      </c>
      <c r="F380" s="3" t="s">
        <v>1029</v>
      </c>
      <c r="G380" s="3" t="s">
        <v>512</v>
      </c>
      <c r="H380" s="3" t="s">
        <v>1030</v>
      </c>
      <c r="I380" s="3" t="s">
        <v>1276</v>
      </c>
      <c r="J380" s="5" t="s">
        <v>1283</v>
      </c>
      <c r="K380" s="3">
        <v>12000000</v>
      </c>
      <c r="L380" s="3">
        <v>0.64500000000000002</v>
      </c>
      <c r="M380" s="3">
        <v>1877</v>
      </c>
      <c r="N380" s="3">
        <v>0</v>
      </c>
      <c r="O380" s="3">
        <f t="shared" si="60"/>
        <v>0</v>
      </c>
      <c r="P380" s="3">
        <f t="shared" si="61"/>
        <v>0</v>
      </c>
      <c r="Q380" s="3">
        <f t="shared" si="62"/>
        <v>77400</v>
      </c>
      <c r="R380" s="3">
        <f t="shared" si="63"/>
        <v>12.10665</v>
      </c>
      <c r="S380" s="3">
        <f t="shared" si="64"/>
        <v>937.05471</v>
      </c>
      <c r="T380" s="3">
        <f t="shared" si="65"/>
        <v>9.6303999999999998</v>
      </c>
      <c r="U380" s="3">
        <f t="shared" si="66"/>
        <v>0.32329999999999998</v>
      </c>
      <c r="V380" s="3">
        <f t="shared" si="67"/>
        <v>6.5127000000000006</v>
      </c>
      <c r="W380" s="3">
        <f t="shared" si="68"/>
        <v>84</v>
      </c>
      <c r="X380" s="3">
        <f t="shared" si="69"/>
        <v>56</v>
      </c>
      <c r="Y380" s="3">
        <f t="shared" si="70"/>
        <v>80</v>
      </c>
      <c r="Z380" s="3">
        <f t="shared" si="71"/>
        <v>220</v>
      </c>
    </row>
    <row r="381" spans="1:26" ht="30" customHeight="1" x14ac:dyDescent="0.25">
      <c r="A381" s="1" t="s">
        <v>379</v>
      </c>
      <c r="B381" s="10">
        <v>645226</v>
      </c>
      <c r="C381" s="10">
        <v>625241</v>
      </c>
      <c r="D381" s="10">
        <v>656246</v>
      </c>
      <c r="E381" s="3" t="s">
        <v>508</v>
      </c>
      <c r="F381" s="3" t="s">
        <v>1035</v>
      </c>
      <c r="G381" s="3" t="s">
        <v>512</v>
      </c>
      <c r="H381" s="3" t="s">
        <v>1036</v>
      </c>
      <c r="I381" s="3" t="s">
        <v>1276</v>
      </c>
      <c r="J381" s="5" t="s">
        <v>1283</v>
      </c>
      <c r="K381" s="3">
        <v>1700000</v>
      </c>
      <c r="L381" s="3">
        <v>0.64500000000000002</v>
      </c>
      <c r="M381" s="3">
        <v>1877</v>
      </c>
      <c r="N381" s="3">
        <v>0</v>
      </c>
      <c r="O381" s="3">
        <f t="shared" si="60"/>
        <v>0</v>
      </c>
      <c r="P381" s="3">
        <f t="shared" si="61"/>
        <v>0</v>
      </c>
      <c r="Q381" s="3">
        <f t="shared" si="62"/>
        <v>10965</v>
      </c>
      <c r="R381" s="3">
        <f t="shared" si="63"/>
        <v>37.106650000000002</v>
      </c>
      <c r="S381" s="3">
        <f t="shared" si="64"/>
        <v>406.87441725000002</v>
      </c>
      <c r="T381" s="3">
        <f t="shared" si="65"/>
        <v>7.2285999999999992</v>
      </c>
      <c r="U381" s="3">
        <f t="shared" si="66"/>
        <v>1.8013000000000001</v>
      </c>
      <c r="V381" s="3">
        <f t="shared" si="67"/>
        <v>4.7805999999999997</v>
      </c>
      <c r="W381" s="3">
        <f t="shared" si="68"/>
        <v>81</v>
      </c>
      <c r="X381" s="3">
        <f t="shared" si="69"/>
        <v>57</v>
      </c>
      <c r="Y381" s="3">
        <f t="shared" si="70"/>
        <v>68</v>
      </c>
      <c r="Z381" s="3">
        <f t="shared" si="71"/>
        <v>206</v>
      </c>
    </row>
    <row r="382" spans="1:26" ht="30" customHeight="1" x14ac:dyDescent="0.25">
      <c r="A382" s="1" t="s">
        <v>380</v>
      </c>
      <c r="B382" s="10">
        <v>645226</v>
      </c>
      <c r="C382" s="10">
        <v>659215</v>
      </c>
      <c r="D382" s="10">
        <v>656246</v>
      </c>
      <c r="E382" s="3" t="s">
        <v>508</v>
      </c>
      <c r="F382" s="3" t="s">
        <v>1039</v>
      </c>
      <c r="G382" s="3" t="s">
        <v>512</v>
      </c>
      <c r="H382" s="3" t="s">
        <v>1031</v>
      </c>
      <c r="I382" s="3" t="s">
        <v>1276</v>
      </c>
      <c r="J382" s="5" t="s">
        <v>1283</v>
      </c>
      <c r="K382" s="3">
        <v>560000</v>
      </c>
      <c r="L382" s="3">
        <v>0.64500000000000002</v>
      </c>
      <c r="M382" s="3">
        <v>1877</v>
      </c>
      <c r="N382" s="3">
        <v>0</v>
      </c>
      <c r="O382" s="3">
        <f t="shared" si="60"/>
        <v>0</v>
      </c>
      <c r="P382" s="3">
        <f t="shared" si="61"/>
        <v>0</v>
      </c>
      <c r="Q382" s="3">
        <f t="shared" si="62"/>
        <v>3612</v>
      </c>
      <c r="R382" s="3">
        <f t="shared" si="63"/>
        <v>52.106650000000002</v>
      </c>
      <c r="S382" s="3">
        <f t="shared" si="64"/>
        <v>188.20921980000003</v>
      </c>
      <c r="T382" s="3">
        <f t="shared" si="65"/>
        <v>4.3647999999999998</v>
      </c>
      <c r="U382" s="3">
        <f t="shared" si="66"/>
        <v>2.7250999999999999</v>
      </c>
      <c r="V382" s="3">
        <f t="shared" si="67"/>
        <v>3.5103</v>
      </c>
      <c r="W382" s="3">
        <f t="shared" si="68"/>
        <v>64</v>
      </c>
      <c r="X382" s="3">
        <f t="shared" si="69"/>
        <v>58</v>
      </c>
      <c r="Y382" s="3">
        <f t="shared" si="70"/>
        <v>60</v>
      </c>
      <c r="Z382" s="3">
        <f t="shared" si="71"/>
        <v>182</v>
      </c>
    </row>
    <row r="383" spans="1:26" ht="30" customHeight="1" x14ac:dyDescent="0.25">
      <c r="A383" s="1" t="s">
        <v>381</v>
      </c>
      <c r="B383" s="10">
        <v>645226</v>
      </c>
      <c r="C383" s="10">
        <v>659215</v>
      </c>
      <c r="D383" s="10">
        <v>632200</v>
      </c>
      <c r="E383" s="3" t="s">
        <v>508</v>
      </c>
      <c r="F383" s="3" t="s">
        <v>1040</v>
      </c>
      <c r="G383" s="3" t="s">
        <v>512</v>
      </c>
      <c r="H383" s="3" t="s">
        <v>1037</v>
      </c>
      <c r="I383" s="3" t="s">
        <v>1276</v>
      </c>
      <c r="J383" s="5" t="s">
        <v>536</v>
      </c>
      <c r="K383" s="3">
        <v>3500000</v>
      </c>
      <c r="L383" s="3">
        <v>0.64500000000000002</v>
      </c>
      <c r="M383" s="3">
        <v>1877</v>
      </c>
      <c r="N383" s="3">
        <v>0.5</v>
      </c>
      <c r="O383" s="3">
        <f t="shared" si="60"/>
        <v>0</v>
      </c>
      <c r="P383" s="3">
        <f t="shared" si="61"/>
        <v>0</v>
      </c>
      <c r="Q383" s="3">
        <f t="shared" si="62"/>
        <v>22575</v>
      </c>
      <c r="R383" s="3">
        <f t="shared" si="63"/>
        <v>37.106650000000002</v>
      </c>
      <c r="S383" s="3">
        <f t="shared" si="64"/>
        <v>837.68262375000006</v>
      </c>
      <c r="T383" s="3">
        <f t="shared" si="65"/>
        <v>8.4064000000000014</v>
      </c>
      <c r="U383" s="3">
        <f t="shared" si="66"/>
        <v>1.8013000000000001</v>
      </c>
      <c r="V383" s="3">
        <f t="shared" si="67"/>
        <v>6.3741000000000003</v>
      </c>
      <c r="W383" s="3">
        <f t="shared" si="68"/>
        <v>124</v>
      </c>
      <c r="X383" s="3">
        <f t="shared" si="69"/>
        <v>57</v>
      </c>
      <c r="Y383" s="3">
        <f t="shared" si="70"/>
        <v>79</v>
      </c>
      <c r="Z383" s="3">
        <f t="shared" si="71"/>
        <v>260</v>
      </c>
    </row>
    <row r="384" spans="1:26" ht="30" customHeight="1" x14ac:dyDescent="0.25">
      <c r="A384" s="1" t="s">
        <v>382</v>
      </c>
      <c r="B384" s="10">
        <v>645226</v>
      </c>
      <c r="C384" s="10">
        <v>625241</v>
      </c>
      <c r="D384" s="10">
        <v>613225</v>
      </c>
      <c r="E384" s="3" t="s">
        <v>507</v>
      </c>
      <c r="F384" s="3" t="s">
        <v>1041</v>
      </c>
      <c r="G384" s="3" t="s">
        <v>512</v>
      </c>
      <c r="H384" s="3" t="s">
        <v>1032</v>
      </c>
      <c r="I384" s="3" t="s">
        <v>1276</v>
      </c>
      <c r="J384" s="5" t="s">
        <v>537</v>
      </c>
      <c r="K384" s="3">
        <v>290000</v>
      </c>
      <c r="L384" s="3">
        <v>0.64500000000000002</v>
      </c>
      <c r="M384" s="3">
        <v>1877</v>
      </c>
      <c r="N384" s="3">
        <v>0.6</v>
      </c>
      <c r="O384" s="3">
        <f t="shared" si="60"/>
        <v>0</v>
      </c>
      <c r="P384" s="3">
        <f t="shared" si="61"/>
        <v>0</v>
      </c>
      <c r="Q384" s="3">
        <f t="shared" si="62"/>
        <v>1870.5</v>
      </c>
      <c r="R384" s="3">
        <f t="shared" si="63"/>
        <v>34.606650000000002</v>
      </c>
      <c r="S384" s="3">
        <f t="shared" si="64"/>
        <v>64.731738824999994</v>
      </c>
      <c r="T384" s="3">
        <f t="shared" si="65"/>
        <v>3.0946000000000002</v>
      </c>
      <c r="U384" s="3">
        <f t="shared" si="66"/>
        <v>1.5473000000000001</v>
      </c>
      <c r="V384" s="3">
        <f t="shared" si="67"/>
        <v>1.7782</v>
      </c>
      <c r="W384" s="3">
        <f t="shared" si="68"/>
        <v>95</v>
      </c>
      <c r="X384" s="3">
        <f t="shared" si="69"/>
        <v>57</v>
      </c>
      <c r="Y384" s="3">
        <f t="shared" si="70"/>
        <v>57</v>
      </c>
      <c r="Z384" s="3">
        <f t="shared" si="71"/>
        <v>209</v>
      </c>
    </row>
    <row r="385" spans="1:26" ht="30" customHeight="1" x14ac:dyDescent="0.25">
      <c r="A385" s="1" t="s">
        <v>383</v>
      </c>
      <c r="B385" s="10">
        <v>645226</v>
      </c>
      <c r="C385" s="10">
        <v>632200</v>
      </c>
      <c r="D385" s="10">
        <v>613225</v>
      </c>
      <c r="E385" s="3" t="s">
        <v>508</v>
      </c>
      <c r="F385" s="3" t="s">
        <v>1033</v>
      </c>
      <c r="G385" s="3" t="s">
        <v>512</v>
      </c>
      <c r="H385" s="3" t="s">
        <v>1034</v>
      </c>
      <c r="I385" s="3" t="s">
        <v>1276</v>
      </c>
      <c r="J385" s="5" t="s">
        <v>1283</v>
      </c>
      <c r="K385" s="3">
        <v>250000</v>
      </c>
      <c r="L385" s="3">
        <v>0.64500000000000002</v>
      </c>
      <c r="M385" s="3">
        <v>1877</v>
      </c>
      <c r="N385" s="3">
        <v>0</v>
      </c>
      <c r="O385" s="3">
        <f t="shared" si="60"/>
        <v>0</v>
      </c>
      <c r="P385" s="3">
        <f t="shared" si="61"/>
        <v>0</v>
      </c>
      <c r="Q385" s="3">
        <f t="shared" si="62"/>
        <v>1612.5</v>
      </c>
      <c r="R385" s="3">
        <f t="shared" si="63"/>
        <v>24.606650000000002</v>
      </c>
      <c r="S385" s="3">
        <f t="shared" si="64"/>
        <v>39.678223125000002</v>
      </c>
      <c r="T385" s="3">
        <f t="shared" si="65"/>
        <v>2.8405999999999998</v>
      </c>
      <c r="U385" s="3">
        <f t="shared" si="66"/>
        <v>0.94679999999999997</v>
      </c>
      <c r="V385" s="3">
        <f t="shared" si="67"/>
        <v>1.4549000000000001</v>
      </c>
      <c r="W385" s="3">
        <f t="shared" si="68"/>
        <v>59</v>
      </c>
      <c r="X385" s="3">
        <f t="shared" si="69"/>
        <v>57</v>
      </c>
      <c r="Y385" s="3">
        <f t="shared" si="70"/>
        <v>57</v>
      </c>
      <c r="Z385" s="3">
        <f t="shared" si="71"/>
        <v>173</v>
      </c>
    </row>
    <row r="386" spans="1:26" ht="30" customHeight="1" x14ac:dyDescent="0.25">
      <c r="A386" s="1" t="s">
        <v>384</v>
      </c>
      <c r="B386" s="10">
        <v>599216</v>
      </c>
      <c r="C386" s="10">
        <v>588202</v>
      </c>
      <c r="D386" s="10">
        <v>608183</v>
      </c>
      <c r="E386" s="3" t="s">
        <v>508</v>
      </c>
      <c r="F386" s="3" t="s">
        <v>1044</v>
      </c>
      <c r="G386" s="3" t="s">
        <v>512</v>
      </c>
      <c r="H386" s="3" t="s">
        <v>918</v>
      </c>
      <c r="I386" s="3" t="s">
        <v>1276</v>
      </c>
      <c r="J386" s="5" t="s">
        <v>1283</v>
      </c>
      <c r="K386" s="3">
        <v>1000000</v>
      </c>
      <c r="L386" s="3">
        <v>0.55700000000000005</v>
      </c>
      <c r="M386" s="3">
        <v>1285</v>
      </c>
      <c r="N386" s="3">
        <v>0</v>
      </c>
      <c r="O386" s="3">
        <f t="shared" ref="O386:O435" si="72">IF(G386="Tundra",-0.1,IF(G386="Taiga",-0.05,0))</f>
        <v>0</v>
      </c>
      <c r="P386" s="3">
        <f t="shared" ref="P386:P435" si="73">IF(G386="Forest",0.1,IF(G386="Jungle",0.1,IF(G386="Plains",-0.2,0)))</f>
        <v>0</v>
      </c>
      <c r="Q386" s="3">
        <f t="shared" ref="Q386:Q435" si="74">((K386*L386)/100)</f>
        <v>5570</v>
      </c>
      <c r="R386" s="3">
        <f t="shared" ref="R386:R449" si="75">((M386*L386)/100)+(MOD(MOD(K386,Q386),50))</f>
        <v>27.157450000000001</v>
      </c>
      <c r="S386" s="3">
        <f t="shared" ref="S386:S435" si="76">(Q386*R386)/1000</f>
        <v>151.2669965</v>
      </c>
      <c r="T386" s="3">
        <f t="shared" ref="T386:T435" si="77">PERCENTRANK($Q$2:$Q$435,Q386,5)*10</f>
        <v>5.6581000000000001</v>
      </c>
      <c r="U386" s="3">
        <f t="shared" ref="U386:U435" si="78">PERCENTRANK($R$2:$R$435,R386,5)*10</f>
        <v>1.1085</v>
      </c>
      <c r="V386" s="3">
        <f t="shared" ref="V386:V435" si="79">PERCENTRANK($S$2:$S$435,S386,5)*10</f>
        <v>2.9099000000000004</v>
      </c>
      <c r="W386" s="3">
        <f t="shared" ref="W386:W435" si="80">ROUND((10*((ATAN(T386-5))+7)*(1+N386)),0)</f>
        <v>76</v>
      </c>
      <c r="X386" s="3">
        <f t="shared" ref="X386:X435" si="81">ROUND(10*((ATAN(U386-5))+7)*(1+O386),0)</f>
        <v>57</v>
      </c>
      <c r="Y386" s="3">
        <f t="shared" ref="Y386:Y435" si="82">ROUND(10*((ATAN(V386-5))+7)*(1+P386),0)</f>
        <v>59</v>
      </c>
      <c r="Z386" s="3">
        <f t="shared" ref="Z386:Z435" si="83">(W386+X386+Y386)</f>
        <v>192</v>
      </c>
    </row>
    <row r="387" spans="1:26" ht="30" customHeight="1" x14ac:dyDescent="0.25">
      <c r="A387" s="1" t="s">
        <v>385</v>
      </c>
      <c r="B387" s="10">
        <v>599216</v>
      </c>
      <c r="C387" s="10">
        <v>588202</v>
      </c>
      <c r="D387" s="10">
        <v>581216</v>
      </c>
      <c r="E387" s="3" t="s">
        <v>507</v>
      </c>
      <c r="F387" s="3" t="s">
        <v>1045</v>
      </c>
      <c r="G387" s="3" t="s">
        <v>512</v>
      </c>
      <c r="H387" s="3" t="s">
        <v>1042</v>
      </c>
      <c r="I387" s="3" t="s">
        <v>1276</v>
      </c>
      <c r="J387" s="5" t="s">
        <v>1283</v>
      </c>
      <c r="K387" s="3">
        <v>100000</v>
      </c>
      <c r="L387" s="3">
        <v>0.55700000000000005</v>
      </c>
      <c r="M387" s="3">
        <v>1285</v>
      </c>
      <c r="N387" s="3">
        <v>0</v>
      </c>
      <c r="O387" s="3">
        <f t="shared" si="72"/>
        <v>0</v>
      </c>
      <c r="P387" s="3">
        <f t="shared" si="73"/>
        <v>0</v>
      </c>
      <c r="Q387" s="3">
        <f t="shared" si="74"/>
        <v>557.00000000000011</v>
      </c>
      <c r="R387" s="3">
        <f t="shared" si="75"/>
        <v>54.157449999979647</v>
      </c>
      <c r="S387" s="3">
        <f t="shared" si="76"/>
        <v>30.165699649988671</v>
      </c>
      <c r="T387" s="3">
        <f t="shared" si="77"/>
        <v>1.4318</v>
      </c>
      <c r="U387" s="3">
        <f t="shared" si="78"/>
        <v>2.8174999999999999</v>
      </c>
      <c r="V387" s="3">
        <f t="shared" si="79"/>
        <v>1.224</v>
      </c>
      <c r="W387" s="3">
        <f t="shared" si="80"/>
        <v>57</v>
      </c>
      <c r="X387" s="3">
        <f t="shared" si="81"/>
        <v>59</v>
      </c>
      <c r="Y387" s="3">
        <f t="shared" si="82"/>
        <v>57</v>
      </c>
      <c r="Z387" s="3">
        <f t="shared" si="83"/>
        <v>173</v>
      </c>
    </row>
    <row r="388" spans="1:26" ht="30" customHeight="1" x14ac:dyDescent="0.25">
      <c r="A388" s="1" t="s">
        <v>386</v>
      </c>
      <c r="B388" s="10">
        <v>599216</v>
      </c>
      <c r="C388" s="10">
        <v>632200</v>
      </c>
      <c r="D388" s="10">
        <v>608183</v>
      </c>
      <c r="E388" s="3" t="s">
        <v>508</v>
      </c>
      <c r="F388" s="3" t="s">
        <v>1046</v>
      </c>
      <c r="G388" s="3" t="s">
        <v>512</v>
      </c>
      <c r="H388" s="3" t="s">
        <v>565</v>
      </c>
      <c r="I388" s="3" t="s">
        <v>1276</v>
      </c>
      <c r="J388" s="5" t="s">
        <v>538</v>
      </c>
      <c r="K388" s="3">
        <v>1000000</v>
      </c>
      <c r="L388" s="3">
        <v>0.55700000000000005</v>
      </c>
      <c r="M388" s="3">
        <v>1285</v>
      </c>
      <c r="N388" s="3">
        <v>0.3</v>
      </c>
      <c r="O388" s="3">
        <f t="shared" si="72"/>
        <v>0</v>
      </c>
      <c r="P388" s="3">
        <f t="shared" si="73"/>
        <v>0</v>
      </c>
      <c r="Q388" s="3">
        <f t="shared" si="74"/>
        <v>5570</v>
      </c>
      <c r="R388" s="3">
        <f t="shared" si="75"/>
        <v>27.157450000000001</v>
      </c>
      <c r="S388" s="3">
        <f t="shared" si="76"/>
        <v>151.2669965</v>
      </c>
      <c r="T388" s="3">
        <f t="shared" si="77"/>
        <v>5.6581000000000001</v>
      </c>
      <c r="U388" s="3">
        <f t="shared" si="78"/>
        <v>1.1085</v>
      </c>
      <c r="V388" s="3">
        <f t="shared" si="79"/>
        <v>2.9099000000000004</v>
      </c>
      <c r="W388" s="3">
        <f t="shared" si="80"/>
        <v>99</v>
      </c>
      <c r="X388" s="3">
        <f t="shared" si="81"/>
        <v>57</v>
      </c>
      <c r="Y388" s="3">
        <f t="shared" si="82"/>
        <v>59</v>
      </c>
      <c r="Z388" s="3">
        <f t="shared" si="83"/>
        <v>215</v>
      </c>
    </row>
    <row r="389" spans="1:26" ht="30" customHeight="1" x14ac:dyDescent="0.25">
      <c r="A389" s="1" t="s">
        <v>387</v>
      </c>
      <c r="B389" s="10">
        <v>599216</v>
      </c>
      <c r="C389" s="10">
        <v>632200</v>
      </c>
      <c r="D389" s="10">
        <v>613225</v>
      </c>
      <c r="E389" s="3" t="s">
        <v>507</v>
      </c>
      <c r="F389" s="3" t="s">
        <v>1047</v>
      </c>
      <c r="G389" s="3" t="s">
        <v>512</v>
      </c>
      <c r="H389" s="3" t="s">
        <v>1043</v>
      </c>
      <c r="I389" s="3" t="s">
        <v>1276</v>
      </c>
      <c r="J389" s="5" t="s">
        <v>1283</v>
      </c>
      <c r="K389" s="3">
        <v>15000000</v>
      </c>
      <c r="L389" s="3">
        <v>0.55700000000000005</v>
      </c>
      <c r="M389" s="3">
        <v>1285</v>
      </c>
      <c r="N389" s="3">
        <v>0</v>
      </c>
      <c r="O389" s="3">
        <f t="shared" si="72"/>
        <v>0</v>
      </c>
      <c r="P389" s="3">
        <f t="shared" si="73"/>
        <v>0</v>
      </c>
      <c r="Q389" s="3">
        <f t="shared" si="74"/>
        <v>83550.000000000015</v>
      </c>
      <c r="R389" s="3">
        <f t="shared" si="75"/>
        <v>57.157449997395204</v>
      </c>
      <c r="S389" s="3">
        <f t="shared" si="76"/>
        <v>4775.5049472823703</v>
      </c>
      <c r="T389" s="3">
        <f t="shared" si="77"/>
        <v>9.7227999999999994</v>
      </c>
      <c r="U389" s="3">
        <f t="shared" si="78"/>
        <v>2.9329999999999998</v>
      </c>
      <c r="V389" s="3">
        <f t="shared" si="79"/>
        <v>8.960700000000001</v>
      </c>
      <c r="W389" s="3">
        <f t="shared" si="80"/>
        <v>84</v>
      </c>
      <c r="X389" s="3">
        <f t="shared" si="81"/>
        <v>59</v>
      </c>
      <c r="Y389" s="3">
        <f t="shared" si="82"/>
        <v>83</v>
      </c>
      <c r="Z389" s="3">
        <f t="shared" si="83"/>
        <v>226</v>
      </c>
    </row>
    <row r="390" spans="1:26" ht="30" customHeight="1" x14ac:dyDescent="0.25">
      <c r="A390" s="1" t="s">
        <v>388</v>
      </c>
      <c r="B390" s="10">
        <v>656280</v>
      </c>
      <c r="C390" s="10">
        <v>651287</v>
      </c>
      <c r="D390" s="10">
        <v>660289</v>
      </c>
      <c r="E390" s="3" t="s">
        <v>507</v>
      </c>
      <c r="F390" s="3" t="s">
        <v>1048</v>
      </c>
      <c r="G390" s="3" t="s">
        <v>515</v>
      </c>
      <c r="H390" s="3" t="s">
        <v>1038</v>
      </c>
      <c r="I390" s="3" t="s">
        <v>1276</v>
      </c>
      <c r="J390" s="5" t="s">
        <v>1283</v>
      </c>
      <c r="K390" s="3">
        <v>110000</v>
      </c>
      <c r="L390" s="3">
        <v>0.78200000000000003</v>
      </c>
      <c r="M390" s="3">
        <v>3698</v>
      </c>
      <c r="N390" s="3">
        <v>0</v>
      </c>
      <c r="O390" s="3">
        <f t="shared" si="72"/>
        <v>0</v>
      </c>
      <c r="P390" s="3">
        <f t="shared" si="73"/>
        <v>0.1</v>
      </c>
      <c r="Q390" s="3">
        <f t="shared" si="74"/>
        <v>860.2</v>
      </c>
      <c r="R390" s="3">
        <f t="shared" si="75"/>
        <v>33.518359999994232</v>
      </c>
      <c r="S390" s="3">
        <f t="shared" si="76"/>
        <v>28.832493271995041</v>
      </c>
      <c r="T390" s="3">
        <f t="shared" si="77"/>
        <v>2.0554000000000001</v>
      </c>
      <c r="U390" s="3">
        <f t="shared" si="78"/>
        <v>1.5010999999999999</v>
      </c>
      <c r="V390" s="3">
        <f t="shared" si="79"/>
        <v>1.2009000000000001</v>
      </c>
      <c r="W390" s="3">
        <f t="shared" si="80"/>
        <v>58</v>
      </c>
      <c r="X390" s="3">
        <f t="shared" si="81"/>
        <v>57</v>
      </c>
      <c r="Y390" s="3">
        <f t="shared" si="82"/>
        <v>63</v>
      </c>
      <c r="Z390" s="3">
        <f t="shared" si="83"/>
        <v>178</v>
      </c>
    </row>
    <row r="391" spans="1:26" ht="30" customHeight="1" x14ac:dyDescent="0.25">
      <c r="A391" s="1" t="s">
        <v>389</v>
      </c>
      <c r="B391" s="10">
        <v>698232</v>
      </c>
      <c r="C391" s="10">
        <v>692254</v>
      </c>
      <c r="D391" s="10">
        <v>674229</v>
      </c>
      <c r="E391" s="3" t="s">
        <v>507</v>
      </c>
      <c r="F391" s="3" t="s">
        <v>557</v>
      </c>
      <c r="G391" s="3" t="s">
        <v>515</v>
      </c>
      <c r="H391" s="3" t="s">
        <v>564</v>
      </c>
      <c r="I391" s="3" t="s">
        <v>1281</v>
      </c>
      <c r="J391" s="5" t="s">
        <v>1283</v>
      </c>
      <c r="K391" s="3">
        <v>1700000</v>
      </c>
      <c r="L391" s="3">
        <v>0.57799999999999996</v>
      </c>
      <c r="M391" s="3">
        <v>1407</v>
      </c>
      <c r="N391" s="3">
        <v>0</v>
      </c>
      <c r="O391" s="3">
        <f t="shared" si="72"/>
        <v>0</v>
      </c>
      <c r="P391" s="3">
        <f t="shared" si="73"/>
        <v>0.1</v>
      </c>
      <c r="Q391" s="3">
        <f t="shared" si="74"/>
        <v>9825.9999999999982</v>
      </c>
      <c r="R391" s="3">
        <f t="shared" si="75"/>
        <v>10.132460000314685</v>
      </c>
      <c r="S391" s="3">
        <f t="shared" si="76"/>
        <v>99.561551963092072</v>
      </c>
      <c r="T391" s="3">
        <f t="shared" si="77"/>
        <v>7.0669000000000004</v>
      </c>
      <c r="U391" s="3">
        <f t="shared" si="78"/>
        <v>0.1847</v>
      </c>
      <c r="V391" s="3">
        <f t="shared" si="79"/>
        <v>2.2401</v>
      </c>
      <c r="W391" s="3">
        <f t="shared" si="80"/>
        <v>81</v>
      </c>
      <c r="X391" s="3">
        <f t="shared" si="81"/>
        <v>56</v>
      </c>
      <c r="Y391" s="3">
        <f t="shared" si="82"/>
        <v>64</v>
      </c>
      <c r="Z391" s="3">
        <f t="shared" si="83"/>
        <v>201</v>
      </c>
    </row>
    <row r="392" spans="1:26" ht="30" customHeight="1" x14ac:dyDescent="0.25">
      <c r="A392" s="1" t="s">
        <v>390</v>
      </c>
      <c r="B392" s="10">
        <v>698232</v>
      </c>
      <c r="C392" s="10">
        <v>692254</v>
      </c>
      <c r="D392" s="10">
        <v>706262</v>
      </c>
      <c r="E392" s="3" t="s">
        <v>507</v>
      </c>
      <c r="F392" s="3" t="s">
        <v>556</v>
      </c>
      <c r="G392" s="3" t="s">
        <v>515</v>
      </c>
      <c r="H392" s="3" t="s">
        <v>563</v>
      </c>
      <c r="I392" s="3" t="s">
        <v>1281</v>
      </c>
      <c r="J392" s="5" t="s">
        <v>1283</v>
      </c>
      <c r="K392" s="3">
        <v>920000</v>
      </c>
      <c r="L392" s="3">
        <v>0.57799999999999996</v>
      </c>
      <c r="M392" s="3">
        <v>1407</v>
      </c>
      <c r="N392" s="3">
        <v>0</v>
      </c>
      <c r="O392" s="3">
        <f t="shared" si="72"/>
        <v>0</v>
      </c>
      <c r="P392" s="3">
        <f t="shared" si="73"/>
        <v>0.1</v>
      </c>
      <c r="Q392" s="3">
        <f t="shared" si="74"/>
        <v>5317.6</v>
      </c>
      <c r="R392" s="3">
        <f t="shared" si="75"/>
        <v>13.332459999937063</v>
      </c>
      <c r="S392" s="3">
        <f t="shared" si="76"/>
        <v>70.896689295665325</v>
      </c>
      <c r="T392" s="3">
        <f t="shared" si="77"/>
        <v>5.4734000000000007</v>
      </c>
      <c r="U392" s="3">
        <f t="shared" si="78"/>
        <v>0.43869999999999998</v>
      </c>
      <c r="V392" s="3">
        <f t="shared" si="79"/>
        <v>1.8243999999999998</v>
      </c>
      <c r="W392" s="3">
        <f t="shared" si="80"/>
        <v>74</v>
      </c>
      <c r="X392" s="3">
        <f t="shared" si="81"/>
        <v>56</v>
      </c>
      <c r="Y392" s="3">
        <f t="shared" si="82"/>
        <v>63</v>
      </c>
      <c r="Z392" s="3">
        <f t="shared" si="83"/>
        <v>193</v>
      </c>
    </row>
    <row r="393" spans="1:26" ht="30" customHeight="1" x14ac:dyDescent="0.25">
      <c r="A393" s="1" t="s">
        <v>391</v>
      </c>
      <c r="B393" s="10">
        <v>721271</v>
      </c>
      <c r="C393" s="10">
        <v>715241</v>
      </c>
      <c r="D393" s="10">
        <v>706262</v>
      </c>
      <c r="E393" s="3" t="s">
        <v>507</v>
      </c>
      <c r="F393" s="3" t="s">
        <v>1227</v>
      </c>
      <c r="G393" s="3" t="s">
        <v>515</v>
      </c>
      <c r="H393" s="3" t="s">
        <v>1225</v>
      </c>
      <c r="I393" s="3" t="s">
        <v>1281</v>
      </c>
      <c r="J393" s="5" t="s">
        <v>1283</v>
      </c>
      <c r="K393" s="3">
        <v>110000</v>
      </c>
      <c r="L393" s="3">
        <v>0.77700000000000002</v>
      </c>
      <c r="M393" s="3">
        <v>7295</v>
      </c>
      <c r="N393" s="3">
        <v>0</v>
      </c>
      <c r="O393" s="3">
        <f t="shared" si="72"/>
        <v>0</v>
      </c>
      <c r="P393" s="3">
        <f t="shared" si="73"/>
        <v>0.1</v>
      </c>
      <c r="Q393" s="3">
        <f t="shared" si="74"/>
        <v>854.7</v>
      </c>
      <c r="R393" s="3">
        <f t="shared" si="75"/>
        <v>105.08214999999419</v>
      </c>
      <c r="S393" s="3">
        <f t="shared" si="76"/>
        <v>89.81371360499503</v>
      </c>
      <c r="T393" s="3">
        <f t="shared" si="77"/>
        <v>2.0322999999999998</v>
      </c>
      <c r="U393" s="3">
        <f t="shared" si="78"/>
        <v>5.2423999999999999</v>
      </c>
      <c r="V393" s="3">
        <f t="shared" si="79"/>
        <v>2.1709000000000001</v>
      </c>
      <c r="W393" s="3">
        <f t="shared" si="80"/>
        <v>58</v>
      </c>
      <c r="X393" s="3">
        <f t="shared" si="81"/>
        <v>72</v>
      </c>
      <c r="Y393" s="3">
        <f t="shared" si="82"/>
        <v>63</v>
      </c>
      <c r="Z393" s="3">
        <f t="shared" si="83"/>
        <v>193</v>
      </c>
    </row>
    <row r="394" spans="1:26" ht="30" customHeight="1" x14ac:dyDescent="0.25">
      <c r="A394" s="1" t="s">
        <v>392</v>
      </c>
      <c r="B394" s="10">
        <v>698232</v>
      </c>
      <c r="C394" s="10">
        <v>715241</v>
      </c>
      <c r="D394" s="10">
        <v>706262</v>
      </c>
      <c r="E394" s="3" t="s">
        <v>508</v>
      </c>
      <c r="F394" s="3" t="s">
        <v>1224</v>
      </c>
      <c r="G394" s="3" t="s">
        <v>515</v>
      </c>
      <c r="H394" s="3" t="s">
        <v>1225</v>
      </c>
      <c r="I394" s="3" t="s">
        <v>1281</v>
      </c>
      <c r="J394" s="5" t="s">
        <v>1283</v>
      </c>
      <c r="K394" s="3">
        <v>8300000</v>
      </c>
      <c r="L394" s="3">
        <v>0.77700000000000002</v>
      </c>
      <c r="M394" s="3">
        <v>7295</v>
      </c>
      <c r="N394" s="3">
        <v>0</v>
      </c>
      <c r="O394" s="3">
        <f t="shared" si="72"/>
        <v>0</v>
      </c>
      <c r="P394" s="3">
        <f t="shared" si="73"/>
        <v>0.1</v>
      </c>
      <c r="Q394" s="3">
        <f t="shared" si="74"/>
        <v>64491</v>
      </c>
      <c r="R394" s="3">
        <f t="shared" si="75"/>
        <v>58.68215</v>
      </c>
      <c r="S394" s="3">
        <f t="shared" si="76"/>
        <v>3784.4705356499999</v>
      </c>
      <c r="T394" s="3">
        <f t="shared" si="77"/>
        <v>9.3764000000000003</v>
      </c>
      <c r="U394" s="3">
        <f t="shared" si="78"/>
        <v>2.9792000000000001</v>
      </c>
      <c r="V394" s="3">
        <f t="shared" si="79"/>
        <v>8.6373999999999995</v>
      </c>
      <c r="W394" s="3">
        <f t="shared" si="80"/>
        <v>83</v>
      </c>
      <c r="X394" s="3">
        <f t="shared" si="81"/>
        <v>59</v>
      </c>
      <c r="Y394" s="3">
        <f t="shared" si="82"/>
        <v>91</v>
      </c>
      <c r="Z394" s="3">
        <f t="shared" si="83"/>
        <v>233</v>
      </c>
    </row>
    <row r="395" spans="1:26" ht="30" customHeight="1" x14ac:dyDescent="0.25">
      <c r="A395" s="1" t="s">
        <v>393</v>
      </c>
      <c r="B395" s="10">
        <v>707262</v>
      </c>
      <c r="C395" s="10">
        <v>705284</v>
      </c>
      <c r="D395" s="10">
        <v>710278</v>
      </c>
      <c r="E395" s="3" t="s">
        <v>507</v>
      </c>
      <c r="F395" s="3" t="s">
        <v>1228</v>
      </c>
      <c r="G395" s="3" t="s">
        <v>515</v>
      </c>
      <c r="H395" s="3" t="s">
        <v>1225</v>
      </c>
      <c r="I395" s="3" t="s">
        <v>1281</v>
      </c>
      <c r="J395" s="5" t="s">
        <v>1283</v>
      </c>
      <c r="K395" s="3">
        <v>16000</v>
      </c>
      <c r="L395" s="3">
        <v>0.77700000000000002</v>
      </c>
      <c r="M395" s="3">
        <v>7295</v>
      </c>
      <c r="N395" s="3">
        <v>0</v>
      </c>
      <c r="O395" s="3">
        <f t="shared" si="72"/>
        <v>0</v>
      </c>
      <c r="P395" s="3">
        <f t="shared" si="73"/>
        <v>0.1</v>
      </c>
      <c r="Q395" s="3">
        <f t="shared" si="74"/>
        <v>124.32</v>
      </c>
      <c r="R395" s="3">
        <f t="shared" si="75"/>
        <v>93.72215000000088</v>
      </c>
      <c r="S395" s="3">
        <f t="shared" si="76"/>
        <v>11.65153768800011</v>
      </c>
      <c r="T395" s="3">
        <f t="shared" si="77"/>
        <v>0.64659999999999995</v>
      </c>
      <c r="U395" s="3">
        <f t="shared" si="78"/>
        <v>4.6650999999999998</v>
      </c>
      <c r="V395" s="3">
        <f t="shared" si="79"/>
        <v>0.50800000000000001</v>
      </c>
      <c r="W395" s="3">
        <f t="shared" si="80"/>
        <v>57</v>
      </c>
      <c r="X395" s="3">
        <f t="shared" si="81"/>
        <v>67</v>
      </c>
      <c r="Y395" s="3">
        <f t="shared" si="82"/>
        <v>62</v>
      </c>
      <c r="Z395" s="3">
        <f t="shared" si="83"/>
        <v>186</v>
      </c>
    </row>
    <row r="396" spans="1:26" ht="30" customHeight="1" x14ac:dyDescent="0.25">
      <c r="A396" s="1" t="s">
        <v>394</v>
      </c>
      <c r="B396" s="10">
        <v>705284</v>
      </c>
      <c r="C396" s="10">
        <v>710278</v>
      </c>
      <c r="D396" s="10">
        <v>720292</v>
      </c>
      <c r="E396" s="3" t="s">
        <v>507</v>
      </c>
      <c r="F396" s="3" t="s">
        <v>1229</v>
      </c>
      <c r="G396" s="3" t="s">
        <v>515</v>
      </c>
      <c r="H396" s="3" t="s">
        <v>1225</v>
      </c>
      <c r="I396" s="3" t="s">
        <v>1281</v>
      </c>
      <c r="J396" s="5" t="s">
        <v>1283</v>
      </c>
      <c r="K396" s="3">
        <v>150000</v>
      </c>
      <c r="L396" s="3">
        <v>0.77700000000000002</v>
      </c>
      <c r="M396" s="3">
        <v>7295</v>
      </c>
      <c r="N396" s="3">
        <v>0</v>
      </c>
      <c r="O396" s="3">
        <f t="shared" si="72"/>
        <v>0</v>
      </c>
      <c r="P396" s="3">
        <f t="shared" si="73"/>
        <v>0.1</v>
      </c>
      <c r="Q396" s="3">
        <f t="shared" si="74"/>
        <v>1165.5</v>
      </c>
      <c r="R396" s="3">
        <f t="shared" si="75"/>
        <v>72.682150000000007</v>
      </c>
      <c r="S396" s="3">
        <f t="shared" si="76"/>
        <v>84.711045825000014</v>
      </c>
      <c r="T396" s="3">
        <f t="shared" si="77"/>
        <v>2.3786999999999998</v>
      </c>
      <c r="U396" s="3">
        <f t="shared" si="78"/>
        <v>3.5565000000000002</v>
      </c>
      <c r="V396" s="3">
        <f t="shared" si="79"/>
        <v>2.0554000000000001</v>
      </c>
      <c r="W396" s="3">
        <f t="shared" si="80"/>
        <v>58</v>
      </c>
      <c r="X396" s="3">
        <f t="shared" si="81"/>
        <v>60</v>
      </c>
      <c r="Y396" s="3">
        <f t="shared" si="82"/>
        <v>63</v>
      </c>
      <c r="Z396" s="3">
        <f t="shared" si="83"/>
        <v>181</v>
      </c>
    </row>
    <row r="397" spans="1:26" ht="30" customHeight="1" x14ac:dyDescent="0.25">
      <c r="A397" s="1" t="s">
        <v>395</v>
      </c>
      <c r="B397" s="10">
        <v>698232</v>
      </c>
      <c r="C397" s="10">
        <v>715241</v>
      </c>
      <c r="D397" s="10">
        <v>729231</v>
      </c>
      <c r="E397" s="3" t="s">
        <v>508</v>
      </c>
      <c r="F397" s="3" t="s">
        <v>1101</v>
      </c>
      <c r="G397" s="3" t="s">
        <v>512</v>
      </c>
      <c r="H397" s="3" t="s">
        <v>1102</v>
      </c>
      <c r="I397" s="3" t="s">
        <v>1281</v>
      </c>
      <c r="J397" s="5" t="s">
        <v>1283</v>
      </c>
      <c r="K397" s="3">
        <v>940000</v>
      </c>
      <c r="L397" s="3">
        <v>0.61299999999999999</v>
      </c>
      <c r="M397" s="3">
        <v>2567</v>
      </c>
      <c r="N397" s="3">
        <v>0</v>
      </c>
      <c r="O397" s="3">
        <f t="shared" si="72"/>
        <v>0</v>
      </c>
      <c r="P397" s="3">
        <f t="shared" si="73"/>
        <v>0</v>
      </c>
      <c r="Q397" s="3">
        <f t="shared" si="74"/>
        <v>5762.2</v>
      </c>
      <c r="R397" s="3">
        <f t="shared" si="75"/>
        <v>27.135710000029647</v>
      </c>
      <c r="S397" s="3">
        <f t="shared" si="76"/>
        <v>156.36138816217084</v>
      </c>
      <c r="T397" s="3">
        <f t="shared" si="77"/>
        <v>5.7736000000000001</v>
      </c>
      <c r="U397" s="3">
        <f t="shared" si="78"/>
        <v>1.0853999999999999</v>
      </c>
      <c r="V397" s="3">
        <f t="shared" si="79"/>
        <v>3.0023</v>
      </c>
      <c r="W397" s="3">
        <f t="shared" si="80"/>
        <v>77</v>
      </c>
      <c r="X397" s="3">
        <f t="shared" si="81"/>
        <v>57</v>
      </c>
      <c r="Y397" s="3">
        <f t="shared" si="82"/>
        <v>59</v>
      </c>
      <c r="Z397" s="3">
        <f t="shared" si="83"/>
        <v>193</v>
      </c>
    </row>
    <row r="398" spans="1:26" ht="30" customHeight="1" x14ac:dyDescent="0.25">
      <c r="A398" s="1" t="s">
        <v>396</v>
      </c>
      <c r="B398" s="10">
        <v>730249</v>
      </c>
      <c r="C398" s="10">
        <v>715241</v>
      </c>
      <c r="D398" s="10">
        <v>721271</v>
      </c>
      <c r="E398" s="3" t="s">
        <v>508</v>
      </c>
      <c r="F398" s="3" t="s">
        <v>1099</v>
      </c>
      <c r="G398" s="3" t="s">
        <v>512</v>
      </c>
      <c r="H398" s="3" t="s">
        <v>1100</v>
      </c>
      <c r="I398" s="3" t="s">
        <v>1281</v>
      </c>
      <c r="J398" s="5" t="s">
        <v>1283</v>
      </c>
      <c r="K398" s="3">
        <v>2200000</v>
      </c>
      <c r="L398" s="3">
        <v>0.59399999999999997</v>
      </c>
      <c r="M398" s="3">
        <v>1572</v>
      </c>
      <c r="N398" s="3">
        <v>0</v>
      </c>
      <c r="O398" s="3">
        <f t="shared" si="72"/>
        <v>0</v>
      </c>
      <c r="P398" s="3">
        <f t="shared" si="73"/>
        <v>0</v>
      </c>
      <c r="Q398" s="3">
        <f t="shared" si="74"/>
        <v>13068</v>
      </c>
      <c r="R398" s="3">
        <f t="shared" si="75"/>
        <v>35.337679999999999</v>
      </c>
      <c r="S398" s="3">
        <f t="shared" si="76"/>
        <v>461.79280224000001</v>
      </c>
      <c r="T398" s="3">
        <f t="shared" si="77"/>
        <v>7.5518999999999998</v>
      </c>
      <c r="U398" s="3">
        <f t="shared" si="78"/>
        <v>1.6859</v>
      </c>
      <c r="V398" s="3">
        <f t="shared" si="79"/>
        <v>5.1270000000000007</v>
      </c>
      <c r="W398" s="3">
        <f t="shared" si="80"/>
        <v>82</v>
      </c>
      <c r="X398" s="3">
        <f t="shared" si="81"/>
        <v>57</v>
      </c>
      <c r="Y398" s="3">
        <f t="shared" si="82"/>
        <v>71</v>
      </c>
      <c r="Z398" s="3">
        <f t="shared" si="83"/>
        <v>210</v>
      </c>
    </row>
    <row r="399" spans="1:26" ht="30" customHeight="1" x14ac:dyDescent="0.25">
      <c r="A399" s="1" t="s">
        <v>397</v>
      </c>
      <c r="B399" s="10">
        <v>730249</v>
      </c>
      <c r="C399" s="10">
        <v>715241</v>
      </c>
      <c r="D399" s="10">
        <v>729231</v>
      </c>
      <c r="E399" s="3" t="s">
        <v>507</v>
      </c>
      <c r="F399" s="3" t="s">
        <v>1230</v>
      </c>
      <c r="G399" s="3" t="s">
        <v>515</v>
      </c>
      <c r="H399" s="3" t="s">
        <v>1226</v>
      </c>
      <c r="I399" s="3" t="s">
        <v>1281</v>
      </c>
      <c r="J399" s="5" t="s">
        <v>1283</v>
      </c>
      <c r="K399" s="3">
        <v>8000000</v>
      </c>
      <c r="L399" s="3">
        <v>0.70399999999999996</v>
      </c>
      <c r="M399" s="3">
        <v>3498</v>
      </c>
      <c r="N399" s="3">
        <v>0</v>
      </c>
      <c r="O399" s="3">
        <f t="shared" si="72"/>
        <v>0</v>
      </c>
      <c r="P399" s="3">
        <f t="shared" si="73"/>
        <v>0.1</v>
      </c>
      <c r="Q399" s="3">
        <f t="shared" si="74"/>
        <v>56320</v>
      </c>
      <c r="R399" s="3">
        <f t="shared" si="75"/>
        <v>34.625919999999994</v>
      </c>
      <c r="S399" s="3">
        <f t="shared" si="76"/>
        <v>1950.1318143999995</v>
      </c>
      <c r="T399" s="3">
        <f t="shared" si="77"/>
        <v>9.2147000000000006</v>
      </c>
      <c r="U399" s="3">
        <f t="shared" si="78"/>
        <v>1.5704000000000002</v>
      </c>
      <c r="V399" s="3">
        <f t="shared" si="79"/>
        <v>7.5980999999999996</v>
      </c>
      <c r="W399" s="3">
        <f t="shared" si="80"/>
        <v>83</v>
      </c>
      <c r="X399" s="3">
        <f t="shared" si="81"/>
        <v>57</v>
      </c>
      <c r="Y399" s="3">
        <f t="shared" si="82"/>
        <v>90</v>
      </c>
      <c r="Z399" s="3">
        <f t="shared" si="83"/>
        <v>230</v>
      </c>
    </row>
    <row r="400" spans="1:26" ht="30" customHeight="1" x14ac:dyDescent="0.25">
      <c r="A400" s="1" t="s">
        <v>398</v>
      </c>
      <c r="B400" s="10">
        <v>730249</v>
      </c>
      <c r="C400" s="10">
        <v>721272</v>
      </c>
      <c r="D400" s="10">
        <v>739272</v>
      </c>
      <c r="E400" s="3" t="s">
        <v>507</v>
      </c>
      <c r="F400" s="3" t="s">
        <v>1231</v>
      </c>
      <c r="G400" s="3" t="s">
        <v>515</v>
      </c>
      <c r="H400" s="3" t="s">
        <v>1226</v>
      </c>
      <c r="I400" s="3" t="s">
        <v>1281</v>
      </c>
      <c r="J400" s="5" t="s">
        <v>1283</v>
      </c>
      <c r="K400" s="3">
        <v>450000</v>
      </c>
      <c r="L400" s="3">
        <v>0.70399999999999996</v>
      </c>
      <c r="M400" s="3">
        <v>3498</v>
      </c>
      <c r="N400" s="3">
        <v>0</v>
      </c>
      <c r="O400" s="3">
        <f t="shared" si="72"/>
        <v>0</v>
      </c>
      <c r="P400" s="3">
        <f t="shared" si="73"/>
        <v>0.1</v>
      </c>
      <c r="Q400" s="3">
        <f t="shared" si="74"/>
        <v>3168</v>
      </c>
      <c r="R400" s="3">
        <f t="shared" si="75"/>
        <v>68.625919999999994</v>
      </c>
      <c r="S400" s="3">
        <f t="shared" si="76"/>
        <v>217.40691455999996</v>
      </c>
      <c r="T400" s="3">
        <f t="shared" si="77"/>
        <v>4.1800999999999995</v>
      </c>
      <c r="U400" s="3">
        <f t="shared" si="78"/>
        <v>3.4180000000000001</v>
      </c>
      <c r="V400" s="3">
        <f t="shared" si="79"/>
        <v>3.8106</v>
      </c>
      <c r="W400" s="3">
        <f t="shared" si="80"/>
        <v>63</v>
      </c>
      <c r="X400" s="3">
        <f t="shared" si="81"/>
        <v>60</v>
      </c>
      <c r="Y400" s="3">
        <f t="shared" si="82"/>
        <v>67</v>
      </c>
      <c r="Z400" s="3">
        <f t="shared" si="83"/>
        <v>190</v>
      </c>
    </row>
    <row r="401" spans="1:26" ht="30" customHeight="1" x14ac:dyDescent="0.25">
      <c r="A401" s="1" t="s">
        <v>399</v>
      </c>
      <c r="B401" s="10">
        <v>727282</v>
      </c>
      <c r="C401" s="10">
        <v>721272</v>
      </c>
      <c r="D401" s="10">
        <v>739272</v>
      </c>
      <c r="E401" s="3" t="s">
        <v>507</v>
      </c>
      <c r="F401" s="3" t="s">
        <v>1232</v>
      </c>
      <c r="G401" s="3" t="s">
        <v>515</v>
      </c>
      <c r="H401" s="3" t="s">
        <v>1226</v>
      </c>
      <c r="I401" s="3" t="s">
        <v>1281</v>
      </c>
      <c r="J401" s="5" t="s">
        <v>1283</v>
      </c>
      <c r="K401" s="3">
        <v>9000000</v>
      </c>
      <c r="L401" s="3">
        <v>0.70399999999999996</v>
      </c>
      <c r="M401" s="3">
        <v>3498</v>
      </c>
      <c r="N401" s="3">
        <v>0</v>
      </c>
      <c r="O401" s="3">
        <f t="shared" si="72"/>
        <v>0</v>
      </c>
      <c r="P401" s="3">
        <f t="shared" si="73"/>
        <v>0.1</v>
      </c>
      <c r="Q401" s="3">
        <f t="shared" si="74"/>
        <v>63360</v>
      </c>
      <c r="R401" s="3">
        <f t="shared" si="75"/>
        <v>54.625919999999994</v>
      </c>
      <c r="S401" s="3">
        <f t="shared" si="76"/>
        <v>3461.0982911999995</v>
      </c>
      <c r="T401" s="3">
        <f t="shared" si="77"/>
        <v>9.3533000000000008</v>
      </c>
      <c r="U401" s="3">
        <f t="shared" si="78"/>
        <v>2.8637000000000001</v>
      </c>
      <c r="V401" s="3">
        <f t="shared" si="79"/>
        <v>8.4526000000000003</v>
      </c>
      <c r="W401" s="3">
        <f t="shared" si="80"/>
        <v>83</v>
      </c>
      <c r="X401" s="3">
        <f t="shared" si="81"/>
        <v>59</v>
      </c>
      <c r="Y401" s="3">
        <f t="shared" si="82"/>
        <v>91</v>
      </c>
      <c r="Z401" s="3">
        <f t="shared" si="83"/>
        <v>233</v>
      </c>
    </row>
    <row r="402" spans="1:26" ht="30" customHeight="1" x14ac:dyDescent="0.25">
      <c r="A402" s="1" t="s">
        <v>400</v>
      </c>
      <c r="B402" s="10">
        <v>705284</v>
      </c>
      <c r="C402" s="10">
        <v>722308</v>
      </c>
      <c r="D402" s="10">
        <v>720292</v>
      </c>
      <c r="E402" s="3" t="s">
        <v>507</v>
      </c>
      <c r="F402" s="3" t="s">
        <v>1097</v>
      </c>
      <c r="G402" s="3" t="s">
        <v>515</v>
      </c>
      <c r="H402" s="3" t="s">
        <v>1098</v>
      </c>
      <c r="I402" s="3" t="s">
        <v>1281</v>
      </c>
      <c r="J402" s="5" t="s">
        <v>1283</v>
      </c>
      <c r="K402" s="3">
        <v>1800000</v>
      </c>
      <c r="L402" s="3">
        <v>0.81</v>
      </c>
      <c r="M402" s="3">
        <v>10192</v>
      </c>
      <c r="N402" s="3">
        <v>0</v>
      </c>
      <c r="O402" s="3">
        <f t="shared" si="72"/>
        <v>0</v>
      </c>
      <c r="P402" s="3">
        <f t="shared" si="73"/>
        <v>0.1</v>
      </c>
      <c r="Q402" s="3">
        <f t="shared" si="74"/>
        <v>14580</v>
      </c>
      <c r="R402" s="3">
        <f t="shared" si="75"/>
        <v>92.555199999999999</v>
      </c>
      <c r="S402" s="3">
        <f t="shared" si="76"/>
        <v>1349.4548159999999</v>
      </c>
      <c r="T402" s="3">
        <f t="shared" si="77"/>
        <v>7.7136000000000005</v>
      </c>
      <c r="U402" s="3">
        <f t="shared" si="78"/>
        <v>4.5034000000000001</v>
      </c>
      <c r="V402" s="3">
        <f t="shared" si="79"/>
        <v>7.1131000000000002</v>
      </c>
      <c r="W402" s="3">
        <f t="shared" si="80"/>
        <v>82</v>
      </c>
      <c r="X402" s="3">
        <f t="shared" si="81"/>
        <v>65</v>
      </c>
      <c r="Y402" s="3">
        <f t="shared" si="82"/>
        <v>89</v>
      </c>
      <c r="Z402" s="3">
        <f t="shared" si="83"/>
        <v>236</v>
      </c>
    </row>
    <row r="403" spans="1:26" ht="30" customHeight="1" x14ac:dyDescent="0.25">
      <c r="A403" s="1" t="s">
        <v>401</v>
      </c>
      <c r="B403" s="10">
        <v>698293</v>
      </c>
      <c r="C403" s="10">
        <v>713322</v>
      </c>
      <c r="D403" s="10">
        <v>725315</v>
      </c>
      <c r="E403" s="3" t="s">
        <v>507</v>
      </c>
      <c r="F403" s="3" t="s">
        <v>1233</v>
      </c>
      <c r="G403" s="3" t="s">
        <v>515</v>
      </c>
      <c r="H403" s="3" t="s">
        <v>1234</v>
      </c>
      <c r="I403" s="3" t="s">
        <v>1281</v>
      </c>
      <c r="J403" s="5" t="s">
        <v>1283</v>
      </c>
      <c r="K403" s="3">
        <v>2200000</v>
      </c>
      <c r="L403" s="3">
        <v>0.71799999999999997</v>
      </c>
      <c r="M403" s="3">
        <v>4038</v>
      </c>
      <c r="N403" s="3">
        <v>0</v>
      </c>
      <c r="O403" s="3">
        <f t="shared" si="72"/>
        <v>0</v>
      </c>
      <c r="P403" s="3">
        <f t="shared" si="73"/>
        <v>0.1</v>
      </c>
      <c r="Q403" s="3">
        <f t="shared" si="74"/>
        <v>15796</v>
      </c>
      <c r="R403" s="3">
        <f t="shared" si="75"/>
        <v>34.992840000000001</v>
      </c>
      <c r="S403" s="3">
        <f t="shared" si="76"/>
        <v>552.74690064000004</v>
      </c>
      <c r="T403" s="3">
        <f t="shared" si="77"/>
        <v>7.9676</v>
      </c>
      <c r="U403" s="3">
        <f t="shared" si="78"/>
        <v>1.6396999999999999</v>
      </c>
      <c r="V403" s="3">
        <f t="shared" si="79"/>
        <v>5.5657999999999994</v>
      </c>
      <c r="W403" s="3">
        <f t="shared" si="80"/>
        <v>82</v>
      </c>
      <c r="X403" s="3">
        <f t="shared" si="81"/>
        <v>57</v>
      </c>
      <c r="Y403" s="3">
        <f t="shared" si="82"/>
        <v>83</v>
      </c>
      <c r="Z403" s="3">
        <f t="shared" si="83"/>
        <v>222</v>
      </c>
    </row>
    <row r="404" spans="1:26" ht="30" customHeight="1" x14ac:dyDescent="0.25">
      <c r="A404" s="1" t="s">
        <v>402</v>
      </c>
      <c r="B404" s="10">
        <v>729338</v>
      </c>
      <c r="C404" s="10">
        <v>713322</v>
      </c>
      <c r="D404" s="10">
        <v>725315</v>
      </c>
      <c r="E404" s="3" t="s">
        <v>507</v>
      </c>
      <c r="F404" s="3" t="s">
        <v>1236</v>
      </c>
      <c r="G404" s="3" t="s">
        <v>515</v>
      </c>
      <c r="H404" s="3" t="s">
        <v>1234</v>
      </c>
      <c r="I404" s="3" t="s">
        <v>1281</v>
      </c>
      <c r="J404" s="5" t="s">
        <v>1283</v>
      </c>
      <c r="K404" s="3">
        <v>1800000</v>
      </c>
      <c r="L404" s="3">
        <v>0.71799999999999997</v>
      </c>
      <c r="M404" s="3">
        <v>4038</v>
      </c>
      <c r="N404" s="3">
        <v>0</v>
      </c>
      <c r="O404" s="3">
        <f t="shared" si="72"/>
        <v>0</v>
      </c>
      <c r="P404" s="3">
        <f t="shared" si="73"/>
        <v>0.1</v>
      </c>
      <c r="Q404" s="3">
        <f t="shared" si="74"/>
        <v>12924</v>
      </c>
      <c r="R404" s="3">
        <f t="shared" si="75"/>
        <v>42.992840000000001</v>
      </c>
      <c r="S404" s="3">
        <f t="shared" si="76"/>
        <v>555.63946415999999</v>
      </c>
      <c r="T404" s="3">
        <f t="shared" si="77"/>
        <v>7.5288000000000004</v>
      </c>
      <c r="U404" s="3">
        <f t="shared" si="78"/>
        <v>2.2170000000000001</v>
      </c>
      <c r="V404" s="3">
        <f t="shared" si="79"/>
        <v>5.6350999999999996</v>
      </c>
      <c r="W404" s="3">
        <f t="shared" si="80"/>
        <v>82</v>
      </c>
      <c r="X404" s="3">
        <f t="shared" si="81"/>
        <v>58</v>
      </c>
      <c r="Y404" s="3">
        <f t="shared" si="82"/>
        <v>83</v>
      </c>
      <c r="Z404" s="3">
        <f t="shared" si="83"/>
        <v>223</v>
      </c>
    </row>
    <row r="405" spans="1:26" ht="30" customHeight="1" x14ac:dyDescent="0.25">
      <c r="A405" s="1" t="s">
        <v>403</v>
      </c>
      <c r="B405" s="10">
        <v>733343</v>
      </c>
      <c r="C405" s="10">
        <v>748340</v>
      </c>
      <c r="D405" s="10">
        <v>759350</v>
      </c>
      <c r="E405" s="3" t="s">
        <v>507</v>
      </c>
      <c r="F405" s="3" t="s">
        <v>1237</v>
      </c>
      <c r="G405" s="3" t="s">
        <v>515</v>
      </c>
      <c r="H405" s="3" t="s">
        <v>1235</v>
      </c>
      <c r="I405" s="3" t="s">
        <v>1281</v>
      </c>
      <c r="J405" s="5" t="s">
        <v>1283</v>
      </c>
      <c r="K405" s="3">
        <v>10000000</v>
      </c>
      <c r="L405" s="3">
        <v>0.71799999999999997</v>
      </c>
      <c r="M405" s="3">
        <v>4038</v>
      </c>
      <c r="N405" s="3">
        <v>0</v>
      </c>
      <c r="O405" s="3">
        <f t="shared" si="72"/>
        <v>0</v>
      </c>
      <c r="P405" s="3">
        <f t="shared" si="73"/>
        <v>0.1</v>
      </c>
      <c r="Q405" s="3">
        <f t="shared" si="74"/>
        <v>71800</v>
      </c>
      <c r="R405" s="3">
        <f t="shared" si="75"/>
        <v>28.992840000000001</v>
      </c>
      <c r="S405" s="3">
        <f t="shared" si="76"/>
        <v>2081.6859119999999</v>
      </c>
      <c r="T405" s="3">
        <f t="shared" si="77"/>
        <v>9.5381</v>
      </c>
      <c r="U405" s="3">
        <f t="shared" si="78"/>
        <v>1.224</v>
      </c>
      <c r="V405" s="3">
        <f t="shared" si="79"/>
        <v>7.7136000000000005</v>
      </c>
      <c r="W405" s="3">
        <f t="shared" si="80"/>
        <v>84</v>
      </c>
      <c r="X405" s="3">
        <f t="shared" si="81"/>
        <v>57</v>
      </c>
      <c r="Y405" s="3">
        <f t="shared" si="82"/>
        <v>90</v>
      </c>
      <c r="Z405" s="3">
        <f t="shared" si="83"/>
        <v>231</v>
      </c>
    </row>
    <row r="406" spans="1:26" ht="30" customHeight="1" x14ac:dyDescent="0.25">
      <c r="A406" s="1" t="s">
        <v>404</v>
      </c>
      <c r="B406" s="10">
        <v>780351</v>
      </c>
      <c r="C406" s="10">
        <v>748340</v>
      </c>
      <c r="D406" s="10">
        <v>759350</v>
      </c>
      <c r="E406" s="3" t="s">
        <v>507</v>
      </c>
      <c r="F406" s="3" t="s">
        <v>1238</v>
      </c>
      <c r="G406" s="3" t="s">
        <v>515</v>
      </c>
      <c r="H406" s="3" t="s">
        <v>1235</v>
      </c>
      <c r="I406" s="3" t="s">
        <v>1281</v>
      </c>
      <c r="J406" s="5" t="s">
        <v>1283</v>
      </c>
      <c r="K406" s="3">
        <v>2800000</v>
      </c>
      <c r="L406" s="3">
        <v>0.71799999999999997</v>
      </c>
      <c r="M406" s="3">
        <v>4038</v>
      </c>
      <c r="N406" s="3">
        <v>0</v>
      </c>
      <c r="O406" s="3">
        <f t="shared" si="72"/>
        <v>0</v>
      </c>
      <c r="P406" s="3">
        <f t="shared" si="73"/>
        <v>0.1</v>
      </c>
      <c r="Q406" s="3">
        <f t="shared" si="74"/>
        <v>20104</v>
      </c>
      <c r="R406" s="3">
        <f t="shared" si="75"/>
        <v>72.992840000000001</v>
      </c>
      <c r="S406" s="3">
        <f t="shared" si="76"/>
        <v>1467.4480553600001</v>
      </c>
      <c r="T406" s="3">
        <f t="shared" si="77"/>
        <v>8.2447999999999997</v>
      </c>
      <c r="U406" s="3">
        <f t="shared" si="78"/>
        <v>3.5796000000000001</v>
      </c>
      <c r="V406" s="3">
        <f t="shared" si="79"/>
        <v>7.2285999999999992</v>
      </c>
      <c r="W406" s="3">
        <f t="shared" si="80"/>
        <v>83</v>
      </c>
      <c r="X406" s="3">
        <f t="shared" si="81"/>
        <v>60</v>
      </c>
      <c r="Y406" s="3">
        <f t="shared" si="82"/>
        <v>90</v>
      </c>
      <c r="Z406" s="3">
        <f t="shared" si="83"/>
        <v>233</v>
      </c>
    </row>
    <row r="407" spans="1:26" ht="30" customHeight="1" x14ac:dyDescent="0.25">
      <c r="A407" s="1" t="s">
        <v>405</v>
      </c>
      <c r="B407" s="10">
        <v>739311</v>
      </c>
      <c r="C407" s="10">
        <v>754313</v>
      </c>
      <c r="D407" s="10">
        <v>744328</v>
      </c>
      <c r="E407" s="3" t="s">
        <v>507</v>
      </c>
      <c r="F407" s="3" t="s">
        <v>1239</v>
      </c>
      <c r="G407" s="3" t="s">
        <v>515</v>
      </c>
      <c r="H407" s="3" t="s">
        <v>1245</v>
      </c>
      <c r="I407" s="3" t="s">
        <v>1281</v>
      </c>
      <c r="J407" s="5" t="s">
        <v>1283</v>
      </c>
      <c r="K407" s="3">
        <v>660000</v>
      </c>
      <c r="L407" s="3">
        <v>0.71799999999999997</v>
      </c>
      <c r="M407" s="3">
        <v>4038</v>
      </c>
      <c r="N407" s="3">
        <v>0</v>
      </c>
      <c r="O407" s="3">
        <f t="shared" si="72"/>
        <v>0</v>
      </c>
      <c r="P407" s="3">
        <f t="shared" si="73"/>
        <v>0.1</v>
      </c>
      <c r="Q407" s="3">
        <f t="shared" si="74"/>
        <v>4738.8</v>
      </c>
      <c r="R407" s="3">
        <f t="shared" si="75"/>
        <v>35.792839999974717</v>
      </c>
      <c r="S407" s="3">
        <f t="shared" si="76"/>
        <v>169.61511019188021</v>
      </c>
      <c r="T407" s="3">
        <f t="shared" si="77"/>
        <v>5.0577000000000005</v>
      </c>
      <c r="U407" s="3">
        <f t="shared" si="78"/>
        <v>1.7090000000000001</v>
      </c>
      <c r="V407" s="3">
        <f t="shared" si="79"/>
        <v>3.1638999999999999</v>
      </c>
      <c r="W407" s="3">
        <f t="shared" si="80"/>
        <v>71</v>
      </c>
      <c r="X407" s="3">
        <f t="shared" si="81"/>
        <v>57</v>
      </c>
      <c r="Y407" s="3">
        <f t="shared" si="82"/>
        <v>65</v>
      </c>
      <c r="Z407" s="3">
        <f t="shared" si="83"/>
        <v>193</v>
      </c>
    </row>
    <row r="408" spans="1:26" ht="30" customHeight="1" x14ac:dyDescent="0.25">
      <c r="A408" s="1" t="s">
        <v>406</v>
      </c>
      <c r="B408" s="10">
        <v>762330</v>
      </c>
      <c r="C408" s="10">
        <v>754313</v>
      </c>
      <c r="D408" s="10">
        <v>744328</v>
      </c>
      <c r="E408" s="3" t="s">
        <v>507</v>
      </c>
      <c r="F408" s="3" t="s">
        <v>1240</v>
      </c>
      <c r="G408" s="3" t="s">
        <v>515</v>
      </c>
      <c r="H408" s="3" t="s">
        <v>1245</v>
      </c>
      <c r="I408" s="3" t="s">
        <v>1281</v>
      </c>
      <c r="J408" s="5" t="s">
        <v>1283</v>
      </c>
      <c r="K408" s="3">
        <v>270000</v>
      </c>
      <c r="L408" s="3">
        <v>0.71799999999999997</v>
      </c>
      <c r="M408" s="3">
        <v>4038</v>
      </c>
      <c r="N408" s="3">
        <v>0</v>
      </c>
      <c r="O408" s="3">
        <f t="shared" si="72"/>
        <v>0</v>
      </c>
      <c r="P408" s="3">
        <f t="shared" si="73"/>
        <v>0.1</v>
      </c>
      <c r="Q408" s="3">
        <f t="shared" si="74"/>
        <v>1938.6</v>
      </c>
      <c r="R408" s="3">
        <f t="shared" si="75"/>
        <v>63.592840000012643</v>
      </c>
      <c r="S408" s="3">
        <f t="shared" si="76"/>
        <v>123.28107962402451</v>
      </c>
      <c r="T408" s="3">
        <f t="shared" si="77"/>
        <v>3.2332000000000001</v>
      </c>
      <c r="U408" s="3">
        <f t="shared" si="78"/>
        <v>3.1869999999999998</v>
      </c>
      <c r="V408" s="3">
        <f t="shared" si="79"/>
        <v>2.6326999999999998</v>
      </c>
      <c r="W408" s="3">
        <f t="shared" si="80"/>
        <v>59</v>
      </c>
      <c r="X408" s="3">
        <f t="shared" si="81"/>
        <v>59</v>
      </c>
      <c r="Y408" s="3">
        <f t="shared" si="82"/>
        <v>64</v>
      </c>
      <c r="Z408" s="3">
        <f t="shared" si="83"/>
        <v>182</v>
      </c>
    </row>
    <row r="409" spans="1:26" ht="30" customHeight="1" x14ac:dyDescent="0.25">
      <c r="A409" s="1" t="s">
        <v>407</v>
      </c>
      <c r="B409" s="10">
        <v>762330</v>
      </c>
      <c r="C409" s="10">
        <v>754313</v>
      </c>
      <c r="D409" s="10">
        <v>766300</v>
      </c>
      <c r="E409" s="3" t="s">
        <v>507</v>
      </c>
      <c r="F409" s="3" t="s">
        <v>1241</v>
      </c>
      <c r="G409" s="3" t="s">
        <v>515</v>
      </c>
      <c r="H409" s="3" t="s">
        <v>1245</v>
      </c>
      <c r="I409" s="3" t="s">
        <v>1281</v>
      </c>
      <c r="J409" s="5" t="s">
        <v>1283</v>
      </c>
      <c r="K409" s="3">
        <v>850000</v>
      </c>
      <c r="L409" s="3">
        <v>0.71799999999999997</v>
      </c>
      <c r="M409" s="3">
        <v>4038</v>
      </c>
      <c r="N409" s="3">
        <v>0</v>
      </c>
      <c r="O409" s="3">
        <f t="shared" si="72"/>
        <v>0</v>
      </c>
      <c r="P409" s="3">
        <f t="shared" si="73"/>
        <v>0.1</v>
      </c>
      <c r="Q409" s="3">
        <f t="shared" si="74"/>
        <v>6103</v>
      </c>
      <c r="R409" s="3">
        <f t="shared" si="75"/>
        <v>61.992840000000001</v>
      </c>
      <c r="S409" s="3">
        <f t="shared" si="76"/>
        <v>378.34230252000003</v>
      </c>
      <c r="T409" s="3">
        <f t="shared" si="77"/>
        <v>5.8659999999999997</v>
      </c>
      <c r="U409" s="3">
        <f t="shared" si="78"/>
        <v>3.1177000000000001</v>
      </c>
      <c r="V409" s="3">
        <f t="shared" si="79"/>
        <v>4.6189</v>
      </c>
      <c r="W409" s="3">
        <f t="shared" si="80"/>
        <v>77</v>
      </c>
      <c r="X409" s="3">
        <f t="shared" si="81"/>
        <v>59</v>
      </c>
      <c r="Y409" s="3">
        <f t="shared" si="82"/>
        <v>73</v>
      </c>
      <c r="Z409" s="3">
        <f t="shared" si="83"/>
        <v>209</v>
      </c>
    </row>
    <row r="410" spans="1:26" ht="30" customHeight="1" x14ac:dyDescent="0.25">
      <c r="A410" s="1" t="s">
        <v>408</v>
      </c>
      <c r="B410" s="10">
        <v>739311</v>
      </c>
      <c r="C410" s="10">
        <v>754313</v>
      </c>
      <c r="D410" s="10">
        <v>766300</v>
      </c>
      <c r="E410" s="3" t="s">
        <v>508</v>
      </c>
      <c r="F410" s="3" t="s">
        <v>1242</v>
      </c>
      <c r="G410" s="3" t="s">
        <v>515</v>
      </c>
      <c r="H410" s="3" t="s">
        <v>1245</v>
      </c>
      <c r="I410" s="3" t="s">
        <v>1281</v>
      </c>
      <c r="J410" s="5" t="s">
        <v>1283</v>
      </c>
      <c r="K410" s="3">
        <v>270000</v>
      </c>
      <c r="L410" s="3">
        <v>0.71799999999999997</v>
      </c>
      <c r="M410" s="3">
        <v>4038</v>
      </c>
      <c r="N410" s="3">
        <v>0</v>
      </c>
      <c r="O410" s="3">
        <f t="shared" si="72"/>
        <v>0</v>
      </c>
      <c r="P410" s="3">
        <f t="shared" si="73"/>
        <v>0.1</v>
      </c>
      <c r="Q410" s="3">
        <f t="shared" si="74"/>
        <v>1938.6</v>
      </c>
      <c r="R410" s="3">
        <f t="shared" si="75"/>
        <v>63.592840000012643</v>
      </c>
      <c r="S410" s="3">
        <f t="shared" si="76"/>
        <v>123.28107962402451</v>
      </c>
      <c r="T410" s="3">
        <f t="shared" si="77"/>
        <v>3.2332000000000001</v>
      </c>
      <c r="U410" s="3">
        <f t="shared" si="78"/>
        <v>3.1869999999999998</v>
      </c>
      <c r="V410" s="3">
        <f t="shared" si="79"/>
        <v>2.6326999999999998</v>
      </c>
      <c r="W410" s="3">
        <f t="shared" si="80"/>
        <v>59</v>
      </c>
      <c r="X410" s="3">
        <f t="shared" si="81"/>
        <v>59</v>
      </c>
      <c r="Y410" s="3">
        <f t="shared" si="82"/>
        <v>64</v>
      </c>
      <c r="Z410" s="3">
        <f t="shared" si="83"/>
        <v>182</v>
      </c>
    </row>
    <row r="411" spans="1:26" ht="30" customHeight="1" x14ac:dyDescent="0.25">
      <c r="A411" s="1" t="s">
        <v>409</v>
      </c>
      <c r="B411" s="10">
        <v>771337</v>
      </c>
      <c r="C411" s="10">
        <v>777309</v>
      </c>
      <c r="D411" s="10">
        <v>782335</v>
      </c>
      <c r="E411" s="3" t="s">
        <v>507</v>
      </c>
      <c r="F411" s="3" t="s">
        <v>582</v>
      </c>
      <c r="G411" s="3" t="s">
        <v>515</v>
      </c>
      <c r="H411" s="3" t="s">
        <v>583</v>
      </c>
      <c r="I411" s="3" t="s">
        <v>1281</v>
      </c>
      <c r="J411" s="5" t="s">
        <v>1283</v>
      </c>
      <c r="K411" s="3">
        <v>1500000</v>
      </c>
      <c r="L411" s="3">
        <v>0.71799999999999997</v>
      </c>
      <c r="M411" s="3">
        <v>4038</v>
      </c>
      <c r="N411" s="3">
        <v>0</v>
      </c>
      <c r="O411" s="3">
        <f t="shared" si="72"/>
        <v>0</v>
      </c>
      <c r="P411" s="3">
        <f t="shared" si="73"/>
        <v>0.1</v>
      </c>
      <c r="Q411" s="3">
        <f t="shared" si="74"/>
        <v>10770</v>
      </c>
      <c r="R411" s="3">
        <f t="shared" si="75"/>
        <v>48.992840000000001</v>
      </c>
      <c r="S411" s="3">
        <f t="shared" si="76"/>
        <v>527.65288680000003</v>
      </c>
      <c r="T411" s="3">
        <f t="shared" si="77"/>
        <v>7.1823999999999995</v>
      </c>
      <c r="U411" s="3">
        <f t="shared" si="78"/>
        <v>2.3325</v>
      </c>
      <c r="V411" s="3">
        <f t="shared" si="79"/>
        <v>5.4503000000000004</v>
      </c>
      <c r="W411" s="3">
        <f t="shared" si="80"/>
        <v>81</v>
      </c>
      <c r="X411" s="3">
        <f t="shared" si="81"/>
        <v>58</v>
      </c>
      <c r="Y411" s="3">
        <f t="shared" si="82"/>
        <v>82</v>
      </c>
      <c r="Z411" s="3">
        <f t="shared" si="83"/>
        <v>221</v>
      </c>
    </row>
    <row r="412" spans="1:26" ht="30" customHeight="1" x14ac:dyDescent="0.25">
      <c r="A412" s="1" t="s">
        <v>410</v>
      </c>
      <c r="B412" s="10">
        <v>805319</v>
      </c>
      <c r="C412" s="10">
        <v>835324</v>
      </c>
      <c r="D412" s="10">
        <v>828337</v>
      </c>
      <c r="E412" s="3" t="s">
        <v>507</v>
      </c>
      <c r="F412" s="3" t="s">
        <v>1247</v>
      </c>
      <c r="G412" s="3" t="s">
        <v>515</v>
      </c>
      <c r="H412" s="3" t="s">
        <v>1246</v>
      </c>
      <c r="I412" s="3" t="s">
        <v>1281</v>
      </c>
      <c r="J412" s="5" t="s">
        <v>1283</v>
      </c>
      <c r="K412" s="3">
        <v>250000</v>
      </c>
      <c r="L412" s="3">
        <v>0.71799999999999997</v>
      </c>
      <c r="M412" s="3">
        <v>4038</v>
      </c>
      <c r="N412" s="3">
        <v>0</v>
      </c>
      <c r="O412" s="3">
        <f t="shared" si="72"/>
        <v>0</v>
      </c>
      <c r="P412" s="3">
        <f t="shared" si="73"/>
        <v>0.1</v>
      </c>
      <c r="Q412" s="3">
        <f t="shared" si="74"/>
        <v>1795</v>
      </c>
      <c r="R412" s="3">
        <f t="shared" si="75"/>
        <v>73.992840000000001</v>
      </c>
      <c r="S412" s="3">
        <f t="shared" si="76"/>
        <v>132.81714780000001</v>
      </c>
      <c r="T412" s="3">
        <f t="shared" si="77"/>
        <v>3.0023</v>
      </c>
      <c r="U412" s="3">
        <f t="shared" si="78"/>
        <v>3.6488999999999998</v>
      </c>
      <c r="V412" s="3">
        <f t="shared" si="79"/>
        <v>2.702</v>
      </c>
      <c r="W412" s="3">
        <f t="shared" si="80"/>
        <v>59</v>
      </c>
      <c r="X412" s="3">
        <f t="shared" si="81"/>
        <v>61</v>
      </c>
      <c r="Y412" s="3">
        <f t="shared" si="82"/>
        <v>64</v>
      </c>
      <c r="Z412" s="3">
        <f t="shared" si="83"/>
        <v>184</v>
      </c>
    </row>
    <row r="413" spans="1:26" ht="30" customHeight="1" x14ac:dyDescent="0.25">
      <c r="A413" s="1" t="s">
        <v>411</v>
      </c>
      <c r="B413" s="10">
        <v>838352</v>
      </c>
      <c r="C413" s="10">
        <v>835324</v>
      </c>
      <c r="D413" s="10">
        <v>828337</v>
      </c>
      <c r="E413" s="3" t="s">
        <v>507</v>
      </c>
      <c r="F413" s="3" t="s">
        <v>1248</v>
      </c>
      <c r="G413" s="3" t="s">
        <v>515</v>
      </c>
      <c r="H413" s="3" t="s">
        <v>1246</v>
      </c>
      <c r="I413" s="3" t="s">
        <v>1281</v>
      </c>
      <c r="J413" s="5" t="s">
        <v>1283</v>
      </c>
      <c r="K413" s="3">
        <v>310000</v>
      </c>
      <c r="L413" s="3">
        <v>0.71799999999999997</v>
      </c>
      <c r="M413" s="3">
        <v>4038</v>
      </c>
      <c r="N413" s="3">
        <v>0</v>
      </c>
      <c r="O413" s="3">
        <f t="shared" si="72"/>
        <v>0</v>
      </c>
      <c r="P413" s="3">
        <f t="shared" si="73"/>
        <v>0.1</v>
      </c>
      <c r="Q413" s="3">
        <f t="shared" si="74"/>
        <v>2225.8000000000002</v>
      </c>
      <c r="R413" s="3">
        <f t="shared" si="75"/>
        <v>42.792839999974717</v>
      </c>
      <c r="S413" s="3">
        <f t="shared" si="76"/>
        <v>95.248303271943726</v>
      </c>
      <c r="T413" s="3">
        <f t="shared" si="77"/>
        <v>3.5565000000000002</v>
      </c>
      <c r="U413" s="3">
        <f t="shared" si="78"/>
        <v>2.1939000000000002</v>
      </c>
      <c r="V413" s="3">
        <f t="shared" si="79"/>
        <v>2.1939000000000002</v>
      </c>
      <c r="W413" s="3">
        <f t="shared" si="80"/>
        <v>60</v>
      </c>
      <c r="X413" s="3">
        <f t="shared" si="81"/>
        <v>58</v>
      </c>
      <c r="Y413" s="3">
        <f t="shared" si="82"/>
        <v>63</v>
      </c>
      <c r="Z413" s="3">
        <f t="shared" si="83"/>
        <v>181</v>
      </c>
    </row>
    <row r="414" spans="1:26" ht="30" customHeight="1" x14ac:dyDescent="0.25">
      <c r="A414" s="1" t="s">
        <v>412</v>
      </c>
      <c r="B414" s="10">
        <v>838352</v>
      </c>
      <c r="C414" s="10">
        <v>835324</v>
      </c>
      <c r="D414" s="10">
        <v>865356</v>
      </c>
      <c r="E414" s="3" t="s">
        <v>507</v>
      </c>
      <c r="F414" s="3" t="s">
        <v>1249</v>
      </c>
      <c r="G414" s="3" t="s">
        <v>515</v>
      </c>
      <c r="H414" s="3" t="s">
        <v>1246</v>
      </c>
      <c r="I414" s="3" t="s">
        <v>1281</v>
      </c>
      <c r="J414" s="5" t="s">
        <v>1283</v>
      </c>
      <c r="K414" s="3">
        <v>360000</v>
      </c>
      <c r="L414" s="3">
        <v>0.55500000000000005</v>
      </c>
      <c r="M414" s="3">
        <v>2652</v>
      </c>
      <c r="N414" s="3">
        <v>0</v>
      </c>
      <c r="O414" s="3">
        <f t="shared" si="72"/>
        <v>0</v>
      </c>
      <c r="P414" s="3">
        <f t="shared" si="73"/>
        <v>0.1</v>
      </c>
      <c r="Q414" s="3">
        <f t="shared" si="74"/>
        <v>1998.0000000000002</v>
      </c>
      <c r="R414" s="3">
        <f t="shared" si="75"/>
        <v>24.718599999959075</v>
      </c>
      <c r="S414" s="3">
        <f t="shared" si="76"/>
        <v>49.387762799918235</v>
      </c>
      <c r="T414" s="3">
        <f t="shared" si="77"/>
        <v>3.3256000000000001</v>
      </c>
      <c r="U414" s="3">
        <f t="shared" si="78"/>
        <v>0.9699000000000001</v>
      </c>
      <c r="V414" s="3">
        <f t="shared" si="79"/>
        <v>1.5473000000000001</v>
      </c>
      <c r="W414" s="3">
        <f t="shared" si="80"/>
        <v>60</v>
      </c>
      <c r="X414" s="3">
        <f t="shared" si="81"/>
        <v>57</v>
      </c>
      <c r="Y414" s="3">
        <f t="shared" si="82"/>
        <v>63</v>
      </c>
      <c r="Z414" s="3">
        <f t="shared" si="83"/>
        <v>180</v>
      </c>
    </row>
    <row r="415" spans="1:26" ht="30" customHeight="1" x14ac:dyDescent="0.25">
      <c r="A415" s="1" t="s">
        <v>413</v>
      </c>
      <c r="B415" s="10">
        <v>770242</v>
      </c>
      <c r="C415" s="10">
        <v>772260</v>
      </c>
      <c r="D415" s="10">
        <v>784262</v>
      </c>
      <c r="E415" s="3" t="s">
        <v>507</v>
      </c>
      <c r="F415" s="3" t="s">
        <v>1250</v>
      </c>
      <c r="G415" s="3" t="s">
        <v>515</v>
      </c>
      <c r="H415" s="3" t="s">
        <v>1243</v>
      </c>
      <c r="I415" s="3" t="s">
        <v>1281</v>
      </c>
      <c r="J415" s="5" t="s">
        <v>1283</v>
      </c>
      <c r="K415" s="3">
        <v>1700000</v>
      </c>
      <c r="L415" s="3">
        <v>0.71799999999999997</v>
      </c>
      <c r="M415" s="3">
        <v>3373</v>
      </c>
      <c r="N415" s="3">
        <v>0</v>
      </c>
      <c r="O415" s="3">
        <f t="shared" si="72"/>
        <v>0</v>
      </c>
      <c r="P415" s="3">
        <f t="shared" si="73"/>
        <v>0.1</v>
      </c>
      <c r="Q415" s="3">
        <f t="shared" si="74"/>
        <v>12206</v>
      </c>
      <c r="R415" s="3">
        <f t="shared" si="75"/>
        <v>40.218139999999998</v>
      </c>
      <c r="S415" s="3">
        <f t="shared" si="76"/>
        <v>490.90261683999995</v>
      </c>
      <c r="T415" s="3">
        <f t="shared" si="77"/>
        <v>7.4826000000000006</v>
      </c>
      <c r="U415" s="3">
        <f t="shared" si="78"/>
        <v>2.0091999999999999</v>
      </c>
      <c r="V415" s="3">
        <f t="shared" si="79"/>
        <v>5.2885999999999997</v>
      </c>
      <c r="W415" s="3">
        <f t="shared" si="80"/>
        <v>82</v>
      </c>
      <c r="X415" s="3">
        <f t="shared" si="81"/>
        <v>58</v>
      </c>
      <c r="Y415" s="3">
        <f t="shared" si="82"/>
        <v>80</v>
      </c>
      <c r="Z415" s="3">
        <f t="shared" si="83"/>
        <v>220</v>
      </c>
    </row>
    <row r="416" spans="1:26" ht="30" customHeight="1" x14ac:dyDescent="0.25">
      <c r="A416" s="1" t="s">
        <v>414</v>
      </c>
      <c r="B416" s="10">
        <v>787280</v>
      </c>
      <c r="C416" s="10">
        <v>796273</v>
      </c>
      <c r="D416" s="10">
        <v>801283</v>
      </c>
      <c r="E416" s="3" t="s">
        <v>507</v>
      </c>
      <c r="F416" s="3" t="s">
        <v>1251</v>
      </c>
      <c r="G416" s="3" t="s">
        <v>515</v>
      </c>
      <c r="H416" s="3" t="s">
        <v>1243</v>
      </c>
      <c r="I416" s="3" t="s">
        <v>1281</v>
      </c>
      <c r="J416" s="5" t="s">
        <v>1283</v>
      </c>
      <c r="K416" s="3">
        <v>1600000</v>
      </c>
      <c r="L416" s="3">
        <v>0.71799999999999997</v>
      </c>
      <c r="M416" s="3">
        <v>3373</v>
      </c>
      <c r="N416" s="3">
        <v>0</v>
      </c>
      <c r="O416" s="3">
        <f t="shared" si="72"/>
        <v>0</v>
      </c>
      <c r="P416" s="3">
        <f t="shared" si="73"/>
        <v>0.1</v>
      </c>
      <c r="Q416" s="3">
        <f t="shared" si="74"/>
        <v>11488</v>
      </c>
      <c r="R416" s="3">
        <f t="shared" si="75"/>
        <v>42.218139999999998</v>
      </c>
      <c r="S416" s="3">
        <f t="shared" si="76"/>
        <v>485.00199231999994</v>
      </c>
      <c r="T416" s="3">
        <f t="shared" si="77"/>
        <v>7.3209999999999997</v>
      </c>
      <c r="U416" s="3">
        <f t="shared" si="78"/>
        <v>2.1478000000000002</v>
      </c>
      <c r="V416" s="3">
        <f t="shared" si="79"/>
        <v>5.2654999999999994</v>
      </c>
      <c r="W416" s="3">
        <f t="shared" si="80"/>
        <v>82</v>
      </c>
      <c r="X416" s="3">
        <f t="shared" si="81"/>
        <v>58</v>
      </c>
      <c r="Y416" s="3">
        <f t="shared" si="82"/>
        <v>80</v>
      </c>
      <c r="Z416" s="3">
        <f t="shared" si="83"/>
        <v>220</v>
      </c>
    </row>
    <row r="417" spans="1:26" ht="30" customHeight="1" x14ac:dyDescent="0.25">
      <c r="A417" s="1" t="s">
        <v>415</v>
      </c>
      <c r="B417" s="10">
        <v>739311</v>
      </c>
      <c r="C417" s="10">
        <v>763288</v>
      </c>
      <c r="D417" s="10">
        <v>766300</v>
      </c>
      <c r="E417" s="3" t="s">
        <v>507</v>
      </c>
      <c r="F417" s="3" t="s">
        <v>1252</v>
      </c>
      <c r="G417" s="3" t="s">
        <v>515</v>
      </c>
      <c r="H417" s="3" t="s">
        <v>1245</v>
      </c>
      <c r="I417" s="3" t="s">
        <v>1281</v>
      </c>
      <c r="J417" s="5" t="s">
        <v>1283</v>
      </c>
      <c r="K417" s="3">
        <v>100000</v>
      </c>
      <c r="L417" s="3">
        <v>0.83799999999999997</v>
      </c>
      <c r="M417" s="3">
        <v>23117</v>
      </c>
      <c r="N417" s="3">
        <v>0</v>
      </c>
      <c r="O417" s="3">
        <f t="shared" si="72"/>
        <v>0</v>
      </c>
      <c r="P417" s="3">
        <f t="shared" si="73"/>
        <v>0.1</v>
      </c>
      <c r="Q417" s="3">
        <f t="shared" si="74"/>
        <v>838</v>
      </c>
      <c r="R417" s="3">
        <f t="shared" si="75"/>
        <v>221.72045999999997</v>
      </c>
      <c r="S417" s="3">
        <f t="shared" si="76"/>
        <v>185.80174547999999</v>
      </c>
      <c r="T417" s="3">
        <f t="shared" si="77"/>
        <v>1.9630000000000001</v>
      </c>
      <c r="U417" s="3">
        <f t="shared" si="78"/>
        <v>6.882200000000001</v>
      </c>
      <c r="V417" s="3">
        <f t="shared" si="79"/>
        <v>3.4411000000000005</v>
      </c>
      <c r="W417" s="3">
        <f t="shared" si="80"/>
        <v>57</v>
      </c>
      <c r="X417" s="3">
        <f t="shared" si="81"/>
        <v>81</v>
      </c>
      <c r="Y417" s="3">
        <f t="shared" si="82"/>
        <v>66</v>
      </c>
      <c r="Z417" s="3">
        <f t="shared" si="83"/>
        <v>204</v>
      </c>
    </row>
    <row r="418" spans="1:26" ht="30" customHeight="1" x14ac:dyDescent="0.25">
      <c r="A418" s="1" t="s">
        <v>416</v>
      </c>
      <c r="B418" s="10">
        <v>830382</v>
      </c>
      <c r="C418" s="10">
        <v>838359</v>
      </c>
      <c r="D418" s="10">
        <v>862416</v>
      </c>
      <c r="E418" s="3" t="s">
        <v>507</v>
      </c>
      <c r="F418" s="3" t="s">
        <v>1254</v>
      </c>
      <c r="G418" s="3" t="s">
        <v>511</v>
      </c>
      <c r="H418" s="3" t="s">
        <v>1244</v>
      </c>
      <c r="I418" s="3" t="s">
        <v>1281</v>
      </c>
      <c r="J418" s="5" t="s">
        <v>1283</v>
      </c>
      <c r="K418" s="3">
        <v>150000</v>
      </c>
      <c r="L418" s="3">
        <v>0.94399999999999995</v>
      </c>
      <c r="M418" s="3">
        <v>51885</v>
      </c>
      <c r="N418" s="3">
        <v>0</v>
      </c>
      <c r="O418" s="3">
        <f t="shared" si="72"/>
        <v>0</v>
      </c>
      <c r="P418" s="3">
        <f t="shared" si="73"/>
        <v>-0.2</v>
      </c>
      <c r="Q418" s="3">
        <f t="shared" si="74"/>
        <v>1416</v>
      </c>
      <c r="R418" s="3">
        <f t="shared" si="75"/>
        <v>509.79439999999994</v>
      </c>
      <c r="S418" s="3">
        <f t="shared" si="76"/>
        <v>721.86887039999988</v>
      </c>
      <c r="T418" s="3">
        <f t="shared" si="77"/>
        <v>2.6326999999999998</v>
      </c>
      <c r="U418" s="3">
        <f t="shared" si="78"/>
        <v>8.7759</v>
      </c>
      <c r="V418" s="3">
        <f t="shared" si="79"/>
        <v>5.9814999999999996</v>
      </c>
      <c r="W418" s="3">
        <f t="shared" si="80"/>
        <v>58</v>
      </c>
      <c r="X418" s="3">
        <f t="shared" si="81"/>
        <v>83</v>
      </c>
      <c r="Y418" s="3">
        <f t="shared" si="82"/>
        <v>62</v>
      </c>
      <c r="Z418" s="3">
        <f t="shared" si="83"/>
        <v>203</v>
      </c>
    </row>
    <row r="419" spans="1:26" ht="30" customHeight="1" x14ac:dyDescent="0.25">
      <c r="A419" s="1" t="s">
        <v>417</v>
      </c>
      <c r="B419" s="10">
        <v>830382</v>
      </c>
      <c r="C419" s="10">
        <v>827413</v>
      </c>
      <c r="D419" s="10">
        <v>862416</v>
      </c>
      <c r="E419" s="3" t="s">
        <v>508</v>
      </c>
      <c r="F419" s="3" t="s">
        <v>1253</v>
      </c>
      <c r="G419" s="3" t="s">
        <v>511</v>
      </c>
      <c r="H419" s="3" t="s">
        <v>1244</v>
      </c>
      <c r="I419" s="3" t="s">
        <v>1281</v>
      </c>
      <c r="J419" s="5" t="s">
        <v>1283</v>
      </c>
      <c r="K419" s="3">
        <v>2200000</v>
      </c>
      <c r="L419" s="3">
        <v>0.94399999999999995</v>
      </c>
      <c r="M419" s="3">
        <v>51885</v>
      </c>
      <c r="N419" s="3">
        <v>0</v>
      </c>
      <c r="O419" s="3">
        <f t="shared" si="72"/>
        <v>0</v>
      </c>
      <c r="P419" s="3">
        <f t="shared" si="73"/>
        <v>-0.2</v>
      </c>
      <c r="Q419" s="3">
        <f t="shared" si="74"/>
        <v>20768</v>
      </c>
      <c r="R419" s="3">
        <f t="shared" si="75"/>
        <v>499.79439999999994</v>
      </c>
      <c r="S419" s="3">
        <f t="shared" si="76"/>
        <v>10379.730099199998</v>
      </c>
      <c r="T419" s="3">
        <f t="shared" si="77"/>
        <v>8.2677999999999994</v>
      </c>
      <c r="U419" s="3">
        <f t="shared" si="78"/>
        <v>8.6373999999999995</v>
      </c>
      <c r="V419" s="3">
        <f t="shared" si="79"/>
        <v>9.6766000000000005</v>
      </c>
      <c r="W419" s="3">
        <f t="shared" si="80"/>
        <v>83</v>
      </c>
      <c r="X419" s="3">
        <f t="shared" si="81"/>
        <v>83</v>
      </c>
      <c r="Y419" s="3">
        <f t="shared" si="82"/>
        <v>67</v>
      </c>
      <c r="Z419" s="3">
        <f t="shared" si="83"/>
        <v>233</v>
      </c>
    </row>
    <row r="420" spans="1:26" ht="30" customHeight="1" x14ac:dyDescent="0.25">
      <c r="A420" s="1" t="s">
        <v>418</v>
      </c>
      <c r="B420" s="10">
        <v>846446</v>
      </c>
      <c r="C420" s="10">
        <v>827413</v>
      </c>
      <c r="D420" s="10">
        <v>862416</v>
      </c>
      <c r="E420" s="3" t="s">
        <v>507</v>
      </c>
      <c r="F420" s="3" t="s">
        <v>1255</v>
      </c>
      <c r="G420" s="3" t="s">
        <v>511</v>
      </c>
      <c r="H420" s="3" t="s">
        <v>1256</v>
      </c>
      <c r="I420" s="3" t="s">
        <v>1281</v>
      </c>
      <c r="J420" s="5" t="s">
        <v>1283</v>
      </c>
      <c r="K420" s="3">
        <v>390000</v>
      </c>
      <c r="L420" s="3">
        <v>0.94399999999999995</v>
      </c>
      <c r="M420" s="3">
        <v>51885</v>
      </c>
      <c r="N420" s="3">
        <v>0</v>
      </c>
      <c r="O420" s="3">
        <f t="shared" si="72"/>
        <v>0</v>
      </c>
      <c r="P420" s="3">
        <f t="shared" si="73"/>
        <v>-0.2</v>
      </c>
      <c r="Q420" s="3">
        <f t="shared" si="74"/>
        <v>3681.6</v>
      </c>
      <c r="R420" s="3">
        <f t="shared" si="75"/>
        <v>521.79440000000955</v>
      </c>
      <c r="S420" s="3">
        <f t="shared" si="76"/>
        <v>1921.038263040035</v>
      </c>
      <c r="T420" s="3">
        <f t="shared" si="77"/>
        <v>4.3879000000000001</v>
      </c>
      <c r="U420" s="3">
        <f t="shared" si="78"/>
        <v>8.9837999999999987</v>
      </c>
      <c r="V420" s="3">
        <f t="shared" si="79"/>
        <v>7.5749999999999993</v>
      </c>
      <c r="W420" s="3">
        <f t="shared" si="80"/>
        <v>65</v>
      </c>
      <c r="X420" s="3">
        <f t="shared" si="81"/>
        <v>83</v>
      </c>
      <c r="Y420" s="3">
        <f t="shared" si="82"/>
        <v>66</v>
      </c>
      <c r="Z420" s="3">
        <f t="shared" si="83"/>
        <v>214</v>
      </c>
    </row>
    <row r="421" spans="1:26" ht="30" customHeight="1" x14ac:dyDescent="0.25">
      <c r="A421" s="1" t="s">
        <v>419</v>
      </c>
      <c r="B421" s="10">
        <v>846446</v>
      </c>
      <c r="C421" s="10">
        <v>798444</v>
      </c>
      <c r="D421" s="10">
        <v>812468</v>
      </c>
      <c r="E421" s="3" t="s">
        <v>507</v>
      </c>
      <c r="F421" s="3" t="s">
        <v>614</v>
      </c>
      <c r="G421" s="3" t="s">
        <v>511</v>
      </c>
      <c r="H421" s="3" t="s">
        <v>584</v>
      </c>
      <c r="I421" s="3" t="s">
        <v>1281</v>
      </c>
      <c r="J421" s="5" t="s">
        <v>1283</v>
      </c>
      <c r="K421" s="3">
        <v>4900000</v>
      </c>
      <c r="L421" s="3">
        <v>0.94399999999999995</v>
      </c>
      <c r="M421" s="3">
        <v>51885</v>
      </c>
      <c r="N421" s="3">
        <v>0</v>
      </c>
      <c r="O421" s="3">
        <f t="shared" si="72"/>
        <v>0</v>
      </c>
      <c r="P421" s="3">
        <f t="shared" si="73"/>
        <v>-0.2</v>
      </c>
      <c r="Q421" s="3">
        <f t="shared" si="74"/>
        <v>46256</v>
      </c>
      <c r="R421" s="3">
        <f t="shared" si="75"/>
        <v>509.79439999999994</v>
      </c>
      <c r="S421" s="3">
        <f t="shared" si="76"/>
        <v>23581.049766399999</v>
      </c>
      <c r="T421" s="3">
        <f t="shared" si="77"/>
        <v>9.0762</v>
      </c>
      <c r="U421" s="3">
        <f t="shared" si="78"/>
        <v>8.7759</v>
      </c>
      <c r="V421" s="3">
        <f t="shared" si="79"/>
        <v>9.884500000000001</v>
      </c>
      <c r="W421" s="3">
        <f t="shared" si="80"/>
        <v>83</v>
      </c>
      <c r="X421" s="3">
        <f t="shared" si="81"/>
        <v>83</v>
      </c>
      <c r="Y421" s="3">
        <f t="shared" si="82"/>
        <v>67</v>
      </c>
      <c r="Z421" s="3">
        <f t="shared" si="83"/>
        <v>233</v>
      </c>
    </row>
    <row r="422" spans="1:26" ht="30" customHeight="1" x14ac:dyDescent="0.25">
      <c r="A422" s="1" t="s">
        <v>420</v>
      </c>
      <c r="B422" s="10">
        <v>846446</v>
      </c>
      <c r="C422" s="10">
        <v>798444</v>
      </c>
      <c r="D422" s="10">
        <v>827413</v>
      </c>
      <c r="E422" s="3" t="s">
        <v>508</v>
      </c>
      <c r="F422" s="3" t="s">
        <v>1257</v>
      </c>
      <c r="G422" s="3" t="s">
        <v>511</v>
      </c>
      <c r="H422" s="3" t="s">
        <v>1256</v>
      </c>
      <c r="I422" s="3" t="s">
        <v>1281</v>
      </c>
      <c r="J422" s="5" t="s">
        <v>1283</v>
      </c>
      <c r="K422" s="3">
        <v>30000</v>
      </c>
      <c r="L422" s="3">
        <v>0.94399999999999995</v>
      </c>
      <c r="M422" s="3">
        <v>51885</v>
      </c>
      <c r="N422" s="3">
        <v>0</v>
      </c>
      <c r="O422" s="3">
        <f t="shared" si="72"/>
        <v>0</v>
      </c>
      <c r="P422" s="3">
        <f t="shared" si="73"/>
        <v>-0.2</v>
      </c>
      <c r="Q422" s="3">
        <f t="shared" si="74"/>
        <v>283.2</v>
      </c>
      <c r="R422" s="3">
        <f t="shared" si="75"/>
        <v>503.79440000000113</v>
      </c>
      <c r="S422" s="3">
        <f t="shared" si="76"/>
        <v>142.6745740800003</v>
      </c>
      <c r="T422" s="3">
        <f t="shared" si="77"/>
        <v>0.99299999999999999</v>
      </c>
      <c r="U422" s="3">
        <f t="shared" si="78"/>
        <v>8.660499999999999</v>
      </c>
      <c r="V422" s="3">
        <f t="shared" si="79"/>
        <v>2.7944000000000004</v>
      </c>
      <c r="W422" s="3">
        <f t="shared" si="80"/>
        <v>57</v>
      </c>
      <c r="X422" s="3">
        <f t="shared" si="81"/>
        <v>83</v>
      </c>
      <c r="Y422" s="3">
        <f t="shared" si="82"/>
        <v>47</v>
      </c>
      <c r="Z422" s="3">
        <f t="shared" si="83"/>
        <v>187</v>
      </c>
    </row>
    <row r="423" spans="1:26" ht="30" customHeight="1" x14ac:dyDescent="0.25">
      <c r="A423" s="1" t="s">
        <v>421</v>
      </c>
      <c r="B423" s="10">
        <v>775415</v>
      </c>
      <c r="C423" s="10">
        <v>798444</v>
      </c>
      <c r="D423" s="10">
        <v>827413</v>
      </c>
      <c r="E423" s="3" t="s">
        <v>508</v>
      </c>
      <c r="F423" s="3" t="s">
        <v>1258</v>
      </c>
      <c r="G423" s="3" t="s">
        <v>511</v>
      </c>
      <c r="H423" s="3" t="s">
        <v>1259</v>
      </c>
      <c r="I423" s="3" t="s">
        <v>1281</v>
      </c>
      <c r="J423" s="5" t="s">
        <v>1283</v>
      </c>
      <c r="K423" s="3">
        <v>1300000</v>
      </c>
      <c r="L423" s="3">
        <v>0.94399999999999995</v>
      </c>
      <c r="M423" s="3">
        <v>51885</v>
      </c>
      <c r="N423" s="3">
        <v>0</v>
      </c>
      <c r="O423" s="3">
        <f t="shared" si="72"/>
        <v>0</v>
      </c>
      <c r="P423" s="3">
        <f t="shared" si="73"/>
        <v>-0.2</v>
      </c>
      <c r="Q423" s="3">
        <f t="shared" si="74"/>
        <v>12272</v>
      </c>
      <c r="R423" s="3">
        <f t="shared" si="75"/>
        <v>529.7944</v>
      </c>
      <c r="S423" s="3">
        <f t="shared" si="76"/>
        <v>6501.6368767999993</v>
      </c>
      <c r="T423" s="3">
        <f t="shared" si="77"/>
        <v>7.5056999999999992</v>
      </c>
      <c r="U423" s="3">
        <f t="shared" si="78"/>
        <v>9.0992999999999995</v>
      </c>
      <c r="V423" s="3">
        <f t="shared" si="79"/>
        <v>9.2147000000000006</v>
      </c>
      <c r="W423" s="3">
        <f t="shared" si="80"/>
        <v>82</v>
      </c>
      <c r="X423" s="3">
        <f t="shared" si="81"/>
        <v>83</v>
      </c>
      <c r="Y423" s="3">
        <f t="shared" si="82"/>
        <v>67</v>
      </c>
      <c r="Z423" s="3">
        <f t="shared" si="83"/>
        <v>232</v>
      </c>
    </row>
    <row r="424" spans="1:26" ht="30" customHeight="1" x14ac:dyDescent="0.25">
      <c r="A424" s="1" t="s">
        <v>422</v>
      </c>
      <c r="B424" s="10">
        <v>775415</v>
      </c>
      <c r="C424" s="10">
        <v>798444</v>
      </c>
      <c r="D424" s="10">
        <v>769441</v>
      </c>
      <c r="E424" s="3" t="s">
        <v>507</v>
      </c>
      <c r="F424" s="3" t="s">
        <v>1260</v>
      </c>
      <c r="G424" s="3" t="s">
        <v>511</v>
      </c>
      <c r="H424" s="3" t="s">
        <v>1259</v>
      </c>
      <c r="I424" s="3" t="s">
        <v>1281</v>
      </c>
      <c r="J424" s="5" t="s">
        <v>1283</v>
      </c>
      <c r="K424" s="3">
        <v>16000</v>
      </c>
      <c r="L424" s="3">
        <v>0.94399999999999995</v>
      </c>
      <c r="M424" s="3">
        <v>51885</v>
      </c>
      <c r="N424" s="3">
        <v>0</v>
      </c>
      <c r="O424" s="3">
        <f t="shared" si="72"/>
        <v>0</v>
      </c>
      <c r="P424" s="3">
        <f t="shared" si="73"/>
        <v>-0.2</v>
      </c>
      <c r="Q424" s="3">
        <f t="shared" si="74"/>
        <v>151.04</v>
      </c>
      <c r="R424" s="3">
        <f t="shared" si="75"/>
        <v>530.59440000000075</v>
      </c>
      <c r="S424" s="3">
        <f t="shared" si="76"/>
        <v>80.140978176000104</v>
      </c>
      <c r="T424" s="3">
        <f t="shared" si="77"/>
        <v>0.69279999999999997</v>
      </c>
      <c r="U424" s="3">
        <f t="shared" si="78"/>
        <v>9.1224000000000007</v>
      </c>
      <c r="V424" s="3">
        <f t="shared" si="79"/>
        <v>1.9861</v>
      </c>
      <c r="W424" s="3">
        <f t="shared" si="80"/>
        <v>57</v>
      </c>
      <c r="X424" s="3">
        <f t="shared" si="81"/>
        <v>83</v>
      </c>
      <c r="Y424" s="3">
        <f t="shared" si="82"/>
        <v>46</v>
      </c>
      <c r="Z424" s="3">
        <f t="shared" si="83"/>
        <v>186</v>
      </c>
    </row>
    <row r="425" spans="1:26" ht="30" customHeight="1" x14ac:dyDescent="0.25">
      <c r="A425" s="1" t="s">
        <v>423</v>
      </c>
      <c r="B425" s="10">
        <v>748455</v>
      </c>
      <c r="C425" s="10">
        <v>744440</v>
      </c>
      <c r="D425" s="10">
        <v>769441</v>
      </c>
      <c r="E425" s="3" t="s">
        <v>507</v>
      </c>
      <c r="F425" s="3" t="s">
        <v>1262</v>
      </c>
      <c r="G425" s="3" t="s">
        <v>511</v>
      </c>
      <c r="H425" s="3" t="s">
        <v>1261</v>
      </c>
      <c r="I425" s="3" t="s">
        <v>1281</v>
      </c>
      <c r="J425" s="5" t="s">
        <v>1283</v>
      </c>
      <c r="K425" s="3">
        <v>97000</v>
      </c>
      <c r="L425" s="3">
        <v>0.94399999999999995</v>
      </c>
      <c r="M425" s="3">
        <v>51885</v>
      </c>
      <c r="N425" s="3">
        <v>0</v>
      </c>
      <c r="O425" s="3">
        <f t="shared" si="72"/>
        <v>0</v>
      </c>
      <c r="P425" s="3">
        <f t="shared" si="73"/>
        <v>-0.2</v>
      </c>
      <c r="Q425" s="3">
        <f t="shared" si="74"/>
        <v>915.68</v>
      </c>
      <c r="R425" s="3">
        <f t="shared" si="75"/>
        <v>493.39440000000519</v>
      </c>
      <c r="S425" s="3">
        <f t="shared" si="76"/>
        <v>451.79138419200473</v>
      </c>
      <c r="T425" s="3">
        <f t="shared" si="77"/>
        <v>2.1246999999999998</v>
      </c>
      <c r="U425" s="3">
        <f t="shared" si="78"/>
        <v>8.5219000000000005</v>
      </c>
      <c r="V425" s="3">
        <f t="shared" si="79"/>
        <v>5.1039000000000003</v>
      </c>
      <c r="W425" s="3">
        <f t="shared" si="80"/>
        <v>58</v>
      </c>
      <c r="X425" s="3">
        <f t="shared" si="81"/>
        <v>83</v>
      </c>
      <c r="Y425" s="3">
        <f t="shared" si="82"/>
        <v>57</v>
      </c>
      <c r="Z425" s="3">
        <f t="shared" si="83"/>
        <v>198</v>
      </c>
    </row>
    <row r="426" spans="1:26" ht="30" customHeight="1" x14ac:dyDescent="0.25">
      <c r="A426" s="1" t="s">
        <v>424</v>
      </c>
      <c r="B426" s="10">
        <v>745400</v>
      </c>
      <c r="C426" s="10">
        <v>744440</v>
      </c>
      <c r="D426" s="10">
        <v>769441</v>
      </c>
      <c r="E426" s="3" t="s">
        <v>507</v>
      </c>
      <c r="F426" s="3" t="s">
        <v>1263</v>
      </c>
      <c r="G426" s="3" t="s">
        <v>511</v>
      </c>
      <c r="H426" s="3" t="s">
        <v>1261</v>
      </c>
      <c r="I426" s="3" t="s">
        <v>1281</v>
      </c>
      <c r="J426" s="5" t="s">
        <v>1283</v>
      </c>
      <c r="K426" s="3">
        <v>1900000</v>
      </c>
      <c r="L426" s="3">
        <v>0.94399999999999995</v>
      </c>
      <c r="M426" s="3">
        <v>51885</v>
      </c>
      <c r="N426" s="3">
        <v>0</v>
      </c>
      <c r="O426" s="3">
        <f t="shared" si="72"/>
        <v>0</v>
      </c>
      <c r="P426" s="3">
        <f t="shared" si="73"/>
        <v>-0.2</v>
      </c>
      <c r="Q426" s="3">
        <f t="shared" si="74"/>
        <v>17936</v>
      </c>
      <c r="R426" s="3">
        <f t="shared" si="75"/>
        <v>509.79439999999994</v>
      </c>
      <c r="S426" s="3">
        <f t="shared" si="76"/>
        <v>9143.6723583999992</v>
      </c>
      <c r="T426" s="3">
        <f t="shared" si="77"/>
        <v>8.1754999999999995</v>
      </c>
      <c r="U426" s="3">
        <f t="shared" si="78"/>
        <v>8.7759</v>
      </c>
      <c r="V426" s="3">
        <f t="shared" si="79"/>
        <v>9.5381</v>
      </c>
      <c r="W426" s="3">
        <f t="shared" si="80"/>
        <v>83</v>
      </c>
      <c r="X426" s="3">
        <f t="shared" si="81"/>
        <v>83</v>
      </c>
      <c r="Y426" s="3">
        <f t="shared" si="82"/>
        <v>67</v>
      </c>
      <c r="Z426" s="3">
        <f t="shared" si="83"/>
        <v>233</v>
      </c>
    </row>
    <row r="427" spans="1:26" ht="30" customHeight="1" x14ac:dyDescent="0.25">
      <c r="A427" s="1" t="s">
        <v>425</v>
      </c>
      <c r="B427" s="10">
        <v>745400</v>
      </c>
      <c r="C427" s="10">
        <v>775415</v>
      </c>
      <c r="D427" s="10">
        <v>769441</v>
      </c>
      <c r="E427" s="3" t="s">
        <v>508</v>
      </c>
      <c r="F427" s="3" t="s">
        <v>1264</v>
      </c>
      <c r="G427" s="3" t="s">
        <v>514</v>
      </c>
      <c r="H427" s="3" t="s">
        <v>1261</v>
      </c>
      <c r="I427" s="3" t="s">
        <v>1281</v>
      </c>
      <c r="J427" s="5" t="s">
        <v>1283</v>
      </c>
      <c r="K427" s="3">
        <v>1600</v>
      </c>
      <c r="L427" s="3">
        <v>0.94399999999999995</v>
      </c>
      <c r="M427" s="3">
        <v>51885</v>
      </c>
      <c r="N427" s="3">
        <v>0</v>
      </c>
      <c r="O427" s="3">
        <f t="shared" si="72"/>
        <v>0</v>
      </c>
      <c r="P427" s="3">
        <f t="shared" si="73"/>
        <v>0</v>
      </c>
      <c r="Q427" s="3">
        <f t="shared" si="74"/>
        <v>15.103999999999999</v>
      </c>
      <c r="R427" s="3">
        <f t="shared" si="75"/>
        <v>503.87440000000004</v>
      </c>
      <c r="S427" s="3">
        <f t="shared" si="76"/>
        <v>7.6105189376000002</v>
      </c>
      <c r="T427" s="3">
        <f t="shared" si="77"/>
        <v>0.16160000000000002</v>
      </c>
      <c r="U427" s="3">
        <f t="shared" si="78"/>
        <v>8.6836000000000002</v>
      </c>
      <c r="V427" s="3">
        <f t="shared" si="79"/>
        <v>0.43869999999999998</v>
      </c>
      <c r="W427" s="3">
        <f t="shared" si="80"/>
        <v>56</v>
      </c>
      <c r="X427" s="3">
        <f t="shared" si="81"/>
        <v>83</v>
      </c>
      <c r="Y427" s="3">
        <f t="shared" si="82"/>
        <v>56</v>
      </c>
      <c r="Z427" s="3">
        <f t="shared" si="83"/>
        <v>195</v>
      </c>
    </row>
    <row r="428" spans="1:26" ht="30" customHeight="1" x14ac:dyDescent="0.25">
      <c r="A428" s="1" t="s">
        <v>426</v>
      </c>
      <c r="B428" s="10">
        <v>745400</v>
      </c>
      <c r="C428" s="10">
        <v>775415</v>
      </c>
      <c r="D428" s="10">
        <v>791369</v>
      </c>
      <c r="E428" s="3" t="s">
        <v>507</v>
      </c>
      <c r="F428" s="3" t="s">
        <v>1265</v>
      </c>
      <c r="G428" s="3" t="s">
        <v>514</v>
      </c>
      <c r="H428" s="3" t="s">
        <v>1261</v>
      </c>
      <c r="I428" s="3" t="s">
        <v>1281</v>
      </c>
      <c r="J428" s="5" t="s">
        <v>1283</v>
      </c>
      <c r="K428" s="3">
        <v>6700</v>
      </c>
      <c r="L428" s="3">
        <v>0.94399999999999995</v>
      </c>
      <c r="M428" s="3">
        <v>51885</v>
      </c>
      <c r="N428" s="3">
        <v>0</v>
      </c>
      <c r="O428" s="3">
        <f t="shared" si="72"/>
        <v>0</v>
      </c>
      <c r="P428" s="3">
        <f t="shared" si="73"/>
        <v>0</v>
      </c>
      <c r="Q428" s="3">
        <f t="shared" si="74"/>
        <v>63.24799999999999</v>
      </c>
      <c r="R428" s="3">
        <f t="shared" si="75"/>
        <v>498.75440000000094</v>
      </c>
      <c r="S428" s="3">
        <f t="shared" si="76"/>
        <v>31.545218291200054</v>
      </c>
      <c r="T428" s="3">
        <f t="shared" si="77"/>
        <v>0.4849</v>
      </c>
      <c r="U428" s="3">
        <f t="shared" si="78"/>
        <v>8.6143000000000001</v>
      </c>
      <c r="V428" s="3">
        <f t="shared" si="79"/>
        <v>1.2932999999999999</v>
      </c>
      <c r="W428" s="3">
        <f t="shared" si="80"/>
        <v>56</v>
      </c>
      <c r="X428" s="3">
        <f t="shared" si="81"/>
        <v>83</v>
      </c>
      <c r="Y428" s="3">
        <f t="shared" si="82"/>
        <v>57</v>
      </c>
      <c r="Z428" s="3">
        <f t="shared" si="83"/>
        <v>196</v>
      </c>
    </row>
    <row r="429" spans="1:26" ht="30" customHeight="1" x14ac:dyDescent="0.25">
      <c r="A429" s="1" t="s">
        <v>427</v>
      </c>
      <c r="B429" s="10">
        <v>827413</v>
      </c>
      <c r="C429" s="10">
        <v>775415</v>
      </c>
      <c r="D429" s="10">
        <v>830382</v>
      </c>
      <c r="E429" s="3" t="s">
        <v>508</v>
      </c>
      <c r="F429" s="3" t="s">
        <v>615</v>
      </c>
      <c r="G429" s="3" t="s">
        <v>514</v>
      </c>
      <c r="H429" s="3" t="s">
        <v>615</v>
      </c>
      <c r="I429" s="3" t="s">
        <v>1281</v>
      </c>
      <c r="J429" s="5" t="s">
        <v>1283</v>
      </c>
      <c r="K429" s="3">
        <v>25000</v>
      </c>
      <c r="L429" s="3">
        <v>0.94399999999999995</v>
      </c>
      <c r="M429" s="3">
        <v>51885</v>
      </c>
      <c r="N429" s="3">
        <v>0</v>
      </c>
      <c r="O429" s="3">
        <f t="shared" si="72"/>
        <v>0</v>
      </c>
      <c r="P429" s="3">
        <f t="shared" si="73"/>
        <v>0</v>
      </c>
      <c r="Q429" s="3">
        <f t="shared" si="74"/>
        <v>236</v>
      </c>
      <c r="R429" s="3">
        <f t="shared" si="75"/>
        <v>509.79439999999994</v>
      </c>
      <c r="S429" s="3">
        <f t="shared" si="76"/>
        <v>120.3114784</v>
      </c>
      <c r="T429" s="3">
        <f t="shared" si="77"/>
        <v>0.92369999999999997</v>
      </c>
      <c r="U429" s="3">
        <f t="shared" si="78"/>
        <v>8.7759</v>
      </c>
      <c r="V429" s="3">
        <f t="shared" si="79"/>
        <v>2.5865999999999998</v>
      </c>
      <c r="W429" s="3">
        <f t="shared" si="80"/>
        <v>57</v>
      </c>
      <c r="X429" s="3">
        <f t="shared" si="81"/>
        <v>83</v>
      </c>
      <c r="Y429" s="3">
        <f t="shared" si="82"/>
        <v>58</v>
      </c>
      <c r="Z429" s="3">
        <f t="shared" si="83"/>
        <v>198</v>
      </c>
    </row>
    <row r="430" spans="1:26" ht="30" customHeight="1" x14ac:dyDescent="0.25">
      <c r="A430" s="1" t="s">
        <v>428</v>
      </c>
      <c r="B430" s="10">
        <v>791369</v>
      </c>
      <c r="C430" s="10">
        <v>775415</v>
      </c>
      <c r="D430" s="10">
        <v>830382</v>
      </c>
      <c r="E430" s="3" t="s">
        <v>508</v>
      </c>
      <c r="F430" s="3" t="s">
        <v>1266</v>
      </c>
      <c r="G430" s="3" t="s">
        <v>514</v>
      </c>
      <c r="H430" s="3" t="s">
        <v>1267</v>
      </c>
      <c r="I430" s="3" t="s">
        <v>1281</v>
      </c>
      <c r="J430" s="5" t="s">
        <v>1283</v>
      </c>
      <c r="K430" s="3">
        <v>410</v>
      </c>
      <c r="L430" s="3">
        <v>0.94399999999999995</v>
      </c>
      <c r="M430" s="3">
        <v>51885</v>
      </c>
      <c r="N430" s="3">
        <v>0</v>
      </c>
      <c r="O430" s="3">
        <f t="shared" si="72"/>
        <v>0</v>
      </c>
      <c r="P430" s="3">
        <f t="shared" si="73"/>
        <v>0</v>
      </c>
      <c r="Q430" s="3">
        <f t="shared" si="74"/>
        <v>3.8703999999999996</v>
      </c>
      <c r="R430" s="3">
        <f t="shared" si="75"/>
        <v>493.4024</v>
      </c>
      <c r="S430" s="3">
        <f t="shared" si="76"/>
        <v>1.9096646489599998</v>
      </c>
      <c r="T430" s="3">
        <f t="shared" si="77"/>
        <v>4.6100000000000002E-2</v>
      </c>
      <c r="U430" s="3">
        <f t="shared" si="78"/>
        <v>8.5449999999999999</v>
      </c>
      <c r="V430" s="3">
        <f t="shared" si="79"/>
        <v>9.2300000000000007E-2</v>
      </c>
      <c r="W430" s="3">
        <f t="shared" si="80"/>
        <v>56</v>
      </c>
      <c r="X430" s="3">
        <f t="shared" si="81"/>
        <v>83</v>
      </c>
      <c r="Y430" s="3">
        <f t="shared" si="82"/>
        <v>56</v>
      </c>
      <c r="Z430" s="3">
        <f t="shared" si="83"/>
        <v>195</v>
      </c>
    </row>
    <row r="431" spans="1:26" ht="30" customHeight="1" x14ac:dyDescent="0.25">
      <c r="A431" s="1" t="s">
        <v>429</v>
      </c>
      <c r="B431" s="10">
        <v>791369</v>
      </c>
      <c r="C431" s="10">
        <v>807359</v>
      </c>
      <c r="D431" s="10">
        <v>830382</v>
      </c>
      <c r="E431" s="3" t="s">
        <v>507</v>
      </c>
      <c r="F431" s="3" t="s">
        <v>1268</v>
      </c>
      <c r="G431" s="3" t="s">
        <v>511</v>
      </c>
      <c r="H431" s="3" t="s">
        <v>1267</v>
      </c>
      <c r="I431" s="3" t="s">
        <v>1281</v>
      </c>
      <c r="J431" s="5" t="s">
        <v>1283</v>
      </c>
      <c r="K431" s="3">
        <v>140000</v>
      </c>
      <c r="L431" s="3">
        <v>0.94399999999999995</v>
      </c>
      <c r="M431" s="3">
        <v>51885</v>
      </c>
      <c r="N431" s="3">
        <v>0</v>
      </c>
      <c r="O431" s="3">
        <f t="shared" si="72"/>
        <v>0</v>
      </c>
      <c r="P431" s="3">
        <f t="shared" si="73"/>
        <v>-0.2</v>
      </c>
      <c r="Q431" s="3">
        <f t="shared" si="74"/>
        <v>1321.6</v>
      </c>
      <c r="R431" s="3">
        <f t="shared" si="75"/>
        <v>521.79440000000955</v>
      </c>
      <c r="S431" s="3">
        <f t="shared" si="76"/>
        <v>689.60347904001253</v>
      </c>
      <c r="T431" s="3">
        <f t="shared" si="77"/>
        <v>2.5173000000000001</v>
      </c>
      <c r="U431" s="3">
        <f t="shared" si="78"/>
        <v>8.9837999999999987</v>
      </c>
      <c r="V431" s="3">
        <f t="shared" si="79"/>
        <v>5.8891000000000009</v>
      </c>
      <c r="W431" s="3">
        <f t="shared" si="80"/>
        <v>58</v>
      </c>
      <c r="X431" s="3">
        <f t="shared" si="81"/>
        <v>83</v>
      </c>
      <c r="Y431" s="3">
        <f t="shared" si="82"/>
        <v>62</v>
      </c>
      <c r="Z431" s="3">
        <f t="shared" si="83"/>
        <v>203</v>
      </c>
    </row>
    <row r="432" spans="1:26" ht="30" customHeight="1" x14ac:dyDescent="0.25">
      <c r="A432" s="1" t="s">
        <v>430</v>
      </c>
      <c r="B432" s="10">
        <v>895453</v>
      </c>
      <c r="C432" s="10">
        <v>917460</v>
      </c>
      <c r="D432" s="10">
        <v>906473</v>
      </c>
      <c r="E432" s="3" t="s">
        <v>507</v>
      </c>
      <c r="F432" s="3" t="s">
        <v>628</v>
      </c>
      <c r="G432" s="3" t="s">
        <v>513</v>
      </c>
      <c r="H432" s="3" t="s">
        <v>629</v>
      </c>
      <c r="I432" s="3" t="s">
        <v>1281</v>
      </c>
      <c r="J432" s="5" t="s">
        <v>1283</v>
      </c>
      <c r="K432" s="3">
        <v>1600000</v>
      </c>
      <c r="L432" s="3">
        <v>0.93100000000000005</v>
      </c>
      <c r="M432" s="3">
        <v>38675</v>
      </c>
      <c r="N432" s="3">
        <v>0</v>
      </c>
      <c r="O432" s="3">
        <f t="shared" si="72"/>
        <v>0</v>
      </c>
      <c r="P432" s="3">
        <f t="shared" si="73"/>
        <v>0.1</v>
      </c>
      <c r="Q432" s="3">
        <f t="shared" si="74"/>
        <v>14896</v>
      </c>
      <c r="R432" s="3">
        <f t="shared" si="75"/>
        <v>388.06425000000002</v>
      </c>
      <c r="S432" s="3">
        <f t="shared" si="76"/>
        <v>5780.6050679999998</v>
      </c>
      <c r="T432" s="3">
        <f t="shared" si="77"/>
        <v>7.7366999999999999</v>
      </c>
      <c r="U432" s="3">
        <f t="shared" si="78"/>
        <v>7.5518999999999998</v>
      </c>
      <c r="V432" s="3">
        <f t="shared" si="79"/>
        <v>9.0762</v>
      </c>
      <c r="W432" s="3">
        <f t="shared" si="80"/>
        <v>82</v>
      </c>
      <c r="X432" s="3">
        <f t="shared" si="81"/>
        <v>82</v>
      </c>
      <c r="Y432" s="3">
        <f t="shared" si="82"/>
        <v>92</v>
      </c>
      <c r="Z432" s="3">
        <f t="shared" si="83"/>
        <v>256</v>
      </c>
    </row>
    <row r="433" spans="1:26" ht="30" customHeight="1" x14ac:dyDescent="0.25">
      <c r="A433" s="1" t="s">
        <v>431</v>
      </c>
      <c r="B433" s="10">
        <v>904476</v>
      </c>
      <c r="C433" s="10">
        <v>893470</v>
      </c>
      <c r="D433" s="10">
        <v>876482</v>
      </c>
      <c r="E433" s="3" t="s">
        <v>507</v>
      </c>
      <c r="F433" s="3" t="s">
        <v>627</v>
      </c>
      <c r="G433" s="3" t="s">
        <v>513</v>
      </c>
      <c r="H433" s="3" t="s">
        <v>627</v>
      </c>
      <c r="I433" s="3" t="s">
        <v>1281</v>
      </c>
      <c r="J433" s="5" t="s">
        <v>1004</v>
      </c>
      <c r="K433" s="3">
        <v>210000</v>
      </c>
      <c r="L433" s="3">
        <v>0.93100000000000005</v>
      </c>
      <c r="M433" s="3">
        <v>38675</v>
      </c>
      <c r="N433" s="3">
        <v>0</v>
      </c>
      <c r="O433" s="3">
        <f t="shared" si="72"/>
        <v>0</v>
      </c>
      <c r="P433" s="3">
        <f t="shared" si="73"/>
        <v>0.1</v>
      </c>
      <c r="Q433" s="3">
        <f t="shared" si="74"/>
        <v>1955.1</v>
      </c>
      <c r="R433" s="3">
        <f t="shared" si="75"/>
        <v>364.36425000000975</v>
      </c>
      <c r="S433" s="3">
        <f t="shared" si="76"/>
        <v>712.36854517501911</v>
      </c>
      <c r="T433" s="3">
        <f t="shared" si="77"/>
        <v>3.2793999999999999</v>
      </c>
      <c r="U433" s="3">
        <f t="shared" si="78"/>
        <v>7.2979000000000003</v>
      </c>
      <c r="V433" s="3">
        <f t="shared" si="79"/>
        <v>5.9584000000000001</v>
      </c>
      <c r="W433" s="3">
        <f t="shared" si="80"/>
        <v>60</v>
      </c>
      <c r="X433" s="3">
        <f t="shared" si="81"/>
        <v>82</v>
      </c>
      <c r="Y433" s="3">
        <f t="shared" si="82"/>
        <v>85</v>
      </c>
      <c r="Z433" s="3">
        <f t="shared" si="83"/>
        <v>227</v>
      </c>
    </row>
    <row r="434" spans="1:26" ht="30" customHeight="1" x14ac:dyDescent="0.25">
      <c r="A434" s="1" t="s">
        <v>432</v>
      </c>
      <c r="B434" s="10">
        <v>904476</v>
      </c>
      <c r="C434" s="10">
        <v>874495</v>
      </c>
      <c r="D434" s="10">
        <v>876482</v>
      </c>
      <c r="E434" s="3" t="s">
        <v>507</v>
      </c>
      <c r="F434" s="3" t="s">
        <v>625</v>
      </c>
      <c r="G434" s="3" t="s">
        <v>513</v>
      </c>
      <c r="H434" s="3" t="s">
        <v>626</v>
      </c>
      <c r="I434" s="3" t="s">
        <v>1281</v>
      </c>
      <c r="J434" s="5" t="s">
        <v>1283</v>
      </c>
      <c r="K434" s="3">
        <v>380000</v>
      </c>
      <c r="L434" s="3">
        <v>0.93100000000000005</v>
      </c>
      <c r="M434" s="3">
        <v>38675</v>
      </c>
      <c r="N434" s="3">
        <v>0</v>
      </c>
      <c r="O434" s="3">
        <f t="shared" si="72"/>
        <v>0</v>
      </c>
      <c r="P434" s="3">
        <f t="shared" si="73"/>
        <v>0.1</v>
      </c>
      <c r="Q434" s="3">
        <f t="shared" si="74"/>
        <v>3537.8</v>
      </c>
      <c r="R434" s="3">
        <f t="shared" si="75"/>
        <v>365.46424999998055</v>
      </c>
      <c r="S434" s="3">
        <f t="shared" si="76"/>
        <v>1292.9394236499313</v>
      </c>
      <c r="T434" s="3">
        <f t="shared" si="77"/>
        <v>4.3418000000000001</v>
      </c>
      <c r="U434" s="3">
        <f t="shared" si="78"/>
        <v>7.3209999999999997</v>
      </c>
      <c r="V434" s="3">
        <f t="shared" si="79"/>
        <v>7.0438000000000001</v>
      </c>
      <c r="W434" s="3">
        <f t="shared" si="80"/>
        <v>64</v>
      </c>
      <c r="X434" s="3">
        <f t="shared" si="81"/>
        <v>82</v>
      </c>
      <c r="Y434" s="3">
        <f t="shared" si="82"/>
        <v>89</v>
      </c>
      <c r="Z434" s="3">
        <f t="shared" si="83"/>
        <v>235</v>
      </c>
    </row>
    <row r="435" spans="1:26" ht="30" customHeight="1" x14ac:dyDescent="0.25">
      <c r="A435" s="1" t="s">
        <v>433</v>
      </c>
      <c r="B435" s="10">
        <v>859496</v>
      </c>
      <c r="C435" s="10">
        <v>874495</v>
      </c>
      <c r="D435" s="10">
        <v>876482</v>
      </c>
      <c r="E435" s="3" t="s">
        <v>507</v>
      </c>
      <c r="F435" s="3" t="s">
        <v>623</v>
      </c>
      <c r="G435" s="3" t="s">
        <v>513</v>
      </c>
      <c r="H435" s="3" t="s">
        <v>624</v>
      </c>
      <c r="I435" s="3" t="s">
        <v>1281</v>
      </c>
      <c r="J435" s="5" t="s">
        <v>1283</v>
      </c>
      <c r="K435" s="3">
        <v>2900</v>
      </c>
      <c r="L435" s="3">
        <v>0.93100000000000005</v>
      </c>
      <c r="M435" s="3">
        <v>38675</v>
      </c>
      <c r="N435" s="3">
        <v>0</v>
      </c>
      <c r="O435" s="3">
        <f t="shared" si="72"/>
        <v>0</v>
      </c>
      <c r="P435" s="3">
        <f t="shared" si="73"/>
        <v>0.1</v>
      </c>
      <c r="Q435" s="3">
        <f t="shared" si="74"/>
        <v>26.999000000000002</v>
      </c>
      <c r="R435" s="3">
        <f t="shared" si="75"/>
        <v>371.17124999999976</v>
      </c>
      <c r="S435" s="3">
        <f t="shared" si="76"/>
        <v>10.021252578749994</v>
      </c>
      <c r="T435" s="3">
        <f t="shared" si="77"/>
        <v>0.254</v>
      </c>
      <c r="U435" s="3">
        <f t="shared" si="78"/>
        <v>7.3672000000000004</v>
      </c>
      <c r="V435" s="3">
        <f t="shared" si="79"/>
        <v>0.46179999999999999</v>
      </c>
      <c r="W435" s="3">
        <f t="shared" si="80"/>
        <v>56</v>
      </c>
      <c r="X435" s="3">
        <f t="shared" si="81"/>
        <v>82</v>
      </c>
      <c r="Y435" s="3">
        <f t="shared" si="82"/>
        <v>62</v>
      </c>
      <c r="Z435" s="3">
        <f t="shared" si="83"/>
        <v>200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2 2 1 f 3 2 - 7 7 e 2 - 4 c e e - b 0 7 b - a 4 3 c b f 7 1 1 8 a 8 "   x m l n s = " h t t p : / / s c h e m a s . m i c r o s o f t . c o m / D a t a M a s h u p " > A A A A A B M D A A B Q S w M E F A A C A A g A X T 1 E U l 5 M 5 3 m j A A A A 9 Q A A A B I A H A B D b 2 5 m a W c v U G F j a 2 F n Z S 5 4 b W w g o h g A K K A U A A A A A A A A A A A A A A A A A A A A A A A A A A A A h Y + x D o I w F E V / h X S n L X U h 5 F E S H V w k M T E x r g 1 U a I S H o c X y b w 5 + k r 8 g R l E 3 x 3 v P G e 6 9 X 2 + Q j W 0 T X H R v T Y c p i S g n g c a i K w 1 W K R n c M Y x J J m G r i p O q d D D J a J P R l i m p n T s n j H n v q V / Q r q + Y 4 D x i h 3 y z K 2 r d K v K R z X 8 5 N G i d w k I T C f v X G C l o H F P B p 0 n A 5 g 5 y g 1 8 u J v a k P y W s h s Y N v Z Y a w / U S 2 B y B v S / I B 1 B L A w Q U A A I A C A B d P U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T 1 E U i i K R 7 g O A A A A E Q A A A B M A H A B G b 3 J t d W x h c y 9 T Z W N 0 a W 9 u M S 5 t I K I Y A C i g F A A A A A A A A A A A A A A A A A A A A A A A A A A A A C t O T S 7 J z M 9 T C I b Q h t Y A U E s B A i 0 A F A A C A A g A X T 1 E U l 5 M 5 3 m j A A A A 9 Q A A A B I A A A A A A A A A A A A A A A A A A A A A A E N v b m Z p Z y 9 Q Y W N r Y W d l L n h t b F B L A Q I t A B Q A A g A I A F 0 9 R F I P y u m r p A A A A O k A A A A T A A A A A A A A A A A A A A A A A O 8 A A A B b Q 2 9 u d G V u d F 9 U e X B l c 1 0 u e G 1 s U E s B A i 0 A F A A C A A g A X T 1 E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i A T 8 f r z V V C h f c P B X 7 L T Q Y A A A A A A g A A A A A A E G Y A A A A B A A A g A A A A U b j 6 U Q r W 4 q c v B j O M r 9 v S 7 n m w Q b v F N 1 7 E + n g O z r Z r 4 e I A A A A A D o A A A A A C A A A g A A A A k F 0 n G I l 7 j m G U s Z W 3 b t d D + v v N t 8 f M 3 d O B S R m E E d 5 m c d x Q A A A A Q J l a m D t + k R 0 C V x m p m P k 1 + K I H l j Y h a d A 0 y O 6 t t u z 8 w l 2 v s 2 d G H n K 6 L M T N l / G K Q c 5 w k B C l d X P X 1 N U w O j d x 8 3 4 C R s e z R i L 4 3 a 4 1 h g D 9 Z k F c n Z x A A A A A o p s h B X W t O e o c O x 5 5 I c u g Z 0 o m k 1 Q D H l T b n D U n b e K 4 s f s W X o h T R 3 I H + 4 I Z d C I G E L 1 4 0 s w h m U + 5 c Q N 5 R C 0 K g 7 B y E w = = < / D a t a M a s h u p > 
</file>

<file path=customXml/itemProps1.xml><?xml version="1.0" encoding="utf-8"?>
<ds:datastoreItem xmlns:ds="http://schemas.openxmlformats.org/officeDocument/2006/customXml" ds:itemID="{9315E35D-7A9F-44BF-9EDC-5DF9A865DC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Redsss429 gorman</dc:creator>
  <cp:lastModifiedBy>Redsss429 gorman</cp:lastModifiedBy>
  <dcterms:created xsi:type="dcterms:W3CDTF">2021-02-04T07:39:35Z</dcterms:created>
  <dcterms:modified xsi:type="dcterms:W3CDTF">2021-02-07T11:56:30Z</dcterms:modified>
</cp:coreProperties>
</file>