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27615" windowHeight="111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32" i="1"/>
  <c r="F25"/>
  <c r="B39" s="1"/>
  <c r="F70"/>
  <c r="F63"/>
  <c r="B77"/>
  <c r="B78"/>
  <c r="B40"/>
  <c r="B41" l="1"/>
  <c r="B79"/>
</calcChain>
</file>

<file path=xl/sharedStrings.xml><?xml version="1.0" encoding="utf-8"?>
<sst xmlns="http://schemas.openxmlformats.org/spreadsheetml/2006/main" count="77" uniqueCount="47">
  <si>
    <t>Playstation 3 Eye Camera Lens and Distance Calculator</t>
  </si>
  <si>
    <t>CMOS Chip Used on Camera:</t>
  </si>
  <si>
    <t>http://www.comedia.com.cn/OV%20SENSOR%20PB/30W/OV7720_PB_(1.1)_Web.pdf</t>
  </si>
  <si>
    <t>OV7720</t>
  </si>
  <si>
    <t>Chip Info: 1/4" single chip VGA</t>
  </si>
  <si>
    <t>Lens Calculator</t>
  </si>
  <si>
    <t>Distance Calculator</t>
  </si>
  <si>
    <t>D = Distance to Screen</t>
  </si>
  <si>
    <t>f = Focus</t>
  </si>
  <si>
    <t>V = Vertical Length of Image (Target)</t>
  </si>
  <si>
    <t>H = Horizontal Length of Image (Target)</t>
  </si>
  <si>
    <t>Distance (D)</t>
  </si>
  <si>
    <t>Lens (mm)</t>
  </si>
  <si>
    <t>Vertical Image Length (V)</t>
  </si>
  <si>
    <t>Horizontal Image Length (H)</t>
  </si>
  <si>
    <t xml:space="preserve">**Please note that the more distorted the image becomes (the shorter the lens focus), </t>
  </si>
  <si>
    <t>the more you will need to overshoot the image due to the extreme curvature of the lens.</t>
  </si>
  <si>
    <t>For instance, the 2.1mm fisheye lens does a very bad job at passing light at it's edge compared to its center,</t>
  </si>
  <si>
    <t>so calibration done for the center will most likely not show blobs for the very edge.</t>
  </si>
  <si>
    <t>*Use if you need to know the distance that a certain lens can see</t>
  </si>
  <si>
    <t>Lens Focus (mm)</t>
  </si>
  <si>
    <t>Distance Calculation Based off of Horizontal Image Length</t>
  </si>
  <si>
    <t>Distance Calculation Based off of Vertical Image Length</t>
  </si>
  <si>
    <t>Lens Calculation Based off of Horizontal Image Length</t>
  </si>
  <si>
    <t>Lens Calculation Based off of Vertical Image Length</t>
  </si>
  <si>
    <t>Created By: Peau Productions 2009</t>
  </si>
  <si>
    <t>Below:: All Yellow Cells Are Editable And Change Green Solutions</t>
  </si>
  <si>
    <t>f = 3.6(D/H)</t>
  </si>
  <si>
    <t>f =2.7(D/V)</t>
  </si>
  <si>
    <t>D = (f*H)/3.6</t>
  </si>
  <si>
    <t>D = (f*V)/2.7</t>
  </si>
  <si>
    <t>Field of View</t>
  </si>
  <si>
    <t>Horizontal</t>
  </si>
  <si>
    <t>Vertical</t>
  </si>
  <si>
    <t>Diagonal</t>
  </si>
  <si>
    <t>*Units are same units that D, H, and V are above</t>
  </si>
  <si>
    <t>degrees</t>
  </si>
  <si>
    <t>The m12 Lenses are named #mm for the distance to their focus point</t>
  </si>
  <si>
    <t>FOV=2*arctan(H/2f)</t>
  </si>
  <si>
    <t>FOV=2*arctan(V/2f)</t>
  </si>
  <si>
    <t>*Use if you know the distance and and size of you target and need to figure out what lens will work</t>
  </si>
  <si>
    <t>////////////////////////////////////////////////////////////////////////////////////////////////////////////////////////</t>
  </si>
  <si>
    <t>Chip dimensions (mm):</t>
  </si>
  <si>
    <t>*D and H are in same dimension (feet)</t>
  </si>
  <si>
    <t>*D and V are in same dimension (feet)</t>
  </si>
  <si>
    <t>*D and H must be in same dimension (feet)</t>
  </si>
  <si>
    <t>*D and V must be in same dimension (feet)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</si>
</sst>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0"/>
      <color theme="1"/>
      <name val="Calibri"/>
      <family val="2"/>
      <scheme val="minor"/>
    </font>
    <font>
      <b/>
      <sz val="4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4" fillId="0" borderId="0" xfId="3" applyAlignment="1" applyProtection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2" fontId="0" fillId="0" borderId="0" xfId="0" applyNumberFormat="1"/>
    <xf numFmtId="2" fontId="0" fillId="0" borderId="0" xfId="0" applyNumberFormat="1" applyFont="1"/>
    <xf numFmtId="2" fontId="7" fillId="0" borderId="0" xfId="0" applyNumberFormat="1" applyFont="1"/>
    <xf numFmtId="0" fontId="8" fillId="0" borderId="0" xfId="0" applyFont="1"/>
    <xf numFmtId="0" fontId="0" fillId="0" borderId="0" xfId="0" applyProtection="1">
      <protection locked="0"/>
    </xf>
    <xf numFmtId="0" fontId="0" fillId="3" borderId="1" xfId="2" applyFont="1" applyAlignment="1" applyProtection="1">
      <alignment horizontal="center"/>
      <protection locked="0"/>
    </xf>
    <xf numFmtId="2" fontId="9" fillId="2" borderId="0" xfId="1" applyNumberFormat="1" applyFont="1" applyAlignment="1" applyProtection="1">
      <alignment horizontal="center"/>
    </xf>
    <xf numFmtId="2" fontId="9" fillId="2" borderId="0" xfId="1" applyNumberFormat="1" applyFon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left"/>
    </xf>
    <xf numFmtId="0" fontId="0" fillId="3" borderId="3" xfId="2" applyFont="1" applyBorder="1" applyAlignment="1" applyProtection="1">
      <alignment horizontal="center"/>
      <protection locked="0"/>
    </xf>
    <xf numFmtId="0" fontId="0" fillId="3" borderId="4" xfId="2" applyFont="1" applyBorder="1" applyAlignment="1" applyProtection="1">
      <alignment horizontal="center"/>
      <protection locked="0"/>
    </xf>
    <xf numFmtId="0" fontId="0" fillId="3" borderId="5" xfId="2" applyFont="1" applyBorder="1" applyAlignment="1" applyProtection="1">
      <alignment horizontal="center"/>
      <protection locked="0"/>
    </xf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Good" xfId="1" builtinId="26"/>
    <cellStyle name="Hyperlink" xfId="3" builtinId="8"/>
    <cellStyle name="Normal" xfId="0" builtinId="0"/>
    <cellStyle name="Note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media.com.cn/OV%20SENSOR%20PB/30W/OV7720_PB_(1.1)_Web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7"/>
  <sheetViews>
    <sheetView tabSelected="1" topLeftCell="A13" workbookViewId="0">
      <selection activeCell="D35" sqref="D35"/>
    </sheetView>
  </sheetViews>
  <sheetFormatPr defaultRowHeight="15"/>
  <cols>
    <col min="1" max="1" width="15.5703125" customWidth="1"/>
    <col min="2" max="2" width="12" customWidth="1"/>
    <col min="6" max="6" width="11.7109375" style="7" bestFit="1" customWidth="1"/>
    <col min="7" max="7" width="9.7109375" customWidth="1"/>
  </cols>
  <sheetData>
    <row r="1" spans="1:8" ht="51">
      <c r="A1" s="4" t="s">
        <v>0</v>
      </c>
      <c r="B1" s="2"/>
    </row>
    <row r="2" spans="1:8">
      <c r="A2" s="10" t="s">
        <v>25</v>
      </c>
    </row>
    <row r="3" spans="1:8">
      <c r="A3" s="10" t="s">
        <v>26</v>
      </c>
    </row>
    <row r="5" spans="1:8">
      <c r="A5" s="2" t="s">
        <v>1</v>
      </c>
    </row>
    <row r="6" spans="1:8">
      <c r="A6" t="s">
        <v>3</v>
      </c>
      <c r="G6" s="7" t="s">
        <v>32</v>
      </c>
      <c r="H6" t="s">
        <v>33</v>
      </c>
    </row>
    <row r="7" spans="1:8">
      <c r="A7" t="s">
        <v>4</v>
      </c>
      <c r="D7" s="22" t="s">
        <v>42</v>
      </c>
      <c r="E7" s="22"/>
      <c r="F7" s="22"/>
      <c r="G7" s="15">
        <v>3.6</v>
      </c>
      <c r="H7" s="16">
        <v>2.7</v>
      </c>
    </row>
    <row r="8" spans="1:8">
      <c r="A8" s="1" t="s">
        <v>2</v>
      </c>
    </row>
    <row r="11" spans="1:8" ht="26.25">
      <c r="A11" s="3" t="s">
        <v>5</v>
      </c>
    </row>
    <row r="12" spans="1:8" s="6" customFormat="1">
      <c r="A12" s="2" t="s">
        <v>40</v>
      </c>
      <c r="F12" s="8"/>
    </row>
    <row r="14" spans="1:8">
      <c r="A14" t="s">
        <v>37</v>
      </c>
    </row>
    <row r="16" spans="1:8">
      <c r="A16" t="s">
        <v>8</v>
      </c>
    </row>
    <row r="17" spans="1:6">
      <c r="A17" t="s">
        <v>7</v>
      </c>
    </row>
    <row r="18" spans="1:6">
      <c r="A18" t="s">
        <v>10</v>
      </c>
    </row>
    <row r="19" spans="1:6">
      <c r="A19" t="s">
        <v>9</v>
      </c>
    </row>
    <row r="21" spans="1:6">
      <c r="A21" s="2" t="s">
        <v>23</v>
      </c>
    </row>
    <row r="22" spans="1:6">
      <c r="A22" t="s">
        <v>27</v>
      </c>
    </row>
    <row r="24" spans="1:6">
      <c r="A24" s="5" t="s">
        <v>11</v>
      </c>
      <c r="B24" s="21" t="s">
        <v>14</v>
      </c>
      <c r="C24" s="21"/>
      <c r="D24" s="21"/>
      <c r="F24" s="9" t="s">
        <v>12</v>
      </c>
    </row>
    <row r="25" spans="1:6">
      <c r="A25" s="12">
        <v>3</v>
      </c>
      <c r="B25" s="18">
        <v>4</v>
      </c>
      <c r="C25" s="19"/>
      <c r="D25" s="20"/>
      <c r="E25" s="11"/>
      <c r="F25" s="13">
        <f>G7*(A25/B25)</f>
        <v>2.7</v>
      </c>
    </row>
    <row r="26" spans="1:6">
      <c r="A26" t="s">
        <v>45</v>
      </c>
    </row>
    <row r="28" spans="1:6">
      <c r="A28" s="2" t="s">
        <v>24</v>
      </c>
    </row>
    <row r="29" spans="1:6">
      <c r="A29" t="s">
        <v>28</v>
      </c>
    </row>
    <row r="31" spans="1:6">
      <c r="A31" s="5" t="s">
        <v>11</v>
      </c>
      <c r="B31" s="21" t="s">
        <v>13</v>
      </c>
      <c r="C31" s="21"/>
      <c r="D31" s="21"/>
      <c r="F31" s="9" t="s">
        <v>12</v>
      </c>
    </row>
    <row r="32" spans="1:6">
      <c r="A32" s="12">
        <v>3</v>
      </c>
      <c r="B32" s="18">
        <v>3</v>
      </c>
      <c r="C32" s="19"/>
      <c r="D32" s="20"/>
      <c r="E32" s="11"/>
      <c r="F32" s="13">
        <f>H7*(A32/B32)</f>
        <v>2.7</v>
      </c>
    </row>
    <row r="33" spans="1:10">
      <c r="A33" t="s">
        <v>46</v>
      </c>
    </row>
    <row r="35" spans="1:10">
      <c r="A35" s="2" t="s">
        <v>31</v>
      </c>
    </row>
    <row r="36" spans="1:10">
      <c r="A36" t="s">
        <v>38</v>
      </c>
    </row>
    <row r="37" spans="1:10">
      <c r="A37" t="s">
        <v>39</v>
      </c>
    </row>
    <row r="38" spans="1:10">
      <c r="A38" s="2"/>
    </row>
    <row r="39" spans="1:10">
      <c r="A39" t="s">
        <v>32</v>
      </c>
      <c r="B39" s="14">
        <f>DEGREES(2*ATAN(B25/(2*F25)))</f>
        <v>73.057710733970339</v>
      </c>
      <c r="C39" t="s">
        <v>36</v>
      </c>
    </row>
    <row r="40" spans="1:10">
      <c r="A40" t="s">
        <v>33</v>
      </c>
      <c r="B40" s="14">
        <f>DEGREES(2*ATAN(B32/(2*F32)))</f>
        <v>58.109208198154292</v>
      </c>
      <c r="C40" t="s">
        <v>36</v>
      </c>
    </row>
    <row r="41" spans="1:10">
      <c r="A41" t="s">
        <v>34</v>
      </c>
      <c r="B41" s="14">
        <f>SQRT(B39^2+B40^2)</f>
        <v>93.349393008765347</v>
      </c>
      <c r="C41" t="s">
        <v>36</v>
      </c>
    </row>
    <row r="42" spans="1:10">
      <c r="A42" s="10" t="s">
        <v>35</v>
      </c>
    </row>
    <row r="44" spans="1:10">
      <c r="A44" s="17" t="s">
        <v>15</v>
      </c>
      <c r="B44" s="17"/>
      <c r="C44" s="17"/>
      <c r="D44" s="17"/>
      <c r="E44" s="17"/>
      <c r="F44" s="17"/>
      <c r="G44" s="17"/>
      <c r="H44" s="17"/>
      <c r="I44" s="17"/>
      <c r="J44" s="17"/>
    </row>
    <row r="45" spans="1:10">
      <c r="A45" s="17" t="s">
        <v>16</v>
      </c>
      <c r="B45" s="17"/>
      <c r="C45" s="17"/>
      <c r="D45" s="17"/>
      <c r="E45" s="17"/>
      <c r="F45" s="17"/>
      <c r="G45" s="17"/>
      <c r="H45" s="17"/>
      <c r="I45" s="17"/>
      <c r="J45" s="17"/>
    </row>
    <row r="46" spans="1:10">
      <c r="A46" s="17" t="s">
        <v>17</v>
      </c>
      <c r="B46" s="17"/>
      <c r="C46" s="17"/>
      <c r="D46" s="17"/>
      <c r="E46" s="17"/>
      <c r="F46" s="17"/>
      <c r="G46" s="17"/>
      <c r="H46" s="17"/>
      <c r="I46" s="17"/>
      <c r="J46" s="17"/>
    </row>
    <row r="47" spans="1:10">
      <c r="A47" s="17" t="s">
        <v>18</v>
      </c>
      <c r="B47" s="17"/>
      <c r="C47" s="17"/>
      <c r="D47" s="17"/>
      <c r="E47" s="17"/>
      <c r="F47" s="17"/>
      <c r="G47" s="17"/>
      <c r="H47" s="17"/>
      <c r="I47" s="17"/>
      <c r="J47" s="17"/>
    </row>
    <row r="49" spans="1:6" ht="26.25">
      <c r="A49" s="3" t="s">
        <v>6</v>
      </c>
    </row>
    <row r="50" spans="1:6" s="6" customFormat="1">
      <c r="A50" s="2" t="s">
        <v>19</v>
      </c>
      <c r="F50" s="8"/>
    </row>
    <row r="52" spans="1:6">
      <c r="A52" t="s">
        <v>37</v>
      </c>
    </row>
    <row r="54" spans="1:6">
      <c r="A54" t="s">
        <v>8</v>
      </c>
    </row>
    <row r="55" spans="1:6">
      <c r="A55" t="s">
        <v>7</v>
      </c>
    </row>
    <row r="56" spans="1:6">
      <c r="A56" t="s">
        <v>10</v>
      </c>
    </row>
    <row r="57" spans="1:6">
      <c r="A57" t="s">
        <v>9</v>
      </c>
    </row>
    <row r="59" spans="1:6">
      <c r="A59" s="2" t="s">
        <v>21</v>
      </c>
    </row>
    <row r="60" spans="1:6">
      <c r="A60" t="s">
        <v>29</v>
      </c>
    </row>
    <row r="62" spans="1:6">
      <c r="A62" s="5" t="s">
        <v>20</v>
      </c>
      <c r="B62" s="21" t="s">
        <v>14</v>
      </c>
      <c r="C62" s="21"/>
      <c r="D62" s="21"/>
      <c r="F62" s="9" t="s">
        <v>11</v>
      </c>
    </row>
    <row r="63" spans="1:6">
      <c r="A63" s="12">
        <v>3.5</v>
      </c>
      <c r="B63" s="18">
        <v>4</v>
      </c>
      <c r="C63" s="19"/>
      <c r="D63" s="20"/>
      <c r="E63" s="11"/>
      <c r="F63" s="13">
        <f>(A63*B63)/G7</f>
        <v>3.8888888888888888</v>
      </c>
    </row>
    <row r="64" spans="1:6">
      <c r="A64" t="s">
        <v>43</v>
      </c>
    </row>
    <row r="66" spans="1:6">
      <c r="A66" s="2" t="s">
        <v>22</v>
      </c>
    </row>
    <row r="67" spans="1:6">
      <c r="A67" t="s">
        <v>30</v>
      </c>
    </row>
    <row r="69" spans="1:6">
      <c r="A69" s="5" t="s">
        <v>20</v>
      </c>
      <c r="B69" s="21" t="s">
        <v>13</v>
      </c>
      <c r="C69" s="21"/>
      <c r="D69" s="21"/>
      <c r="F69" s="9" t="s">
        <v>11</v>
      </c>
    </row>
    <row r="70" spans="1:6">
      <c r="A70" s="12">
        <v>3.5</v>
      </c>
      <c r="B70" s="18">
        <v>3</v>
      </c>
      <c r="C70" s="19"/>
      <c r="D70" s="20"/>
      <c r="E70" s="11"/>
      <c r="F70" s="13">
        <f>(A70*B70)/H7</f>
        <v>3.8888888888888888</v>
      </c>
    </row>
    <row r="71" spans="1:6">
      <c r="A71" t="s">
        <v>44</v>
      </c>
    </row>
    <row r="73" spans="1:6">
      <c r="A73" s="2" t="s">
        <v>31</v>
      </c>
    </row>
    <row r="74" spans="1:6">
      <c r="A74" t="s">
        <v>38</v>
      </c>
    </row>
    <row r="75" spans="1:6">
      <c r="A75" t="s">
        <v>39</v>
      </c>
    </row>
    <row r="76" spans="1:6">
      <c r="A76" s="2"/>
    </row>
    <row r="77" spans="1:6">
      <c r="A77" t="s">
        <v>32</v>
      </c>
      <c r="B77" s="14">
        <f>DEGREES(2*ATAN(B63/(2*A63)))</f>
        <v>59.489762593884443</v>
      </c>
      <c r="C77" t="s">
        <v>36</v>
      </c>
    </row>
    <row r="78" spans="1:6">
      <c r="A78" t="s">
        <v>33</v>
      </c>
      <c r="B78" s="14">
        <f>DEGREES(2*ATAN(B70/(2*A70)))</f>
        <v>46.397181027296369</v>
      </c>
      <c r="C78" t="s">
        <v>36</v>
      </c>
    </row>
    <row r="79" spans="1:6">
      <c r="A79" t="s">
        <v>34</v>
      </c>
      <c r="B79" s="14">
        <f>SQRT(B77^2+B78^2)</f>
        <v>75.443556787551074</v>
      </c>
      <c r="C79" t="s">
        <v>36</v>
      </c>
    </row>
    <row r="80" spans="1:6">
      <c r="A80" s="10" t="s">
        <v>35</v>
      </c>
    </row>
    <row r="82" spans="1:10">
      <c r="A82" s="17" t="s">
        <v>15</v>
      </c>
      <c r="B82" s="17"/>
      <c r="C82" s="17"/>
      <c r="D82" s="17"/>
      <c r="E82" s="17"/>
      <c r="F82" s="17"/>
      <c r="G82" s="17"/>
      <c r="H82" s="17"/>
      <c r="I82" s="17"/>
      <c r="J82" s="17"/>
    </row>
    <row r="83" spans="1:10">
      <c r="A83" s="17" t="s">
        <v>16</v>
      </c>
      <c r="B83" s="17"/>
      <c r="C83" s="17"/>
      <c r="D83" s="17"/>
      <c r="E83" s="17"/>
      <c r="F83" s="17"/>
      <c r="G83" s="17"/>
      <c r="H83" s="17"/>
      <c r="I83" s="17"/>
      <c r="J83" s="17"/>
    </row>
    <row r="84" spans="1:10">
      <c r="A84" s="17" t="s">
        <v>17</v>
      </c>
      <c r="B84" s="17"/>
      <c r="C84" s="17"/>
      <c r="D84" s="17"/>
      <c r="E84" s="17"/>
      <c r="F84" s="17"/>
      <c r="G84" s="17"/>
      <c r="H84" s="17"/>
      <c r="I84" s="17"/>
      <c r="J84" s="17"/>
    </row>
    <row r="85" spans="1:10">
      <c r="A85" s="17" t="s">
        <v>18</v>
      </c>
      <c r="B85" s="17"/>
      <c r="C85" s="17"/>
      <c r="D85" s="17"/>
      <c r="E85" s="17"/>
      <c r="F85" s="17"/>
      <c r="G85" s="17"/>
      <c r="H85" s="17"/>
      <c r="I85" s="17"/>
      <c r="J85" s="17"/>
    </row>
    <row r="87" spans="1:10">
      <c r="A87" t="s">
        <v>41</v>
      </c>
    </row>
  </sheetData>
  <sheetProtection password="E06F" sheet="1" objects="1" scenarios="1"/>
  <mergeCells count="17">
    <mergeCell ref="D7:F7"/>
    <mergeCell ref="A46:J46"/>
    <mergeCell ref="A44:J44"/>
    <mergeCell ref="A47:J47"/>
    <mergeCell ref="B62:D62"/>
    <mergeCell ref="B24:D24"/>
    <mergeCell ref="B25:D25"/>
    <mergeCell ref="B31:D31"/>
    <mergeCell ref="B32:D32"/>
    <mergeCell ref="A45:J45"/>
    <mergeCell ref="A85:J85"/>
    <mergeCell ref="B63:D63"/>
    <mergeCell ref="B69:D69"/>
    <mergeCell ref="B70:D70"/>
    <mergeCell ref="A82:J82"/>
    <mergeCell ref="A83:J83"/>
    <mergeCell ref="A84:J84"/>
  </mergeCells>
  <hyperlinks>
    <hyperlink ref="A8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skinsurgerymed</dc:creator>
  <cp:lastModifiedBy>skinsurgerymed</cp:lastModifiedBy>
  <dcterms:created xsi:type="dcterms:W3CDTF">2009-07-20T22:20:44Z</dcterms:created>
  <dcterms:modified xsi:type="dcterms:W3CDTF">2009-07-21T22:00:53Z</dcterms:modified>
</cp:coreProperties>
</file>