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Ziarul\"/>
    </mc:Choice>
  </mc:AlternateContent>
  <bookViews>
    <workbookView xWindow="0" yWindow="0" windowWidth="19200" windowHeight="7310"/>
  </bookViews>
  <sheets>
    <sheet name="Sheet1" sheetId="1" r:id="rId1"/>
  </sheets>
  <definedNames>
    <definedName name="Slicer_Velocity__m_s">#N/A</definedName>
  </definedNames>
  <calcPr calcId="152511"/>
  <pivotCaches>
    <pivotCache cacheId="1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4" i="1" l="1"/>
  <c r="E93" i="1"/>
  <c r="I81" i="1"/>
  <c r="I58" i="1"/>
  <c r="I59" i="1"/>
  <c r="I60" i="1"/>
  <c r="I61" i="1"/>
  <c r="I62" i="1"/>
  <c r="I63" i="1"/>
  <c r="I64" i="1"/>
  <c r="I65" i="1"/>
  <c r="I66" i="1"/>
  <c r="I67" i="1"/>
  <c r="I68" i="1"/>
  <c r="I69" i="1"/>
  <c r="I70" i="1"/>
  <c r="I71" i="1"/>
  <c r="I72" i="1"/>
  <c r="I73" i="1"/>
  <c r="I74" i="1"/>
  <c r="I75" i="1"/>
  <c r="I76" i="1"/>
  <c r="I77" i="1"/>
  <c r="I78" i="1"/>
  <c r="I79" i="1"/>
  <c r="I80" i="1"/>
  <c r="D87" i="1"/>
  <c r="D48" i="1"/>
  <c r="D43" i="1"/>
  <c r="D38" i="1"/>
</calcChain>
</file>

<file path=xl/sharedStrings.xml><?xml version="1.0" encoding="utf-8"?>
<sst xmlns="http://schemas.openxmlformats.org/spreadsheetml/2006/main" count="48" uniqueCount="33">
  <si>
    <t>No of Obs</t>
  </si>
  <si>
    <t>Velocity (m/s)</t>
  </si>
  <si>
    <t>Launch Angle (degrees)</t>
  </si>
  <si>
    <t>Range (m)</t>
  </si>
  <si>
    <t>Maximum Height (m)</t>
  </si>
  <si>
    <t>Time Duration (s)</t>
  </si>
  <si>
    <t>Question 01: Calculate the maximum value of Range of Projectile.</t>
  </si>
  <si>
    <t>Answer:</t>
  </si>
  <si>
    <t>Question 02: Calculate the average value of Maximum Height.</t>
  </si>
  <si>
    <t>Question 03: Calculate the minimum  value of Time duration.</t>
  </si>
  <si>
    <t>Velocity</t>
  </si>
  <si>
    <t>Which is Between 25-40 as "Moderate Speed"</t>
  </si>
  <si>
    <t xml:space="preserve">Question 04: Specify the velocity which is greater or Equal to 40 as “High Speed” </t>
  </si>
  <si>
    <t>which is Smaller than 25 as "Low Speed"</t>
  </si>
  <si>
    <t>Question 05: Based on the table above Count the number Which are specified as  “High Speed”</t>
  </si>
  <si>
    <t>Velocity :</t>
  </si>
  <si>
    <t>Angle :</t>
  </si>
  <si>
    <t>m/s</t>
  </si>
  <si>
    <t xml:space="preserve">degree </t>
  </si>
  <si>
    <t>((Here we have used the formula "=MAX()"))</t>
  </si>
  <si>
    <t>((Here we have used the formula "=MIN()"))</t>
  </si>
  <si>
    <t>((Here we have used the formula "=AVERAGE()"))</t>
  </si>
  <si>
    <t>Question 08:</t>
  </si>
  <si>
    <t>Question 06:For Which Value of Incident velocity  and Angle, The Range of Projectile would be maximum?</t>
  </si>
  <si>
    <t>Question 07:</t>
  </si>
  <si>
    <t>Creat a pivot chart that shows Range of projectile as a function of incident velocity and angle</t>
  </si>
  <si>
    <t>Sum of Range (m)</t>
  </si>
  <si>
    <t>Row Labels</t>
  </si>
  <si>
    <t>Grand Total</t>
  </si>
  <si>
    <t>Sum of Time Duration (s)</t>
  </si>
  <si>
    <t>(All)</t>
  </si>
  <si>
    <t>Angle(degree)</t>
  </si>
  <si>
    <t>Create a pivot table That shows the relationship between the angle and Time duration and also add velocity as Slicer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</si>
</sst>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b/>
      <sz val="12"/>
      <color theme="1"/>
      <name val="Aptos"/>
      <family val="18"/>
    </font>
    <font>
      <sz val="12"/>
      <color theme="1"/>
      <name val="Aptos"/>
      <family val="18"/>
    </font>
    <font>
      <b/>
      <sz val="11"/>
      <color theme="1"/>
      <name val="Aptos Narrow"/>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999999"/>
      </left>
      <right style="thin">
        <color indexed="64"/>
      </right>
      <top style="thin">
        <color rgb="FF999999"/>
      </top>
      <bottom style="thin">
        <color indexed="64"/>
      </bottom>
      <diagonal/>
    </border>
    <border>
      <left style="thin">
        <color indexed="64"/>
      </left>
      <right style="thin">
        <color indexed="64"/>
      </right>
      <top style="thin">
        <color rgb="FF999999"/>
      </top>
      <bottom style="thin">
        <color indexed="64"/>
      </bottom>
      <diagonal/>
    </border>
    <border>
      <left style="thin">
        <color indexed="64"/>
      </left>
      <right style="thin">
        <color rgb="FF999999"/>
      </right>
      <top style="thin">
        <color rgb="FF999999"/>
      </top>
      <bottom style="thin">
        <color indexed="64"/>
      </bottom>
      <diagonal/>
    </border>
    <border>
      <left style="thin">
        <color rgb="FF999999"/>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999999"/>
      </right>
      <top style="thin">
        <color indexed="64"/>
      </top>
      <bottom style="thin">
        <color indexed="64"/>
      </bottom>
      <diagonal/>
    </border>
    <border>
      <left style="thin">
        <color rgb="FF999999"/>
      </left>
      <right style="thin">
        <color indexed="64"/>
      </right>
      <top style="thin">
        <color indexed="64"/>
      </top>
      <bottom style="thin">
        <color rgb="FF999999"/>
      </bottom>
      <diagonal/>
    </border>
    <border>
      <left style="thin">
        <color indexed="64"/>
      </left>
      <right style="thin">
        <color indexed="64"/>
      </right>
      <top style="thin">
        <color indexed="64"/>
      </top>
      <bottom style="thin">
        <color rgb="FF999999"/>
      </bottom>
      <diagonal/>
    </border>
    <border>
      <left style="thin">
        <color indexed="64"/>
      </left>
      <right style="thin">
        <color rgb="FF999999"/>
      </right>
      <top style="thin">
        <color indexed="64"/>
      </top>
      <bottom style="thin">
        <color rgb="FF999999"/>
      </bottom>
      <diagonal/>
    </border>
    <border>
      <left style="thin">
        <color rgb="FF505050"/>
      </left>
      <right style="thin">
        <color rgb="FF505050"/>
      </right>
      <top style="thin">
        <color rgb="FF505050"/>
      </top>
      <bottom style="thin">
        <color rgb="FF505050"/>
      </bottom>
      <diagonal/>
    </border>
    <border>
      <left style="thin">
        <color indexed="64"/>
      </left>
      <right/>
      <top style="thin">
        <color rgb="FF999999"/>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n">
        <color rgb="FF999999"/>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0" xfId="0" applyBorder="1" applyAlignment="1">
      <alignment horizontal="center" vertical="center"/>
    </xf>
    <xf numFmtId="0" fontId="0" fillId="2" borderId="0" xfId="0" applyFill="1"/>
    <xf numFmtId="0" fontId="0" fillId="2" borderId="0" xfId="0" applyFill="1" applyAlignment="1"/>
    <xf numFmtId="0" fontId="0" fillId="0" borderId="0" xfId="0" applyNumberFormat="1"/>
    <xf numFmtId="0" fontId="0" fillId="0" borderId="0" xfId="0" pivotButton="1"/>
    <xf numFmtId="0" fontId="0" fillId="0" borderId="0" xfId="0" applyAlignment="1">
      <alignment horizontal="left"/>
    </xf>
    <xf numFmtId="0" fontId="0" fillId="0" borderId="5" xfId="0" applyBorder="1"/>
    <xf numFmtId="0" fontId="3" fillId="3" borderId="10" xfId="0" applyFont="1" applyFill="1" applyBorder="1" applyAlignment="1">
      <alignment horizontal="center" vertical="top"/>
    </xf>
    <xf numFmtId="0" fontId="3" fillId="4" borderId="10" xfId="0" applyFont="1" applyFill="1" applyBorder="1" applyAlignment="1">
      <alignment horizontal="center" vertical="top"/>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(1).xlsx]Sheet1!PivotTable2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Sheet1!$D$103</c:f>
              <c:strCache>
                <c:ptCount val="1"/>
                <c:pt idx="0">
                  <c:v>Total</c:v>
                </c:pt>
              </c:strCache>
            </c:strRef>
          </c:tx>
          <c:spPr>
            <a:solidFill>
              <a:schemeClr val="accent1"/>
            </a:solidFill>
            <a:ln>
              <a:noFill/>
            </a:ln>
            <a:effectLst/>
          </c:spPr>
          <c:invertIfNegative val="0"/>
          <c:cat>
            <c:strRef>
              <c:f>Sheet1!$C$104:$C$128</c:f>
              <c:strCache>
                <c:ptCount val="24"/>
                <c:pt idx="0">
                  <c:v>20</c:v>
                </c:pt>
                <c:pt idx="1">
                  <c:v>22</c:v>
                </c:pt>
                <c:pt idx="2">
                  <c:v>23</c:v>
                </c:pt>
                <c:pt idx="3">
                  <c:v>24</c:v>
                </c:pt>
                <c:pt idx="4">
                  <c:v>25</c:v>
                </c:pt>
                <c:pt idx="5">
                  <c:v>26</c:v>
                </c:pt>
                <c:pt idx="6">
                  <c:v>27</c:v>
                </c:pt>
                <c:pt idx="7">
                  <c:v>28</c:v>
                </c:pt>
                <c:pt idx="8">
                  <c:v>29</c:v>
                </c:pt>
                <c:pt idx="9">
                  <c:v>30</c:v>
                </c:pt>
                <c:pt idx="10">
                  <c:v>31</c:v>
                </c:pt>
                <c:pt idx="11">
                  <c:v>32</c:v>
                </c:pt>
                <c:pt idx="12">
                  <c:v>33</c:v>
                </c:pt>
                <c:pt idx="13">
                  <c:v>34</c:v>
                </c:pt>
                <c:pt idx="14">
                  <c:v>35</c:v>
                </c:pt>
                <c:pt idx="15">
                  <c:v>36</c:v>
                </c:pt>
                <c:pt idx="16">
                  <c:v>37</c:v>
                </c:pt>
                <c:pt idx="17">
                  <c:v>38</c:v>
                </c:pt>
                <c:pt idx="18">
                  <c:v>39</c:v>
                </c:pt>
                <c:pt idx="19">
                  <c:v>40</c:v>
                </c:pt>
                <c:pt idx="20">
                  <c:v>41</c:v>
                </c:pt>
                <c:pt idx="21">
                  <c:v>42</c:v>
                </c:pt>
                <c:pt idx="22">
                  <c:v>43</c:v>
                </c:pt>
                <c:pt idx="23">
                  <c:v>44</c:v>
                </c:pt>
              </c:strCache>
            </c:strRef>
          </c:cat>
          <c:val>
            <c:numRef>
              <c:f>Sheet1!$D$104:$D$128</c:f>
              <c:numCache>
                <c:formatCode>General</c:formatCode>
                <c:ptCount val="24"/>
                <c:pt idx="0">
                  <c:v>35.31</c:v>
                </c:pt>
                <c:pt idx="1">
                  <c:v>46.36</c:v>
                </c:pt>
                <c:pt idx="2">
                  <c:v>53.11</c:v>
                </c:pt>
                <c:pt idx="3">
                  <c:v>57.82</c:v>
                </c:pt>
                <c:pt idx="4">
                  <c:v>63.71</c:v>
                </c:pt>
                <c:pt idx="5">
                  <c:v>68.91</c:v>
                </c:pt>
                <c:pt idx="6">
                  <c:v>73.180000000000007</c:v>
                </c:pt>
                <c:pt idx="7">
                  <c:v>61.22</c:v>
                </c:pt>
                <c:pt idx="8">
                  <c:v>80.56</c:v>
                </c:pt>
                <c:pt idx="9">
                  <c:v>79.45</c:v>
                </c:pt>
                <c:pt idx="10">
                  <c:v>84.84</c:v>
                </c:pt>
                <c:pt idx="11">
                  <c:v>79.959999999999994</c:v>
                </c:pt>
                <c:pt idx="12">
                  <c:v>71.36</c:v>
                </c:pt>
                <c:pt idx="13">
                  <c:v>75.75</c:v>
                </c:pt>
                <c:pt idx="14">
                  <c:v>62.44</c:v>
                </c:pt>
                <c:pt idx="15">
                  <c:v>66.06</c:v>
                </c:pt>
                <c:pt idx="16">
                  <c:v>47.73</c:v>
                </c:pt>
                <c:pt idx="17">
                  <c:v>25.56</c:v>
                </c:pt>
                <c:pt idx="18">
                  <c:v>26.92</c:v>
                </c:pt>
                <c:pt idx="19">
                  <c:v>28.32</c:v>
                </c:pt>
                <c:pt idx="20">
                  <c:v>58.61</c:v>
                </c:pt>
                <c:pt idx="21">
                  <c:v>31.22</c:v>
                </c:pt>
                <c:pt idx="22">
                  <c:v>64.459999999999994</c:v>
                </c:pt>
                <c:pt idx="23">
                  <c:v>47.74</c:v>
                </c:pt>
              </c:numCache>
            </c:numRef>
          </c:val>
        </c:ser>
        <c:dLbls>
          <c:showLegendKey val="0"/>
          <c:showVal val="0"/>
          <c:showCatName val="0"/>
          <c:showSerName val="0"/>
          <c:showPercent val="0"/>
          <c:showBubbleSize val="0"/>
        </c:dLbls>
        <c:gapWidth val="219"/>
        <c:overlap val="-27"/>
        <c:axId val="1154709216"/>
        <c:axId val="1154714112"/>
      </c:barChart>
      <c:catAx>
        <c:axId val="115470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714112"/>
        <c:crosses val="autoZero"/>
        <c:auto val="1"/>
        <c:lblAlgn val="ctr"/>
        <c:lblOffset val="100"/>
        <c:noMultiLvlLbl val="0"/>
      </c:catAx>
      <c:valAx>
        <c:axId val="115471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709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(1).xlsx]Sheet1!PivotTable3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Sheet1!$D$138</c:f>
              <c:strCache>
                <c:ptCount val="1"/>
                <c:pt idx="0">
                  <c:v>Total</c:v>
                </c:pt>
              </c:strCache>
            </c:strRef>
          </c:tx>
          <c:spPr>
            <a:solidFill>
              <a:schemeClr val="accent1"/>
            </a:solidFill>
            <a:ln>
              <a:noFill/>
            </a:ln>
            <a:effectLst/>
          </c:spPr>
          <c:invertIfNegative val="0"/>
          <c:cat>
            <c:strRef>
              <c:f>Sheet1!$C$139:$C$152</c:f>
              <c:strCache>
                <c:ptCount val="13"/>
                <c:pt idx="0">
                  <c:v>30</c:v>
                </c:pt>
                <c:pt idx="1">
                  <c:v>35</c:v>
                </c:pt>
                <c:pt idx="2">
                  <c:v>40</c:v>
                </c:pt>
                <c:pt idx="3">
                  <c:v>45</c:v>
                </c:pt>
                <c:pt idx="4">
                  <c:v>50</c:v>
                </c:pt>
                <c:pt idx="5">
                  <c:v>55</c:v>
                </c:pt>
                <c:pt idx="6">
                  <c:v>60</c:v>
                </c:pt>
                <c:pt idx="7">
                  <c:v>65</c:v>
                </c:pt>
                <c:pt idx="8">
                  <c:v>70</c:v>
                </c:pt>
                <c:pt idx="9">
                  <c:v>75</c:v>
                </c:pt>
                <c:pt idx="10">
                  <c:v>80</c:v>
                </c:pt>
                <c:pt idx="11">
                  <c:v>83</c:v>
                </c:pt>
                <c:pt idx="12">
                  <c:v>85</c:v>
                </c:pt>
              </c:strCache>
            </c:strRef>
          </c:cat>
          <c:val>
            <c:numRef>
              <c:f>Sheet1!$D$139:$D$152</c:f>
              <c:numCache>
                <c:formatCode>General</c:formatCode>
                <c:ptCount val="13"/>
                <c:pt idx="0">
                  <c:v>2.04</c:v>
                </c:pt>
                <c:pt idx="1">
                  <c:v>2.57</c:v>
                </c:pt>
                <c:pt idx="2">
                  <c:v>3.15</c:v>
                </c:pt>
                <c:pt idx="3">
                  <c:v>7.35</c:v>
                </c:pt>
                <c:pt idx="4">
                  <c:v>7.81</c:v>
                </c:pt>
                <c:pt idx="5">
                  <c:v>4.84</c:v>
                </c:pt>
                <c:pt idx="6">
                  <c:v>10.77</c:v>
                </c:pt>
                <c:pt idx="7">
                  <c:v>11.08</c:v>
                </c:pt>
                <c:pt idx="8">
                  <c:v>12.83</c:v>
                </c:pt>
                <c:pt idx="9">
                  <c:v>13.98</c:v>
                </c:pt>
                <c:pt idx="10">
                  <c:v>24.29</c:v>
                </c:pt>
                <c:pt idx="11">
                  <c:v>8.9</c:v>
                </c:pt>
                <c:pt idx="12">
                  <c:v>32.29</c:v>
                </c:pt>
              </c:numCache>
            </c:numRef>
          </c:val>
        </c:ser>
        <c:dLbls>
          <c:showLegendKey val="0"/>
          <c:showVal val="0"/>
          <c:showCatName val="0"/>
          <c:showSerName val="0"/>
          <c:showPercent val="0"/>
          <c:showBubbleSize val="0"/>
        </c:dLbls>
        <c:gapWidth val="219"/>
        <c:overlap val="-27"/>
        <c:axId val="1154710304"/>
        <c:axId val="1154716288"/>
      </c:barChart>
      <c:catAx>
        <c:axId val="115471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716288"/>
        <c:crosses val="autoZero"/>
        <c:auto val="1"/>
        <c:lblAlgn val="ctr"/>
        <c:lblOffset val="100"/>
        <c:noMultiLvlLbl val="0"/>
      </c:catAx>
      <c:valAx>
        <c:axId val="115471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710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70138</xdr:colOff>
      <xdr:row>103</xdr:row>
      <xdr:rowOff>73602</xdr:rowOff>
    </xdr:from>
    <xdr:to>
      <xdr:col>15</xdr:col>
      <xdr:colOff>357910</xdr:colOff>
      <xdr:row>123</xdr:row>
      <xdr:rowOff>7216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60324</xdr:colOff>
      <xdr:row>134</xdr:row>
      <xdr:rowOff>168275</xdr:rowOff>
    </xdr:from>
    <xdr:to>
      <xdr:col>13</xdr:col>
      <xdr:colOff>228599</xdr:colOff>
      <xdr:row>150</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355600</xdr:colOff>
      <xdr:row>135</xdr:row>
      <xdr:rowOff>6350</xdr:rowOff>
    </xdr:from>
    <xdr:to>
      <xdr:col>19</xdr:col>
      <xdr:colOff>12700</xdr:colOff>
      <xdr:row>148</xdr:row>
      <xdr:rowOff>134403</xdr:rowOff>
    </xdr:to>
    <mc:AlternateContent xmlns:mc="http://schemas.openxmlformats.org/markup-compatibility/2006">
      <mc:Choice xmlns:a14="http://schemas.microsoft.com/office/drawing/2010/main" Requires="a14">
        <xdr:graphicFrame macro="">
          <xdr:nvGraphicFramePr>
            <xdr:cNvPr id="6" name="Velocity (m/s)"/>
            <xdr:cNvGraphicFramePr/>
          </xdr:nvGraphicFramePr>
          <xdr:xfrm>
            <a:off x="0" y="0"/>
            <a:ext cx="0" cy="0"/>
          </xdr:xfrm>
          <a:graphic>
            <a:graphicData uri="http://schemas.microsoft.com/office/drawing/2010/slicer">
              <sle:slicer xmlns:sle="http://schemas.microsoft.com/office/drawing/2010/slicer" name="Velocity (m/s)"/>
            </a:graphicData>
          </a:graphic>
        </xdr:graphicFrame>
      </mc:Choice>
      <mc:Fallback>
        <xdr:sp macro="" textlink="">
          <xdr:nvSpPr>
            <xdr:cNvPr id="0" name=""/>
            <xdr:cNvSpPr>
              <a:spLocks noTextEdit="1"/>
            </xdr:cNvSpPr>
          </xdr:nvSpPr>
          <xdr:spPr>
            <a:xfrm>
              <a:off x="10573327" y="25875384"/>
              <a:ext cx="1821873" cy="2473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52.966523726849" createdVersion="5" refreshedVersion="5" minRefreshableVersion="3" recordCount="24">
  <cacheSource type="worksheet">
    <worksheetSource ref="C9:H33" sheet="Sheet1"/>
  </cacheSource>
  <cacheFields count="6">
    <cacheField name="No of Obs" numFmtId="0">
      <sharedItems containsSemiMixedTypes="0" containsString="0" containsNumber="1" containsInteger="1" minValue="1" maxValue="24"/>
    </cacheField>
    <cacheField name="Velocity (m/s)" numFmtId="0">
      <sharedItems containsSemiMixedTypes="0" containsString="0" containsNumber="1" containsInteger="1" minValue="20" maxValue="44" count="24">
        <n v="20"/>
        <n v="25"/>
        <n v="30"/>
        <n v="35"/>
        <n v="40"/>
        <n v="22"/>
        <n v="27"/>
        <n v="32"/>
        <n v="37"/>
        <n v="42"/>
        <n v="24"/>
        <n v="29"/>
        <n v="34"/>
        <n v="39"/>
        <n v="44"/>
        <n v="26"/>
        <n v="31"/>
        <n v="36"/>
        <n v="41"/>
        <n v="23"/>
        <n v="28"/>
        <n v="33"/>
        <n v="38"/>
        <n v="43"/>
      </sharedItems>
    </cacheField>
    <cacheField name="Launch Angle (degrees)" numFmtId="0">
      <sharedItems containsSemiMixedTypes="0" containsString="0" containsNumber="1" containsInteger="1" minValue="30" maxValue="85" count="13">
        <n v="30"/>
        <n v="45"/>
        <n v="60"/>
        <n v="75"/>
        <n v="85"/>
        <n v="35"/>
        <n v="50"/>
        <n v="65"/>
        <n v="80"/>
        <n v="40"/>
        <n v="55"/>
        <n v="70"/>
        <n v="83"/>
      </sharedItems>
    </cacheField>
    <cacheField name="Range (m)" numFmtId="0">
      <sharedItems containsSemiMixedTypes="0" containsString="0" containsNumber="1" minValue="25.56" maxValue="84.84" count="24">
        <n v="35.31"/>
        <n v="63.71"/>
        <n v="79.45"/>
        <n v="62.44"/>
        <n v="28.32"/>
        <n v="46.36"/>
        <n v="73.180000000000007"/>
        <n v="79.959999999999994"/>
        <n v="47.73"/>
        <n v="31.22"/>
        <n v="57.82"/>
        <n v="80.56"/>
        <n v="75.75"/>
        <n v="26.92"/>
        <n v="47.74"/>
        <n v="68.91"/>
        <n v="84.84"/>
        <n v="66.06"/>
        <n v="58.61"/>
        <n v="53.11"/>
        <n v="61.22"/>
        <n v="71.36"/>
        <n v="25.56"/>
        <n v="64.459999999999994"/>
      </sharedItems>
    </cacheField>
    <cacheField name="Maximum Height (m)" numFmtId="0">
      <sharedItems containsSemiMixedTypes="0" containsString="0" containsNumber="1" minValue="5.0999999999999996" maxValue="97.21" count="24">
        <n v="5.0999999999999996"/>
        <n v="15.93"/>
        <n v="34.4"/>
        <n v="58.25"/>
        <n v="80.930000000000007"/>
        <n v="8.1199999999999992"/>
        <n v="21.8"/>
        <n v="42.87"/>
        <n v="67.67"/>
        <n v="89.23"/>
        <n v="12.13"/>
        <n v="28.76"/>
        <n v="52.03"/>
        <n v="76.930000000000007"/>
        <n v="97.21"/>
        <n v="17.23"/>
        <n v="36.74"/>
        <n v="61.63"/>
        <n v="83.09"/>
        <n v="15.82"/>
        <n v="32.82"/>
        <n v="49.01"/>
        <n v="73.040000000000006"/>
        <n v="91.4"/>
      </sharedItems>
    </cacheField>
    <cacheField name="Time Duration (s)" numFmtId="0">
      <sharedItems containsSemiMixedTypes="0" containsString="0" containsNumber="1" minValue="2.04" maxValue="8.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
  <r>
    <n v="1"/>
    <x v="0"/>
    <x v="0"/>
    <x v="0"/>
    <x v="0"/>
    <n v="2.04"/>
  </r>
  <r>
    <n v="2"/>
    <x v="1"/>
    <x v="1"/>
    <x v="1"/>
    <x v="1"/>
    <n v="3.6"/>
  </r>
  <r>
    <n v="3"/>
    <x v="2"/>
    <x v="2"/>
    <x v="2"/>
    <x v="2"/>
    <n v="5.3"/>
  </r>
  <r>
    <n v="4"/>
    <x v="3"/>
    <x v="3"/>
    <x v="3"/>
    <x v="3"/>
    <n v="6.89"/>
  </r>
  <r>
    <n v="5"/>
    <x v="4"/>
    <x v="4"/>
    <x v="4"/>
    <x v="4"/>
    <n v="8.1199999999999992"/>
  </r>
  <r>
    <n v="6"/>
    <x v="5"/>
    <x v="5"/>
    <x v="5"/>
    <x v="5"/>
    <n v="2.57"/>
  </r>
  <r>
    <n v="7"/>
    <x v="6"/>
    <x v="6"/>
    <x v="6"/>
    <x v="6"/>
    <n v="4.22"/>
  </r>
  <r>
    <n v="8"/>
    <x v="7"/>
    <x v="7"/>
    <x v="7"/>
    <x v="7"/>
    <n v="5.91"/>
  </r>
  <r>
    <n v="9"/>
    <x v="8"/>
    <x v="8"/>
    <x v="8"/>
    <x v="8"/>
    <n v="7.43"/>
  </r>
  <r>
    <n v="10"/>
    <x v="9"/>
    <x v="4"/>
    <x v="9"/>
    <x v="9"/>
    <n v="8.5299999999999994"/>
  </r>
  <r>
    <n v="11"/>
    <x v="10"/>
    <x v="9"/>
    <x v="10"/>
    <x v="10"/>
    <n v="3.15"/>
  </r>
  <r>
    <n v="12"/>
    <x v="11"/>
    <x v="10"/>
    <x v="11"/>
    <x v="11"/>
    <n v="4.84"/>
  </r>
  <r>
    <n v="13"/>
    <x v="12"/>
    <x v="11"/>
    <x v="12"/>
    <x v="12"/>
    <n v="6.51"/>
  </r>
  <r>
    <n v="14"/>
    <x v="13"/>
    <x v="4"/>
    <x v="13"/>
    <x v="13"/>
    <n v="7.92"/>
  </r>
  <r>
    <n v="15"/>
    <x v="14"/>
    <x v="12"/>
    <x v="14"/>
    <x v="14"/>
    <n v="8.9"/>
  </r>
  <r>
    <n v="16"/>
    <x v="15"/>
    <x v="1"/>
    <x v="15"/>
    <x v="15"/>
    <n v="3.75"/>
  </r>
  <r>
    <n v="17"/>
    <x v="16"/>
    <x v="2"/>
    <x v="16"/>
    <x v="16"/>
    <n v="5.47"/>
  </r>
  <r>
    <n v="18"/>
    <x v="17"/>
    <x v="3"/>
    <x v="17"/>
    <x v="17"/>
    <n v="7.09"/>
  </r>
  <r>
    <n v="19"/>
    <x v="18"/>
    <x v="8"/>
    <x v="18"/>
    <x v="18"/>
    <n v="8.23"/>
  </r>
  <r>
    <n v="20"/>
    <x v="19"/>
    <x v="6"/>
    <x v="19"/>
    <x v="19"/>
    <n v="3.59"/>
  </r>
  <r>
    <n v="21"/>
    <x v="20"/>
    <x v="7"/>
    <x v="20"/>
    <x v="20"/>
    <n v="5.17"/>
  </r>
  <r>
    <n v="22"/>
    <x v="21"/>
    <x v="11"/>
    <x v="21"/>
    <x v="21"/>
    <n v="6.32"/>
  </r>
  <r>
    <n v="23"/>
    <x v="22"/>
    <x v="4"/>
    <x v="22"/>
    <x v="22"/>
    <n v="7.72"/>
  </r>
  <r>
    <n v="24"/>
    <x v="23"/>
    <x v="8"/>
    <x v="23"/>
    <x v="23"/>
    <n v="8.63000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C138:D152" firstHeaderRow="1" firstDataRow="1" firstDataCol="1" rowPageCount="1" colPageCount="1"/>
  <pivotFields count="6">
    <pivotField showAll="0"/>
    <pivotField axis="axisPage" showAll="0">
      <items count="25">
        <item x="0"/>
        <item x="5"/>
        <item x="19"/>
        <item x="10"/>
        <item x="1"/>
        <item x="15"/>
        <item x="6"/>
        <item x="20"/>
        <item x="11"/>
        <item x="2"/>
        <item x="16"/>
        <item x="7"/>
        <item x="21"/>
        <item x="12"/>
        <item x="3"/>
        <item x="17"/>
        <item x="8"/>
        <item x="22"/>
        <item x="13"/>
        <item x="4"/>
        <item x="18"/>
        <item x="9"/>
        <item x="23"/>
        <item x="14"/>
        <item t="default"/>
      </items>
    </pivotField>
    <pivotField axis="axisRow" showAll="0">
      <items count="14">
        <item x="0"/>
        <item x="5"/>
        <item x="9"/>
        <item x="1"/>
        <item x="6"/>
        <item x="10"/>
        <item x="2"/>
        <item x="7"/>
        <item x="11"/>
        <item x="3"/>
        <item x="8"/>
        <item x="12"/>
        <item x="4"/>
        <item t="default"/>
      </items>
    </pivotField>
    <pivotField showAll="0">
      <items count="25">
        <item x="22"/>
        <item x="13"/>
        <item x="4"/>
        <item x="9"/>
        <item x="0"/>
        <item x="5"/>
        <item x="8"/>
        <item x="14"/>
        <item x="19"/>
        <item x="10"/>
        <item x="18"/>
        <item x="20"/>
        <item x="3"/>
        <item x="1"/>
        <item x="23"/>
        <item x="17"/>
        <item x="15"/>
        <item x="21"/>
        <item x="6"/>
        <item x="12"/>
        <item x="2"/>
        <item x="7"/>
        <item x="11"/>
        <item x="16"/>
        <item t="default"/>
      </items>
    </pivotField>
    <pivotField showAll="0">
      <items count="25">
        <item x="0"/>
        <item x="5"/>
        <item x="10"/>
        <item x="19"/>
        <item x="1"/>
        <item x="15"/>
        <item x="6"/>
        <item x="11"/>
        <item x="20"/>
        <item x="2"/>
        <item x="16"/>
        <item x="7"/>
        <item x="21"/>
        <item x="12"/>
        <item x="3"/>
        <item x="17"/>
        <item x="8"/>
        <item x="22"/>
        <item x="13"/>
        <item x="4"/>
        <item x="18"/>
        <item x="9"/>
        <item x="23"/>
        <item x="14"/>
        <item t="default"/>
      </items>
    </pivotField>
    <pivotField dataField="1" showAll="0"/>
  </pivotFields>
  <rowFields count="1">
    <field x="2"/>
  </rowFields>
  <rowItems count="14">
    <i>
      <x/>
    </i>
    <i>
      <x v="1"/>
    </i>
    <i>
      <x v="2"/>
    </i>
    <i>
      <x v="3"/>
    </i>
    <i>
      <x v="4"/>
    </i>
    <i>
      <x v="5"/>
    </i>
    <i>
      <x v="6"/>
    </i>
    <i>
      <x v="7"/>
    </i>
    <i>
      <x v="8"/>
    </i>
    <i>
      <x v="9"/>
    </i>
    <i>
      <x v="10"/>
    </i>
    <i>
      <x v="11"/>
    </i>
    <i>
      <x v="12"/>
    </i>
    <i t="grand">
      <x/>
    </i>
  </rowItems>
  <colItems count="1">
    <i/>
  </colItems>
  <pageFields count="1">
    <pageField fld="1" hier="-1"/>
  </pageFields>
  <dataFields count="1">
    <dataField name="Sum of Time Duration (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C103:D128" firstHeaderRow="1" firstDataRow="1" firstDataCol="1"/>
  <pivotFields count="6">
    <pivotField showAll="0"/>
    <pivotField axis="axisRow" showAll="0">
      <items count="25">
        <item x="0"/>
        <item x="5"/>
        <item x="19"/>
        <item x="10"/>
        <item x="1"/>
        <item x="15"/>
        <item x="6"/>
        <item x="20"/>
        <item x="11"/>
        <item x="2"/>
        <item x="16"/>
        <item x="7"/>
        <item x="21"/>
        <item x="12"/>
        <item x="3"/>
        <item x="17"/>
        <item x="8"/>
        <item x="22"/>
        <item x="13"/>
        <item x="4"/>
        <item x="18"/>
        <item x="9"/>
        <item x="23"/>
        <item x="14"/>
        <item t="default"/>
      </items>
    </pivotField>
    <pivotField showAll="0"/>
    <pivotField dataField="1"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ange (m)"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elocity__m_s" sourceName="Velocity (m/s)">
  <pivotTables>
    <pivotTable tabId="1" name="PivotTable3"/>
    <pivotTable tabId="1" name="PivotTable2"/>
  </pivotTables>
  <data>
    <tabular pivotCacheId="1">
      <items count="24">
        <i x="0" s="1"/>
        <i x="5" s="1"/>
        <i x="19" s="1"/>
        <i x="10" s="1"/>
        <i x="1" s="1"/>
        <i x="15" s="1"/>
        <i x="6" s="1"/>
        <i x="20" s="1"/>
        <i x="11" s="1"/>
        <i x="2" s="1"/>
        <i x="16" s="1"/>
        <i x="7" s="1"/>
        <i x="21" s="1"/>
        <i x="12" s="1"/>
        <i x="3" s="1"/>
        <i x="17" s="1"/>
        <i x="8" s="1"/>
        <i x="22" s="1"/>
        <i x="13" s="1"/>
        <i x="4" s="1"/>
        <i x="18" s="1"/>
        <i x="9" s="1"/>
        <i x="23"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locity (m/s)" cache="Slicer_Velocity__m_s" caption="Velocity (m/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I152"/>
  <sheetViews>
    <sheetView tabSelected="1" zoomScale="88" zoomScaleNormal="88" zoomScaleSheetLayoutView="100" workbookViewId="0">
      <selection activeCell="N130" sqref="N130"/>
    </sheetView>
  </sheetViews>
  <sheetFormatPr defaultRowHeight="14"/>
  <cols>
    <col min="3" max="3" width="12.9140625" customWidth="1"/>
    <col min="4" max="4" width="22.25" customWidth="1"/>
    <col min="5" max="5" width="15" customWidth="1"/>
    <col min="6" max="6" width="9.58203125" customWidth="1"/>
    <col min="7" max="7" width="13" customWidth="1"/>
    <col min="8" max="8" width="10.83203125" customWidth="1"/>
    <col min="9" max="9" width="15.25" customWidth="1"/>
    <col min="10" max="12" width="4.75" customWidth="1"/>
    <col min="13" max="13" width="3.75" customWidth="1"/>
    <col min="14" max="26" width="4.75" customWidth="1"/>
    <col min="27" max="27" width="3.75" customWidth="1"/>
    <col min="28" max="28" width="10.83203125" bestFit="1" customWidth="1"/>
  </cols>
  <sheetData>
    <row r="9" spans="3:8" ht="46.5">
      <c r="C9" s="1" t="s">
        <v>0</v>
      </c>
      <c r="D9" s="2" t="s">
        <v>1</v>
      </c>
      <c r="E9" s="2" t="s">
        <v>31</v>
      </c>
      <c r="F9" s="2" t="s">
        <v>3</v>
      </c>
      <c r="G9" s="2" t="s">
        <v>4</v>
      </c>
      <c r="H9" s="3" t="s">
        <v>5</v>
      </c>
    </row>
    <row r="10" spans="3:8" ht="15.5">
      <c r="C10" s="4">
        <v>1</v>
      </c>
      <c r="D10" s="5">
        <v>20</v>
      </c>
      <c r="E10" s="5">
        <v>30</v>
      </c>
      <c r="F10" s="5">
        <v>35.31</v>
      </c>
      <c r="G10" s="5">
        <v>5.0999999999999996</v>
      </c>
      <c r="H10" s="6">
        <v>2.04</v>
      </c>
    </row>
    <row r="11" spans="3:8" ht="15.5">
      <c r="C11" s="4">
        <v>2</v>
      </c>
      <c r="D11" s="5">
        <v>25</v>
      </c>
      <c r="E11" s="5">
        <v>45</v>
      </c>
      <c r="F11" s="5">
        <v>63.71</v>
      </c>
      <c r="G11" s="5">
        <v>15.93</v>
      </c>
      <c r="H11" s="6">
        <v>3.6</v>
      </c>
    </row>
    <row r="12" spans="3:8" ht="15.5">
      <c r="C12" s="4">
        <v>3</v>
      </c>
      <c r="D12" s="5">
        <v>30</v>
      </c>
      <c r="E12" s="5">
        <v>60</v>
      </c>
      <c r="F12" s="5">
        <v>79.45</v>
      </c>
      <c r="G12" s="5">
        <v>34.4</v>
      </c>
      <c r="H12" s="6">
        <v>5.3</v>
      </c>
    </row>
    <row r="13" spans="3:8" ht="15.5">
      <c r="C13" s="4">
        <v>4</v>
      </c>
      <c r="D13" s="5">
        <v>35</v>
      </c>
      <c r="E13" s="5">
        <v>75</v>
      </c>
      <c r="F13" s="5">
        <v>62.44</v>
      </c>
      <c r="G13" s="5">
        <v>58.25</v>
      </c>
      <c r="H13" s="6">
        <v>6.89</v>
      </c>
    </row>
    <row r="14" spans="3:8" ht="15.5">
      <c r="C14" s="4">
        <v>5</v>
      </c>
      <c r="D14" s="5">
        <v>40</v>
      </c>
      <c r="E14" s="5">
        <v>85</v>
      </c>
      <c r="F14" s="5">
        <v>28.32</v>
      </c>
      <c r="G14" s="5">
        <v>80.930000000000007</v>
      </c>
      <c r="H14" s="6">
        <v>8.1199999999999992</v>
      </c>
    </row>
    <row r="15" spans="3:8" ht="15.5">
      <c r="C15" s="4">
        <v>6</v>
      </c>
      <c r="D15" s="5">
        <v>22</v>
      </c>
      <c r="E15" s="5">
        <v>35</v>
      </c>
      <c r="F15" s="5">
        <v>46.36</v>
      </c>
      <c r="G15" s="5">
        <v>8.1199999999999992</v>
      </c>
      <c r="H15" s="6">
        <v>2.57</v>
      </c>
    </row>
    <row r="16" spans="3:8" ht="15.5">
      <c r="C16" s="4">
        <v>7</v>
      </c>
      <c r="D16" s="5">
        <v>27</v>
      </c>
      <c r="E16" s="5">
        <v>50</v>
      </c>
      <c r="F16" s="5">
        <v>73.180000000000007</v>
      </c>
      <c r="G16" s="5">
        <v>21.8</v>
      </c>
      <c r="H16" s="6">
        <v>4.22</v>
      </c>
    </row>
    <row r="17" spans="3:8" ht="15.5">
      <c r="C17" s="4">
        <v>8</v>
      </c>
      <c r="D17" s="5">
        <v>32</v>
      </c>
      <c r="E17" s="5">
        <v>65</v>
      </c>
      <c r="F17" s="5">
        <v>79.959999999999994</v>
      </c>
      <c r="G17" s="5">
        <v>42.87</v>
      </c>
      <c r="H17" s="6">
        <v>5.91</v>
      </c>
    </row>
    <row r="18" spans="3:8" ht="15.5">
      <c r="C18" s="4">
        <v>9</v>
      </c>
      <c r="D18" s="5">
        <v>37</v>
      </c>
      <c r="E18" s="5">
        <v>80</v>
      </c>
      <c r="F18" s="5">
        <v>47.73</v>
      </c>
      <c r="G18" s="5">
        <v>67.67</v>
      </c>
      <c r="H18" s="6">
        <v>7.43</v>
      </c>
    </row>
    <row r="19" spans="3:8" ht="15.5">
      <c r="C19" s="4">
        <v>10</v>
      </c>
      <c r="D19" s="5">
        <v>42</v>
      </c>
      <c r="E19" s="5">
        <v>85</v>
      </c>
      <c r="F19" s="5">
        <v>31.22</v>
      </c>
      <c r="G19" s="5">
        <v>89.23</v>
      </c>
      <c r="H19" s="6">
        <v>8.5299999999999994</v>
      </c>
    </row>
    <row r="20" spans="3:8" ht="15.5">
      <c r="C20" s="4">
        <v>11</v>
      </c>
      <c r="D20" s="5">
        <v>24</v>
      </c>
      <c r="E20" s="5">
        <v>40</v>
      </c>
      <c r="F20" s="5">
        <v>57.82</v>
      </c>
      <c r="G20" s="5">
        <v>12.13</v>
      </c>
      <c r="H20" s="6">
        <v>3.15</v>
      </c>
    </row>
    <row r="21" spans="3:8" ht="15.5">
      <c r="C21" s="4">
        <v>12</v>
      </c>
      <c r="D21" s="5">
        <v>29</v>
      </c>
      <c r="E21" s="5">
        <v>55</v>
      </c>
      <c r="F21" s="5">
        <v>80.56</v>
      </c>
      <c r="G21" s="5">
        <v>28.76</v>
      </c>
      <c r="H21" s="6">
        <v>4.84</v>
      </c>
    </row>
    <row r="22" spans="3:8" ht="15.5">
      <c r="C22" s="4">
        <v>13</v>
      </c>
      <c r="D22" s="5">
        <v>34</v>
      </c>
      <c r="E22" s="5">
        <v>70</v>
      </c>
      <c r="F22" s="5">
        <v>75.75</v>
      </c>
      <c r="G22" s="5">
        <v>52.03</v>
      </c>
      <c r="H22" s="6">
        <v>6.51</v>
      </c>
    </row>
    <row r="23" spans="3:8" ht="15.5">
      <c r="C23" s="4">
        <v>14</v>
      </c>
      <c r="D23" s="5">
        <v>39</v>
      </c>
      <c r="E23" s="5">
        <v>85</v>
      </c>
      <c r="F23" s="5">
        <v>26.92</v>
      </c>
      <c r="G23" s="5">
        <v>76.930000000000007</v>
      </c>
      <c r="H23" s="6">
        <v>7.92</v>
      </c>
    </row>
    <row r="24" spans="3:8" ht="15.5">
      <c r="C24" s="4">
        <v>15</v>
      </c>
      <c r="D24" s="5">
        <v>44</v>
      </c>
      <c r="E24" s="5">
        <v>83</v>
      </c>
      <c r="F24" s="5">
        <v>47.74</v>
      </c>
      <c r="G24" s="5">
        <v>97.21</v>
      </c>
      <c r="H24" s="6">
        <v>8.9</v>
      </c>
    </row>
    <row r="25" spans="3:8" ht="15.5">
      <c r="C25" s="4">
        <v>16</v>
      </c>
      <c r="D25" s="5">
        <v>26</v>
      </c>
      <c r="E25" s="5">
        <v>45</v>
      </c>
      <c r="F25" s="5">
        <v>68.91</v>
      </c>
      <c r="G25" s="5">
        <v>17.23</v>
      </c>
      <c r="H25" s="6">
        <v>3.75</v>
      </c>
    </row>
    <row r="26" spans="3:8" ht="15.5">
      <c r="C26" s="4">
        <v>17</v>
      </c>
      <c r="D26" s="5">
        <v>31</v>
      </c>
      <c r="E26" s="5">
        <v>60</v>
      </c>
      <c r="F26" s="5">
        <v>84.84</v>
      </c>
      <c r="G26" s="5">
        <v>36.74</v>
      </c>
      <c r="H26" s="6">
        <v>5.47</v>
      </c>
    </row>
    <row r="27" spans="3:8" ht="15.5">
      <c r="C27" s="4">
        <v>18</v>
      </c>
      <c r="D27" s="5">
        <v>36</v>
      </c>
      <c r="E27" s="5">
        <v>75</v>
      </c>
      <c r="F27" s="5">
        <v>66.06</v>
      </c>
      <c r="G27" s="5">
        <v>61.63</v>
      </c>
      <c r="H27" s="6">
        <v>7.09</v>
      </c>
    </row>
    <row r="28" spans="3:8" ht="15.5">
      <c r="C28" s="4">
        <v>19</v>
      </c>
      <c r="D28" s="5">
        <v>41</v>
      </c>
      <c r="E28" s="5">
        <v>80</v>
      </c>
      <c r="F28" s="5">
        <v>58.61</v>
      </c>
      <c r="G28" s="5">
        <v>83.09</v>
      </c>
      <c r="H28" s="6">
        <v>8.23</v>
      </c>
    </row>
    <row r="29" spans="3:8" ht="15.5">
      <c r="C29" s="4">
        <v>20</v>
      </c>
      <c r="D29" s="5">
        <v>23</v>
      </c>
      <c r="E29" s="5">
        <v>50</v>
      </c>
      <c r="F29" s="5">
        <v>53.11</v>
      </c>
      <c r="G29" s="5">
        <v>15.82</v>
      </c>
      <c r="H29" s="6">
        <v>3.59</v>
      </c>
    </row>
    <row r="30" spans="3:8" ht="15.5">
      <c r="C30" s="4">
        <v>21</v>
      </c>
      <c r="D30" s="5">
        <v>28</v>
      </c>
      <c r="E30" s="5">
        <v>65</v>
      </c>
      <c r="F30" s="5">
        <v>61.22</v>
      </c>
      <c r="G30" s="5">
        <v>32.82</v>
      </c>
      <c r="H30" s="6">
        <v>5.17</v>
      </c>
    </row>
    <row r="31" spans="3:8" ht="15.5">
      <c r="C31" s="4">
        <v>22</v>
      </c>
      <c r="D31" s="5">
        <v>33</v>
      </c>
      <c r="E31" s="5">
        <v>70</v>
      </c>
      <c r="F31" s="5">
        <v>71.36</v>
      </c>
      <c r="G31" s="5">
        <v>49.01</v>
      </c>
      <c r="H31" s="6">
        <v>6.32</v>
      </c>
    </row>
    <row r="32" spans="3:8" ht="15.5">
      <c r="C32" s="4">
        <v>23</v>
      </c>
      <c r="D32" s="5">
        <v>38</v>
      </c>
      <c r="E32" s="5">
        <v>85</v>
      </c>
      <c r="F32" s="5">
        <v>25.56</v>
      </c>
      <c r="G32" s="5">
        <v>73.040000000000006</v>
      </c>
      <c r="H32" s="6">
        <v>7.72</v>
      </c>
    </row>
    <row r="33" spans="3:8" ht="15.5">
      <c r="C33" s="7">
        <v>24</v>
      </c>
      <c r="D33" s="8">
        <v>43</v>
      </c>
      <c r="E33" s="8">
        <v>80</v>
      </c>
      <c r="F33" s="8">
        <v>64.459999999999994</v>
      </c>
      <c r="G33" s="8">
        <v>91.4</v>
      </c>
      <c r="H33" s="9">
        <v>8.6300000000000008</v>
      </c>
    </row>
    <row r="36" spans="3:8">
      <c r="C36" t="s">
        <v>6</v>
      </c>
    </row>
    <row r="38" spans="3:8">
      <c r="C38" t="s">
        <v>7</v>
      </c>
      <c r="D38">
        <f>MAX(F10:F33)</f>
        <v>84.84</v>
      </c>
    </row>
    <row r="39" spans="3:8">
      <c r="E39" s="13" t="s">
        <v>19</v>
      </c>
      <c r="F39" s="13"/>
      <c r="G39" s="13"/>
    </row>
    <row r="41" spans="3:8">
      <c r="C41" t="s">
        <v>8</v>
      </c>
    </row>
    <row r="43" spans="3:8">
      <c r="C43" t="s">
        <v>7</v>
      </c>
      <c r="D43">
        <f>AVERAGE(G10:G33)</f>
        <v>48.005833333333349</v>
      </c>
    </row>
    <row r="44" spans="3:8">
      <c r="E44" s="14" t="s">
        <v>21</v>
      </c>
      <c r="F44" s="14"/>
      <c r="G44" s="14"/>
      <c r="H44" s="13"/>
    </row>
    <row r="46" spans="3:8">
      <c r="C46" t="s">
        <v>9</v>
      </c>
    </row>
    <row r="48" spans="3:8">
      <c r="C48" t="s">
        <v>7</v>
      </c>
      <c r="D48">
        <f>MIN(H10:H33)</f>
        <v>2.04</v>
      </c>
    </row>
    <row r="49" spans="3:9">
      <c r="E49" s="13" t="s">
        <v>20</v>
      </c>
      <c r="F49" s="13"/>
      <c r="G49" s="13"/>
    </row>
    <row r="51" spans="3:9">
      <c r="C51" t="s">
        <v>12</v>
      </c>
    </row>
    <row r="52" spans="3:9">
      <c r="E52" t="s">
        <v>11</v>
      </c>
    </row>
    <row r="53" spans="3:9">
      <c r="E53" t="s">
        <v>13</v>
      </c>
    </row>
    <row r="55" spans="3:9">
      <c r="C55" t="s">
        <v>7</v>
      </c>
    </row>
    <row r="57" spans="3:9" ht="46.5">
      <c r="C57" s="21" t="s">
        <v>0</v>
      </c>
      <c r="D57" s="22" t="s">
        <v>1</v>
      </c>
      <c r="E57" s="22" t="s">
        <v>2</v>
      </c>
      <c r="F57" s="22" t="s">
        <v>3</v>
      </c>
      <c r="G57" s="22" t="s">
        <v>4</v>
      </c>
      <c r="H57" s="23" t="s">
        <v>5</v>
      </c>
      <c r="I57" s="19" t="s">
        <v>10</v>
      </c>
    </row>
    <row r="58" spans="3:9" ht="15.5">
      <c r="C58" s="4">
        <v>1</v>
      </c>
      <c r="D58" s="5">
        <v>20</v>
      </c>
      <c r="E58" s="5">
        <v>30</v>
      </c>
      <c r="F58" s="5">
        <v>35.31</v>
      </c>
      <c r="G58" s="5">
        <v>5.0999999999999996</v>
      </c>
      <c r="H58" s="10">
        <v>2.04</v>
      </c>
      <c r="I58" s="20" t="str">
        <f>IF(D58&gt;=40,"High Speed",IF(D58&gt;=25,"Moderate Speed","Low Speed"))</f>
        <v>Low Speed</v>
      </c>
    </row>
    <row r="59" spans="3:9" ht="15.5">
      <c r="C59" s="4">
        <v>2</v>
      </c>
      <c r="D59" s="5">
        <v>25</v>
      </c>
      <c r="E59" s="5">
        <v>45</v>
      </c>
      <c r="F59" s="5">
        <v>63.71</v>
      </c>
      <c r="G59" s="5">
        <v>15.93</v>
      </c>
      <c r="H59" s="10">
        <v>3.6</v>
      </c>
      <c r="I59" s="20" t="str">
        <f t="shared" ref="I59:I81" si="0">IF(D59&gt;=40,"High Speed",IF(D59&gt;=25,"Moderate Speed","Low Speed"))</f>
        <v>Moderate Speed</v>
      </c>
    </row>
    <row r="60" spans="3:9" ht="15.5">
      <c r="C60" s="4">
        <v>3</v>
      </c>
      <c r="D60" s="5">
        <v>30</v>
      </c>
      <c r="E60" s="5">
        <v>60</v>
      </c>
      <c r="F60" s="5">
        <v>79.45</v>
      </c>
      <c r="G60" s="5">
        <v>34.4</v>
      </c>
      <c r="H60" s="10">
        <v>5.3</v>
      </c>
      <c r="I60" s="20" t="str">
        <f t="shared" si="0"/>
        <v>Moderate Speed</v>
      </c>
    </row>
    <row r="61" spans="3:9" ht="15.5">
      <c r="C61" s="4">
        <v>4</v>
      </c>
      <c r="D61" s="5">
        <v>35</v>
      </c>
      <c r="E61" s="5">
        <v>75</v>
      </c>
      <c r="F61" s="5">
        <v>62.44</v>
      </c>
      <c r="G61" s="5">
        <v>58.25</v>
      </c>
      <c r="H61" s="10">
        <v>6.89</v>
      </c>
      <c r="I61" s="20" t="str">
        <f t="shared" si="0"/>
        <v>Moderate Speed</v>
      </c>
    </row>
    <row r="62" spans="3:9" ht="15.5">
      <c r="C62" s="4">
        <v>5</v>
      </c>
      <c r="D62" s="5">
        <v>40</v>
      </c>
      <c r="E62" s="5">
        <v>85</v>
      </c>
      <c r="F62" s="5">
        <v>28.32</v>
      </c>
      <c r="G62" s="5">
        <v>80.930000000000007</v>
      </c>
      <c r="H62" s="10">
        <v>8.1199999999999992</v>
      </c>
      <c r="I62" s="20" t="str">
        <f t="shared" si="0"/>
        <v>High Speed</v>
      </c>
    </row>
    <row r="63" spans="3:9" ht="15.5">
      <c r="C63" s="4">
        <v>6</v>
      </c>
      <c r="D63" s="5">
        <v>22</v>
      </c>
      <c r="E63" s="5">
        <v>35</v>
      </c>
      <c r="F63" s="5">
        <v>46.36</v>
      </c>
      <c r="G63" s="5">
        <v>8.1199999999999992</v>
      </c>
      <c r="H63" s="10">
        <v>2.57</v>
      </c>
      <c r="I63" s="20" t="str">
        <f t="shared" si="0"/>
        <v>Low Speed</v>
      </c>
    </row>
    <row r="64" spans="3:9" ht="15.5">
      <c r="C64" s="4">
        <v>7</v>
      </c>
      <c r="D64" s="5">
        <v>27</v>
      </c>
      <c r="E64" s="5">
        <v>50</v>
      </c>
      <c r="F64" s="5">
        <v>73.180000000000007</v>
      </c>
      <c r="G64" s="5">
        <v>21.8</v>
      </c>
      <c r="H64" s="10">
        <v>4.22</v>
      </c>
      <c r="I64" s="20" t="str">
        <f t="shared" si="0"/>
        <v>Moderate Speed</v>
      </c>
    </row>
    <row r="65" spans="3:9" ht="15.5">
      <c r="C65" s="4">
        <v>8</v>
      </c>
      <c r="D65" s="5">
        <v>32</v>
      </c>
      <c r="E65" s="5">
        <v>65</v>
      </c>
      <c r="F65" s="5">
        <v>79.959999999999994</v>
      </c>
      <c r="G65" s="5">
        <v>42.87</v>
      </c>
      <c r="H65" s="10">
        <v>5.91</v>
      </c>
      <c r="I65" s="20" t="str">
        <f t="shared" si="0"/>
        <v>Moderate Speed</v>
      </c>
    </row>
    <row r="66" spans="3:9" ht="15.5">
      <c r="C66" s="4">
        <v>9</v>
      </c>
      <c r="D66" s="5">
        <v>37</v>
      </c>
      <c r="E66" s="5">
        <v>80</v>
      </c>
      <c r="F66" s="5">
        <v>47.73</v>
      </c>
      <c r="G66" s="5">
        <v>67.67</v>
      </c>
      <c r="H66" s="10">
        <v>7.43</v>
      </c>
      <c r="I66" s="20" t="str">
        <f t="shared" si="0"/>
        <v>Moderate Speed</v>
      </c>
    </row>
    <row r="67" spans="3:9" ht="15.5">
      <c r="C67" s="4">
        <v>10</v>
      </c>
      <c r="D67" s="5">
        <v>42</v>
      </c>
      <c r="E67" s="5">
        <v>85</v>
      </c>
      <c r="F67" s="5">
        <v>31.22</v>
      </c>
      <c r="G67" s="5">
        <v>89.23</v>
      </c>
      <c r="H67" s="10">
        <v>8.5299999999999994</v>
      </c>
      <c r="I67" s="20" t="str">
        <f t="shared" si="0"/>
        <v>High Speed</v>
      </c>
    </row>
    <row r="68" spans="3:9" ht="15.5">
      <c r="C68" s="4">
        <v>11</v>
      </c>
      <c r="D68" s="5">
        <v>24</v>
      </c>
      <c r="E68" s="5">
        <v>40</v>
      </c>
      <c r="F68" s="5">
        <v>57.82</v>
      </c>
      <c r="G68" s="5">
        <v>12.13</v>
      </c>
      <c r="H68" s="10">
        <v>3.15</v>
      </c>
      <c r="I68" s="20" t="str">
        <f t="shared" si="0"/>
        <v>Low Speed</v>
      </c>
    </row>
    <row r="69" spans="3:9" ht="15.5">
      <c r="C69" s="4">
        <v>12</v>
      </c>
      <c r="D69" s="5">
        <v>29</v>
      </c>
      <c r="E69" s="5">
        <v>55</v>
      </c>
      <c r="F69" s="5">
        <v>80.56</v>
      </c>
      <c r="G69" s="5">
        <v>28.76</v>
      </c>
      <c r="H69" s="10">
        <v>4.84</v>
      </c>
      <c r="I69" s="20" t="str">
        <f t="shared" si="0"/>
        <v>Moderate Speed</v>
      </c>
    </row>
    <row r="70" spans="3:9" ht="15.5">
      <c r="C70" s="4">
        <v>13</v>
      </c>
      <c r="D70" s="5">
        <v>34</v>
      </c>
      <c r="E70" s="5">
        <v>70</v>
      </c>
      <c r="F70" s="5">
        <v>75.75</v>
      </c>
      <c r="G70" s="5">
        <v>52.03</v>
      </c>
      <c r="H70" s="10">
        <v>6.51</v>
      </c>
      <c r="I70" s="20" t="str">
        <f t="shared" si="0"/>
        <v>Moderate Speed</v>
      </c>
    </row>
    <row r="71" spans="3:9" ht="15.5">
      <c r="C71" s="4">
        <v>14</v>
      </c>
      <c r="D71" s="5">
        <v>39</v>
      </c>
      <c r="E71" s="5">
        <v>85</v>
      </c>
      <c r="F71" s="5">
        <v>26.92</v>
      </c>
      <c r="G71" s="5">
        <v>76.930000000000007</v>
      </c>
      <c r="H71" s="10">
        <v>7.92</v>
      </c>
      <c r="I71" s="20" t="str">
        <f t="shared" si="0"/>
        <v>Moderate Speed</v>
      </c>
    </row>
    <row r="72" spans="3:9" ht="15.5">
      <c r="C72" s="4">
        <v>15</v>
      </c>
      <c r="D72" s="5">
        <v>44</v>
      </c>
      <c r="E72" s="5">
        <v>83</v>
      </c>
      <c r="F72" s="5">
        <v>47.74</v>
      </c>
      <c r="G72" s="5">
        <v>97.21</v>
      </c>
      <c r="H72" s="10">
        <v>8.9</v>
      </c>
      <c r="I72" s="20" t="str">
        <f t="shared" si="0"/>
        <v>High Speed</v>
      </c>
    </row>
    <row r="73" spans="3:9" ht="15.5">
      <c r="C73" s="4">
        <v>16</v>
      </c>
      <c r="D73" s="5">
        <v>26</v>
      </c>
      <c r="E73" s="5">
        <v>45</v>
      </c>
      <c r="F73" s="5">
        <v>68.91</v>
      </c>
      <c r="G73" s="5">
        <v>17.23</v>
      </c>
      <c r="H73" s="10">
        <v>3.75</v>
      </c>
      <c r="I73" s="20" t="str">
        <f t="shared" si="0"/>
        <v>Moderate Speed</v>
      </c>
    </row>
    <row r="74" spans="3:9" ht="15.5">
      <c r="C74" s="4">
        <v>17</v>
      </c>
      <c r="D74" s="5">
        <v>31</v>
      </c>
      <c r="E74" s="5">
        <v>60</v>
      </c>
      <c r="F74" s="5">
        <v>84.84</v>
      </c>
      <c r="G74" s="5">
        <v>36.74</v>
      </c>
      <c r="H74" s="10">
        <v>5.47</v>
      </c>
      <c r="I74" s="20" t="str">
        <f t="shared" si="0"/>
        <v>Moderate Speed</v>
      </c>
    </row>
    <row r="75" spans="3:9" ht="15.5">
      <c r="C75" s="4">
        <v>18</v>
      </c>
      <c r="D75" s="5">
        <v>36</v>
      </c>
      <c r="E75" s="5">
        <v>75</v>
      </c>
      <c r="F75" s="5">
        <v>66.06</v>
      </c>
      <c r="G75" s="5">
        <v>61.63</v>
      </c>
      <c r="H75" s="10">
        <v>7.09</v>
      </c>
      <c r="I75" s="20" t="str">
        <f t="shared" si="0"/>
        <v>Moderate Speed</v>
      </c>
    </row>
    <row r="76" spans="3:9" ht="15.5">
      <c r="C76" s="4">
        <v>19</v>
      </c>
      <c r="D76" s="5">
        <v>41</v>
      </c>
      <c r="E76" s="5">
        <v>80</v>
      </c>
      <c r="F76" s="5">
        <v>58.61</v>
      </c>
      <c r="G76" s="5">
        <v>83.09</v>
      </c>
      <c r="H76" s="10">
        <v>8.23</v>
      </c>
      <c r="I76" s="20" t="str">
        <f t="shared" si="0"/>
        <v>High Speed</v>
      </c>
    </row>
    <row r="77" spans="3:9" ht="15.5">
      <c r="C77" s="4">
        <v>20</v>
      </c>
      <c r="D77" s="5">
        <v>23</v>
      </c>
      <c r="E77" s="5">
        <v>50</v>
      </c>
      <c r="F77" s="5">
        <v>53.11</v>
      </c>
      <c r="G77" s="5">
        <v>15.82</v>
      </c>
      <c r="H77" s="10">
        <v>3.59</v>
      </c>
      <c r="I77" s="20" t="str">
        <f t="shared" si="0"/>
        <v>Low Speed</v>
      </c>
    </row>
    <row r="78" spans="3:9" ht="15.5">
      <c r="C78" s="4">
        <v>21</v>
      </c>
      <c r="D78" s="5">
        <v>28</v>
      </c>
      <c r="E78" s="5">
        <v>65</v>
      </c>
      <c r="F78" s="5">
        <v>61.22</v>
      </c>
      <c r="G78" s="5">
        <v>32.82</v>
      </c>
      <c r="H78" s="10">
        <v>5.17</v>
      </c>
      <c r="I78" s="20" t="str">
        <f t="shared" si="0"/>
        <v>Moderate Speed</v>
      </c>
    </row>
    <row r="79" spans="3:9" ht="15.5">
      <c r="C79" s="4">
        <v>22</v>
      </c>
      <c r="D79" s="5">
        <v>33</v>
      </c>
      <c r="E79" s="5">
        <v>70</v>
      </c>
      <c r="F79" s="5">
        <v>71.36</v>
      </c>
      <c r="G79" s="5">
        <v>49.01</v>
      </c>
      <c r="H79" s="10">
        <v>6.32</v>
      </c>
      <c r="I79" s="20" t="str">
        <f t="shared" si="0"/>
        <v>Moderate Speed</v>
      </c>
    </row>
    <row r="80" spans="3:9" ht="15.5">
      <c r="C80" s="4">
        <v>23</v>
      </c>
      <c r="D80" s="5">
        <v>38</v>
      </c>
      <c r="E80" s="5">
        <v>85</v>
      </c>
      <c r="F80" s="5">
        <v>25.56</v>
      </c>
      <c r="G80" s="5">
        <v>73.040000000000006</v>
      </c>
      <c r="H80" s="10">
        <v>7.72</v>
      </c>
      <c r="I80" s="20" t="str">
        <f t="shared" si="0"/>
        <v>Moderate Speed</v>
      </c>
    </row>
    <row r="81" spans="3:9" ht="15.5">
      <c r="C81" s="7">
        <v>24</v>
      </c>
      <c r="D81" s="8">
        <v>43</v>
      </c>
      <c r="E81" s="8">
        <v>80</v>
      </c>
      <c r="F81" s="8">
        <v>64.459999999999994</v>
      </c>
      <c r="G81" s="8">
        <v>91.4</v>
      </c>
      <c r="H81" s="11">
        <v>8.6300000000000008</v>
      </c>
      <c r="I81" s="20" t="str">
        <f t="shared" si="0"/>
        <v>High Speed</v>
      </c>
    </row>
    <row r="85" spans="3:9">
      <c r="C85" t="s">
        <v>14</v>
      </c>
    </row>
    <row r="87" spans="3:9">
      <c r="C87" s="18" t="s">
        <v>7</v>
      </c>
      <c r="D87" s="18">
        <f>COUNTIF(I58:I81,I81)</f>
        <v>5</v>
      </c>
    </row>
    <row r="91" spans="3:9">
      <c r="C91" t="s">
        <v>23</v>
      </c>
    </row>
    <row r="93" spans="3:9">
      <c r="C93" t="s">
        <v>7</v>
      </c>
      <c r="D93" s="12" t="s">
        <v>15</v>
      </c>
      <c r="E93" s="12">
        <f>INDEX(D58:D81,MATCH(MAX(F58:F81),F58:F81,0))</f>
        <v>31</v>
      </c>
      <c r="F93" s="12" t="s">
        <v>17</v>
      </c>
    </row>
    <row r="94" spans="3:9">
      <c r="D94" s="12" t="s">
        <v>16</v>
      </c>
      <c r="E94" s="12">
        <f>INDEX(E58:E81,MATCH(MAX(F58:F81),F58:F81,0))</f>
        <v>60</v>
      </c>
      <c r="F94" s="12" t="s">
        <v>18</v>
      </c>
    </row>
    <row r="98" spans="3:4">
      <c r="C98" t="s">
        <v>24</v>
      </c>
      <c r="D98" t="s">
        <v>25</v>
      </c>
    </row>
    <row r="100" spans="3:4">
      <c r="C100" t="s">
        <v>7</v>
      </c>
    </row>
    <row r="103" spans="3:4">
      <c r="C103" s="16" t="s">
        <v>27</v>
      </c>
      <c r="D103" t="s">
        <v>26</v>
      </c>
    </row>
    <row r="104" spans="3:4">
      <c r="C104" s="17">
        <v>20</v>
      </c>
      <c r="D104" s="15">
        <v>35.31</v>
      </c>
    </row>
    <row r="105" spans="3:4">
      <c r="C105" s="17">
        <v>22</v>
      </c>
      <c r="D105" s="15">
        <v>46.36</v>
      </c>
    </row>
    <row r="106" spans="3:4">
      <c r="C106" s="17">
        <v>23</v>
      </c>
      <c r="D106" s="15">
        <v>53.11</v>
      </c>
    </row>
    <row r="107" spans="3:4">
      <c r="C107" s="17">
        <v>24</v>
      </c>
      <c r="D107" s="15">
        <v>57.82</v>
      </c>
    </row>
    <row r="108" spans="3:4">
      <c r="C108" s="17">
        <v>25</v>
      </c>
      <c r="D108" s="15">
        <v>63.71</v>
      </c>
    </row>
    <row r="109" spans="3:4">
      <c r="C109" s="17">
        <v>26</v>
      </c>
      <c r="D109" s="15">
        <v>68.91</v>
      </c>
    </row>
    <row r="110" spans="3:4">
      <c r="C110" s="17">
        <v>27</v>
      </c>
      <c r="D110" s="15">
        <v>73.180000000000007</v>
      </c>
    </row>
    <row r="111" spans="3:4">
      <c r="C111" s="17">
        <v>28</v>
      </c>
      <c r="D111" s="15">
        <v>61.22</v>
      </c>
    </row>
    <row r="112" spans="3:4">
      <c r="C112" s="17">
        <v>29</v>
      </c>
      <c r="D112" s="15">
        <v>80.56</v>
      </c>
    </row>
    <row r="113" spans="3:4">
      <c r="C113" s="17">
        <v>30</v>
      </c>
      <c r="D113" s="15">
        <v>79.45</v>
      </c>
    </row>
    <row r="114" spans="3:4">
      <c r="C114" s="17">
        <v>31</v>
      </c>
      <c r="D114" s="15">
        <v>84.84</v>
      </c>
    </row>
    <row r="115" spans="3:4">
      <c r="C115" s="17">
        <v>32</v>
      </c>
      <c r="D115" s="15">
        <v>79.959999999999994</v>
      </c>
    </row>
    <row r="116" spans="3:4">
      <c r="C116" s="17">
        <v>33</v>
      </c>
      <c r="D116" s="15">
        <v>71.36</v>
      </c>
    </row>
    <row r="117" spans="3:4">
      <c r="C117" s="17">
        <v>34</v>
      </c>
      <c r="D117" s="15">
        <v>75.75</v>
      </c>
    </row>
    <row r="118" spans="3:4">
      <c r="C118" s="17">
        <v>35</v>
      </c>
      <c r="D118" s="15">
        <v>62.44</v>
      </c>
    </row>
    <row r="119" spans="3:4">
      <c r="C119" s="17">
        <v>36</v>
      </c>
      <c r="D119" s="15">
        <v>66.06</v>
      </c>
    </row>
    <row r="120" spans="3:4">
      <c r="C120" s="17">
        <v>37</v>
      </c>
      <c r="D120" s="15">
        <v>47.73</v>
      </c>
    </row>
    <row r="121" spans="3:4">
      <c r="C121" s="17">
        <v>38</v>
      </c>
      <c r="D121" s="15">
        <v>25.56</v>
      </c>
    </row>
    <row r="122" spans="3:4">
      <c r="C122" s="17">
        <v>39</v>
      </c>
      <c r="D122" s="15">
        <v>26.92</v>
      </c>
    </row>
    <row r="123" spans="3:4">
      <c r="C123" s="17">
        <v>40</v>
      </c>
      <c r="D123" s="15">
        <v>28.32</v>
      </c>
    </row>
    <row r="124" spans="3:4">
      <c r="C124" s="17">
        <v>41</v>
      </c>
      <c r="D124" s="15">
        <v>58.61</v>
      </c>
    </row>
    <row r="125" spans="3:4">
      <c r="C125" s="17">
        <v>42</v>
      </c>
      <c r="D125" s="15">
        <v>31.22</v>
      </c>
    </row>
    <row r="126" spans="3:4">
      <c r="C126" s="17">
        <v>43</v>
      </c>
      <c r="D126" s="15">
        <v>64.459999999999994</v>
      </c>
    </row>
    <row r="127" spans="3:4">
      <c r="C127" s="17">
        <v>44</v>
      </c>
      <c r="D127" s="15">
        <v>47.74</v>
      </c>
    </row>
    <row r="128" spans="3:4">
      <c r="C128" s="17" t="s">
        <v>28</v>
      </c>
      <c r="D128" s="15">
        <v>1390.6000000000001</v>
      </c>
    </row>
    <row r="132" spans="3:4">
      <c r="C132" t="s">
        <v>22</v>
      </c>
      <c r="D132" t="s">
        <v>32</v>
      </c>
    </row>
    <row r="134" spans="3:4">
      <c r="C134" t="s">
        <v>7</v>
      </c>
    </row>
    <row r="136" spans="3:4">
      <c r="C136" s="16" t="s">
        <v>1</v>
      </c>
      <c r="D136" t="s">
        <v>30</v>
      </c>
    </row>
    <row r="138" spans="3:4">
      <c r="C138" s="16" t="s">
        <v>27</v>
      </c>
      <c r="D138" t="s">
        <v>29</v>
      </c>
    </row>
    <row r="139" spans="3:4">
      <c r="C139" s="17">
        <v>30</v>
      </c>
      <c r="D139" s="15">
        <v>2.04</v>
      </c>
    </row>
    <row r="140" spans="3:4">
      <c r="C140" s="17">
        <v>35</v>
      </c>
      <c r="D140" s="15">
        <v>2.57</v>
      </c>
    </row>
    <row r="141" spans="3:4">
      <c r="C141" s="17">
        <v>40</v>
      </c>
      <c r="D141" s="15">
        <v>3.15</v>
      </c>
    </row>
    <row r="142" spans="3:4">
      <c r="C142" s="17">
        <v>45</v>
      </c>
      <c r="D142" s="15">
        <v>7.35</v>
      </c>
    </row>
    <row r="143" spans="3:4">
      <c r="C143" s="17">
        <v>50</v>
      </c>
      <c r="D143" s="15">
        <v>7.81</v>
      </c>
    </row>
    <row r="144" spans="3:4">
      <c r="C144" s="17">
        <v>55</v>
      </c>
      <c r="D144" s="15">
        <v>4.84</v>
      </c>
    </row>
    <row r="145" spans="3:4">
      <c r="C145" s="17">
        <v>60</v>
      </c>
      <c r="D145" s="15">
        <v>10.77</v>
      </c>
    </row>
    <row r="146" spans="3:4">
      <c r="C146" s="17">
        <v>65</v>
      </c>
      <c r="D146" s="15">
        <v>11.08</v>
      </c>
    </row>
    <row r="147" spans="3:4">
      <c r="C147" s="17">
        <v>70</v>
      </c>
      <c r="D147" s="15">
        <v>12.83</v>
      </c>
    </row>
    <row r="148" spans="3:4">
      <c r="C148" s="17">
        <v>75</v>
      </c>
      <c r="D148" s="15">
        <v>13.98</v>
      </c>
    </row>
    <row r="149" spans="3:4">
      <c r="C149" s="17">
        <v>80</v>
      </c>
      <c r="D149" s="15">
        <v>24.29</v>
      </c>
    </row>
    <row r="150" spans="3:4">
      <c r="C150" s="17">
        <v>83</v>
      </c>
      <c r="D150" s="15">
        <v>8.9</v>
      </c>
    </row>
    <row r="151" spans="3:4">
      <c r="C151" s="17">
        <v>85</v>
      </c>
      <c r="D151" s="15">
        <v>32.29</v>
      </c>
    </row>
    <row r="152" spans="3:4">
      <c r="C152" s="17" t="s">
        <v>28</v>
      </c>
      <c r="D152" s="15">
        <v>141.9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Jaber Al Mahamud Faiyaz</dc:creator>
  <cp:lastModifiedBy>Hp</cp:lastModifiedBy>
  <dcterms:created xsi:type="dcterms:W3CDTF">2024-06-08T12:52:21Z</dcterms:created>
  <dcterms:modified xsi:type="dcterms:W3CDTF">2024-06-09T18:16:05Z</dcterms:modified>
</cp:coreProperties>
</file>