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neshgah\Teaching\university class\IoT-TA fall 00-01\IoT-TA fall 00-01 - 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4" i="1" l="1"/>
  <c r="X2" i="1" l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7" i="1"/>
  <c r="X48" i="1"/>
  <c r="X49" i="1"/>
  <c r="X50" i="1"/>
  <c r="X51" i="1"/>
  <c r="X52" i="1"/>
  <c r="X53" i="1"/>
  <c r="X55" i="1"/>
  <c r="X56" i="1"/>
  <c r="X57" i="1"/>
  <c r="X58" i="1"/>
  <c r="X59" i="1"/>
  <c r="X60" i="1"/>
  <c r="X61" i="1"/>
  <c r="X62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5" i="1"/>
  <c r="Q56" i="1"/>
  <c r="Q57" i="1"/>
  <c r="Q58" i="1"/>
  <c r="Q59" i="1"/>
  <c r="Q60" i="1"/>
  <c r="Q61" i="1"/>
  <c r="Q6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E2" i="1"/>
  <c r="E3" i="1"/>
  <c r="E4" i="1"/>
  <c r="E5" i="1"/>
  <c r="E6" i="1"/>
  <c r="E7" i="1"/>
  <c r="W7" i="1" s="1"/>
  <c r="E8" i="1"/>
  <c r="E9" i="1"/>
  <c r="W9" i="1" s="1"/>
  <c r="E10" i="1"/>
  <c r="E11" i="1"/>
  <c r="E12" i="1"/>
  <c r="E13" i="1"/>
  <c r="E14" i="1"/>
  <c r="E15" i="1"/>
  <c r="W15" i="1" s="1"/>
  <c r="E16" i="1"/>
  <c r="E17" i="1"/>
  <c r="W17" i="1" s="1"/>
  <c r="E18" i="1"/>
  <c r="E19" i="1"/>
  <c r="E20" i="1"/>
  <c r="W20" i="1" s="1"/>
  <c r="E21" i="1"/>
  <c r="E22" i="1"/>
  <c r="E23" i="1"/>
  <c r="W23" i="1" s="1"/>
  <c r="E24" i="1"/>
  <c r="E25" i="1"/>
  <c r="W25" i="1" s="1"/>
  <c r="E26" i="1"/>
  <c r="E27" i="1"/>
  <c r="E28" i="1"/>
  <c r="W28" i="1" s="1"/>
  <c r="E29" i="1"/>
  <c r="E30" i="1"/>
  <c r="E31" i="1"/>
  <c r="W31" i="1" s="1"/>
  <c r="E32" i="1"/>
  <c r="E33" i="1"/>
  <c r="W33" i="1" s="1"/>
  <c r="E34" i="1"/>
  <c r="E35" i="1"/>
  <c r="E36" i="1"/>
  <c r="W36" i="1" s="1"/>
  <c r="E37" i="1"/>
  <c r="E38" i="1"/>
  <c r="E39" i="1"/>
  <c r="W39" i="1" s="1"/>
  <c r="E40" i="1"/>
  <c r="E41" i="1"/>
  <c r="W41" i="1" s="1"/>
  <c r="E42" i="1"/>
  <c r="E43" i="1"/>
  <c r="E44" i="1"/>
  <c r="W44" i="1" s="1"/>
  <c r="E45" i="1"/>
  <c r="E46" i="1"/>
  <c r="E47" i="1"/>
  <c r="W47" i="1" s="1"/>
  <c r="E48" i="1"/>
  <c r="E49" i="1"/>
  <c r="W49" i="1" s="1"/>
  <c r="E50" i="1"/>
  <c r="E51" i="1"/>
  <c r="E52" i="1"/>
  <c r="W52" i="1" s="1"/>
  <c r="E53" i="1"/>
  <c r="E54" i="1"/>
  <c r="E55" i="1"/>
  <c r="W55" i="1" s="1"/>
  <c r="E56" i="1"/>
  <c r="E57" i="1"/>
  <c r="W57" i="1" s="1"/>
  <c r="E58" i="1"/>
  <c r="E59" i="1"/>
  <c r="E60" i="1"/>
  <c r="W60" i="1" s="1"/>
  <c r="E61" i="1"/>
  <c r="E6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W56" i="1" l="1"/>
  <c r="W48" i="1"/>
  <c r="W40" i="1"/>
  <c r="W32" i="1"/>
  <c r="W24" i="1"/>
  <c r="W16" i="1"/>
  <c r="W8" i="1"/>
  <c r="W62" i="1"/>
  <c r="W54" i="1"/>
  <c r="W46" i="1"/>
  <c r="W38" i="1"/>
  <c r="W30" i="1"/>
  <c r="W22" i="1"/>
  <c r="W14" i="1"/>
  <c r="W6" i="1"/>
  <c r="W61" i="1"/>
  <c r="W53" i="1"/>
  <c r="W45" i="1"/>
  <c r="W37" i="1"/>
  <c r="W29" i="1"/>
  <c r="W21" i="1"/>
  <c r="W13" i="1"/>
  <c r="W5" i="1"/>
  <c r="W12" i="1"/>
  <c r="W4" i="1"/>
  <c r="W59" i="1"/>
  <c r="W51" i="1"/>
  <c r="W43" i="1"/>
  <c r="W35" i="1"/>
  <c r="W27" i="1"/>
  <c r="W19" i="1"/>
  <c r="W11" i="1"/>
  <c r="W3" i="1"/>
  <c r="W58" i="1"/>
  <c r="W50" i="1"/>
  <c r="W42" i="1"/>
  <c r="W34" i="1"/>
  <c r="W26" i="1"/>
  <c r="W18" i="1"/>
  <c r="W10" i="1"/>
  <c r="W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V57" i="1" l="1"/>
  <c r="V49" i="1"/>
  <c r="V41" i="1"/>
  <c r="V33" i="1"/>
  <c r="V25" i="1"/>
  <c r="V17" i="1"/>
  <c r="V9" i="1"/>
  <c r="V56" i="1"/>
  <c r="V48" i="1"/>
  <c r="V40" i="1"/>
  <c r="V32" i="1"/>
  <c r="V24" i="1"/>
  <c r="V16" i="1"/>
  <c r="V8" i="1"/>
  <c r="V39" i="1"/>
  <c r="V62" i="1"/>
  <c r="V54" i="1"/>
  <c r="X54" i="1" s="1"/>
  <c r="V46" i="1"/>
  <c r="X46" i="1" s="1"/>
  <c r="V38" i="1"/>
  <c r="V30" i="1"/>
  <c r="V22" i="1"/>
  <c r="V14" i="1"/>
  <c r="V6" i="1"/>
  <c r="V55" i="1"/>
  <c r="V7" i="1"/>
  <c r="V61" i="1"/>
  <c r="V53" i="1"/>
  <c r="V45" i="1"/>
  <c r="X45" i="1" s="1"/>
  <c r="V37" i="1"/>
  <c r="V29" i="1"/>
  <c r="V21" i="1"/>
  <c r="V13" i="1"/>
  <c r="V5" i="1"/>
  <c r="V15" i="1"/>
  <c r="V60" i="1"/>
  <c r="V52" i="1"/>
  <c r="V44" i="1"/>
  <c r="V36" i="1"/>
  <c r="V28" i="1"/>
  <c r="V20" i="1"/>
  <c r="V12" i="1"/>
  <c r="V4" i="1"/>
  <c r="V47" i="1"/>
  <c r="V23" i="1"/>
  <c r="V59" i="1"/>
  <c r="V51" i="1"/>
  <c r="V43" i="1"/>
  <c r="V35" i="1"/>
  <c r="V27" i="1"/>
  <c r="V19" i="1"/>
  <c r="V11" i="1"/>
  <c r="V3" i="1"/>
  <c r="V31" i="1"/>
  <c r="V58" i="1"/>
  <c r="V50" i="1"/>
  <c r="V42" i="1"/>
  <c r="V34" i="1"/>
  <c r="V26" i="1"/>
  <c r="V18" i="1"/>
  <c r="V10" i="1"/>
  <c r="V2" i="1"/>
</calcChain>
</file>

<file path=xl/sharedStrings.xml><?xml version="1.0" encoding="utf-8"?>
<sst xmlns="http://schemas.openxmlformats.org/spreadsheetml/2006/main" count="180" uniqueCount="168">
  <si>
    <t>نام</t>
  </si>
  <si>
    <t>نام خانوادگی</t>
  </si>
  <si>
    <t>شماره دانشجویی</t>
  </si>
  <si>
    <t>میانترم از ۵ نمره</t>
  </si>
  <si>
    <t>میانترم از ۱۲ نمره</t>
  </si>
  <si>
    <t>پایان ترم از  5 نمره</t>
  </si>
  <si>
    <t>پایان ترم از  ۱۰ نمره</t>
  </si>
  <si>
    <t>تمرین اول از 2/5 نمره</t>
  </si>
  <si>
    <t>تمرین اول از ۱۰۰ نمره</t>
  </si>
  <si>
    <t>تمرین دوم از 3 نمره</t>
  </si>
  <si>
    <t>تمرین دوم از ۱۰۰ نمره</t>
  </si>
  <si>
    <t>تمرین سوم از ۳ نمره</t>
  </si>
  <si>
    <t>تمرین سوم از ۱۰۰ نمره</t>
  </si>
  <si>
    <t>محسن</t>
  </si>
  <si>
    <t>محمدیان</t>
  </si>
  <si>
    <t>9831502</t>
  </si>
  <si>
    <t>10/83</t>
  </si>
  <si>
    <t>شیرین</t>
  </si>
  <si>
    <t>عبادی</t>
  </si>
  <si>
    <t>9734016</t>
  </si>
  <si>
    <t>سیدمحمد</t>
  </si>
  <si>
    <t>حجازی حسینی</t>
  </si>
  <si>
    <t>9733020</t>
  </si>
  <si>
    <t>کوروش</t>
  </si>
  <si>
    <t>شاه نظری</t>
  </si>
  <si>
    <t>9731128</t>
  </si>
  <si>
    <t>عرفان</t>
  </si>
  <si>
    <t>رمضانی</t>
  </si>
  <si>
    <t>9731123</t>
  </si>
  <si>
    <t>امیرمجتبی</t>
  </si>
  <si>
    <t>کیاست</t>
  </si>
  <si>
    <t>9731119</t>
  </si>
  <si>
    <t>ماه وش</t>
  </si>
  <si>
    <t>سیاوش پور</t>
  </si>
  <si>
    <t>9731115</t>
  </si>
  <si>
    <t>کیانا</t>
  </si>
  <si>
    <t>هادی صادق</t>
  </si>
  <si>
    <t>9731105</t>
  </si>
  <si>
    <t>امیرمهدی</t>
  </si>
  <si>
    <t>زرین نژاد</t>
  </si>
  <si>
    <t>9731087</t>
  </si>
  <si>
    <t>دریا</t>
  </si>
  <si>
    <t>زارع مهذبیه</t>
  </si>
  <si>
    <t>9731086</t>
  </si>
  <si>
    <t>ارمین</t>
  </si>
  <si>
    <t>ذوالفقاری داریانی</t>
  </si>
  <si>
    <t>9731082</t>
  </si>
  <si>
    <t>محمدصدرا</t>
  </si>
  <si>
    <t>حائری اسدی</t>
  </si>
  <si>
    <t>9731077</t>
  </si>
  <si>
    <t>محمدمهدی</t>
  </si>
  <si>
    <t>واحدی احمر</t>
  </si>
  <si>
    <t>پریا</t>
  </si>
  <si>
    <t>مهربد</t>
  </si>
  <si>
    <t>9731063</t>
  </si>
  <si>
    <t>محمدحسین</t>
  </si>
  <si>
    <t>لوک زاده</t>
  </si>
  <si>
    <t>9731056</t>
  </si>
  <si>
    <t>سیدکیان</t>
  </si>
  <si>
    <t>کشفی پور</t>
  </si>
  <si>
    <t>ارمان</t>
  </si>
  <si>
    <t>کسائیان</t>
  </si>
  <si>
    <t>9731052</t>
  </si>
  <si>
    <t>فاطمی</t>
  </si>
  <si>
    <t>علی</t>
  </si>
  <si>
    <t>عزیزی</t>
  </si>
  <si>
    <t>9731042</t>
  </si>
  <si>
    <t>پارسا</t>
  </si>
  <si>
    <t>صفائی</t>
  </si>
  <si>
    <t>9731039</t>
  </si>
  <si>
    <t>ماهان</t>
  </si>
  <si>
    <t>زنده دل دلبرحقیقت</t>
  </si>
  <si>
    <t>9731026</t>
  </si>
  <si>
    <t>الهام</t>
  </si>
  <si>
    <t>رازی</t>
  </si>
  <si>
    <t>9731019</t>
  </si>
  <si>
    <t>محمدرضا</t>
  </si>
  <si>
    <t>دورودیان</t>
  </si>
  <si>
    <t>9731018</t>
  </si>
  <si>
    <t>یاسمن</t>
  </si>
  <si>
    <t>حق بین اسیابر</t>
  </si>
  <si>
    <t>9731017</t>
  </si>
  <si>
    <t>حسینی</t>
  </si>
  <si>
    <t>اریان</t>
  </si>
  <si>
    <t>بوکانی</t>
  </si>
  <si>
    <t>سیدعلیرضا</t>
  </si>
  <si>
    <t>اعزاز</t>
  </si>
  <si>
    <t>9731009</t>
  </si>
  <si>
    <t>محمد</t>
  </si>
  <si>
    <t>اسلامی</t>
  </si>
  <si>
    <t>محمدجواد</t>
  </si>
  <si>
    <t>اردستانی</t>
  </si>
  <si>
    <t>محمدابراهیم</t>
  </si>
  <si>
    <t>ادیب زاده</t>
  </si>
  <si>
    <t>9731002</t>
  </si>
  <si>
    <t>فرجی</t>
  </si>
  <si>
    <t>9634024</t>
  </si>
  <si>
    <t>هادی زاده</t>
  </si>
  <si>
    <t>هانیه</t>
  </si>
  <si>
    <t>محمدی اقدم</t>
  </si>
  <si>
    <t>دانیال</t>
  </si>
  <si>
    <t>کردمدانلو</t>
  </si>
  <si>
    <t>ستاک</t>
  </si>
  <si>
    <t>سمانه</t>
  </si>
  <si>
    <t>یاری شیرمرد</t>
  </si>
  <si>
    <t>ارشیا</t>
  </si>
  <si>
    <t>رحیمی</t>
  </si>
  <si>
    <t>پیمان</t>
  </si>
  <si>
    <t>رادکانی</t>
  </si>
  <si>
    <t>محمدحسن</t>
  </si>
  <si>
    <t>رضائی خیرآبادی</t>
  </si>
  <si>
    <t>محمدمعین</t>
  </si>
  <si>
    <t>نصرخادملی</t>
  </si>
  <si>
    <t>امیرحسین</t>
  </si>
  <si>
    <t>غلامیان مقری</t>
  </si>
  <si>
    <t>مهرناز</t>
  </si>
  <si>
    <t>صنوبری وایقان</t>
  </si>
  <si>
    <t>9631047</t>
  </si>
  <si>
    <t>مریم</t>
  </si>
  <si>
    <t>صافی اصفهانی</t>
  </si>
  <si>
    <t>محراب</t>
  </si>
  <si>
    <t>صاف دل</t>
  </si>
  <si>
    <t>شهریان</t>
  </si>
  <si>
    <t>مهسا</t>
  </si>
  <si>
    <t>زاهدی</t>
  </si>
  <si>
    <t>فربد</t>
  </si>
  <si>
    <t>رسائی</t>
  </si>
  <si>
    <t>9631032</t>
  </si>
  <si>
    <t>محمدامین</t>
  </si>
  <si>
    <t>9631030</t>
  </si>
  <si>
    <t>شهریار</t>
  </si>
  <si>
    <t>رئیسی بهان</t>
  </si>
  <si>
    <t>الهه</t>
  </si>
  <si>
    <t>داستان</t>
  </si>
  <si>
    <t>خوش بین</t>
  </si>
  <si>
    <t>یاشار</t>
  </si>
  <si>
    <t>جهانشاهلو</t>
  </si>
  <si>
    <t>9631016</t>
  </si>
  <si>
    <t>تقدسی</t>
  </si>
  <si>
    <t>حسین</t>
  </si>
  <si>
    <t>بهشتی فرد</t>
  </si>
  <si>
    <t>اژدری</t>
  </si>
  <si>
    <t>9631004</t>
  </si>
  <si>
    <t>ریحانه</t>
  </si>
  <si>
    <t>پیامی پور</t>
  </si>
  <si>
    <t>9628021</t>
  </si>
  <si>
    <t>هادی</t>
  </si>
  <si>
    <t>ابراهیمی</t>
  </si>
  <si>
    <t>سعید</t>
  </si>
  <si>
    <t>معروف</t>
  </si>
  <si>
    <t>طلابی</t>
  </si>
  <si>
    <t>9626087</t>
  </si>
  <si>
    <t>کامیار</t>
  </si>
  <si>
    <t>جان پروری</t>
  </si>
  <si>
    <t>9626015</t>
  </si>
  <si>
    <t>حاتمی</t>
  </si>
  <si>
    <t>9613007</t>
  </si>
  <si>
    <t>تمرین چهارم از ۱۰۰ نمره</t>
  </si>
  <si>
    <t>تمرین چهارم از 3 نمره</t>
  </si>
  <si>
    <t>میانترم از ۴ نمره</t>
  </si>
  <si>
    <t>پایان ترم از ۴ نمره</t>
  </si>
  <si>
    <t>تمرین اول از ۲.۸۳ نمره</t>
  </si>
  <si>
    <t>تمرین دوم از ۳.۵۱ نمره</t>
  </si>
  <si>
    <t>تمرین سوم از ۳.۵۱ نمره</t>
  </si>
  <si>
    <t>تمرین چهارم از ۳.۵۱ نمره</t>
  </si>
  <si>
    <t>نمره کلی فرمول اول (۵،۵،۲.۵،۳،۳،۳)</t>
  </si>
  <si>
    <t>نمره کلی فرمول دوم (۴،۴،۲.۸۱،۳.۵۱،۳.۵۱،۳.۵۱)</t>
  </si>
  <si>
    <t>نمره نهایی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</si>
</sst>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_-* #,##0.00\-;_-* &quot;-&quot;??_-;_-@_-"/>
  </numFmts>
  <fonts count="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6"/>
      <color theme="1"/>
      <name val="B Nazanin"/>
      <charset val="178"/>
    </font>
    <font>
      <b/>
      <sz val="16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5" tint="0.59999389629810485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2" fontId="2" fillId="7" borderId="1" xfId="0" applyNumberFormat="1" applyFon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center"/>
    </xf>
    <xf numFmtId="2" fontId="2" fillId="4" borderId="1" xfId="1" applyNumberFormat="1" applyFont="1" applyFill="1" applyBorder="1" applyAlignment="1">
      <alignment horizontal="center"/>
    </xf>
    <xf numFmtId="2" fontId="2" fillId="7" borderId="1" xfId="1" applyNumberFormat="1" applyFont="1" applyFill="1" applyBorder="1" applyAlignment="1">
      <alignment horizontal="center"/>
    </xf>
    <xf numFmtId="2" fontId="2" fillId="6" borderId="1" xfId="1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7" borderId="3" xfId="0" applyNumberFormat="1" applyFont="1" applyFill="1" applyBorder="1" applyAlignment="1">
      <alignment horizontal="center"/>
    </xf>
    <xf numFmtId="2" fontId="2" fillId="6" borderId="3" xfId="0" applyNumberFormat="1" applyFont="1" applyFill="1" applyBorder="1" applyAlignment="1">
      <alignment horizontal="center"/>
    </xf>
    <xf numFmtId="2" fontId="2" fillId="4" borderId="3" xfId="0" applyNumberFormat="1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2" fontId="2" fillId="4" borderId="0" xfId="0" applyNumberFormat="1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numFmt numFmtId="2" formatCode="0.00"/>
      <fill>
        <patternFill patternType="solid">
          <fgColor theme="0" tint="-0.14999847407452621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 Nazanin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62" totalsRowShown="0" headerRowDxfId="28" dataDxfId="26" headerRowBorderDxfId="27" tableBorderDxfId="25" totalsRowBorderDxfId="24">
  <autoFilter ref="A1:X62"/>
  <tableColumns count="24">
    <tableColumn id="1" name="نام" dataDxfId="23"/>
    <tableColumn id="2" name="نام خانوادگی" dataDxfId="22"/>
    <tableColumn id="3" name="شماره دانشجویی" dataDxfId="21"/>
    <tableColumn id="4" name="میانترم از ۵ نمره" dataDxfId="20">
      <calculatedColumnFormula>(Table1[[#This Row],[میانترم از ۱۲ نمره]]/12*5)</calculatedColumnFormula>
    </tableColumn>
    <tableColumn id="18" name="میانترم از ۴ نمره" dataDxfId="19">
      <calculatedColumnFormula>(Table1[[#This Row],[میانترم از ۱۲ نمره]]/12*4)</calculatedColumnFormula>
    </tableColumn>
    <tableColumn id="5" name="میانترم از ۱۲ نمره" dataDxfId="18"/>
    <tableColumn id="6" name="پایان ترم از  5 نمره" dataDxfId="17">
      <calculatedColumnFormula>(Table1[[#This Row],[پایان ترم از  ۱۰ نمره]]/10*5)</calculatedColumnFormula>
    </tableColumn>
    <tableColumn id="19" name="پایان ترم از ۴ نمره" dataDxfId="16">
      <calculatedColumnFormula>(Table1[[#This Row],[پایان ترم از  ۱۰ نمره]]/10*4)</calculatedColumnFormula>
    </tableColumn>
    <tableColumn id="7" name="پایان ترم از  ۱۰ نمره" dataDxfId="15"/>
    <tableColumn id="8" name="تمرین اول از 2/5 نمره" dataDxfId="14">
      <calculatedColumnFormula>(Table1[[#This Row],[تمرین اول از ۱۰۰ نمره]]/100*2.5)</calculatedColumnFormula>
    </tableColumn>
    <tableColumn id="20" name="تمرین اول از ۲.۸۳ نمره" dataDxfId="13">
      <calculatedColumnFormula>(Table1[[#This Row],[تمرین اول از ۱۰۰ نمره]]/100*2.83)</calculatedColumnFormula>
    </tableColumn>
    <tableColumn id="9" name="تمرین اول از ۱۰۰ نمره" dataDxfId="12"/>
    <tableColumn id="10" name="تمرین دوم از 3 نمره" dataDxfId="11">
      <calculatedColumnFormula>(Table1[[#This Row],[تمرین دوم از ۱۰۰ نمره]]/100*3)</calculatedColumnFormula>
    </tableColumn>
    <tableColumn id="21" name="تمرین دوم از ۳.۵۱ نمره" dataDxfId="10">
      <calculatedColumnFormula>(Table1[[#This Row],[تمرین دوم از ۱۰۰ نمره]]/100*3.51)</calculatedColumnFormula>
    </tableColumn>
    <tableColumn id="11" name="تمرین دوم از ۱۰۰ نمره" dataDxfId="9"/>
    <tableColumn id="12" name="تمرین سوم از ۳ نمره" dataDxfId="8">
      <calculatedColumnFormula>(Table1[[#This Row],[تمرین سوم از ۱۰۰ نمره]]/100*3)</calculatedColumnFormula>
    </tableColumn>
    <tableColumn id="22" name="تمرین سوم از ۳.۵۱ نمره" dataDxfId="7">
      <calculatedColumnFormula>(Table1[[#This Row],[تمرین سوم از ۱۰۰ نمره]]/100*3.51)</calculatedColumnFormula>
    </tableColumn>
    <tableColumn id="13" name="تمرین سوم از ۱۰۰ نمره" dataDxfId="6"/>
    <tableColumn id="16" name="تمرین چهارم از 3 نمره" dataDxfId="5">
      <calculatedColumnFormula>(Table1[[#This Row],[تمرین چهارم از ۱۰۰ نمره]]/100*3)</calculatedColumnFormula>
    </tableColumn>
    <tableColumn id="23" name="تمرین چهارم از ۳.۵۱ نمره" dataDxfId="4">
      <calculatedColumnFormula>(Table1[[#This Row],[تمرین چهارم از ۱۰۰ نمره]]/100*3.51)</calculatedColumnFormula>
    </tableColumn>
    <tableColumn id="15" name="تمرین چهارم از ۱۰۰ نمره" dataDxfId="3"/>
    <tableColumn id="14" name="نمره کلی فرمول اول (۵،۵،۲.۵،۳،۳،۳)" dataDxfId="2">
      <calculatedColumnFormula>SUM(D2,G2,J2,M2,P2,S2)</calculatedColumnFormula>
    </tableColumn>
    <tableColumn id="24" name="نمره کلی فرمول دوم (۴،۴،۲.۸۱،۳.۵۱،۳.۵۱،۳.۵۱)" dataDxfId="1">
      <calculatedColumnFormula>SUM(E2,H2,K2,N2,Q2,T2)</calculatedColumnFormula>
    </tableColumn>
    <tableColumn id="25" name="نمره نهایی" dataDxfId="0">
      <calculatedColumnFormula>MAX(V2,W2)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topLeftCell="A43" zoomScale="85" zoomScaleNormal="85" workbookViewId="0">
      <selection activeCell="H49" sqref="H49"/>
    </sheetView>
  </sheetViews>
  <sheetFormatPr defaultRowHeight="15" x14ac:dyDescent="0.25"/>
  <cols>
    <col min="2" max="2" width="18.42578125" customWidth="1"/>
    <col min="3" max="3" width="16.28515625" customWidth="1"/>
    <col min="4" max="4" width="15.7109375" customWidth="1"/>
    <col min="5" max="5" width="16.85546875" customWidth="1"/>
    <col min="6" max="6" width="17.7109375" customWidth="1"/>
    <col min="7" max="7" width="18.85546875" customWidth="1"/>
    <col min="8" max="8" width="20.140625" customWidth="1"/>
    <col min="9" max="9" width="20.28515625" customWidth="1"/>
    <col min="10" max="10" width="18.28515625" customWidth="1"/>
    <col min="11" max="11" width="20.5703125" customWidth="1"/>
    <col min="12" max="12" width="19" customWidth="1"/>
    <col min="13" max="13" width="21.28515625" customWidth="1"/>
    <col min="14" max="14" width="26.28515625" customWidth="1"/>
    <col min="15" max="15" width="22.7109375" customWidth="1"/>
    <col min="16" max="16" width="21" customWidth="1"/>
    <col min="17" max="17" width="21.28515625" customWidth="1"/>
    <col min="18" max="18" width="26.85546875" customWidth="1"/>
    <col min="19" max="20" width="25.7109375" customWidth="1"/>
    <col min="21" max="21" width="26.28515625" customWidth="1"/>
    <col min="22" max="22" width="34.7109375" customWidth="1"/>
    <col min="23" max="23" width="45.140625" style="1" customWidth="1"/>
    <col min="24" max="24" width="31.140625" customWidth="1"/>
  </cols>
  <sheetData>
    <row r="1" spans="1:24" ht="21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159</v>
      </c>
      <c r="F1" s="21" t="s">
        <v>4</v>
      </c>
      <c r="G1" s="21" t="s">
        <v>5</v>
      </c>
      <c r="H1" s="21" t="s">
        <v>160</v>
      </c>
      <c r="I1" s="20" t="s">
        <v>6</v>
      </c>
      <c r="J1" s="20" t="s">
        <v>7</v>
      </c>
      <c r="K1" s="20" t="s">
        <v>161</v>
      </c>
      <c r="L1" s="20" t="s">
        <v>8</v>
      </c>
      <c r="M1" s="20" t="s">
        <v>9</v>
      </c>
      <c r="N1" s="20" t="s">
        <v>162</v>
      </c>
      <c r="O1" s="20" t="s">
        <v>10</v>
      </c>
      <c r="P1" s="20" t="s">
        <v>11</v>
      </c>
      <c r="Q1" s="20" t="s">
        <v>163</v>
      </c>
      <c r="R1" s="20" t="s">
        <v>12</v>
      </c>
      <c r="S1" s="20" t="s">
        <v>158</v>
      </c>
      <c r="T1" s="20" t="s">
        <v>164</v>
      </c>
      <c r="U1" s="20" t="s">
        <v>157</v>
      </c>
      <c r="V1" s="22" t="s">
        <v>165</v>
      </c>
      <c r="W1" s="23" t="s">
        <v>166</v>
      </c>
      <c r="X1" s="20" t="s">
        <v>167</v>
      </c>
    </row>
    <row r="2" spans="1:24" ht="24.75" x14ac:dyDescent="0.6">
      <c r="A2" s="17" t="s">
        <v>13</v>
      </c>
      <c r="B2" s="17" t="s">
        <v>14</v>
      </c>
      <c r="C2" s="17" t="s">
        <v>15</v>
      </c>
      <c r="D2" s="2">
        <f>(Table1[[#This Row],[میانترم از ۱۲ نمره]]/12*5)</f>
        <v>4.5125000000000002</v>
      </c>
      <c r="E2" s="3">
        <f>(Table1[[#This Row],[میانترم از ۱۲ نمره]]/12*4)</f>
        <v>3.61</v>
      </c>
      <c r="F2" s="4" t="s">
        <v>16</v>
      </c>
      <c r="G2" s="5">
        <f>(Table1[[#This Row],[پایان ترم از  ۱۰ نمره]]/10*5)</f>
        <v>5</v>
      </c>
      <c r="H2" s="6">
        <f>(Table1[[#This Row],[پایان ترم از  ۱۰ نمره]]/10*4)</f>
        <v>4</v>
      </c>
      <c r="I2" s="7">
        <v>10</v>
      </c>
      <c r="J2" s="2">
        <f>(Table1[[#This Row],[تمرین اول از ۱۰۰ نمره]]/100*2.5)</f>
        <v>2.5</v>
      </c>
      <c r="K2" s="3">
        <f>(Table1[[#This Row],[تمرین اول از ۱۰۰ نمره]]/100*2.83)</f>
        <v>2.83</v>
      </c>
      <c r="L2" s="7">
        <v>100</v>
      </c>
      <c r="M2" s="2">
        <f>(Table1[[#This Row],[تمرین دوم از ۱۰۰ نمره]]/100*3)</f>
        <v>2.7029999999999998</v>
      </c>
      <c r="N2" s="3">
        <f>(Table1[[#This Row],[تمرین دوم از ۱۰۰ نمره]]/100*3.51)</f>
        <v>3.1625099999999997</v>
      </c>
      <c r="O2" s="7">
        <v>90.1</v>
      </c>
      <c r="P2" s="2">
        <f>(Table1[[#This Row],[تمرین سوم از ۱۰۰ نمره]]/100*3)</f>
        <v>2.823</v>
      </c>
      <c r="Q2" s="3">
        <f>(Table1[[#This Row],[تمرین سوم از ۱۰۰ نمره]]/100*3.51)</f>
        <v>3.3029099999999998</v>
      </c>
      <c r="R2" s="7">
        <v>94.1</v>
      </c>
      <c r="S2" s="2">
        <f>(Table1[[#This Row],[تمرین چهارم از ۱۰۰ نمره]]/100*3)</f>
        <v>3</v>
      </c>
      <c r="T2" s="3">
        <f>(Table1[[#This Row],[تمرین چهارم از ۱۰۰ نمره]]/100*3.51)</f>
        <v>3.51</v>
      </c>
      <c r="U2" s="7">
        <v>100</v>
      </c>
      <c r="V2" s="8">
        <f t="shared" ref="V2:V33" si="0">SUM(D2,G2,J2,M2,P2,S2)</f>
        <v>20.538499999999999</v>
      </c>
      <c r="W2" s="9">
        <f t="shared" ref="W2:W33" si="1">SUM(E2,H2,K2,N2,Q2,T2)</f>
        <v>20.415419999999997</v>
      </c>
      <c r="X2" s="16">
        <f t="shared" ref="X2:X33" si="2">MAX(V2,W2)</f>
        <v>20.538499999999999</v>
      </c>
    </row>
    <row r="3" spans="1:24" ht="24.75" x14ac:dyDescent="0.6">
      <c r="A3" s="18" t="s">
        <v>17</v>
      </c>
      <c r="B3" s="18" t="s">
        <v>18</v>
      </c>
      <c r="C3" s="18" t="s">
        <v>19</v>
      </c>
      <c r="D3" s="8">
        <f>(Table1[[#This Row],[میانترم از ۱۲ نمره]]/12*5)</f>
        <v>4.5625</v>
      </c>
      <c r="E3" s="10">
        <f>(Table1[[#This Row],[میانترم از ۱۲ نمره]]/12*4)</f>
        <v>3.65</v>
      </c>
      <c r="F3" s="11">
        <v>10.95</v>
      </c>
      <c r="G3" s="8">
        <f>(Table1[[#This Row],[پایان ترم از  ۱۰ نمره]]/10*5)</f>
        <v>4.5</v>
      </c>
      <c r="H3" s="10">
        <f>(Table1[[#This Row],[پایان ترم از  ۱۰ نمره]]/10*4)</f>
        <v>3.6</v>
      </c>
      <c r="I3" s="11">
        <v>9</v>
      </c>
      <c r="J3" s="8">
        <f>(Table1[[#This Row],[تمرین اول از ۱۰۰ نمره]]/100*2.5)</f>
        <v>2.1749999999999998</v>
      </c>
      <c r="K3" s="10">
        <f>(Table1[[#This Row],[تمرین اول از ۱۰۰ نمره]]/100*2.83)</f>
        <v>2.4621</v>
      </c>
      <c r="L3" s="11">
        <v>87</v>
      </c>
      <c r="M3" s="8">
        <f>(Table1[[#This Row],[تمرین دوم از ۱۰۰ نمره]]/100*3)</f>
        <v>2.9430000000000001</v>
      </c>
      <c r="N3" s="10">
        <f>(Table1[[#This Row],[تمرین دوم از ۱۰۰ نمره]]/100*3.51)</f>
        <v>3.4433099999999999</v>
      </c>
      <c r="O3" s="11">
        <v>98.1</v>
      </c>
      <c r="P3" s="8">
        <f>(Table1[[#This Row],[تمرین سوم از ۱۰۰ نمره]]/100*3)</f>
        <v>2.7869999999999999</v>
      </c>
      <c r="Q3" s="10">
        <f>(Table1[[#This Row],[تمرین سوم از ۱۰۰ نمره]]/100*3.51)</f>
        <v>3.2607900000000001</v>
      </c>
      <c r="R3" s="11">
        <v>92.9</v>
      </c>
      <c r="S3" s="8">
        <f>(Table1[[#This Row],[تمرین چهارم از ۱۰۰ نمره]]/100*3)</f>
        <v>3</v>
      </c>
      <c r="T3" s="10">
        <f>(Table1[[#This Row],[تمرین چهارم از ۱۰۰ نمره]]/100*3.51)</f>
        <v>3.51</v>
      </c>
      <c r="U3" s="11">
        <v>100</v>
      </c>
      <c r="V3" s="8">
        <f t="shared" si="0"/>
        <v>19.967500000000001</v>
      </c>
      <c r="W3" s="9">
        <f t="shared" si="1"/>
        <v>19.926200000000001</v>
      </c>
      <c r="X3" s="16">
        <f t="shared" si="2"/>
        <v>19.967500000000001</v>
      </c>
    </row>
    <row r="4" spans="1:24" ht="24.75" x14ac:dyDescent="0.6">
      <c r="A4" s="17" t="s">
        <v>20</v>
      </c>
      <c r="B4" s="17" t="s">
        <v>21</v>
      </c>
      <c r="C4" s="17" t="s">
        <v>22</v>
      </c>
      <c r="D4" s="2">
        <f>(Table1[[#This Row],[میانترم از ۱۲ نمره]]/12*5)</f>
        <v>4.375</v>
      </c>
      <c r="E4" s="3">
        <f>(Table1[[#This Row],[میانترم از ۱۲ نمره]]/12*4)</f>
        <v>3.5</v>
      </c>
      <c r="F4" s="7">
        <v>10.5</v>
      </c>
      <c r="G4" s="2">
        <f>(Table1[[#This Row],[پایان ترم از  ۱۰ نمره]]/10*5)</f>
        <v>5</v>
      </c>
      <c r="H4" s="3">
        <f>(Table1[[#This Row],[پایان ترم از  ۱۰ نمره]]/10*4)</f>
        <v>4</v>
      </c>
      <c r="I4" s="7">
        <v>10</v>
      </c>
      <c r="J4" s="2">
        <f>(Table1[[#This Row],[تمرین اول از ۱۰۰ نمره]]/100*2.5)</f>
        <v>2.375</v>
      </c>
      <c r="K4" s="3">
        <f>(Table1[[#This Row],[تمرین اول از ۱۰۰ نمره]]/100*2.83)</f>
        <v>2.6884999999999999</v>
      </c>
      <c r="L4" s="7">
        <v>95</v>
      </c>
      <c r="M4" s="2">
        <f>(Table1[[#This Row],[تمرین دوم از ۱۰۰ نمره]]/100*3)</f>
        <v>3.1604999999999999</v>
      </c>
      <c r="N4" s="3">
        <f>(Table1[[#This Row],[تمرین دوم از ۱۰۰ نمره]]/100*3.51)</f>
        <v>3.6977849999999992</v>
      </c>
      <c r="O4" s="7">
        <v>105.35</v>
      </c>
      <c r="P4" s="2">
        <f>(Table1[[#This Row],[تمرین سوم از ۱۰۰ نمره]]/100*3)</f>
        <v>2.766</v>
      </c>
      <c r="Q4" s="3">
        <f>(Table1[[#This Row],[تمرین سوم از ۱۰۰ نمره]]/100*3.51)</f>
        <v>3.2362199999999999</v>
      </c>
      <c r="R4" s="7">
        <v>92.2</v>
      </c>
      <c r="S4" s="2">
        <f>(Table1[[#This Row],[تمرین چهارم از ۱۰۰ نمره]]/100*3)</f>
        <v>3</v>
      </c>
      <c r="T4" s="3">
        <f>(Table1[[#This Row],[تمرین چهارم از ۱۰۰ نمره]]/100*3.51)</f>
        <v>3.51</v>
      </c>
      <c r="U4" s="7">
        <v>100</v>
      </c>
      <c r="V4" s="8">
        <f t="shared" si="0"/>
        <v>20.676499999999997</v>
      </c>
      <c r="W4" s="9">
        <f t="shared" si="1"/>
        <v>20.632505000000002</v>
      </c>
      <c r="X4" s="16">
        <f t="shared" si="2"/>
        <v>20.676499999999997</v>
      </c>
    </row>
    <row r="5" spans="1:24" ht="24.75" x14ac:dyDescent="0.6">
      <c r="A5" s="18" t="s">
        <v>23</v>
      </c>
      <c r="B5" s="18" t="s">
        <v>24</v>
      </c>
      <c r="C5" s="18" t="s">
        <v>25</v>
      </c>
      <c r="D5" s="8">
        <f>(Table1[[#This Row],[میانترم از ۱۲ نمره]]/12*5)</f>
        <v>4.8125</v>
      </c>
      <c r="E5" s="10">
        <f>(Table1[[#This Row],[میانترم از ۱۲ نمره]]/12*4)</f>
        <v>3.85</v>
      </c>
      <c r="F5" s="11">
        <v>11.55</v>
      </c>
      <c r="G5" s="8">
        <f>(Table1[[#This Row],[پایان ترم از  ۱۰ نمره]]/10*5)</f>
        <v>4.75</v>
      </c>
      <c r="H5" s="10">
        <f>(Table1[[#This Row],[پایان ترم از  ۱۰ نمره]]/10*4)</f>
        <v>3.8</v>
      </c>
      <c r="I5" s="11">
        <v>9.5</v>
      </c>
      <c r="J5" s="8">
        <f>(Table1[[#This Row],[تمرین اول از ۱۰۰ نمره]]/100*2.5)</f>
        <v>2.0749999999999997</v>
      </c>
      <c r="K5" s="10">
        <f>(Table1[[#This Row],[تمرین اول از ۱۰۰ نمره]]/100*2.83)</f>
        <v>2.3489</v>
      </c>
      <c r="L5" s="11">
        <v>83</v>
      </c>
      <c r="M5" s="8">
        <f>(Table1[[#This Row],[تمرین دوم از ۱۰۰ نمره]]/100*3)</f>
        <v>2.82</v>
      </c>
      <c r="N5" s="10">
        <f>(Table1[[#This Row],[تمرین دوم از ۱۰۰ نمره]]/100*3.51)</f>
        <v>3.2993999999999994</v>
      </c>
      <c r="O5" s="11">
        <v>94</v>
      </c>
      <c r="P5" s="8">
        <f>(Table1[[#This Row],[تمرین سوم از ۱۰۰ نمره]]/100*3)</f>
        <v>2.6339999999999999</v>
      </c>
      <c r="Q5" s="10">
        <f>(Table1[[#This Row],[تمرین سوم از ۱۰۰ نمره]]/100*3.51)</f>
        <v>3.0817799999999997</v>
      </c>
      <c r="R5" s="11">
        <v>87.8</v>
      </c>
      <c r="S5" s="8">
        <f>(Table1[[#This Row],[تمرین چهارم از ۱۰۰ نمره]]/100*3)</f>
        <v>3</v>
      </c>
      <c r="T5" s="10">
        <f>(Table1[[#This Row],[تمرین چهارم از ۱۰۰ نمره]]/100*3.51)</f>
        <v>3.51</v>
      </c>
      <c r="U5" s="11">
        <v>100</v>
      </c>
      <c r="V5" s="8">
        <f t="shared" si="0"/>
        <v>20.0915</v>
      </c>
      <c r="W5" s="9">
        <f t="shared" si="1"/>
        <v>19.890079999999998</v>
      </c>
      <c r="X5" s="16">
        <f t="shared" si="2"/>
        <v>20.0915</v>
      </c>
    </row>
    <row r="6" spans="1:24" ht="24.75" x14ac:dyDescent="0.6">
      <c r="A6" s="17" t="s">
        <v>26</v>
      </c>
      <c r="B6" s="17" t="s">
        <v>27</v>
      </c>
      <c r="C6" s="17" t="s">
        <v>28</v>
      </c>
      <c r="D6" s="2">
        <f>(Table1[[#This Row],[میانترم از ۱۲ نمره]]/12*5)</f>
        <v>4.1875</v>
      </c>
      <c r="E6" s="3">
        <f>(Table1[[#This Row],[میانترم از ۱۲ نمره]]/12*4)</f>
        <v>3.35</v>
      </c>
      <c r="F6" s="7">
        <v>10.050000000000001</v>
      </c>
      <c r="G6" s="2">
        <f>(Table1[[#This Row],[پایان ترم از  ۱۰ نمره]]/10*5)</f>
        <v>4.75</v>
      </c>
      <c r="H6" s="3">
        <f>(Table1[[#This Row],[پایان ترم از  ۱۰ نمره]]/10*4)</f>
        <v>3.8</v>
      </c>
      <c r="I6" s="7">
        <v>9.5</v>
      </c>
      <c r="J6" s="2">
        <f>(Table1[[#This Row],[تمرین اول از ۱۰۰ نمره]]/100*2.5)</f>
        <v>2</v>
      </c>
      <c r="K6" s="3">
        <f>(Table1[[#This Row],[تمرین اول از ۱۰۰ نمره]]/100*2.83)</f>
        <v>2.2640000000000002</v>
      </c>
      <c r="L6" s="7">
        <v>80</v>
      </c>
      <c r="M6" s="2">
        <f>(Table1[[#This Row],[تمرین دوم از ۱۰۰ نمره]]/100*3)</f>
        <v>2.9820000000000002</v>
      </c>
      <c r="N6" s="3">
        <f>(Table1[[#This Row],[تمرین دوم از ۱۰۰ نمره]]/100*3.51)</f>
        <v>3.4889400000000004</v>
      </c>
      <c r="O6" s="7">
        <v>99.4</v>
      </c>
      <c r="P6" s="2">
        <f>(Table1[[#This Row],[تمرین سوم از ۱۰۰ نمره]]/100*3)</f>
        <v>2.31</v>
      </c>
      <c r="Q6" s="3">
        <f>(Table1[[#This Row],[تمرین سوم از ۱۰۰ نمره]]/100*3.51)</f>
        <v>2.7027000000000001</v>
      </c>
      <c r="R6" s="7">
        <v>77</v>
      </c>
      <c r="S6" s="2">
        <f>(Table1[[#This Row],[تمرین چهارم از ۱۰۰ نمره]]/100*3)</f>
        <v>3</v>
      </c>
      <c r="T6" s="3">
        <f>(Table1[[#This Row],[تمرین چهارم از ۱۰۰ نمره]]/100*3.51)</f>
        <v>3.51</v>
      </c>
      <c r="U6" s="7">
        <v>100</v>
      </c>
      <c r="V6" s="8">
        <f t="shared" si="0"/>
        <v>19.229499999999998</v>
      </c>
      <c r="W6" s="9">
        <f t="shared" si="1"/>
        <v>19.115639999999999</v>
      </c>
      <c r="X6" s="16">
        <f t="shared" si="2"/>
        <v>19.229499999999998</v>
      </c>
    </row>
    <row r="7" spans="1:24" ht="24.75" x14ac:dyDescent="0.6">
      <c r="A7" s="18" t="s">
        <v>29</v>
      </c>
      <c r="B7" s="18" t="s">
        <v>30</v>
      </c>
      <c r="C7" s="18" t="s">
        <v>31</v>
      </c>
      <c r="D7" s="8">
        <f>(Table1[[#This Row],[میانترم از ۱۲ نمره]]/12*5)</f>
        <v>3.85</v>
      </c>
      <c r="E7" s="10">
        <f>(Table1[[#This Row],[میانترم از ۱۲ نمره]]/12*4)</f>
        <v>3.08</v>
      </c>
      <c r="F7" s="11">
        <v>9.24</v>
      </c>
      <c r="G7" s="8">
        <f>(Table1[[#This Row],[پایان ترم از  ۱۰ نمره]]/10*5)</f>
        <v>4.375</v>
      </c>
      <c r="H7" s="10">
        <f>(Table1[[#This Row],[پایان ترم از  ۱۰ نمره]]/10*4)</f>
        <v>3.5</v>
      </c>
      <c r="I7" s="11">
        <v>8.75</v>
      </c>
      <c r="J7" s="8">
        <f>(Table1[[#This Row],[تمرین اول از ۱۰۰ نمره]]/100*2.5)</f>
        <v>1.9500000000000002</v>
      </c>
      <c r="K7" s="10">
        <f>(Table1[[#This Row],[تمرین اول از ۱۰۰ نمره]]/100*2.83)</f>
        <v>2.2074000000000003</v>
      </c>
      <c r="L7" s="11">
        <v>78</v>
      </c>
      <c r="M7" s="8">
        <f>(Table1[[#This Row],[تمرین دوم از ۱۰۰ نمره]]/100*3)</f>
        <v>2.895</v>
      </c>
      <c r="N7" s="10">
        <f>(Table1[[#This Row],[تمرین دوم از ۱۰۰ نمره]]/100*3.51)</f>
        <v>3.3871499999999997</v>
      </c>
      <c r="O7" s="11">
        <v>96.5</v>
      </c>
      <c r="P7" s="8">
        <f>(Table1[[#This Row],[تمرین سوم از ۱۰۰ نمره]]/100*3)</f>
        <v>1.5187499999999998</v>
      </c>
      <c r="Q7" s="10">
        <f>(Table1[[#This Row],[تمرین سوم از ۱۰۰ نمره]]/100*3.51)</f>
        <v>1.7769374999999998</v>
      </c>
      <c r="R7" s="11">
        <v>50.625</v>
      </c>
      <c r="S7" s="8">
        <f>(Table1[[#This Row],[تمرین چهارم از ۱۰۰ نمره]]/100*3)</f>
        <v>0.27</v>
      </c>
      <c r="T7" s="10">
        <f>(Table1[[#This Row],[تمرین چهارم از ۱۰۰ نمره]]/100*3.51)</f>
        <v>0.31589999999999996</v>
      </c>
      <c r="U7" s="11">
        <v>9</v>
      </c>
      <c r="V7" s="8">
        <f t="shared" si="0"/>
        <v>14.858750000000001</v>
      </c>
      <c r="W7" s="9">
        <f t="shared" si="1"/>
        <v>14.267387499999998</v>
      </c>
      <c r="X7" s="16">
        <f t="shared" si="2"/>
        <v>14.858750000000001</v>
      </c>
    </row>
    <row r="8" spans="1:24" ht="24.75" x14ac:dyDescent="0.6">
      <c r="A8" s="17" t="s">
        <v>32</v>
      </c>
      <c r="B8" s="17" t="s">
        <v>33</v>
      </c>
      <c r="C8" s="17" t="s">
        <v>34</v>
      </c>
      <c r="D8" s="2">
        <f>(Table1[[#This Row],[میانترم از ۱۲ نمره]]/12*5)</f>
        <v>4.6875</v>
      </c>
      <c r="E8" s="3">
        <f>(Table1[[#This Row],[میانترم از ۱۲ نمره]]/12*4)</f>
        <v>3.75</v>
      </c>
      <c r="F8" s="7">
        <v>11.25</v>
      </c>
      <c r="G8" s="2">
        <f>(Table1[[#This Row],[پایان ترم از  ۱۰ نمره]]/10*5)</f>
        <v>5</v>
      </c>
      <c r="H8" s="3">
        <f>(Table1[[#This Row],[پایان ترم از  ۱۰ نمره]]/10*4)</f>
        <v>4</v>
      </c>
      <c r="I8" s="7">
        <v>10</v>
      </c>
      <c r="J8" s="2">
        <f>(Table1[[#This Row],[تمرین اول از ۱۰۰ نمره]]/100*2.5)</f>
        <v>2.5</v>
      </c>
      <c r="K8" s="3">
        <f>(Table1[[#This Row],[تمرین اول از ۱۰۰ نمره]]/100*2.83)</f>
        <v>2.83</v>
      </c>
      <c r="L8" s="7">
        <v>100</v>
      </c>
      <c r="M8" s="2">
        <f>(Table1[[#This Row],[تمرین دوم از ۱۰۰ نمره]]/100*3)</f>
        <v>3</v>
      </c>
      <c r="N8" s="3">
        <f>(Table1[[#This Row],[تمرین دوم از ۱۰۰ نمره]]/100*3.51)</f>
        <v>3.51</v>
      </c>
      <c r="O8" s="7">
        <v>100</v>
      </c>
      <c r="P8" s="2">
        <f>(Table1[[#This Row],[تمرین سوم از ۱۰۰ نمره]]/100*3)</f>
        <v>2.9520000000000004</v>
      </c>
      <c r="Q8" s="3">
        <f>(Table1[[#This Row],[تمرین سوم از ۱۰۰ نمره]]/100*3.51)</f>
        <v>3.45384</v>
      </c>
      <c r="R8" s="7">
        <v>98.4</v>
      </c>
      <c r="S8" s="2">
        <f>(Table1[[#This Row],[تمرین چهارم از ۱۰۰ نمره]]/100*3)</f>
        <v>3</v>
      </c>
      <c r="T8" s="3">
        <f>(Table1[[#This Row],[تمرین چهارم از ۱۰۰ نمره]]/100*3.51)</f>
        <v>3.51</v>
      </c>
      <c r="U8" s="7">
        <v>100</v>
      </c>
      <c r="V8" s="8">
        <f t="shared" si="0"/>
        <v>21.139500000000002</v>
      </c>
      <c r="W8" s="9">
        <f t="shared" si="1"/>
        <v>21.053840000000001</v>
      </c>
      <c r="X8" s="16">
        <f t="shared" si="2"/>
        <v>21.139500000000002</v>
      </c>
    </row>
    <row r="9" spans="1:24" ht="24.75" x14ac:dyDescent="0.6">
      <c r="A9" s="18" t="s">
        <v>35</v>
      </c>
      <c r="B9" s="18" t="s">
        <v>36</v>
      </c>
      <c r="C9" s="18" t="s">
        <v>37</v>
      </c>
      <c r="D9" s="8">
        <f>(Table1[[#This Row],[میانترم از ۱۲ نمره]]/12*5)</f>
        <v>4.5625</v>
      </c>
      <c r="E9" s="10">
        <f>(Table1[[#This Row],[میانترم از ۱۲ نمره]]/12*4)</f>
        <v>3.65</v>
      </c>
      <c r="F9" s="11">
        <v>10.95</v>
      </c>
      <c r="G9" s="8">
        <f>(Table1[[#This Row],[پایان ترم از  ۱۰ نمره]]/10*5)</f>
        <v>5</v>
      </c>
      <c r="H9" s="10">
        <f>(Table1[[#This Row],[پایان ترم از  ۱۰ نمره]]/10*4)</f>
        <v>4</v>
      </c>
      <c r="I9" s="11">
        <v>10</v>
      </c>
      <c r="J9" s="8">
        <f>(Table1[[#This Row],[تمرین اول از ۱۰۰ نمره]]/100*2.5)</f>
        <v>2</v>
      </c>
      <c r="K9" s="10">
        <f>(Table1[[#This Row],[تمرین اول از ۱۰۰ نمره]]/100*2.83)</f>
        <v>2.2640000000000002</v>
      </c>
      <c r="L9" s="11">
        <v>80</v>
      </c>
      <c r="M9" s="8">
        <f>(Table1[[#This Row],[تمرین دوم از ۱۰۰ نمره]]/100*3)</f>
        <v>2.9820000000000002</v>
      </c>
      <c r="N9" s="10">
        <f>(Table1[[#This Row],[تمرین دوم از ۱۰۰ نمره]]/100*3.51)</f>
        <v>3.4889400000000004</v>
      </c>
      <c r="O9" s="11">
        <v>99.4</v>
      </c>
      <c r="P9" s="8">
        <f>(Table1[[#This Row],[تمرین سوم از ۱۰۰ نمره]]/100*3)</f>
        <v>2.8410000000000002</v>
      </c>
      <c r="Q9" s="10">
        <f>(Table1[[#This Row],[تمرین سوم از ۱۰۰ نمره]]/100*3.51)</f>
        <v>3.3239700000000001</v>
      </c>
      <c r="R9" s="11">
        <v>94.7</v>
      </c>
      <c r="S9" s="8">
        <f>(Table1[[#This Row],[تمرین چهارم از ۱۰۰ نمره]]/100*3)</f>
        <v>3</v>
      </c>
      <c r="T9" s="10">
        <f>(Table1[[#This Row],[تمرین چهارم از ۱۰۰ نمره]]/100*3.51)</f>
        <v>3.51</v>
      </c>
      <c r="U9" s="11">
        <v>100</v>
      </c>
      <c r="V9" s="8">
        <f t="shared" si="0"/>
        <v>20.3855</v>
      </c>
      <c r="W9" s="9">
        <f t="shared" si="1"/>
        <v>20.236910000000002</v>
      </c>
      <c r="X9" s="16">
        <f t="shared" si="2"/>
        <v>20.3855</v>
      </c>
    </row>
    <row r="10" spans="1:24" ht="24.75" x14ac:dyDescent="0.6">
      <c r="A10" s="17" t="s">
        <v>38</v>
      </c>
      <c r="B10" s="17" t="s">
        <v>39</v>
      </c>
      <c r="C10" s="17" t="s">
        <v>40</v>
      </c>
      <c r="D10" s="2">
        <f>(Table1[[#This Row],[میانترم از ۱۲ نمره]]/12*5)</f>
        <v>4.875</v>
      </c>
      <c r="E10" s="3">
        <f>(Table1[[#This Row],[میانترم از ۱۲ نمره]]/12*4)</f>
        <v>3.9</v>
      </c>
      <c r="F10" s="7">
        <v>11.7</v>
      </c>
      <c r="G10" s="2">
        <f>(Table1[[#This Row],[پایان ترم از  ۱۰ نمره]]/10*5)</f>
        <v>4.9000000000000004</v>
      </c>
      <c r="H10" s="3">
        <f>(Table1[[#This Row],[پایان ترم از  ۱۰ نمره]]/10*4)</f>
        <v>3.9200000000000004</v>
      </c>
      <c r="I10" s="7">
        <v>9.8000000000000007</v>
      </c>
      <c r="J10" s="2">
        <f>(Table1[[#This Row],[تمرین اول از ۱۰۰ نمره]]/100*2.5)</f>
        <v>2.5</v>
      </c>
      <c r="K10" s="3">
        <f>(Table1[[#This Row],[تمرین اول از ۱۰۰ نمره]]/100*2.83)</f>
        <v>2.83</v>
      </c>
      <c r="L10" s="7">
        <v>100</v>
      </c>
      <c r="M10" s="2">
        <f>(Table1[[#This Row],[تمرین دوم از ۱۰۰ نمره]]/100*3)</f>
        <v>3.2370000000000001</v>
      </c>
      <c r="N10" s="3">
        <f>(Table1[[#This Row],[تمرین دوم از ۱۰۰ نمره]]/100*3.51)</f>
        <v>3.7872899999999996</v>
      </c>
      <c r="O10" s="7">
        <v>107.9</v>
      </c>
      <c r="P10" s="2">
        <f>(Table1[[#This Row],[تمرین سوم از ۱۰۰ نمره]]/100*3)</f>
        <v>2.819</v>
      </c>
      <c r="Q10" s="3">
        <f>(Table1[[#This Row],[تمرین سوم از ۱۰۰ نمره]]/100*3.51)</f>
        <v>3.2982299999999998</v>
      </c>
      <c r="R10" s="7">
        <v>93.966666666666669</v>
      </c>
      <c r="S10" s="2">
        <f>(Table1[[#This Row],[تمرین چهارم از ۱۰۰ نمره]]/100*3)</f>
        <v>3</v>
      </c>
      <c r="T10" s="3">
        <f>(Table1[[#This Row],[تمرین چهارم از ۱۰۰ نمره]]/100*3.51)</f>
        <v>3.51</v>
      </c>
      <c r="U10" s="7">
        <v>100</v>
      </c>
      <c r="V10" s="8">
        <f t="shared" si="0"/>
        <v>21.331</v>
      </c>
      <c r="W10" s="9">
        <f t="shared" si="1"/>
        <v>21.245519999999999</v>
      </c>
      <c r="X10" s="16">
        <f t="shared" si="2"/>
        <v>21.331</v>
      </c>
    </row>
    <row r="11" spans="1:24" ht="24.75" x14ac:dyDescent="0.6">
      <c r="A11" s="18" t="s">
        <v>41</v>
      </c>
      <c r="B11" s="18" t="s">
        <v>42</v>
      </c>
      <c r="C11" s="18" t="s">
        <v>43</v>
      </c>
      <c r="D11" s="8">
        <f>(Table1[[#This Row],[میانترم از ۱۲ نمره]]/12*5)</f>
        <v>4.0625</v>
      </c>
      <c r="E11" s="10">
        <f>(Table1[[#This Row],[میانترم از ۱۲ نمره]]/12*4)</f>
        <v>3.25</v>
      </c>
      <c r="F11" s="11">
        <v>9.75</v>
      </c>
      <c r="G11" s="8">
        <f>(Table1[[#This Row],[پایان ترم از  ۱۰ نمره]]/10*5)</f>
        <v>4.9000000000000004</v>
      </c>
      <c r="H11" s="10">
        <f>(Table1[[#This Row],[پایان ترم از  ۱۰ نمره]]/10*4)</f>
        <v>3.9200000000000004</v>
      </c>
      <c r="I11" s="11">
        <v>9.8000000000000007</v>
      </c>
      <c r="J11" s="8">
        <f>(Table1[[#This Row],[تمرین اول از ۱۰۰ نمره]]/100*2.5)</f>
        <v>2.5</v>
      </c>
      <c r="K11" s="10">
        <f>(Table1[[#This Row],[تمرین اول از ۱۰۰ نمره]]/100*2.83)</f>
        <v>2.83</v>
      </c>
      <c r="L11" s="11">
        <v>100</v>
      </c>
      <c r="M11" s="8">
        <f>(Table1[[#This Row],[تمرین دوم از ۱۰۰ نمره]]/100*3)</f>
        <v>2.964</v>
      </c>
      <c r="N11" s="10">
        <f>(Table1[[#This Row],[تمرین دوم از ۱۰۰ نمره]]/100*3.51)</f>
        <v>3.4678799999999996</v>
      </c>
      <c r="O11" s="11">
        <v>98.8</v>
      </c>
      <c r="P11" s="8">
        <f>(Table1[[#This Row],[تمرین سوم از ۱۰۰ نمره]]/100*3)</f>
        <v>1.7689999999999997</v>
      </c>
      <c r="Q11" s="10">
        <f>(Table1[[#This Row],[تمرین سوم از ۱۰۰ نمره]]/100*3.51)</f>
        <v>2.0697299999999994</v>
      </c>
      <c r="R11" s="11">
        <v>58.966666666666661</v>
      </c>
      <c r="S11" s="8">
        <f>(Table1[[#This Row],[تمرین چهارم از ۱۰۰ نمره]]/100*3)</f>
        <v>3</v>
      </c>
      <c r="T11" s="10">
        <f>(Table1[[#This Row],[تمرین چهارم از ۱۰۰ نمره]]/100*3.51)</f>
        <v>3.51</v>
      </c>
      <c r="U11" s="11">
        <v>100</v>
      </c>
      <c r="V11" s="8">
        <f t="shared" si="0"/>
        <v>19.195499999999999</v>
      </c>
      <c r="W11" s="9">
        <f t="shared" si="1"/>
        <v>19.047609999999999</v>
      </c>
      <c r="X11" s="16">
        <f t="shared" si="2"/>
        <v>19.195499999999999</v>
      </c>
    </row>
    <row r="12" spans="1:24" ht="24.75" x14ac:dyDescent="0.6">
      <c r="A12" s="17" t="s">
        <v>44</v>
      </c>
      <c r="B12" s="17" t="s">
        <v>45</v>
      </c>
      <c r="C12" s="17" t="s">
        <v>46</v>
      </c>
      <c r="D12" s="2">
        <f>(Table1[[#This Row],[میانترم از ۱۲ نمره]]/12*5)</f>
        <v>4.6999999999999993</v>
      </c>
      <c r="E12" s="3">
        <f>(Table1[[#This Row],[میانترم از ۱۲ نمره]]/12*4)</f>
        <v>3.76</v>
      </c>
      <c r="F12" s="7">
        <v>11.28</v>
      </c>
      <c r="G12" s="2">
        <f>(Table1[[#This Row],[پایان ترم از  ۱۰ نمره]]/10*5)</f>
        <v>4.75</v>
      </c>
      <c r="H12" s="3">
        <f>(Table1[[#This Row],[پایان ترم از  ۱۰ نمره]]/10*4)</f>
        <v>3.8</v>
      </c>
      <c r="I12" s="7">
        <v>9.5</v>
      </c>
      <c r="J12" s="2">
        <f>(Table1[[#This Row],[تمرین اول از ۱۰۰ نمره]]/100*2.5)</f>
        <v>2.5</v>
      </c>
      <c r="K12" s="3">
        <f>(Table1[[#This Row],[تمرین اول از ۱۰۰ نمره]]/100*2.83)</f>
        <v>2.83</v>
      </c>
      <c r="L12" s="7">
        <v>100</v>
      </c>
      <c r="M12" s="2">
        <f>(Table1[[#This Row],[تمرین دوم از ۱۰۰ نمره]]/100*3)</f>
        <v>3.2640000000000002</v>
      </c>
      <c r="N12" s="3">
        <f>(Table1[[#This Row],[تمرین دوم از ۱۰۰ نمره]]/100*3.51)</f>
        <v>3.8188800000000001</v>
      </c>
      <c r="O12" s="7">
        <v>108.8</v>
      </c>
      <c r="P12" s="2">
        <f>(Table1[[#This Row],[تمرین سوم از ۱۰۰ نمره]]/100*3)</f>
        <v>2.8554999999999997</v>
      </c>
      <c r="Q12" s="3">
        <f>(Table1[[#This Row],[تمرین سوم از ۱۰۰ نمره]]/100*3.51)</f>
        <v>3.3409349999999995</v>
      </c>
      <c r="R12" s="7">
        <v>95.183333333333323</v>
      </c>
      <c r="S12" s="2">
        <f>(Table1[[#This Row],[تمرین چهارم از ۱۰۰ نمره]]/100*3)</f>
        <v>2.52</v>
      </c>
      <c r="T12" s="3">
        <f>(Table1[[#This Row],[تمرین چهارم از ۱۰۰ نمره]]/100*3.51)</f>
        <v>2.9483999999999999</v>
      </c>
      <c r="U12" s="7">
        <v>84</v>
      </c>
      <c r="V12" s="8">
        <f t="shared" si="0"/>
        <v>20.589499999999997</v>
      </c>
      <c r="W12" s="9">
        <f t="shared" si="1"/>
        <v>20.498214999999998</v>
      </c>
      <c r="X12" s="16">
        <f t="shared" si="2"/>
        <v>20.589499999999997</v>
      </c>
    </row>
    <row r="13" spans="1:24" ht="24.75" x14ac:dyDescent="0.6">
      <c r="A13" s="18" t="s">
        <v>47</v>
      </c>
      <c r="B13" s="18" t="s">
        <v>48</v>
      </c>
      <c r="C13" s="18" t="s">
        <v>49</v>
      </c>
      <c r="D13" s="8">
        <f>(Table1[[#This Row],[میانترم از ۱۲ نمره]]/12*5)</f>
        <v>4.5625</v>
      </c>
      <c r="E13" s="10">
        <f>(Table1[[#This Row],[میانترم از ۱۲ نمره]]/12*4)</f>
        <v>3.65</v>
      </c>
      <c r="F13" s="11">
        <v>10.95</v>
      </c>
      <c r="G13" s="8">
        <f>(Table1[[#This Row],[پایان ترم از  ۱۰ نمره]]/10*5)</f>
        <v>5</v>
      </c>
      <c r="H13" s="10">
        <f>(Table1[[#This Row],[پایان ترم از  ۱۰ نمره]]/10*4)</f>
        <v>4</v>
      </c>
      <c r="I13" s="11">
        <v>10</v>
      </c>
      <c r="J13" s="8">
        <f>(Table1[[#This Row],[تمرین اول از ۱۰۰ نمره]]/100*2.5)</f>
        <v>2.5</v>
      </c>
      <c r="K13" s="10">
        <f>(Table1[[#This Row],[تمرین اول از ۱۰۰ نمره]]/100*2.83)</f>
        <v>2.83</v>
      </c>
      <c r="L13" s="11">
        <v>100</v>
      </c>
      <c r="M13" s="8">
        <f>(Table1[[#This Row],[تمرین دوم از ۱۰۰ نمره]]/100*3)</f>
        <v>2.9820000000000002</v>
      </c>
      <c r="N13" s="10">
        <f>(Table1[[#This Row],[تمرین دوم از ۱۰۰ نمره]]/100*3.51)</f>
        <v>3.4889400000000004</v>
      </c>
      <c r="O13" s="11">
        <v>99.4</v>
      </c>
      <c r="P13" s="8">
        <f>(Table1[[#This Row],[تمرین سوم از ۱۰۰ نمره]]/100*3)</f>
        <v>2.1870000000000003</v>
      </c>
      <c r="Q13" s="10">
        <f>(Table1[[#This Row],[تمرین سوم از ۱۰۰ نمره]]/100*3.51)</f>
        <v>2.5587900000000001</v>
      </c>
      <c r="R13" s="11">
        <v>72.900000000000006</v>
      </c>
      <c r="S13" s="8">
        <f>(Table1[[#This Row],[تمرین چهارم از ۱۰۰ نمره]]/100*3)</f>
        <v>3</v>
      </c>
      <c r="T13" s="10">
        <f>(Table1[[#This Row],[تمرین چهارم از ۱۰۰ نمره]]/100*3.51)</f>
        <v>3.51</v>
      </c>
      <c r="U13" s="11">
        <v>100</v>
      </c>
      <c r="V13" s="8">
        <f t="shared" si="0"/>
        <v>20.2315</v>
      </c>
      <c r="W13" s="9">
        <f t="shared" si="1"/>
        <v>20.037729999999996</v>
      </c>
      <c r="X13" s="16">
        <f t="shared" si="2"/>
        <v>20.2315</v>
      </c>
    </row>
    <row r="14" spans="1:24" ht="24.75" x14ac:dyDescent="0.6">
      <c r="A14" s="17" t="s">
        <v>50</v>
      </c>
      <c r="B14" s="17" t="s">
        <v>51</v>
      </c>
      <c r="C14" s="17">
        <v>9731069</v>
      </c>
      <c r="D14" s="2">
        <f>(Table1[[#This Row],[میانترم از ۱۲ نمره]]/12*5)</f>
        <v>3.75</v>
      </c>
      <c r="E14" s="3">
        <f>(Table1[[#This Row],[میانترم از ۱۲ نمره]]/12*4)</f>
        <v>3</v>
      </c>
      <c r="F14" s="7">
        <v>9</v>
      </c>
      <c r="G14" s="2">
        <f>(Table1[[#This Row],[پایان ترم از  ۱۰ نمره]]/10*5)</f>
        <v>5</v>
      </c>
      <c r="H14" s="3">
        <f>(Table1[[#This Row],[پایان ترم از  ۱۰ نمره]]/10*4)</f>
        <v>4</v>
      </c>
      <c r="I14" s="7">
        <v>10</v>
      </c>
      <c r="J14" s="2">
        <f>(Table1[[#This Row],[تمرین اول از ۱۰۰ نمره]]/100*2.5)</f>
        <v>1.5</v>
      </c>
      <c r="K14" s="3">
        <f>(Table1[[#This Row],[تمرین اول از ۱۰۰ نمره]]/100*2.83)</f>
        <v>1.698</v>
      </c>
      <c r="L14" s="7">
        <v>60</v>
      </c>
      <c r="M14" s="2">
        <f>(Table1[[#This Row],[تمرین دوم از ۱۰۰ نمره]]/100*3)</f>
        <v>1.9950000000000001</v>
      </c>
      <c r="N14" s="3">
        <f>(Table1[[#This Row],[تمرین دوم از ۱۰۰ نمره]]/100*3.51)</f>
        <v>2.3341500000000002</v>
      </c>
      <c r="O14" s="7">
        <v>66.5</v>
      </c>
      <c r="P14" s="2">
        <f>(Table1[[#This Row],[تمرین سوم از ۱۰۰ نمره]]/100*3)</f>
        <v>2.2010000000000001</v>
      </c>
      <c r="Q14" s="3">
        <f>(Table1[[#This Row],[تمرین سوم از ۱۰۰ نمره]]/100*3.51)</f>
        <v>2.57517</v>
      </c>
      <c r="R14" s="7">
        <v>73.366666666666674</v>
      </c>
      <c r="S14" s="2">
        <f>(Table1[[#This Row],[تمرین چهارم از ۱۰۰ نمره]]/100*3)</f>
        <v>1.875</v>
      </c>
      <c r="T14" s="3">
        <f>(Table1[[#This Row],[تمرین چهارم از ۱۰۰ نمره]]/100*3.51)</f>
        <v>2.1937499999999996</v>
      </c>
      <c r="U14" s="7">
        <v>62.5</v>
      </c>
      <c r="V14" s="8">
        <f t="shared" si="0"/>
        <v>16.321000000000002</v>
      </c>
      <c r="W14" s="9">
        <f t="shared" si="1"/>
        <v>15.801070000000001</v>
      </c>
      <c r="X14" s="16">
        <f t="shared" si="2"/>
        <v>16.321000000000002</v>
      </c>
    </row>
    <row r="15" spans="1:24" ht="24.75" x14ac:dyDescent="0.6">
      <c r="A15" s="18" t="s">
        <v>52</v>
      </c>
      <c r="B15" s="18" t="s">
        <v>53</v>
      </c>
      <c r="C15" s="18" t="s">
        <v>54</v>
      </c>
      <c r="D15" s="8">
        <f>(Table1[[#This Row],[میانترم از ۱۲ نمره]]/12*5)</f>
        <v>4.9375</v>
      </c>
      <c r="E15" s="10">
        <f>(Table1[[#This Row],[میانترم از ۱۲ نمره]]/12*4)</f>
        <v>3.9499999999999997</v>
      </c>
      <c r="F15" s="11">
        <v>11.85</v>
      </c>
      <c r="G15" s="8">
        <f>(Table1[[#This Row],[پایان ترم از  ۱۰ نمره]]/10*5)</f>
        <v>5</v>
      </c>
      <c r="H15" s="10">
        <f>(Table1[[#This Row],[پایان ترم از  ۱۰ نمره]]/10*4)</f>
        <v>4</v>
      </c>
      <c r="I15" s="11">
        <v>10</v>
      </c>
      <c r="J15" s="8">
        <f>(Table1[[#This Row],[تمرین اول از ۱۰۰ نمره]]/100*2.5)</f>
        <v>2.375</v>
      </c>
      <c r="K15" s="10">
        <f>(Table1[[#This Row],[تمرین اول از ۱۰۰ نمره]]/100*2.83)</f>
        <v>2.6884999999999999</v>
      </c>
      <c r="L15" s="11">
        <v>95</v>
      </c>
      <c r="M15" s="8">
        <f>(Table1[[#This Row],[تمرین دوم از ۱۰۰ نمره]]/100*3)</f>
        <v>2.8439999999999999</v>
      </c>
      <c r="N15" s="10">
        <f>(Table1[[#This Row],[تمرین دوم از ۱۰۰ نمره]]/100*3.51)</f>
        <v>3.3274799999999995</v>
      </c>
      <c r="O15" s="11">
        <v>94.8</v>
      </c>
      <c r="P15" s="8">
        <f>(Table1[[#This Row],[تمرین سوم از ۱۰۰ نمره]]/100*3)</f>
        <v>2.9175</v>
      </c>
      <c r="Q15" s="10">
        <f>(Table1[[#This Row],[تمرین سوم از ۱۰۰ نمره]]/100*3.51)</f>
        <v>3.413475</v>
      </c>
      <c r="R15" s="11">
        <v>97.25</v>
      </c>
      <c r="S15" s="8">
        <f>(Table1[[#This Row],[تمرین چهارم از ۱۰۰ نمره]]/100*3)</f>
        <v>3</v>
      </c>
      <c r="T15" s="10">
        <f>(Table1[[#This Row],[تمرین چهارم از ۱۰۰ نمره]]/100*3.51)</f>
        <v>3.51</v>
      </c>
      <c r="U15" s="11">
        <v>100</v>
      </c>
      <c r="V15" s="8">
        <f t="shared" si="0"/>
        <v>21.073999999999998</v>
      </c>
      <c r="W15" s="9">
        <f t="shared" si="1"/>
        <v>20.889454999999998</v>
      </c>
      <c r="X15" s="16">
        <f t="shared" si="2"/>
        <v>21.073999999999998</v>
      </c>
    </row>
    <row r="16" spans="1:24" ht="24.75" x14ac:dyDescent="0.6">
      <c r="A16" s="17" t="s">
        <v>55</v>
      </c>
      <c r="B16" s="17" t="s">
        <v>56</v>
      </c>
      <c r="C16" s="17" t="s">
        <v>57</v>
      </c>
      <c r="D16" s="2">
        <f>(Table1[[#This Row],[میانترم از ۱۲ نمره]]/12*5)</f>
        <v>4.75</v>
      </c>
      <c r="E16" s="3">
        <f>(Table1[[#This Row],[میانترم از ۱۲ نمره]]/12*4)</f>
        <v>3.8000000000000003</v>
      </c>
      <c r="F16" s="7">
        <v>11.4</v>
      </c>
      <c r="G16" s="2">
        <f>(Table1[[#This Row],[پایان ترم از  ۱۰ نمره]]/10*5)</f>
        <v>5</v>
      </c>
      <c r="H16" s="3">
        <f>(Table1[[#This Row],[پایان ترم از  ۱۰ نمره]]/10*4)</f>
        <v>4</v>
      </c>
      <c r="I16" s="7">
        <v>10</v>
      </c>
      <c r="J16" s="2">
        <f>(Table1[[#This Row],[تمرین اول از ۱۰۰ نمره]]/100*2.5)</f>
        <v>2.5</v>
      </c>
      <c r="K16" s="3">
        <f>(Table1[[#This Row],[تمرین اول از ۱۰۰ نمره]]/100*2.83)</f>
        <v>2.83</v>
      </c>
      <c r="L16" s="7">
        <v>100</v>
      </c>
      <c r="M16" s="2">
        <f>(Table1[[#This Row],[تمرین دوم از ۱۰۰ نمره]]/100*3)</f>
        <v>2.919</v>
      </c>
      <c r="N16" s="3">
        <f>(Table1[[#This Row],[تمرین دوم از ۱۰۰ نمره]]/100*3.51)</f>
        <v>3.4152299999999998</v>
      </c>
      <c r="O16" s="7">
        <v>97.3</v>
      </c>
      <c r="P16" s="2">
        <f>(Table1[[#This Row],[تمرین سوم از ۱۰۰ نمره]]/100*3)</f>
        <v>2.7504999999999997</v>
      </c>
      <c r="Q16" s="3">
        <f>(Table1[[#This Row],[تمرین سوم از ۱۰۰ نمره]]/100*3.51)</f>
        <v>3.2180849999999994</v>
      </c>
      <c r="R16" s="7">
        <v>91.683333333333323</v>
      </c>
      <c r="S16" s="2">
        <f>(Table1[[#This Row],[تمرین چهارم از ۱۰۰ نمره]]/100*3)</f>
        <v>3</v>
      </c>
      <c r="T16" s="3">
        <f>(Table1[[#This Row],[تمرین چهارم از ۱۰۰ نمره]]/100*3.51)</f>
        <v>3.51</v>
      </c>
      <c r="U16" s="7">
        <v>100</v>
      </c>
      <c r="V16" s="8">
        <f t="shared" si="0"/>
        <v>20.919499999999999</v>
      </c>
      <c r="W16" s="9">
        <f t="shared" si="1"/>
        <v>20.773314999999997</v>
      </c>
      <c r="X16" s="16">
        <f t="shared" si="2"/>
        <v>20.919499999999999</v>
      </c>
    </row>
    <row r="17" spans="1:24" ht="24.75" x14ac:dyDescent="0.6">
      <c r="A17" s="18" t="s">
        <v>58</v>
      </c>
      <c r="B17" s="18" t="s">
        <v>59</v>
      </c>
      <c r="C17" s="18">
        <v>9731053</v>
      </c>
      <c r="D17" s="8">
        <f>(Table1[[#This Row],[میانترم از ۱۲ نمره]]/12*5)</f>
        <v>4.9375</v>
      </c>
      <c r="E17" s="10">
        <f>(Table1[[#This Row],[میانترم از ۱۲ نمره]]/12*4)</f>
        <v>3.9499999999999997</v>
      </c>
      <c r="F17" s="11">
        <v>11.85</v>
      </c>
      <c r="G17" s="8">
        <f>(Table1[[#This Row],[پایان ترم از  ۱۰ نمره]]/10*5)</f>
        <v>4.9000000000000004</v>
      </c>
      <c r="H17" s="10">
        <f>(Table1[[#This Row],[پایان ترم از  ۱۰ نمره]]/10*4)</f>
        <v>3.9200000000000004</v>
      </c>
      <c r="I17" s="11">
        <v>9.8000000000000007</v>
      </c>
      <c r="J17" s="8">
        <f>(Table1[[#This Row],[تمرین اول از ۱۰۰ نمره]]/100*2.5)</f>
        <v>2.5</v>
      </c>
      <c r="K17" s="10">
        <f>(Table1[[#This Row],[تمرین اول از ۱۰۰ نمره]]/100*2.83)</f>
        <v>2.83</v>
      </c>
      <c r="L17" s="11">
        <v>100</v>
      </c>
      <c r="M17" s="8">
        <f>(Table1[[#This Row],[تمرین دوم از ۱۰۰ نمره]]/100*3)</f>
        <v>3.1440000000000001</v>
      </c>
      <c r="N17" s="10">
        <f>(Table1[[#This Row],[تمرین دوم از ۱۰۰ نمره]]/100*3.51)</f>
        <v>3.67848</v>
      </c>
      <c r="O17" s="11">
        <v>104.8</v>
      </c>
      <c r="P17" s="8">
        <f>(Table1[[#This Row],[تمرین سوم از ۱۰۰ نمره]]/100*3)</f>
        <v>2.7755000000000001</v>
      </c>
      <c r="Q17" s="10">
        <f>(Table1[[#This Row],[تمرین سوم از ۱۰۰ نمره]]/100*3.51)</f>
        <v>3.2473350000000001</v>
      </c>
      <c r="R17" s="11">
        <v>92.516666666666666</v>
      </c>
      <c r="S17" s="8">
        <f>(Table1[[#This Row],[تمرین چهارم از ۱۰۰ نمره]]/100*3)</f>
        <v>2.91</v>
      </c>
      <c r="T17" s="10">
        <f>(Table1[[#This Row],[تمرین چهارم از ۱۰۰ نمره]]/100*3.51)</f>
        <v>3.4046999999999996</v>
      </c>
      <c r="U17" s="11">
        <v>97</v>
      </c>
      <c r="V17" s="8">
        <f t="shared" si="0"/>
        <v>21.167000000000002</v>
      </c>
      <c r="W17" s="9">
        <f t="shared" si="1"/>
        <v>21.030514999999998</v>
      </c>
      <c r="X17" s="16">
        <f t="shared" si="2"/>
        <v>21.167000000000002</v>
      </c>
    </row>
    <row r="18" spans="1:24" ht="24.75" x14ac:dyDescent="0.6">
      <c r="A18" s="17" t="s">
        <v>60</v>
      </c>
      <c r="B18" s="17" t="s">
        <v>61</v>
      </c>
      <c r="C18" s="17" t="s">
        <v>62</v>
      </c>
      <c r="D18" s="2">
        <f>(Table1[[#This Row],[میانترم از ۱۲ نمره]]/12*5)</f>
        <v>4.5625</v>
      </c>
      <c r="E18" s="3">
        <f>(Table1[[#This Row],[میانترم از ۱۲ نمره]]/12*4)</f>
        <v>3.65</v>
      </c>
      <c r="F18" s="7">
        <v>10.95</v>
      </c>
      <c r="G18" s="2">
        <f>(Table1[[#This Row],[پایان ترم از  ۱۰ نمره]]/10*5)</f>
        <v>4.75</v>
      </c>
      <c r="H18" s="3">
        <f>(Table1[[#This Row],[پایان ترم از  ۱۰ نمره]]/10*4)</f>
        <v>3.8</v>
      </c>
      <c r="I18" s="7">
        <v>9.5</v>
      </c>
      <c r="J18" s="2">
        <f>(Table1[[#This Row],[تمرین اول از ۱۰۰ نمره]]/100*2.5)</f>
        <v>1.825</v>
      </c>
      <c r="K18" s="3">
        <f>(Table1[[#This Row],[تمرین اول از ۱۰۰ نمره]]/100*2.83)</f>
        <v>2.0659000000000001</v>
      </c>
      <c r="L18" s="7">
        <v>73</v>
      </c>
      <c r="M18" s="2">
        <f>(Table1[[#This Row],[تمرین دوم از ۱۰۰ نمره]]/100*3)</f>
        <v>1.782</v>
      </c>
      <c r="N18" s="3">
        <f>(Table1[[#This Row],[تمرین دوم از ۱۰۰ نمره]]/100*3.51)</f>
        <v>2.0849399999999996</v>
      </c>
      <c r="O18" s="7">
        <v>59.4</v>
      </c>
      <c r="P18" s="2">
        <f>(Table1[[#This Row],[تمرین سوم از ۱۰۰ نمره]]/100*3)</f>
        <v>0.95309999999999995</v>
      </c>
      <c r="Q18" s="3">
        <f>(Table1[[#This Row],[تمرین سوم از ۱۰۰ نمره]]/100*3.51)</f>
        <v>1.115127</v>
      </c>
      <c r="R18" s="7">
        <v>31.77</v>
      </c>
      <c r="S18" s="2">
        <f>(Table1[[#This Row],[تمرین چهارم از ۱۰۰ نمره]]/100*3)</f>
        <v>0.22499999999999998</v>
      </c>
      <c r="T18" s="3">
        <f>(Table1[[#This Row],[تمرین چهارم از ۱۰۰ نمره]]/100*3.51)</f>
        <v>0.26324999999999998</v>
      </c>
      <c r="U18" s="7">
        <v>7.5</v>
      </c>
      <c r="V18" s="8">
        <f t="shared" si="0"/>
        <v>14.097599999999998</v>
      </c>
      <c r="W18" s="9">
        <f t="shared" si="1"/>
        <v>12.979216999999997</v>
      </c>
      <c r="X18" s="16">
        <f t="shared" si="2"/>
        <v>14.097599999999998</v>
      </c>
    </row>
    <row r="19" spans="1:24" ht="24.75" x14ac:dyDescent="0.6">
      <c r="A19" s="18" t="s">
        <v>20</v>
      </c>
      <c r="B19" s="18" t="s">
        <v>63</v>
      </c>
      <c r="C19" s="18">
        <v>9731047</v>
      </c>
      <c r="D19" s="8">
        <f>(Table1[[#This Row],[میانترم از ۱۲ نمره]]/12*5)</f>
        <v>5</v>
      </c>
      <c r="E19" s="10">
        <f>(Table1[[#This Row],[میانترم از ۱۲ نمره]]/12*4)</f>
        <v>4</v>
      </c>
      <c r="F19" s="11">
        <v>12</v>
      </c>
      <c r="G19" s="8">
        <f>(Table1[[#This Row],[پایان ترم از  ۱۰ نمره]]/10*5)</f>
        <v>4.7750000000000004</v>
      </c>
      <c r="H19" s="10">
        <f>(Table1[[#This Row],[پایان ترم از  ۱۰ نمره]]/10*4)</f>
        <v>3.8200000000000003</v>
      </c>
      <c r="I19" s="11">
        <v>9.5500000000000007</v>
      </c>
      <c r="J19" s="8">
        <f>(Table1[[#This Row],[تمرین اول از ۱۰۰ نمره]]/100*2.5)</f>
        <v>2.5</v>
      </c>
      <c r="K19" s="10">
        <f>(Table1[[#This Row],[تمرین اول از ۱۰۰ نمره]]/100*2.83)</f>
        <v>2.83</v>
      </c>
      <c r="L19" s="11">
        <v>100</v>
      </c>
      <c r="M19" s="8">
        <f>(Table1[[#This Row],[تمرین دوم از ۱۰۰ نمره]]/100*3)</f>
        <v>2.964</v>
      </c>
      <c r="N19" s="10">
        <f>(Table1[[#This Row],[تمرین دوم از ۱۰۰ نمره]]/100*3.51)</f>
        <v>3.4678799999999996</v>
      </c>
      <c r="O19" s="11">
        <v>98.8</v>
      </c>
      <c r="P19" s="8">
        <f>(Table1[[#This Row],[تمرین سوم از ۱۰۰ نمره]]/100*3)</f>
        <v>2.3960000000000004</v>
      </c>
      <c r="Q19" s="10">
        <f>(Table1[[#This Row],[تمرین سوم از ۱۰۰ نمره]]/100*3.51)</f>
        <v>2.8033200000000003</v>
      </c>
      <c r="R19" s="11">
        <v>79.866666666666674</v>
      </c>
      <c r="S19" s="8">
        <f>(Table1[[#This Row],[تمرین چهارم از ۱۰۰ نمره]]/100*3)</f>
        <v>3</v>
      </c>
      <c r="T19" s="10">
        <f>(Table1[[#This Row],[تمرین چهارم از ۱۰۰ نمره]]/100*3.51)</f>
        <v>3.51</v>
      </c>
      <c r="U19" s="11">
        <v>100</v>
      </c>
      <c r="V19" s="8">
        <f t="shared" si="0"/>
        <v>20.635000000000002</v>
      </c>
      <c r="W19" s="9">
        <f t="shared" si="1"/>
        <v>20.431199999999997</v>
      </c>
      <c r="X19" s="16">
        <f t="shared" si="2"/>
        <v>20.635000000000002</v>
      </c>
    </row>
    <row r="20" spans="1:24" ht="24.75" x14ac:dyDescent="0.6">
      <c r="A20" s="17" t="s">
        <v>64</v>
      </c>
      <c r="B20" s="17" t="s">
        <v>65</v>
      </c>
      <c r="C20" s="17" t="s">
        <v>66</v>
      </c>
      <c r="D20" s="2">
        <f>(Table1[[#This Row],[میانترم از ۱۲ نمره]]/12*5)</f>
        <v>4.75</v>
      </c>
      <c r="E20" s="3">
        <f>(Table1[[#This Row],[میانترم از ۱۲ نمره]]/12*4)</f>
        <v>3.8000000000000003</v>
      </c>
      <c r="F20" s="7">
        <v>11.4</v>
      </c>
      <c r="G20" s="2">
        <f>(Table1[[#This Row],[پایان ترم از  ۱۰ نمره]]/10*5)</f>
        <v>4.9000000000000004</v>
      </c>
      <c r="H20" s="3">
        <f>(Table1[[#This Row],[پایان ترم از  ۱۰ نمره]]/10*4)</f>
        <v>3.9200000000000004</v>
      </c>
      <c r="I20" s="7">
        <v>9.8000000000000007</v>
      </c>
      <c r="J20" s="2">
        <f>(Table1[[#This Row],[تمرین اول از ۱۰۰ نمره]]/100*2.5)</f>
        <v>2.5</v>
      </c>
      <c r="K20" s="3">
        <f>(Table1[[#This Row],[تمرین اول از ۱۰۰ نمره]]/100*2.83)</f>
        <v>2.83</v>
      </c>
      <c r="L20" s="7">
        <v>100</v>
      </c>
      <c r="M20" s="2">
        <f>(Table1[[#This Row],[تمرین دوم از ۱۰۰ نمره]]/100*3)</f>
        <v>2.964</v>
      </c>
      <c r="N20" s="3">
        <f>(Table1[[#This Row],[تمرین دوم از ۱۰۰ نمره]]/100*3.51)</f>
        <v>3.4678799999999996</v>
      </c>
      <c r="O20" s="7">
        <v>98.8</v>
      </c>
      <c r="P20" s="2">
        <f>(Table1[[#This Row],[تمرین سوم از ۱۰۰ نمره]]/100*3)</f>
        <v>2.91</v>
      </c>
      <c r="Q20" s="3">
        <f>(Table1[[#This Row],[تمرین سوم از ۱۰۰ نمره]]/100*3.51)</f>
        <v>3.4046999999999996</v>
      </c>
      <c r="R20" s="7">
        <v>97</v>
      </c>
      <c r="S20" s="2">
        <f>(Table1[[#This Row],[تمرین چهارم از ۱۰۰ نمره]]/100*3)</f>
        <v>3</v>
      </c>
      <c r="T20" s="3">
        <f>(Table1[[#This Row],[تمرین چهارم از ۱۰۰ نمره]]/100*3.51)</f>
        <v>3.51</v>
      </c>
      <c r="U20" s="7">
        <v>100</v>
      </c>
      <c r="V20" s="8">
        <f t="shared" si="0"/>
        <v>21.024000000000001</v>
      </c>
      <c r="W20" s="9">
        <f t="shared" si="1"/>
        <v>20.932580000000002</v>
      </c>
      <c r="X20" s="16">
        <f t="shared" si="2"/>
        <v>21.024000000000001</v>
      </c>
    </row>
    <row r="21" spans="1:24" ht="24.75" x14ac:dyDescent="0.6">
      <c r="A21" s="18" t="s">
        <v>67</v>
      </c>
      <c r="B21" s="18" t="s">
        <v>68</v>
      </c>
      <c r="C21" s="18" t="s">
        <v>69</v>
      </c>
      <c r="D21" s="8">
        <f>(Table1[[#This Row],[میانترم از ۱۲ نمره]]/12*5)</f>
        <v>3.5625</v>
      </c>
      <c r="E21" s="10">
        <f>(Table1[[#This Row],[میانترم از ۱۲ نمره]]/12*4)</f>
        <v>2.85</v>
      </c>
      <c r="F21" s="11">
        <v>8.5500000000000007</v>
      </c>
      <c r="G21" s="8">
        <f>(Table1[[#This Row],[پایان ترم از  ۱۰ نمره]]/10*5)</f>
        <v>5</v>
      </c>
      <c r="H21" s="10">
        <f>(Table1[[#This Row],[پایان ترم از  ۱۰ نمره]]/10*4)</f>
        <v>4</v>
      </c>
      <c r="I21" s="11">
        <v>10</v>
      </c>
      <c r="J21" s="8">
        <f>(Table1[[#This Row],[تمرین اول از ۱۰۰ نمره]]/100*2.5)</f>
        <v>2.5</v>
      </c>
      <c r="K21" s="10">
        <f>(Table1[[#This Row],[تمرین اول از ۱۰۰ نمره]]/100*2.83)</f>
        <v>2.83</v>
      </c>
      <c r="L21" s="11">
        <v>100</v>
      </c>
      <c r="M21" s="8">
        <f>(Table1[[#This Row],[تمرین دوم از ۱۰۰ نمره]]/100*3)</f>
        <v>2.0999999999999996</v>
      </c>
      <c r="N21" s="10">
        <f>(Table1[[#This Row],[تمرین دوم از ۱۰۰ نمره]]/100*3.51)</f>
        <v>2.4569999999999999</v>
      </c>
      <c r="O21" s="11">
        <v>70</v>
      </c>
      <c r="P21" s="8">
        <f>(Table1[[#This Row],[تمرین سوم از ۱۰۰ نمره]]/100*3)</f>
        <v>2.7120000000000002</v>
      </c>
      <c r="Q21" s="10">
        <f>(Table1[[#This Row],[تمرین سوم از ۱۰۰ نمره]]/100*3.51)</f>
        <v>3.1730399999999999</v>
      </c>
      <c r="R21" s="11">
        <v>90.4</v>
      </c>
      <c r="S21" s="8">
        <f>(Table1[[#This Row],[تمرین چهارم از ۱۰۰ نمره]]/100*3)</f>
        <v>0</v>
      </c>
      <c r="T21" s="10">
        <f>(Table1[[#This Row],[تمرین چهارم از ۱۰۰ نمره]]/100*3.51)</f>
        <v>0</v>
      </c>
      <c r="U21" s="11">
        <v>0</v>
      </c>
      <c r="V21" s="8">
        <f t="shared" si="0"/>
        <v>15.874499999999999</v>
      </c>
      <c r="W21" s="9">
        <f t="shared" si="1"/>
        <v>15.310040000000001</v>
      </c>
      <c r="X21" s="16">
        <f t="shared" si="2"/>
        <v>15.874499999999999</v>
      </c>
    </row>
    <row r="22" spans="1:24" ht="24.75" x14ac:dyDescent="0.6">
      <c r="A22" s="17" t="s">
        <v>70</v>
      </c>
      <c r="B22" s="17" t="s">
        <v>71</v>
      </c>
      <c r="C22" s="17" t="s">
        <v>72</v>
      </c>
      <c r="D22" s="2">
        <f>(Table1[[#This Row],[میانترم از ۱۲ نمره]]/12*5)</f>
        <v>4.625</v>
      </c>
      <c r="E22" s="3">
        <f>(Table1[[#This Row],[میانترم از ۱۲ نمره]]/12*4)</f>
        <v>3.6999999999999997</v>
      </c>
      <c r="F22" s="7">
        <v>11.1</v>
      </c>
      <c r="G22" s="2">
        <f>(Table1[[#This Row],[پایان ترم از  ۱۰ نمره]]/10*5)</f>
        <v>5</v>
      </c>
      <c r="H22" s="3">
        <f>(Table1[[#This Row],[پایان ترم از  ۱۰ نمره]]/10*4)</f>
        <v>4</v>
      </c>
      <c r="I22" s="7">
        <v>10</v>
      </c>
      <c r="J22" s="2">
        <f>(Table1[[#This Row],[تمرین اول از ۱۰۰ نمره]]/100*2.5)</f>
        <v>2.0499999999999998</v>
      </c>
      <c r="K22" s="3">
        <f>(Table1[[#This Row],[تمرین اول از ۱۰۰ نمره]]/100*2.83)</f>
        <v>2.3205999999999998</v>
      </c>
      <c r="L22" s="7">
        <v>82</v>
      </c>
      <c r="M22" s="2">
        <f>(Table1[[#This Row],[تمرین دوم از ۱۰۰ نمره]]/100*3)</f>
        <v>2.46</v>
      </c>
      <c r="N22" s="3">
        <f>(Table1[[#This Row],[تمرین دوم از ۱۰۰ نمره]]/100*3.51)</f>
        <v>2.8781999999999996</v>
      </c>
      <c r="O22" s="7">
        <v>82</v>
      </c>
      <c r="P22" s="2">
        <f>(Table1[[#This Row],[تمرین سوم از ۱۰۰ نمره]]/100*3)</f>
        <v>2.6478000000000002</v>
      </c>
      <c r="Q22" s="3">
        <f>(Table1[[#This Row],[تمرین سوم از ۱۰۰ نمره]]/100*3.51)</f>
        <v>3.0979260000000002</v>
      </c>
      <c r="R22" s="7">
        <v>88.26</v>
      </c>
      <c r="S22" s="2">
        <f>(Table1[[#This Row],[تمرین چهارم از ۱۰۰ نمره]]/100*3)</f>
        <v>3</v>
      </c>
      <c r="T22" s="3">
        <f>(Table1[[#This Row],[تمرین چهارم از ۱۰۰ نمره]]/100*3.51)</f>
        <v>3.51</v>
      </c>
      <c r="U22" s="7">
        <v>100</v>
      </c>
      <c r="V22" s="8">
        <f t="shared" si="0"/>
        <v>19.782800000000002</v>
      </c>
      <c r="W22" s="9">
        <f t="shared" si="1"/>
        <v>19.506726</v>
      </c>
      <c r="X22" s="16">
        <f t="shared" si="2"/>
        <v>19.782800000000002</v>
      </c>
    </row>
    <row r="23" spans="1:24" ht="24.75" x14ac:dyDescent="0.6">
      <c r="A23" s="18" t="s">
        <v>73</v>
      </c>
      <c r="B23" s="18" t="s">
        <v>74</v>
      </c>
      <c r="C23" s="18" t="s">
        <v>75</v>
      </c>
      <c r="D23" s="8">
        <f>(Table1[[#This Row],[میانترم از ۱۲ نمره]]/12*5)</f>
        <v>4.6875</v>
      </c>
      <c r="E23" s="10">
        <f>(Table1[[#This Row],[میانترم از ۱۲ نمره]]/12*4)</f>
        <v>3.75</v>
      </c>
      <c r="F23" s="11">
        <v>11.25</v>
      </c>
      <c r="G23" s="8">
        <f>(Table1[[#This Row],[پایان ترم از  ۱۰ نمره]]/10*5)</f>
        <v>4.875</v>
      </c>
      <c r="H23" s="10">
        <f>(Table1[[#This Row],[پایان ترم از  ۱۰ نمره]]/10*4)</f>
        <v>3.9</v>
      </c>
      <c r="I23" s="11">
        <v>9.75</v>
      </c>
      <c r="J23" s="8">
        <f>(Table1[[#This Row],[تمرین اول از ۱۰۰ نمره]]/100*2.5)</f>
        <v>2.5</v>
      </c>
      <c r="K23" s="10">
        <f>(Table1[[#This Row],[تمرین اول از ۱۰۰ نمره]]/100*2.83)</f>
        <v>2.83</v>
      </c>
      <c r="L23" s="11">
        <v>100</v>
      </c>
      <c r="M23" s="8">
        <f>(Table1[[#This Row],[تمرین دوم از ۱۰۰ نمره]]/100*3)</f>
        <v>2.9279999999999999</v>
      </c>
      <c r="N23" s="10">
        <f>(Table1[[#This Row],[تمرین دوم از ۱۰۰ نمره]]/100*3.51)</f>
        <v>3.4257599999999999</v>
      </c>
      <c r="O23" s="11">
        <v>97.6</v>
      </c>
      <c r="P23" s="8">
        <f>(Table1[[#This Row],[تمرین سوم از ۱۰۰ نمره]]/100*3)</f>
        <v>2.6420000000000003</v>
      </c>
      <c r="Q23" s="10">
        <f>(Table1[[#This Row],[تمرین سوم از ۱۰۰ نمره]]/100*3.51)</f>
        <v>3.0911400000000002</v>
      </c>
      <c r="R23" s="11">
        <v>88.066666666666677</v>
      </c>
      <c r="S23" s="8">
        <f>(Table1[[#This Row],[تمرین چهارم از ۱۰۰ نمره]]/100*3)</f>
        <v>1.5</v>
      </c>
      <c r="T23" s="10">
        <f>(Table1[[#This Row],[تمرین چهارم از ۱۰۰ نمره]]/100*3.51)</f>
        <v>1.7549999999999999</v>
      </c>
      <c r="U23" s="11">
        <v>50</v>
      </c>
      <c r="V23" s="8">
        <f t="shared" si="0"/>
        <v>19.1325</v>
      </c>
      <c r="W23" s="9">
        <f t="shared" si="1"/>
        <v>18.751899999999999</v>
      </c>
      <c r="X23" s="16">
        <f t="shared" si="2"/>
        <v>19.1325</v>
      </c>
    </row>
    <row r="24" spans="1:24" ht="24.75" x14ac:dyDescent="0.6">
      <c r="A24" s="17" t="s">
        <v>76</v>
      </c>
      <c r="B24" s="17" t="s">
        <v>77</v>
      </c>
      <c r="C24" s="17" t="s">
        <v>78</v>
      </c>
      <c r="D24" s="2">
        <f>(Table1[[#This Row],[میانترم از ۱۲ نمره]]/12*5)</f>
        <v>4.8458333333333332</v>
      </c>
      <c r="E24" s="3">
        <f>(Table1[[#This Row],[میانترم از ۱۲ نمره]]/12*4)</f>
        <v>3.8766666666666669</v>
      </c>
      <c r="F24" s="7">
        <v>11.63</v>
      </c>
      <c r="G24" s="2">
        <f>(Table1[[#This Row],[پایان ترم از  ۱۰ نمره]]/10*5)</f>
        <v>4.9000000000000004</v>
      </c>
      <c r="H24" s="3">
        <f>(Table1[[#This Row],[پایان ترم از  ۱۰ نمره]]/10*4)</f>
        <v>3.9200000000000004</v>
      </c>
      <c r="I24" s="7">
        <v>9.8000000000000007</v>
      </c>
      <c r="J24" s="2">
        <f>(Table1[[#This Row],[تمرین اول از ۱۰۰ نمره]]/100*2.5)</f>
        <v>2.5</v>
      </c>
      <c r="K24" s="3">
        <f>(Table1[[#This Row],[تمرین اول از ۱۰۰ نمره]]/100*2.83)</f>
        <v>2.83</v>
      </c>
      <c r="L24" s="7">
        <v>100</v>
      </c>
      <c r="M24" s="2">
        <f>(Table1[[#This Row],[تمرین دوم از ۱۰۰ نمره]]/100*3)</f>
        <v>3.0074999999999998</v>
      </c>
      <c r="N24" s="3">
        <f>(Table1[[#This Row],[تمرین دوم از ۱۰۰ نمره]]/100*3.51)</f>
        <v>3.5187749999999998</v>
      </c>
      <c r="O24" s="7">
        <v>100.25</v>
      </c>
      <c r="P24" s="2">
        <f>(Table1[[#This Row],[تمرین سوم از ۱۰۰ نمره]]/100*3)</f>
        <v>2.4779999999999998</v>
      </c>
      <c r="Q24" s="3">
        <f>(Table1[[#This Row],[تمرین سوم از ۱۰۰ نمره]]/100*3.51)</f>
        <v>2.8992599999999995</v>
      </c>
      <c r="R24" s="7">
        <v>82.6</v>
      </c>
      <c r="S24" s="2">
        <f>(Table1[[#This Row],[تمرین چهارم از ۱۰۰ نمره]]/100*3)</f>
        <v>3</v>
      </c>
      <c r="T24" s="3">
        <f>(Table1[[#This Row],[تمرین چهارم از ۱۰۰ نمره]]/100*3.51)</f>
        <v>3.51</v>
      </c>
      <c r="U24" s="7">
        <v>100</v>
      </c>
      <c r="V24" s="8">
        <f t="shared" si="0"/>
        <v>20.731333333333332</v>
      </c>
      <c r="W24" s="9">
        <f t="shared" si="1"/>
        <v>20.554701666666666</v>
      </c>
      <c r="X24" s="16">
        <f t="shared" si="2"/>
        <v>20.731333333333332</v>
      </c>
    </row>
    <row r="25" spans="1:24" ht="24.75" x14ac:dyDescent="0.6">
      <c r="A25" s="18" t="s">
        <v>79</v>
      </c>
      <c r="B25" s="18" t="s">
        <v>80</v>
      </c>
      <c r="C25" s="18" t="s">
        <v>81</v>
      </c>
      <c r="D25" s="8">
        <f>(Table1[[#This Row],[میانترم از ۱۲ نمره]]/12*5)</f>
        <v>4.125</v>
      </c>
      <c r="E25" s="10">
        <f>(Table1[[#This Row],[میانترم از ۱۲ نمره]]/12*4)</f>
        <v>3.3000000000000003</v>
      </c>
      <c r="F25" s="11">
        <v>9.9</v>
      </c>
      <c r="G25" s="8">
        <f>(Table1[[#This Row],[پایان ترم از  ۱۰ نمره]]/10*5)</f>
        <v>4.9000000000000004</v>
      </c>
      <c r="H25" s="10">
        <f>(Table1[[#This Row],[پایان ترم از  ۱۰ نمره]]/10*4)</f>
        <v>3.9200000000000004</v>
      </c>
      <c r="I25" s="11">
        <v>9.8000000000000007</v>
      </c>
      <c r="J25" s="8">
        <f>(Table1[[#This Row],[تمرین اول از ۱۰۰ نمره]]/100*2.5)</f>
        <v>2.5</v>
      </c>
      <c r="K25" s="10">
        <f>(Table1[[#This Row],[تمرین اول از ۱۰۰ نمره]]/100*2.83)</f>
        <v>2.83</v>
      </c>
      <c r="L25" s="11">
        <v>100</v>
      </c>
      <c r="M25" s="8">
        <f>(Table1[[#This Row],[تمرین دوم از ۱۰۰ نمره]]/100*3)</f>
        <v>2.964</v>
      </c>
      <c r="N25" s="10">
        <f>(Table1[[#This Row],[تمرین دوم از ۱۰۰ نمره]]/100*3.51)</f>
        <v>3.4678799999999996</v>
      </c>
      <c r="O25" s="11">
        <v>98.8</v>
      </c>
      <c r="P25" s="8">
        <f>(Table1[[#This Row],[تمرین سوم از ۱۰۰ نمره]]/100*3)</f>
        <v>2.988</v>
      </c>
      <c r="Q25" s="10">
        <f>(Table1[[#This Row],[تمرین سوم از ۱۰۰ نمره]]/100*3.51)</f>
        <v>3.4959599999999997</v>
      </c>
      <c r="R25" s="11">
        <v>99.6</v>
      </c>
      <c r="S25" s="8">
        <f>(Table1[[#This Row],[تمرین چهارم از ۱۰۰ نمره]]/100*3)</f>
        <v>3</v>
      </c>
      <c r="T25" s="10">
        <f>(Table1[[#This Row],[تمرین چهارم از ۱۰۰ نمره]]/100*3.51)</f>
        <v>3.51</v>
      </c>
      <c r="U25" s="11">
        <v>100</v>
      </c>
      <c r="V25" s="8">
        <f t="shared" si="0"/>
        <v>20.477</v>
      </c>
      <c r="W25" s="9">
        <f t="shared" si="1"/>
        <v>20.52384</v>
      </c>
      <c r="X25" s="16">
        <f t="shared" si="2"/>
        <v>20.52384</v>
      </c>
    </row>
    <row r="26" spans="1:24" ht="24.75" x14ac:dyDescent="0.6">
      <c r="A26" s="17" t="s">
        <v>13</v>
      </c>
      <c r="B26" s="17" t="s">
        <v>82</v>
      </c>
      <c r="C26" s="17">
        <v>9731016</v>
      </c>
      <c r="D26" s="2">
        <f>(Table1[[#This Row],[میانترم از ۱۲ نمره]]/12*5)</f>
        <v>4.5625</v>
      </c>
      <c r="E26" s="3">
        <f>(Table1[[#This Row],[میانترم از ۱۲ نمره]]/12*4)</f>
        <v>3.65</v>
      </c>
      <c r="F26" s="7">
        <v>10.95</v>
      </c>
      <c r="G26" s="2">
        <f>(Table1[[#This Row],[پایان ترم از  ۱۰ نمره]]/10*5)</f>
        <v>4.8</v>
      </c>
      <c r="H26" s="3">
        <f>(Table1[[#This Row],[پایان ترم از  ۱۰ نمره]]/10*4)</f>
        <v>3.84</v>
      </c>
      <c r="I26" s="7">
        <v>9.6</v>
      </c>
      <c r="J26" s="2">
        <f>(Table1[[#This Row],[تمرین اول از ۱۰۰ نمره]]/100*2.5)</f>
        <v>2.5</v>
      </c>
      <c r="K26" s="3">
        <f>(Table1[[#This Row],[تمرین اول از ۱۰۰ نمره]]/100*2.83)</f>
        <v>2.83</v>
      </c>
      <c r="L26" s="7">
        <v>100</v>
      </c>
      <c r="M26" s="2">
        <f>(Table1[[#This Row],[تمرین دوم از ۱۰۰ نمره]]/100*3)</f>
        <v>3.0389999999999997</v>
      </c>
      <c r="N26" s="3">
        <f>(Table1[[#This Row],[تمرین دوم از ۱۰۰ نمره]]/100*3.51)</f>
        <v>3.5556299999999994</v>
      </c>
      <c r="O26" s="7">
        <v>101.3</v>
      </c>
      <c r="P26" s="2">
        <f>(Table1[[#This Row],[تمرین سوم از ۱۰۰ نمره]]/100*3)</f>
        <v>2.7810000000000001</v>
      </c>
      <c r="Q26" s="3">
        <f>(Table1[[#This Row],[تمرین سوم از ۱۰۰ نمره]]/100*3.51)</f>
        <v>3.2537699999999998</v>
      </c>
      <c r="R26" s="7">
        <v>92.7</v>
      </c>
      <c r="S26" s="2">
        <f>(Table1[[#This Row],[تمرین چهارم از ۱۰۰ نمره]]/100*3)</f>
        <v>2.835</v>
      </c>
      <c r="T26" s="3">
        <f>(Table1[[#This Row],[تمرین چهارم از ۱۰۰ نمره]]/100*3.51)</f>
        <v>3.3169499999999998</v>
      </c>
      <c r="U26" s="7">
        <v>94.5</v>
      </c>
      <c r="V26" s="8">
        <f t="shared" si="0"/>
        <v>20.517500000000002</v>
      </c>
      <c r="W26" s="9">
        <f t="shared" si="1"/>
        <v>20.446349999999999</v>
      </c>
      <c r="X26" s="16">
        <f t="shared" si="2"/>
        <v>20.517500000000002</v>
      </c>
    </row>
    <row r="27" spans="1:24" ht="24.75" x14ac:dyDescent="0.6">
      <c r="A27" s="18" t="s">
        <v>83</v>
      </c>
      <c r="B27" s="18" t="s">
        <v>84</v>
      </c>
      <c r="C27" s="18">
        <v>9731012</v>
      </c>
      <c r="D27" s="8">
        <f>(Table1[[#This Row],[میانترم از ۱۲ نمره]]/12*5)</f>
        <v>4.6875</v>
      </c>
      <c r="E27" s="10">
        <f>(Table1[[#This Row],[میانترم از ۱۲ نمره]]/12*4)</f>
        <v>3.75</v>
      </c>
      <c r="F27" s="11">
        <v>11.25</v>
      </c>
      <c r="G27" s="8">
        <f>(Table1[[#This Row],[پایان ترم از  ۱۰ نمره]]/10*5)</f>
        <v>5</v>
      </c>
      <c r="H27" s="10">
        <f>(Table1[[#This Row],[پایان ترم از  ۱۰ نمره]]/10*4)</f>
        <v>4</v>
      </c>
      <c r="I27" s="11">
        <v>10</v>
      </c>
      <c r="J27" s="8">
        <f>(Table1[[#This Row],[تمرین اول از ۱۰۰ نمره]]/100*2.5)</f>
        <v>2.5</v>
      </c>
      <c r="K27" s="10">
        <f>(Table1[[#This Row],[تمرین اول از ۱۰۰ نمره]]/100*2.83)</f>
        <v>2.83</v>
      </c>
      <c r="L27" s="11">
        <v>100</v>
      </c>
      <c r="M27" s="8">
        <f>(Table1[[#This Row],[تمرین دوم از ۱۰۰ نمره]]/100*3)</f>
        <v>3.0840000000000001</v>
      </c>
      <c r="N27" s="10">
        <f>(Table1[[#This Row],[تمرین دوم از ۱۰۰ نمره]]/100*3.51)</f>
        <v>3.6082799999999997</v>
      </c>
      <c r="O27" s="11">
        <v>102.8</v>
      </c>
      <c r="P27" s="8">
        <f>(Table1[[#This Row],[تمرین سوم از ۱۰۰ نمره]]/100*3)</f>
        <v>2.859</v>
      </c>
      <c r="Q27" s="10">
        <f>(Table1[[#This Row],[تمرین سوم از ۱۰۰ نمره]]/100*3.51)</f>
        <v>3.3450299999999995</v>
      </c>
      <c r="R27" s="11">
        <v>95.3</v>
      </c>
      <c r="S27" s="8">
        <f>(Table1[[#This Row],[تمرین چهارم از ۱۰۰ نمره]]/100*3)</f>
        <v>2.58</v>
      </c>
      <c r="T27" s="10">
        <f>(Table1[[#This Row],[تمرین چهارم از ۱۰۰ نمره]]/100*3.51)</f>
        <v>3.0185999999999997</v>
      </c>
      <c r="U27" s="11">
        <v>86</v>
      </c>
      <c r="V27" s="8">
        <f t="shared" si="0"/>
        <v>20.710499999999996</v>
      </c>
      <c r="W27" s="9">
        <f t="shared" si="1"/>
        <v>20.551909999999999</v>
      </c>
      <c r="X27" s="16">
        <f t="shared" si="2"/>
        <v>20.710499999999996</v>
      </c>
    </row>
    <row r="28" spans="1:24" ht="24.75" x14ac:dyDescent="0.6">
      <c r="A28" s="17" t="s">
        <v>85</v>
      </c>
      <c r="B28" s="17" t="s">
        <v>86</v>
      </c>
      <c r="C28" s="17" t="s">
        <v>87</v>
      </c>
      <c r="D28" s="2">
        <f>(Table1[[#This Row],[میانترم از ۱۲ نمره]]/12*5)</f>
        <v>4.75</v>
      </c>
      <c r="E28" s="3">
        <f>(Table1[[#This Row],[میانترم از ۱۲ نمره]]/12*4)</f>
        <v>3.8000000000000003</v>
      </c>
      <c r="F28" s="7">
        <v>11.4</v>
      </c>
      <c r="G28" s="2">
        <f>(Table1[[#This Row],[پایان ترم از  ۱۰ نمره]]/10*5)</f>
        <v>5</v>
      </c>
      <c r="H28" s="3">
        <f>(Table1[[#This Row],[پایان ترم از  ۱۰ نمره]]/10*4)</f>
        <v>4</v>
      </c>
      <c r="I28" s="7">
        <v>10</v>
      </c>
      <c r="J28" s="2">
        <f>(Table1[[#This Row],[تمرین اول از ۱۰۰ نمره]]/100*2.5)</f>
        <v>2.5</v>
      </c>
      <c r="K28" s="3">
        <f>(Table1[[#This Row],[تمرین اول از ۱۰۰ نمره]]/100*2.83)</f>
        <v>2.83</v>
      </c>
      <c r="L28" s="7">
        <v>100</v>
      </c>
      <c r="M28" s="2">
        <f>(Table1[[#This Row],[تمرین دوم از ۱۰۰ نمره]]/100*3)</f>
        <v>2.9820000000000002</v>
      </c>
      <c r="N28" s="3">
        <f>(Table1[[#This Row],[تمرین دوم از ۱۰۰ نمره]]/100*3.51)</f>
        <v>3.4889400000000004</v>
      </c>
      <c r="O28" s="7">
        <v>99.4</v>
      </c>
      <c r="P28" s="2">
        <f>(Table1[[#This Row],[تمرین سوم از ۱۰۰ نمره]]/100*3)</f>
        <v>2.8754999999999997</v>
      </c>
      <c r="Q28" s="3">
        <f>(Table1[[#This Row],[تمرین سوم از ۱۰۰ نمره]]/100*3.51)</f>
        <v>3.3643349999999996</v>
      </c>
      <c r="R28" s="7">
        <v>95.85</v>
      </c>
      <c r="S28" s="2">
        <f>(Table1[[#This Row],[تمرین چهارم از ۱۰۰ نمره]]/100*3)</f>
        <v>3</v>
      </c>
      <c r="T28" s="3">
        <f>(Table1[[#This Row],[تمرین چهارم از ۱۰۰ نمره]]/100*3.51)</f>
        <v>3.51</v>
      </c>
      <c r="U28" s="7">
        <v>100</v>
      </c>
      <c r="V28" s="8">
        <f t="shared" si="0"/>
        <v>21.107499999999998</v>
      </c>
      <c r="W28" s="9">
        <f t="shared" si="1"/>
        <v>20.993275000000004</v>
      </c>
      <c r="X28" s="16">
        <f t="shared" si="2"/>
        <v>21.107499999999998</v>
      </c>
    </row>
    <row r="29" spans="1:24" ht="24.75" x14ac:dyDescent="0.6">
      <c r="A29" s="18" t="s">
        <v>88</v>
      </c>
      <c r="B29" s="18" t="s">
        <v>89</v>
      </c>
      <c r="C29" s="18">
        <v>9731008</v>
      </c>
      <c r="D29" s="8">
        <f>(Table1[[#This Row],[میانترم از ۱۲ نمره]]/12*5)</f>
        <v>4.5875000000000004</v>
      </c>
      <c r="E29" s="10">
        <f>(Table1[[#This Row],[میانترم از ۱۲ نمره]]/12*4)</f>
        <v>3.67</v>
      </c>
      <c r="F29" s="11">
        <v>11.01</v>
      </c>
      <c r="G29" s="8">
        <f>(Table1[[#This Row],[پایان ترم از  ۱۰ نمره]]/10*5)</f>
        <v>5</v>
      </c>
      <c r="H29" s="10">
        <f>(Table1[[#This Row],[پایان ترم از  ۱۰ نمره]]/10*4)</f>
        <v>4</v>
      </c>
      <c r="I29" s="11">
        <v>10</v>
      </c>
      <c r="J29" s="8">
        <f>(Table1[[#This Row],[تمرین اول از ۱۰۰ نمره]]/100*2.5)</f>
        <v>2.5</v>
      </c>
      <c r="K29" s="10">
        <f>(Table1[[#This Row],[تمرین اول از ۱۰۰ نمره]]/100*2.83)</f>
        <v>2.83</v>
      </c>
      <c r="L29" s="11">
        <v>100</v>
      </c>
      <c r="M29" s="8">
        <f>(Table1[[#This Row],[تمرین دوم از ۱۰۰ نمره]]/100*3)</f>
        <v>2.919</v>
      </c>
      <c r="N29" s="10">
        <f>(Table1[[#This Row],[تمرین دوم از ۱۰۰ نمره]]/100*3.51)</f>
        <v>3.4152299999999998</v>
      </c>
      <c r="O29" s="11">
        <v>97.3</v>
      </c>
      <c r="P29" s="8">
        <f>(Table1[[#This Row],[تمرین سوم از ۱۰۰ نمره]]/100*3)</f>
        <v>2.7610000000000001</v>
      </c>
      <c r="Q29" s="10">
        <f>(Table1[[#This Row],[تمرین سوم از ۱۰۰ نمره]]/100*3.51)</f>
        <v>3.2303699999999997</v>
      </c>
      <c r="R29" s="11">
        <v>92.033333333333331</v>
      </c>
      <c r="S29" s="8">
        <f>(Table1[[#This Row],[تمرین چهارم از ۱۰۰ نمره]]/100*3)</f>
        <v>3</v>
      </c>
      <c r="T29" s="10">
        <f>(Table1[[#This Row],[تمرین چهارم از ۱۰۰ نمره]]/100*3.51)</f>
        <v>3.51</v>
      </c>
      <c r="U29" s="11">
        <v>100</v>
      </c>
      <c r="V29" s="8">
        <f t="shared" si="0"/>
        <v>20.767500000000002</v>
      </c>
      <c r="W29" s="9">
        <f t="shared" si="1"/>
        <v>20.6556</v>
      </c>
      <c r="X29" s="16">
        <f t="shared" si="2"/>
        <v>20.767500000000002</v>
      </c>
    </row>
    <row r="30" spans="1:24" ht="24.75" x14ac:dyDescent="0.6">
      <c r="A30" s="17" t="s">
        <v>90</v>
      </c>
      <c r="B30" s="17" t="s">
        <v>91</v>
      </c>
      <c r="C30" s="17">
        <v>9731004</v>
      </c>
      <c r="D30" s="2">
        <f>(Table1[[#This Row],[میانترم از ۱۲ نمره]]/12*5)</f>
        <v>5</v>
      </c>
      <c r="E30" s="3">
        <f>(Table1[[#This Row],[میانترم از ۱۲ نمره]]/12*4)</f>
        <v>4</v>
      </c>
      <c r="F30" s="7">
        <v>12</v>
      </c>
      <c r="G30" s="2">
        <f>(Table1[[#This Row],[پایان ترم از  ۱۰ نمره]]/10*5)</f>
        <v>5</v>
      </c>
      <c r="H30" s="3">
        <f>(Table1[[#This Row],[پایان ترم از  ۱۰ نمره]]/10*4)</f>
        <v>4</v>
      </c>
      <c r="I30" s="7">
        <v>10</v>
      </c>
      <c r="J30" s="2">
        <f>(Table1[[#This Row],[تمرین اول از ۱۰۰ نمره]]/100*2.5)</f>
        <v>2.5</v>
      </c>
      <c r="K30" s="3">
        <f>(Table1[[#This Row],[تمرین اول از ۱۰۰ نمره]]/100*2.83)</f>
        <v>2.83</v>
      </c>
      <c r="L30" s="7">
        <v>100</v>
      </c>
      <c r="M30" s="2">
        <f>(Table1[[#This Row],[تمرین دوم از ۱۰۰ نمره]]/100*3)</f>
        <v>3</v>
      </c>
      <c r="N30" s="3">
        <f>(Table1[[#This Row],[تمرین دوم از ۱۰۰ نمره]]/100*3.51)</f>
        <v>3.51</v>
      </c>
      <c r="O30" s="7">
        <v>100</v>
      </c>
      <c r="P30" s="2">
        <f>(Table1[[#This Row],[تمرین سوم از ۱۰۰ نمره]]/100*3)</f>
        <v>3</v>
      </c>
      <c r="Q30" s="3">
        <f>(Table1[[#This Row],[تمرین سوم از ۱۰۰ نمره]]/100*3.51)</f>
        <v>3.51</v>
      </c>
      <c r="R30" s="7">
        <v>100</v>
      </c>
      <c r="S30" s="2">
        <f>(Table1[[#This Row],[تمرین چهارم از ۱۰۰ نمره]]/100*3)</f>
        <v>3</v>
      </c>
      <c r="T30" s="3">
        <f>(Table1[[#This Row],[تمرین چهارم از ۱۰۰ نمره]]/100*3.51)</f>
        <v>3.51</v>
      </c>
      <c r="U30" s="7">
        <v>100</v>
      </c>
      <c r="V30" s="8">
        <f t="shared" si="0"/>
        <v>21.5</v>
      </c>
      <c r="W30" s="9">
        <f t="shared" si="1"/>
        <v>21.36</v>
      </c>
      <c r="X30" s="16">
        <f t="shared" si="2"/>
        <v>21.5</v>
      </c>
    </row>
    <row r="31" spans="1:24" ht="24.75" x14ac:dyDescent="0.6">
      <c r="A31" s="18" t="s">
        <v>92</v>
      </c>
      <c r="B31" s="18" t="s">
        <v>93</v>
      </c>
      <c r="C31" s="18" t="s">
        <v>94</v>
      </c>
      <c r="D31" s="8">
        <f>(Table1[[#This Row],[میانترم از ۱۲ نمره]]/12*5)</f>
        <v>4.8125</v>
      </c>
      <c r="E31" s="10">
        <f>(Table1[[#This Row],[میانترم از ۱۲ نمره]]/12*4)</f>
        <v>3.85</v>
      </c>
      <c r="F31" s="11">
        <v>11.55</v>
      </c>
      <c r="G31" s="8">
        <f>(Table1[[#This Row],[پایان ترم از  ۱۰ نمره]]/10*5)</f>
        <v>5</v>
      </c>
      <c r="H31" s="10">
        <f>(Table1[[#This Row],[پایان ترم از  ۱۰ نمره]]/10*4)</f>
        <v>4</v>
      </c>
      <c r="I31" s="11">
        <v>10</v>
      </c>
      <c r="J31" s="8">
        <f>(Table1[[#This Row],[تمرین اول از ۱۰۰ نمره]]/100*2.5)</f>
        <v>2.5</v>
      </c>
      <c r="K31" s="10">
        <f>(Table1[[#This Row],[تمرین اول از ۱۰۰ نمره]]/100*2.83)</f>
        <v>2.83</v>
      </c>
      <c r="L31" s="11">
        <v>100</v>
      </c>
      <c r="M31" s="8">
        <f>(Table1[[#This Row],[تمرین دوم از ۱۰۰ نمره]]/100*3)</f>
        <v>3</v>
      </c>
      <c r="N31" s="10">
        <f>(Table1[[#This Row],[تمرین دوم از ۱۰۰ نمره]]/100*3.51)</f>
        <v>3.51</v>
      </c>
      <c r="O31" s="11">
        <v>100</v>
      </c>
      <c r="P31" s="8">
        <f>(Table1[[#This Row],[تمرین سوم از ۱۰۰ نمره]]/100*3)</f>
        <v>2.4539999999999997</v>
      </c>
      <c r="Q31" s="10">
        <f>(Table1[[#This Row],[تمرین سوم از ۱۰۰ نمره]]/100*3.51)</f>
        <v>2.8711799999999998</v>
      </c>
      <c r="R31" s="11">
        <v>81.8</v>
      </c>
      <c r="S31" s="8">
        <f>(Table1[[#This Row],[تمرین چهارم از ۱۰۰ نمره]]/100*3)</f>
        <v>3</v>
      </c>
      <c r="T31" s="10">
        <f>(Table1[[#This Row],[تمرین چهارم از ۱۰۰ نمره]]/100*3.51)</f>
        <v>3.51</v>
      </c>
      <c r="U31" s="11">
        <v>100</v>
      </c>
      <c r="V31" s="8">
        <f t="shared" si="0"/>
        <v>20.766500000000001</v>
      </c>
      <c r="W31" s="9">
        <f t="shared" si="1"/>
        <v>20.571179999999998</v>
      </c>
      <c r="X31" s="16">
        <f t="shared" si="2"/>
        <v>20.766500000000001</v>
      </c>
    </row>
    <row r="32" spans="1:24" ht="24.75" x14ac:dyDescent="0.6">
      <c r="A32" s="17" t="s">
        <v>64</v>
      </c>
      <c r="B32" s="17" t="s">
        <v>95</v>
      </c>
      <c r="C32" s="17" t="s">
        <v>96</v>
      </c>
      <c r="D32" s="2">
        <f>(Table1[[#This Row],[میانترم از ۱۲ نمره]]/12*5)</f>
        <v>4.125</v>
      </c>
      <c r="E32" s="3">
        <f>(Table1[[#This Row],[میانترم از ۱۲ نمره]]/12*4)</f>
        <v>3.3000000000000003</v>
      </c>
      <c r="F32" s="7">
        <v>9.9</v>
      </c>
      <c r="G32" s="2">
        <f>(Table1[[#This Row],[پایان ترم از  ۱۰ نمره]]/10*5)</f>
        <v>4.375</v>
      </c>
      <c r="H32" s="3">
        <f>(Table1[[#This Row],[پایان ترم از  ۱۰ نمره]]/10*4)</f>
        <v>3.5</v>
      </c>
      <c r="I32" s="7">
        <v>8.75</v>
      </c>
      <c r="J32" s="2">
        <f>(Table1[[#This Row],[تمرین اول از ۱۰۰ نمره]]/100*2.5)</f>
        <v>2.375</v>
      </c>
      <c r="K32" s="3">
        <f>(Table1[[#This Row],[تمرین اول از ۱۰۰ نمره]]/100*2.83)</f>
        <v>2.6884999999999999</v>
      </c>
      <c r="L32" s="7">
        <v>95</v>
      </c>
      <c r="M32" s="2">
        <f>(Table1[[#This Row],[تمرین دوم از ۱۰۰ نمره]]/100*3)</f>
        <v>2.694</v>
      </c>
      <c r="N32" s="3">
        <f>(Table1[[#This Row],[تمرین دوم از ۱۰۰ نمره]]/100*3.51)</f>
        <v>3.15198</v>
      </c>
      <c r="O32" s="7">
        <v>89.8</v>
      </c>
      <c r="P32" s="2">
        <f>(Table1[[#This Row],[تمرین سوم از ۱۰۰ نمره]]/100*3)</f>
        <v>2.7450000000000001</v>
      </c>
      <c r="Q32" s="3">
        <f>(Table1[[#This Row],[تمرین سوم از ۱۰۰ نمره]]/100*3.51)</f>
        <v>3.2116500000000001</v>
      </c>
      <c r="R32" s="7">
        <v>91.5</v>
      </c>
      <c r="S32" s="2">
        <f>(Table1[[#This Row],[تمرین چهارم از ۱۰۰ نمره]]/100*3)</f>
        <v>3</v>
      </c>
      <c r="T32" s="3">
        <f>(Table1[[#This Row],[تمرین چهارم از ۱۰۰ نمره]]/100*3.51)</f>
        <v>3.51</v>
      </c>
      <c r="U32" s="7">
        <v>100</v>
      </c>
      <c r="V32" s="8">
        <f t="shared" si="0"/>
        <v>19.314</v>
      </c>
      <c r="W32" s="9">
        <f t="shared" si="1"/>
        <v>19.362130000000001</v>
      </c>
      <c r="X32" s="16">
        <f t="shared" si="2"/>
        <v>19.362130000000001</v>
      </c>
    </row>
    <row r="33" spans="1:24" ht="24.75" x14ac:dyDescent="0.6">
      <c r="A33" s="18" t="s">
        <v>26</v>
      </c>
      <c r="B33" s="18" t="s">
        <v>97</v>
      </c>
      <c r="C33" s="18">
        <v>9633094</v>
      </c>
      <c r="D33" s="8">
        <f>(Table1[[#This Row],[میانترم از ۱۲ نمره]]/12*5)</f>
        <v>4.0625</v>
      </c>
      <c r="E33" s="10">
        <f>(Table1[[#This Row],[میانترم از ۱۲ نمره]]/12*4)</f>
        <v>3.25</v>
      </c>
      <c r="F33" s="11">
        <v>9.75</v>
      </c>
      <c r="G33" s="8">
        <f>(Table1[[#This Row],[پایان ترم از  ۱۰ نمره]]/10*5)</f>
        <v>4.9000000000000004</v>
      </c>
      <c r="H33" s="10">
        <f>(Table1[[#This Row],[پایان ترم از  ۱۰ نمره]]/10*4)</f>
        <v>3.9200000000000004</v>
      </c>
      <c r="I33" s="11">
        <v>9.8000000000000007</v>
      </c>
      <c r="J33" s="8">
        <f>(Table1[[#This Row],[تمرین اول از ۱۰۰ نمره]]/100*2.5)</f>
        <v>0</v>
      </c>
      <c r="K33" s="10">
        <f>(Table1[[#This Row],[تمرین اول از ۱۰۰ نمره]]/100*2.83)</f>
        <v>0</v>
      </c>
      <c r="L33" s="11"/>
      <c r="M33" s="8">
        <f>(Table1[[#This Row],[تمرین دوم از ۱۰۰ نمره]]/100*3)</f>
        <v>0</v>
      </c>
      <c r="N33" s="10">
        <f>(Table1[[#This Row],[تمرین دوم از ۱۰۰ نمره]]/100*3.51)</f>
        <v>0</v>
      </c>
      <c r="O33" s="11">
        <v>0</v>
      </c>
      <c r="P33" s="8">
        <f>(Table1[[#This Row],[تمرین سوم از ۱۰۰ نمره]]/100*3)</f>
        <v>0</v>
      </c>
      <c r="Q33" s="10">
        <f>(Table1[[#This Row],[تمرین سوم از ۱۰۰ نمره]]/100*3.51)</f>
        <v>0</v>
      </c>
      <c r="R33" s="11">
        <v>0</v>
      </c>
      <c r="S33" s="8">
        <f>(Table1[[#This Row],[تمرین چهارم از ۱۰۰ نمره]]/100*3)</f>
        <v>3</v>
      </c>
      <c r="T33" s="10">
        <f>(Table1[[#This Row],[تمرین چهارم از ۱۰۰ نمره]]/100*3.51)</f>
        <v>3.51</v>
      </c>
      <c r="U33" s="11">
        <v>100</v>
      </c>
      <c r="V33" s="8">
        <f t="shared" si="0"/>
        <v>11.9625</v>
      </c>
      <c r="W33" s="9">
        <f t="shared" si="1"/>
        <v>10.68</v>
      </c>
      <c r="X33" s="16">
        <f t="shared" si="2"/>
        <v>11.9625</v>
      </c>
    </row>
    <row r="34" spans="1:24" ht="24.75" x14ac:dyDescent="0.6">
      <c r="A34" s="17" t="s">
        <v>98</v>
      </c>
      <c r="B34" s="17" t="s">
        <v>99</v>
      </c>
      <c r="C34" s="17">
        <v>9631901</v>
      </c>
      <c r="D34" s="2">
        <f>(Table1[[#This Row],[میانترم از ۱۲ نمره]]/12*5)</f>
        <v>4.0749999999999993</v>
      </c>
      <c r="E34" s="3">
        <f>(Table1[[#This Row],[میانترم از ۱۲ نمره]]/12*4)</f>
        <v>3.26</v>
      </c>
      <c r="F34" s="7">
        <v>9.7799999999999994</v>
      </c>
      <c r="G34" s="2">
        <f>(Table1[[#This Row],[پایان ترم از  ۱۰ نمره]]/10*5)</f>
        <v>4.375</v>
      </c>
      <c r="H34" s="3">
        <f>(Table1[[#This Row],[پایان ترم از  ۱۰ نمره]]/10*4)</f>
        <v>3.5</v>
      </c>
      <c r="I34" s="7">
        <v>8.75</v>
      </c>
      <c r="J34" s="2">
        <f>(Table1[[#This Row],[تمرین اول از ۱۰۰ نمره]]/100*2.5)</f>
        <v>2.5</v>
      </c>
      <c r="K34" s="3">
        <f>(Table1[[#This Row],[تمرین اول از ۱۰۰ نمره]]/100*2.83)</f>
        <v>2.83</v>
      </c>
      <c r="L34" s="7">
        <v>100</v>
      </c>
      <c r="M34" s="2">
        <f>(Table1[[#This Row],[تمرین دوم از ۱۰۰ نمره]]/100*3)</f>
        <v>1.0169999999999999</v>
      </c>
      <c r="N34" s="3">
        <f>(Table1[[#This Row],[تمرین دوم از ۱۰۰ نمره]]/100*3.51)</f>
        <v>1.1898899999999999</v>
      </c>
      <c r="O34" s="7">
        <v>33.9</v>
      </c>
      <c r="P34" s="2">
        <f>(Table1[[#This Row],[تمرین سوم از ۱۰۰ نمره]]/100*3)</f>
        <v>1.5516000000000001</v>
      </c>
      <c r="Q34" s="3">
        <f>(Table1[[#This Row],[تمرین سوم از ۱۰۰ نمره]]/100*3.51)</f>
        <v>1.8153719999999998</v>
      </c>
      <c r="R34" s="7">
        <v>51.72</v>
      </c>
      <c r="S34" s="2">
        <f>(Table1[[#This Row],[تمرین چهارم از ۱۰۰ نمره]]/100*3)</f>
        <v>1.3275000000000001</v>
      </c>
      <c r="T34" s="3">
        <f>(Table1[[#This Row],[تمرین چهارم از ۱۰۰ نمره]]/100*3.51)</f>
        <v>1.553175</v>
      </c>
      <c r="U34" s="7">
        <v>44.25</v>
      </c>
      <c r="V34" s="8">
        <f t="shared" ref="V34:V62" si="3">SUM(D34,G34,J34,M34,P34,S34)</f>
        <v>14.8461</v>
      </c>
      <c r="W34" s="9">
        <f t="shared" ref="W34:W62" si="4">SUM(E34,H34,K34,N34,Q34,T34)</f>
        <v>14.148436999999999</v>
      </c>
      <c r="X34" s="16">
        <f t="shared" ref="X34:X62" si="5">MAX(V34,W34)</f>
        <v>14.8461</v>
      </c>
    </row>
    <row r="35" spans="1:24" ht="24.75" x14ac:dyDescent="0.6">
      <c r="A35" s="18" t="s">
        <v>100</v>
      </c>
      <c r="B35" s="18" t="s">
        <v>101</v>
      </c>
      <c r="C35" s="18">
        <v>9631813</v>
      </c>
      <c r="D35" s="8">
        <f>(Table1[[#This Row],[میانترم از ۱۲ نمره]]/12*5)</f>
        <v>4.4375</v>
      </c>
      <c r="E35" s="10">
        <f>(Table1[[#This Row],[میانترم از ۱۲ نمره]]/12*4)</f>
        <v>3.5500000000000003</v>
      </c>
      <c r="F35" s="11">
        <v>10.65</v>
      </c>
      <c r="G35" s="8">
        <f>(Table1[[#This Row],[پایان ترم از  ۱۰ نمره]]/10*5)</f>
        <v>4.875</v>
      </c>
      <c r="H35" s="10">
        <f>(Table1[[#This Row],[پایان ترم از  ۱۰ نمره]]/10*4)</f>
        <v>3.9</v>
      </c>
      <c r="I35" s="11">
        <v>9.75</v>
      </c>
      <c r="J35" s="8">
        <f>(Table1[[#This Row],[تمرین اول از ۱۰۰ نمره]]/100*2.5)</f>
        <v>2.4249999999999998</v>
      </c>
      <c r="K35" s="10">
        <f>(Table1[[#This Row],[تمرین اول از ۱۰۰ نمره]]/100*2.83)</f>
        <v>2.7450999999999999</v>
      </c>
      <c r="L35" s="11">
        <v>97</v>
      </c>
      <c r="M35" s="8">
        <f>(Table1[[#This Row],[تمرین دوم از ۱۰۰ نمره]]/100*3)</f>
        <v>2.589</v>
      </c>
      <c r="N35" s="10">
        <f>(Table1[[#This Row],[تمرین دوم از ۱۰۰ نمره]]/100*3.51)</f>
        <v>3.0291299999999999</v>
      </c>
      <c r="O35" s="11">
        <v>86.3</v>
      </c>
      <c r="P35" s="8">
        <f>(Table1[[#This Row],[تمرین سوم از ۱۰۰ نمره]]/100*3)</f>
        <v>2.13</v>
      </c>
      <c r="Q35" s="10">
        <f>(Table1[[#This Row],[تمرین سوم از ۱۰۰ نمره]]/100*3.51)</f>
        <v>2.4920999999999998</v>
      </c>
      <c r="R35" s="11">
        <v>71</v>
      </c>
      <c r="S35" s="8">
        <f>(Table1[[#This Row],[تمرین چهارم از ۱۰۰ نمره]]/100*3)</f>
        <v>2.4300000000000002</v>
      </c>
      <c r="T35" s="10">
        <f>(Table1[[#This Row],[تمرین چهارم از ۱۰۰ نمره]]/100*3.51)</f>
        <v>2.8431000000000002</v>
      </c>
      <c r="U35" s="11">
        <v>81</v>
      </c>
      <c r="V35" s="8">
        <f t="shared" si="3"/>
        <v>18.886500000000002</v>
      </c>
      <c r="W35" s="9">
        <f t="shared" si="4"/>
        <v>18.559429999999999</v>
      </c>
      <c r="X35" s="16">
        <f t="shared" si="5"/>
        <v>18.886500000000002</v>
      </c>
    </row>
    <row r="36" spans="1:24" ht="24.75" x14ac:dyDescent="0.6">
      <c r="A36" s="17" t="s">
        <v>55</v>
      </c>
      <c r="B36" s="17" t="s">
        <v>102</v>
      </c>
      <c r="C36" s="17">
        <v>9631811</v>
      </c>
      <c r="D36" s="2">
        <f>(Table1[[#This Row],[میانترم از ۱۲ نمره]]/12*5)</f>
        <v>4.2750000000000004</v>
      </c>
      <c r="E36" s="3">
        <f>(Table1[[#This Row],[میانترم از ۱۲ نمره]]/12*4)</f>
        <v>3.42</v>
      </c>
      <c r="F36" s="7">
        <v>10.26</v>
      </c>
      <c r="G36" s="2">
        <f>(Table1[[#This Row],[پایان ترم از  ۱۰ نمره]]/10*5)</f>
        <v>5</v>
      </c>
      <c r="H36" s="3">
        <f>(Table1[[#This Row],[پایان ترم از  ۱۰ نمره]]/10*4)</f>
        <v>4</v>
      </c>
      <c r="I36" s="7">
        <v>10</v>
      </c>
      <c r="J36" s="2">
        <f>(Table1[[#This Row],[تمرین اول از ۱۰۰ نمره]]/100*2.5)</f>
        <v>2.5</v>
      </c>
      <c r="K36" s="3">
        <f>(Table1[[#This Row],[تمرین اول از ۱۰۰ نمره]]/100*2.83)</f>
        <v>2.83</v>
      </c>
      <c r="L36" s="7">
        <v>100</v>
      </c>
      <c r="M36" s="2">
        <f>(Table1[[#This Row],[تمرین دوم از ۱۰۰ نمره]]/100*3)</f>
        <v>2.601</v>
      </c>
      <c r="N36" s="3">
        <f>(Table1[[#This Row],[تمرین دوم از ۱۰۰ نمره]]/100*3.51)</f>
        <v>3.0431699999999999</v>
      </c>
      <c r="O36" s="7">
        <v>86.7</v>
      </c>
      <c r="P36" s="2">
        <f>(Table1[[#This Row],[تمرین سوم از ۱۰۰ نمره]]/100*3)</f>
        <v>1.048</v>
      </c>
      <c r="Q36" s="3">
        <f>(Table1[[#This Row],[تمرین سوم از ۱۰۰ نمره]]/100*3.51)</f>
        <v>1.2261600000000001</v>
      </c>
      <c r="R36" s="7">
        <v>34.933333333333337</v>
      </c>
      <c r="S36" s="2">
        <f>(Table1[[#This Row],[تمرین چهارم از ۱۰۰ نمره]]/100*3)</f>
        <v>3</v>
      </c>
      <c r="T36" s="3">
        <f>(Table1[[#This Row],[تمرین چهارم از ۱۰۰ نمره]]/100*3.51)</f>
        <v>3.51</v>
      </c>
      <c r="U36" s="7">
        <v>100</v>
      </c>
      <c r="V36" s="8">
        <f t="shared" si="3"/>
        <v>18.423999999999999</v>
      </c>
      <c r="W36" s="9">
        <f t="shared" si="4"/>
        <v>18.029330000000002</v>
      </c>
      <c r="X36" s="16">
        <f t="shared" si="5"/>
        <v>18.423999999999999</v>
      </c>
    </row>
    <row r="37" spans="1:24" ht="24.75" x14ac:dyDescent="0.6">
      <c r="A37" s="18" t="s">
        <v>103</v>
      </c>
      <c r="B37" s="18" t="s">
        <v>104</v>
      </c>
      <c r="C37" s="18">
        <v>9631424</v>
      </c>
      <c r="D37" s="8">
        <f>(Table1[[#This Row],[میانترم از ۱۲ نمره]]/12*5)</f>
        <v>4.75</v>
      </c>
      <c r="E37" s="10">
        <f>(Table1[[#This Row],[میانترم از ۱۲ نمره]]/12*4)</f>
        <v>3.8000000000000003</v>
      </c>
      <c r="F37" s="11">
        <v>11.4</v>
      </c>
      <c r="G37" s="8">
        <f>(Table1[[#This Row],[پایان ترم از  ۱۰ نمره]]/10*5)</f>
        <v>5</v>
      </c>
      <c r="H37" s="10">
        <f>(Table1[[#This Row],[پایان ترم از  ۱۰ نمره]]/10*4)</f>
        <v>4</v>
      </c>
      <c r="I37" s="11">
        <v>10</v>
      </c>
      <c r="J37" s="8">
        <f>(Table1[[#This Row],[تمرین اول از ۱۰۰ نمره]]/100*2.5)</f>
        <v>2.3250000000000002</v>
      </c>
      <c r="K37" s="10">
        <f>(Table1[[#This Row],[تمرین اول از ۱۰۰ نمره]]/100*2.83)</f>
        <v>2.6319000000000004</v>
      </c>
      <c r="L37" s="11">
        <v>93</v>
      </c>
      <c r="M37" s="8">
        <f>(Table1[[#This Row],[تمرین دوم از ۱۰۰ نمره]]/100*3)</f>
        <v>2.9820000000000002</v>
      </c>
      <c r="N37" s="10">
        <f>(Table1[[#This Row],[تمرین دوم از ۱۰۰ نمره]]/100*3.51)</f>
        <v>3.4889400000000004</v>
      </c>
      <c r="O37" s="11">
        <v>99.4</v>
      </c>
      <c r="P37" s="8">
        <f>(Table1[[#This Row],[تمرین سوم از ۱۰۰ نمره]]/100*3)</f>
        <v>2.62</v>
      </c>
      <c r="Q37" s="10">
        <f>(Table1[[#This Row],[تمرین سوم از ۱۰۰ نمره]]/100*3.51)</f>
        <v>3.0653999999999995</v>
      </c>
      <c r="R37" s="11">
        <v>87.333333333333329</v>
      </c>
      <c r="S37" s="8">
        <f>(Table1[[#This Row],[تمرین چهارم از ۱۰۰ نمره]]/100*3)</f>
        <v>2.7600000000000002</v>
      </c>
      <c r="T37" s="10">
        <f>(Table1[[#This Row],[تمرین چهارم از ۱۰۰ نمره]]/100*3.51)</f>
        <v>3.2292000000000001</v>
      </c>
      <c r="U37" s="11">
        <v>92</v>
      </c>
      <c r="V37" s="8">
        <f t="shared" si="3"/>
        <v>20.437000000000001</v>
      </c>
      <c r="W37" s="9">
        <f t="shared" si="4"/>
        <v>20.215440000000001</v>
      </c>
      <c r="X37" s="16">
        <f t="shared" si="5"/>
        <v>20.437000000000001</v>
      </c>
    </row>
    <row r="38" spans="1:24" ht="24.75" x14ac:dyDescent="0.6">
      <c r="A38" s="17" t="s">
        <v>105</v>
      </c>
      <c r="B38" s="17" t="s">
        <v>106</v>
      </c>
      <c r="C38" s="17">
        <v>9631411</v>
      </c>
      <c r="D38" s="2">
        <f>(Table1[[#This Row],[میانترم از ۱۲ نمره]]/12*5)</f>
        <v>4.6875</v>
      </c>
      <c r="E38" s="3">
        <f>(Table1[[#This Row],[میانترم از ۱۲ نمره]]/12*4)</f>
        <v>3.75</v>
      </c>
      <c r="F38" s="7">
        <v>11.25</v>
      </c>
      <c r="G38" s="2">
        <f>(Table1[[#This Row],[پایان ترم از  ۱۰ نمره]]/10*5)</f>
        <v>5</v>
      </c>
      <c r="H38" s="3">
        <f>(Table1[[#This Row],[پایان ترم از  ۱۰ نمره]]/10*4)</f>
        <v>4</v>
      </c>
      <c r="I38" s="7">
        <v>10</v>
      </c>
      <c r="J38" s="2">
        <f>(Table1[[#This Row],[تمرین اول از ۱۰۰ نمره]]/100*2.5)</f>
        <v>2.5</v>
      </c>
      <c r="K38" s="3">
        <f>(Table1[[#This Row],[تمرین اول از ۱۰۰ نمره]]/100*2.83)</f>
        <v>2.83</v>
      </c>
      <c r="L38" s="7">
        <v>100</v>
      </c>
      <c r="M38" s="2">
        <f>(Table1[[#This Row],[تمرین دوم از ۱۰۰ نمره]]/100*3)</f>
        <v>2.7029999999999998</v>
      </c>
      <c r="N38" s="3">
        <f>(Table1[[#This Row],[تمرین دوم از ۱۰۰ نمره]]/100*3.51)</f>
        <v>3.1625099999999997</v>
      </c>
      <c r="O38" s="7">
        <v>90.1</v>
      </c>
      <c r="P38" s="2">
        <f>(Table1[[#This Row],[تمرین سوم از ۱۰۰ نمره]]/100*3)</f>
        <v>2.7639999999999998</v>
      </c>
      <c r="Q38" s="3">
        <f>(Table1[[#This Row],[تمرین سوم از ۱۰۰ نمره]]/100*3.51)</f>
        <v>3.2338799999999996</v>
      </c>
      <c r="R38" s="7">
        <v>92.133333333333326</v>
      </c>
      <c r="S38" s="2">
        <f>(Table1[[#This Row],[تمرین چهارم از ۱۰۰ نمره]]/100*3)</f>
        <v>3</v>
      </c>
      <c r="T38" s="3">
        <f>(Table1[[#This Row],[تمرین چهارم از ۱۰۰ نمره]]/100*3.51)</f>
        <v>3.51</v>
      </c>
      <c r="U38" s="7">
        <v>100</v>
      </c>
      <c r="V38" s="8">
        <f t="shared" si="3"/>
        <v>20.654499999999999</v>
      </c>
      <c r="W38" s="9">
        <f t="shared" si="4"/>
        <v>20.48639</v>
      </c>
      <c r="X38" s="16">
        <f t="shared" si="5"/>
        <v>20.654499999999999</v>
      </c>
    </row>
    <row r="39" spans="1:24" ht="24.75" x14ac:dyDescent="0.6">
      <c r="A39" s="18" t="s">
        <v>107</v>
      </c>
      <c r="B39" s="18" t="s">
        <v>108</v>
      </c>
      <c r="C39" s="18">
        <v>9631410</v>
      </c>
      <c r="D39" s="8">
        <f>(Table1[[#This Row],[میانترم از ۱۲ نمره]]/12*5)</f>
        <v>3.5125000000000002</v>
      </c>
      <c r="E39" s="10">
        <f>(Table1[[#This Row],[میانترم از ۱۲ نمره]]/12*4)</f>
        <v>2.81</v>
      </c>
      <c r="F39" s="11">
        <v>8.43</v>
      </c>
      <c r="G39" s="8">
        <f>(Table1[[#This Row],[پایان ترم از  ۱۰ نمره]]/10*5)</f>
        <v>3.75</v>
      </c>
      <c r="H39" s="10">
        <f>(Table1[[#This Row],[پایان ترم از  ۱۰ نمره]]/10*4)</f>
        <v>3</v>
      </c>
      <c r="I39" s="11">
        <v>7.5</v>
      </c>
      <c r="J39" s="8">
        <f>(Table1[[#This Row],[تمرین اول از ۱۰۰ نمره]]/100*2.5)</f>
        <v>0.67500000000000004</v>
      </c>
      <c r="K39" s="10">
        <f>(Table1[[#This Row],[تمرین اول از ۱۰۰ نمره]]/100*2.83)</f>
        <v>0.76410000000000011</v>
      </c>
      <c r="L39" s="11">
        <v>27</v>
      </c>
      <c r="M39" s="8">
        <f>(Table1[[#This Row],[تمرین دوم از ۱۰۰ نمره]]/100*3)</f>
        <v>0</v>
      </c>
      <c r="N39" s="10">
        <f>(Table1[[#This Row],[تمرین دوم از ۱۰۰ نمره]]/100*3.51)</f>
        <v>0</v>
      </c>
      <c r="O39" s="11">
        <v>0</v>
      </c>
      <c r="P39" s="8">
        <f>(Table1[[#This Row],[تمرین سوم از ۱۰۰ نمره]]/100*3)</f>
        <v>0</v>
      </c>
      <c r="Q39" s="10">
        <f>(Table1[[#This Row],[تمرین سوم از ۱۰۰ نمره]]/100*3.51)</f>
        <v>0</v>
      </c>
      <c r="R39" s="11">
        <v>0</v>
      </c>
      <c r="S39" s="8">
        <f>(Table1[[#This Row],[تمرین چهارم از ۱۰۰ نمره]]/100*3)</f>
        <v>0</v>
      </c>
      <c r="T39" s="10">
        <f>(Table1[[#This Row],[تمرین چهارم از ۱۰۰ نمره]]/100*3.51)</f>
        <v>0</v>
      </c>
      <c r="U39" s="11">
        <v>0</v>
      </c>
      <c r="V39" s="8">
        <f t="shared" si="3"/>
        <v>7.9375</v>
      </c>
      <c r="W39" s="9">
        <f t="shared" si="4"/>
        <v>6.5741000000000005</v>
      </c>
      <c r="X39" s="16">
        <f t="shared" si="5"/>
        <v>7.9375</v>
      </c>
    </row>
    <row r="40" spans="1:24" ht="24.75" x14ac:dyDescent="0.6">
      <c r="A40" s="17" t="s">
        <v>109</v>
      </c>
      <c r="B40" s="17" t="s">
        <v>110</v>
      </c>
      <c r="C40" s="17">
        <v>9631081</v>
      </c>
      <c r="D40" s="2">
        <f>(Table1[[#This Row],[میانترم از ۱۲ نمره]]/12*5)</f>
        <v>3.875</v>
      </c>
      <c r="E40" s="3">
        <f>(Table1[[#This Row],[میانترم از ۱۲ نمره]]/12*4)</f>
        <v>3.1</v>
      </c>
      <c r="F40" s="7">
        <v>9.3000000000000007</v>
      </c>
      <c r="G40" s="2">
        <f>(Table1[[#This Row],[پایان ترم از  ۱۰ نمره]]/10*5)</f>
        <v>4.125</v>
      </c>
      <c r="H40" s="3">
        <f>(Table1[[#This Row],[پایان ترم از  ۱۰ نمره]]/10*4)</f>
        <v>3.3</v>
      </c>
      <c r="I40" s="7">
        <v>8.25</v>
      </c>
      <c r="J40" s="2">
        <f>(Table1[[#This Row],[تمرین اول از ۱۰۰ نمره]]/100*2.5)</f>
        <v>2.375</v>
      </c>
      <c r="K40" s="3">
        <f>(Table1[[#This Row],[تمرین اول از ۱۰۰ نمره]]/100*2.83)</f>
        <v>2.6884999999999999</v>
      </c>
      <c r="L40" s="7">
        <v>95</v>
      </c>
      <c r="M40" s="2">
        <f>(Table1[[#This Row],[تمرین دوم از ۱۰۰ نمره]]/100*3)</f>
        <v>2.3789999999999996</v>
      </c>
      <c r="N40" s="3">
        <f>(Table1[[#This Row],[تمرین دوم از ۱۰۰ نمره]]/100*3.51)</f>
        <v>2.7834299999999996</v>
      </c>
      <c r="O40" s="7">
        <v>79.3</v>
      </c>
      <c r="P40" s="2">
        <f>(Table1[[#This Row],[تمرین سوم از ۱۰۰ نمره]]/100*3)</f>
        <v>2.3174999999999999</v>
      </c>
      <c r="Q40" s="3">
        <f>(Table1[[#This Row],[تمرین سوم از ۱۰۰ نمره]]/100*3.51)</f>
        <v>2.7114749999999996</v>
      </c>
      <c r="R40" s="7">
        <v>77.25</v>
      </c>
      <c r="S40" s="2">
        <f>(Table1[[#This Row],[تمرین چهارم از ۱۰۰ نمره]]/100*3)</f>
        <v>1.35</v>
      </c>
      <c r="T40" s="3">
        <f>(Table1[[#This Row],[تمرین چهارم از ۱۰۰ نمره]]/100*3.51)</f>
        <v>1.5794999999999999</v>
      </c>
      <c r="U40" s="7">
        <v>45</v>
      </c>
      <c r="V40" s="8">
        <f t="shared" si="3"/>
        <v>16.421500000000002</v>
      </c>
      <c r="W40" s="9">
        <f t="shared" si="4"/>
        <v>16.162904999999999</v>
      </c>
      <c r="X40" s="16">
        <f t="shared" si="5"/>
        <v>16.421500000000002</v>
      </c>
    </row>
    <row r="41" spans="1:24" ht="24.75" x14ac:dyDescent="0.6">
      <c r="A41" s="18" t="s">
        <v>111</v>
      </c>
      <c r="B41" s="18" t="s">
        <v>112</v>
      </c>
      <c r="C41" s="18">
        <v>9631074</v>
      </c>
      <c r="D41" s="8">
        <f>(Table1[[#This Row],[میانترم از ۱۲ نمره]]/12*5)</f>
        <v>4.0958333333333332</v>
      </c>
      <c r="E41" s="10">
        <f>(Table1[[#This Row],[میانترم از ۱۲ نمره]]/12*4)</f>
        <v>3.2766666666666668</v>
      </c>
      <c r="F41" s="11">
        <v>9.83</v>
      </c>
      <c r="G41" s="8">
        <f>(Table1[[#This Row],[پایان ترم از  ۱۰ نمره]]/10*5)</f>
        <v>4.95</v>
      </c>
      <c r="H41" s="10">
        <f>(Table1[[#This Row],[پایان ترم از  ۱۰ نمره]]/10*4)</f>
        <v>3.96</v>
      </c>
      <c r="I41" s="11">
        <v>9.9</v>
      </c>
      <c r="J41" s="8">
        <f>(Table1[[#This Row],[تمرین اول از ۱۰۰ نمره]]/100*2.5)</f>
        <v>2.4</v>
      </c>
      <c r="K41" s="10">
        <f>(Table1[[#This Row],[تمرین اول از ۱۰۰ نمره]]/100*2.83)</f>
        <v>2.7168000000000001</v>
      </c>
      <c r="L41" s="11">
        <v>96</v>
      </c>
      <c r="M41" s="8">
        <f>(Table1[[#This Row],[تمرین دوم از ۱۰۰ نمره]]/100*3)</f>
        <v>2.6640000000000001</v>
      </c>
      <c r="N41" s="10">
        <f>(Table1[[#This Row],[تمرین دوم از ۱۰۰ نمره]]/100*3.51)</f>
        <v>3.1168799999999997</v>
      </c>
      <c r="O41" s="11">
        <v>88.8</v>
      </c>
      <c r="P41" s="8">
        <f>(Table1[[#This Row],[تمرین سوم از ۱۰۰ نمره]]/100*3)</f>
        <v>2.7360000000000002</v>
      </c>
      <c r="Q41" s="10">
        <f>(Table1[[#This Row],[تمرین سوم از ۱۰۰ نمره]]/100*3.51)</f>
        <v>3.20112</v>
      </c>
      <c r="R41" s="11">
        <v>91.2</v>
      </c>
      <c r="S41" s="8">
        <f>(Table1[[#This Row],[تمرین چهارم از ۱۰۰ نمره]]/100*3)</f>
        <v>0.30000000000000004</v>
      </c>
      <c r="T41" s="10">
        <f>(Table1[[#This Row],[تمرین چهارم از ۱۰۰ نمره]]/100*3.51)</f>
        <v>0.35099999999999998</v>
      </c>
      <c r="U41" s="11">
        <v>10</v>
      </c>
      <c r="V41" s="8">
        <f t="shared" si="3"/>
        <v>17.145833333333336</v>
      </c>
      <c r="W41" s="9">
        <f t="shared" si="4"/>
        <v>16.622466666666668</v>
      </c>
      <c r="X41" s="16">
        <f t="shared" si="5"/>
        <v>17.145833333333336</v>
      </c>
    </row>
    <row r="42" spans="1:24" ht="24.75" x14ac:dyDescent="0.6">
      <c r="A42" s="17" t="s">
        <v>113</v>
      </c>
      <c r="B42" s="17" t="s">
        <v>114</v>
      </c>
      <c r="C42" s="17">
        <v>9631054</v>
      </c>
      <c r="D42" s="2">
        <f>(Table1[[#This Row],[میانترم از ۱۲ نمره]]/12*5)</f>
        <v>0</v>
      </c>
      <c r="E42" s="3">
        <f>(Table1[[#This Row],[میانترم از ۱۲ نمره]]/12*4)</f>
        <v>0</v>
      </c>
      <c r="F42" s="7">
        <v>0</v>
      </c>
      <c r="G42" s="2">
        <f>(Table1[[#This Row],[پایان ترم از  ۱۰ نمره]]/10*5)</f>
        <v>0</v>
      </c>
      <c r="H42" s="3">
        <f>(Table1[[#This Row],[پایان ترم از  ۱۰ نمره]]/10*4)</f>
        <v>0</v>
      </c>
      <c r="I42" s="7">
        <v>0</v>
      </c>
      <c r="J42" s="2">
        <f>(Table1[[#This Row],[تمرین اول از ۱۰۰ نمره]]/100*2.5)</f>
        <v>0</v>
      </c>
      <c r="K42" s="3">
        <f>(Table1[[#This Row],[تمرین اول از ۱۰۰ نمره]]/100*2.83)</f>
        <v>0</v>
      </c>
      <c r="L42" s="7"/>
      <c r="M42" s="2">
        <f>(Table1[[#This Row],[تمرین دوم از ۱۰۰ نمره]]/100*3)</f>
        <v>0</v>
      </c>
      <c r="N42" s="3">
        <f>(Table1[[#This Row],[تمرین دوم از ۱۰۰ نمره]]/100*3.51)</f>
        <v>0</v>
      </c>
      <c r="O42" s="7">
        <v>0</v>
      </c>
      <c r="P42" s="2">
        <f>(Table1[[#This Row],[تمرین سوم از ۱۰۰ نمره]]/100*3)</f>
        <v>0</v>
      </c>
      <c r="Q42" s="3">
        <f>(Table1[[#This Row],[تمرین سوم از ۱۰۰ نمره]]/100*3.51)</f>
        <v>0</v>
      </c>
      <c r="R42" s="7">
        <v>0</v>
      </c>
      <c r="S42" s="2">
        <f>(Table1[[#This Row],[تمرین چهارم از ۱۰۰ نمره]]/100*3)</f>
        <v>0</v>
      </c>
      <c r="T42" s="3">
        <f>(Table1[[#This Row],[تمرین چهارم از ۱۰۰ نمره]]/100*3.51)</f>
        <v>0</v>
      </c>
      <c r="U42" s="7">
        <v>0</v>
      </c>
      <c r="V42" s="8">
        <f t="shared" si="3"/>
        <v>0</v>
      </c>
      <c r="W42" s="9">
        <f t="shared" si="4"/>
        <v>0</v>
      </c>
      <c r="X42" s="16">
        <f t="shared" si="5"/>
        <v>0</v>
      </c>
    </row>
    <row r="43" spans="1:24" ht="24.75" x14ac:dyDescent="0.6">
      <c r="A43" s="18" t="s">
        <v>115</v>
      </c>
      <c r="B43" s="18" t="s">
        <v>116</v>
      </c>
      <c r="C43" s="18" t="s">
        <v>117</v>
      </c>
      <c r="D43" s="8">
        <f>(Table1[[#This Row],[میانترم از ۱۲ نمره]]/12*5)</f>
        <v>4.1875</v>
      </c>
      <c r="E43" s="10">
        <f>(Table1[[#This Row],[میانترم از ۱۲ نمره]]/12*4)</f>
        <v>3.35</v>
      </c>
      <c r="F43" s="11">
        <v>10.050000000000001</v>
      </c>
      <c r="G43" s="8">
        <f>(Table1[[#This Row],[پایان ترم از  ۱۰ نمره]]/10*5)</f>
        <v>4.7</v>
      </c>
      <c r="H43" s="10">
        <f>(Table1[[#This Row],[پایان ترم از  ۱۰ نمره]]/10*4)</f>
        <v>3.7600000000000002</v>
      </c>
      <c r="I43" s="11">
        <v>9.4</v>
      </c>
      <c r="J43" s="8">
        <f>(Table1[[#This Row],[تمرین اول از ۱۰۰ نمره]]/100*2.5)</f>
        <v>2.3250000000000002</v>
      </c>
      <c r="K43" s="10">
        <f>(Table1[[#This Row],[تمرین اول از ۱۰۰ نمره]]/100*2.83)</f>
        <v>2.6319000000000004</v>
      </c>
      <c r="L43" s="11">
        <v>93</v>
      </c>
      <c r="M43" s="8">
        <f>(Table1[[#This Row],[تمرین دوم از ۱۰۰ نمره]]/100*3)</f>
        <v>2.9820000000000002</v>
      </c>
      <c r="N43" s="10">
        <f>(Table1[[#This Row],[تمرین دوم از ۱۰۰ نمره]]/100*3.51)</f>
        <v>3.4889400000000004</v>
      </c>
      <c r="O43" s="11">
        <v>99.4</v>
      </c>
      <c r="P43" s="8">
        <f>(Table1[[#This Row],[تمرین سوم از ۱۰۰ نمره]]/100*3)</f>
        <v>2.1950000000000003</v>
      </c>
      <c r="Q43" s="10">
        <f>(Table1[[#This Row],[تمرین سوم از ۱۰۰ نمره]]/100*3.51)</f>
        <v>2.5681499999999997</v>
      </c>
      <c r="R43" s="11">
        <v>73.166666666666671</v>
      </c>
      <c r="S43" s="8">
        <f>(Table1[[#This Row],[تمرین چهارم از ۱۰۰ نمره]]/100*3)</f>
        <v>2.7600000000000002</v>
      </c>
      <c r="T43" s="10">
        <f>(Table1[[#This Row],[تمرین چهارم از ۱۰۰ نمره]]/100*3.51)</f>
        <v>3.2292000000000001</v>
      </c>
      <c r="U43" s="11">
        <v>92</v>
      </c>
      <c r="V43" s="8">
        <f t="shared" si="3"/>
        <v>19.1495</v>
      </c>
      <c r="W43" s="9">
        <f t="shared" si="4"/>
        <v>19.028189999999999</v>
      </c>
      <c r="X43" s="16">
        <f t="shared" si="5"/>
        <v>19.1495</v>
      </c>
    </row>
    <row r="44" spans="1:24" ht="24.75" x14ac:dyDescent="0.6">
      <c r="A44" s="17" t="s">
        <v>118</v>
      </c>
      <c r="B44" s="17" t="s">
        <v>119</v>
      </c>
      <c r="C44" s="17">
        <v>9631046</v>
      </c>
      <c r="D44" s="2">
        <f>(Table1[[#This Row],[میانترم از ۱۲ نمره]]/12*5)</f>
        <v>4.1875</v>
      </c>
      <c r="E44" s="3">
        <f>(Table1[[#This Row],[میانترم از ۱۲ نمره]]/12*4)</f>
        <v>3.35</v>
      </c>
      <c r="F44" s="7">
        <v>10.050000000000001</v>
      </c>
      <c r="G44" s="2">
        <f>(Table1[[#This Row],[پایان ترم از  ۱۰ نمره]]/10*5)</f>
        <v>3.95</v>
      </c>
      <c r="H44" s="3">
        <f>(Table1[[#This Row],[پایان ترم از  ۱۰ نمره]]/10*4)</f>
        <v>3.16</v>
      </c>
      <c r="I44" s="7">
        <v>7.9</v>
      </c>
      <c r="J44" s="2">
        <f>(Table1[[#This Row],[تمرین اول از ۱۰۰ نمره]]/100*2.5)</f>
        <v>2.3499999999999996</v>
      </c>
      <c r="K44" s="3">
        <f>(Table1[[#This Row],[تمرین اول از ۱۰۰ نمره]]/100*2.83)</f>
        <v>2.6602000000000001</v>
      </c>
      <c r="L44" s="7">
        <v>94</v>
      </c>
      <c r="M44" s="2">
        <f>(Table1[[#This Row],[تمرین دوم از ۱۰۰ نمره]]/100*3)</f>
        <v>1.0139999999999998</v>
      </c>
      <c r="N44" s="3">
        <f>(Table1[[#This Row],[تمرین دوم از ۱۰۰ نمره]]/100*3.51)</f>
        <v>1.1863799999999998</v>
      </c>
      <c r="O44" s="7">
        <v>33.799999999999997</v>
      </c>
      <c r="P44" s="2">
        <f>(Table1[[#This Row],[تمرین سوم از ۱۰۰ نمره]]/100*3)</f>
        <v>1.524</v>
      </c>
      <c r="Q44" s="3">
        <f>(Table1[[#This Row],[تمرین سوم از ۱۰۰ نمره]]/100*3.51)</f>
        <v>1.78308</v>
      </c>
      <c r="R44" s="7">
        <v>50.8</v>
      </c>
      <c r="S44" s="2">
        <f>(Table1[[#This Row],[تمرین چهارم از ۱۰۰ نمره]]/100*3)</f>
        <v>1.6949999999999998</v>
      </c>
      <c r="T44" s="3">
        <f>(Table1[[#This Row],[تمرین چهارم از ۱۰۰ نمره]]/100*3.51)</f>
        <v>1.9831499999999997</v>
      </c>
      <c r="U44" s="7">
        <v>56.5</v>
      </c>
      <c r="V44" s="8">
        <f t="shared" si="3"/>
        <v>14.720499999999998</v>
      </c>
      <c r="W44" s="9">
        <f t="shared" si="4"/>
        <v>14.122809999999999</v>
      </c>
      <c r="X44" s="16">
        <f t="shared" si="5"/>
        <v>14.720499999999998</v>
      </c>
    </row>
    <row r="45" spans="1:24" ht="24.75" x14ac:dyDescent="0.6">
      <c r="A45" s="18" t="s">
        <v>120</v>
      </c>
      <c r="B45" s="18" t="s">
        <v>121</v>
      </c>
      <c r="C45" s="18">
        <v>9631045</v>
      </c>
      <c r="D45" s="8">
        <f>(Table1[[#This Row],[میانترم از ۱۲ نمره]]/12*5)</f>
        <v>3.6874999999999996</v>
      </c>
      <c r="E45" s="10">
        <f>(Table1[[#This Row],[میانترم از ۱۲ نمره]]/12*4)</f>
        <v>2.9499999999999997</v>
      </c>
      <c r="F45" s="11">
        <v>8.85</v>
      </c>
      <c r="G45" s="8">
        <f>(Table1[[#This Row],[پایان ترم از  ۱۰ نمره]]/10*5)</f>
        <v>4.6500000000000004</v>
      </c>
      <c r="H45" s="10">
        <f>(Table1[[#This Row],[پایان ترم از  ۱۰ نمره]]/10*4)</f>
        <v>3.72</v>
      </c>
      <c r="I45" s="11">
        <v>9.3000000000000007</v>
      </c>
      <c r="J45" s="8">
        <f>(Table1[[#This Row],[تمرین اول از ۱۰۰ نمره]]/100*2.5)</f>
        <v>0</v>
      </c>
      <c r="K45" s="10">
        <f>(Table1[[#This Row],[تمرین اول از ۱۰۰ نمره]]/100*2.83)</f>
        <v>0</v>
      </c>
      <c r="L45" s="11"/>
      <c r="M45" s="8">
        <f>(Table1[[#This Row],[تمرین دوم از ۱۰۰ نمره]]/100*3)</f>
        <v>0</v>
      </c>
      <c r="N45" s="10">
        <f>(Table1[[#This Row],[تمرین دوم از ۱۰۰ نمره]]/100*3.51)</f>
        <v>0</v>
      </c>
      <c r="O45" s="11">
        <v>0</v>
      </c>
      <c r="P45" s="8">
        <f>(Table1[[#This Row],[تمرین سوم از ۱۰۰ نمره]]/100*3)</f>
        <v>1.26</v>
      </c>
      <c r="Q45" s="10">
        <f>(Table1[[#This Row],[تمرین سوم از ۱۰۰ نمره]]/100*3.51)</f>
        <v>1.4742</v>
      </c>
      <c r="R45" s="11">
        <v>42</v>
      </c>
      <c r="S45" s="8">
        <f>(Table1[[#This Row],[تمرین چهارم از ۱۰۰ نمره]]/100*3)</f>
        <v>0</v>
      </c>
      <c r="T45" s="10">
        <f>(Table1[[#This Row],[تمرین چهارم از ۱۰۰ نمره]]/100*3.51)</f>
        <v>0</v>
      </c>
      <c r="U45" s="11">
        <v>0</v>
      </c>
      <c r="V45" s="8">
        <f t="shared" si="3"/>
        <v>9.5975000000000001</v>
      </c>
      <c r="W45" s="9">
        <f t="shared" si="4"/>
        <v>8.1441999999999997</v>
      </c>
      <c r="X45" s="16">
        <f t="shared" si="5"/>
        <v>9.5975000000000001</v>
      </c>
    </row>
    <row r="46" spans="1:24" ht="24.75" x14ac:dyDescent="0.6">
      <c r="A46" s="17" t="s">
        <v>109</v>
      </c>
      <c r="B46" s="17" t="s">
        <v>122</v>
      </c>
      <c r="C46" s="17">
        <v>9631043</v>
      </c>
      <c r="D46" s="2">
        <f>(Table1[[#This Row],[میانترم از ۱۲ نمره]]/12*5)</f>
        <v>3.8125000000000004</v>
      </c>
      <c r="E46" s="3">
        <f>(Table1[[#This Row],[میانترم از ۱۲ نمره]]/12*4)</f>
        <v>3.0500000000000003</v>
      </c>
      <c r="F46" s="7">
        <v>9.15</v>
      </c>
      <c r="G46" s="2">
        <f>(Table1[[#This Row],[پایان ترم از  ۱۰ نمره]]/10*5)</f>
        <v>4.25</v>
      </c>
      <c r="H46" s="3">
        <f>(Table1[[#This Row],[پایان ترم از  ۱۰ نمره]]/10*4)</f>
        <v>3.4</v>
      </c>
      <c r="I46" s="7">
        <v>8.5</v>
      </c>
      <c r="J46" s="2">
        <f>(Table1[[#This Row],[تمرین اول از ۱۰۰ نمره]]/100*2.5)</f>
        <v>0</v>
      </c>
      <c r="K46" s="3">
        <f>(Table1[[#This Row],[تمرین اول از ۱۰۰ نمره]]/100*2.83)</f>
        <v>0</v>
      </c>
      <c r="L46" s="7"/>
      <c r="M46" s="2">
        <f>(Table1[[#This Row],[تمرین دوم از ۱۰۰ نمره]]/100*3)</f>
        <v>1.6274999999999999</v>
      </c>
      <c r="N46" s="3">
        <f>(Table1[[#This Row],[تمرین دوم از ۱۰۰ نمره]]/100*3.51)</f>
        <v>1.9041749999999997</v>
      </c>
      <c r="O46" s="7">
        <v>54.25</v>
      </c>
      <c r="P46" s="2">
        <f>(Table1[[#This Row],[تمرین سوم از ۱۰۰ نمره]]/100*3)</f>
        <v>0.96</v>
      </c>
      <c r="Q46" s="3">
        <f>(Table1[[#This Row],[تمرین سوم از ۱۰۰ نمره]]/100*3.51)</f>
        <v>1.1232</v>
      </c>
      <c r="R46" s="7">
        <v>32</v>
      </c>
      <c r="S46" s="2">
        <f>(Table1[[#This Row],[تمرین چهارم از ۱۰۰ نمره]]/100*3)</f>
        <v>0</v>
      </c>
      <c r="T46" s="3">
        <f>(Table1[[#This Row],[تمرین چهارم از ۱۰۰ نمره]]/100*3.51)</f>
        <v>0</v>
      </c>
      <c r="U46" s="7">
        <v>0</v>
      </c>
      <c r="V46" s="8">
        <f t="shared" si="3"/>
        <v>10.649999999999999</v>
      </c>
      <c r="W46" s="9">
        <f t="shared" si="4"/>
        <v>9.4773750000000003</v>
      </c>
      <c r="X46" s="16">
        <f t="shared" si="5"/>
        <v>10.649999999999999</v>
      </c>
    </row>
    <row r="47" spans="1:24" ht="24.75" x14ac:dyDescent="0.6">
      <c r="A47" s="18" t="s">
        <v>123</v>
      </c>
      <c r="B47" s="18" t="s">
        <v>124</v>
      </c>
      <c r="C47" s="18">
        <v>9631036</v>
      </c>
      <c r="D47" s="8">
        <f>(Table1[[#This Row],[میانترم از ۱۲ نمره]]/12*5)</f>
        <v>0</v>
      </c>
      <c r="E47" s="10">
        <f>(Table1[[#This Row],[میانترم از ۱۲ نمره]]/12*4)</f>
        <v>0</v>
      </c>
      <c r="F47" s="11">
        <v>0</v>
      </c>
      <c r="G47" s="8">
        <f>(Table1[[#This Row],[پایان ترم از  ۱۰ نمره]]/10*5)</f>
        <v>0</v>
      </c>
      <c r="H47" s="10">
        <f>(Table1[[#This Row],[پایان ترم از  ۱۰ نمره]]/10*4)</f>
        <v>0</v>
      </c>
      <c r="I47" s="11">
        <v>0</v>
      </c>
      <c r="J47" s="8">
        <f>(Table1[[#This Row],[تمرین اول از ۱۰۰ نمره]]/100*2.5)</f>
        <v>2.4249999999999998</v>
      </c>
      <c r="K47" s="10">
        <f>(Table1[[#This Row],[تمرین اول از ۱۰۰ نمره]]/100*2.83)</f>
        <v>2.7450999999999999</v>
      </c>
      <c r="L47" s="11">
        <v>97</v>
      </c>
      <c r="M47" s="8">
        <f>(Table1[[#This Row],[تمرین دوم از ۱۰۰ نمره]]/100*3)</f>
        <v>0</v>
      </c>
      <c r="N47" s="10">
        <f>(Table1[[#This Row],[تمرین دوم از ۱۰۰ نمره]]/100*3.51)</f>
        <v>0</v>
      </c>
      <c r="O47" s="11">
        <v>0</v>
      </c>
      <c r="P47" s="8">
        <f>(Table1[[#This Row],[تمرین سوم از ۱۰۰ نمره]]/100*3)</f>
        <v>0</v>
      </c>
      <c r="Q47" s="10">
        <f>(Table1[[#This Row],[تمرین سوم از ۱۰۰ نمره]]/100*3.51)</f>
        <v>0</v>
      </c>
      <c r="R47" s="11">
        <v>0</v>
      </c>
      <c r="S47" s="8">
        <f>(Table1[[#This Row],[تمرین چهارم از ۱۰۰ نمره]]/100*3)</f>
        <v>0</v>
      </c>
      <c r="T47" s="10">
        <f>(Table1[[#This Row],[تمرین چهارم از ۱۰۰ نمره]]/100*3.51)</f>
        <v>0</v>
      </c>
      <c r="U47" s="11">
        <v>0</v>
      </c>
      <c r="V47" s="8">
        <f t="shared" si="3"/>
        <v>2.4249999999999998</v>
      </c>
      <c r="W47" s="9">
        <f t="shared" si="4"/>
        <v>2.7450999999999999</v>
      </c>
      <c r="X47" s="16">
        <f t="shared" si="5"/>
        <v>2.7450999999999999</v>
      </c>
    </row>
    <row r="48" spans="1:24" ht="24.75" x14ac:dyDescent="0.6">
      <c r="A48" s="17" t="s">
        <v>125</v>
      </c>
      <c r="B48" s="17" t="s">
        <v>126</v>
      </c>
      <c r="C48" s="17" t="s">
        <v>127</v>
      </c>
      <c r="D48" s="2">
        <f>(Table1[[#This Row],[میانترم از ۱۲ نمره]]/12*5)</f>
        <v>4.3125</v>
      </c>
      <c r="E48" s="3">
        <f>(Table1[[#This Row],[میانترم از ۱۲ نمره]]/12*4)</f>
        <v>3.4499999999999997</v>
      </c>
      <c r="F48" s="7">
        <v>10.35</v>
      </c>
      <c r="G48" s="2">
        <f>(Table1[[#This Row],[پایان ترم از  ۱۰ نمره]]/10*5)</f>
        <v>4.625</v>
      </c>
      <c r="H48" s="3">
        <f>(Table1[[#This Row],[پایان ترم از  ۱۰ نمره]]/10*4)</f>
        <v>3.7</v>
      </c>
      <c r="I48" s="7">
        <v>9.25</v>
      </c>
      <c r="J48" s="2">
        <f>(Table1[[#This Row],[تمرین اول از ۱۰۰ نمره]]/100*2.5)</f>
        <v>1.25</v>
      </c>
      <c r="K48" s="3">
        <f>(Table1[[#This Row],[تمرین اول از ۱۰۰ نمره]]/100*2.83)</f>
        <v>1.415</v>
      </c>
      <c r="L48" s="7">
        <v>50</v>
      </c>
      <c r="M48" s="2">
        <f>(Table1[[#This Row],[تمرین دوم از ۱۰۰ نمره]]/100*3)</f>
        <v>2.859</v>
      </c>
      <c r="N48" s="3">
        <f>(Table1[[#This Row],[تمرین دوم از ۱۰۰ نمره]]/100*3.51)</f>
        <v>3.3450299999999995</v>
      </c>
      <c r="O48" s="7">
        <v>95.3</v>
      </c>
      <c r="P48" s="2">
        <f>(Table1[[#This Row],[تمرین سوم از ۱۰۰ نمره]]/100*3)</f>
        <v>2.5535000000000001</v>
      </c>
      <c r="Q48" s="3">
        <f>(Table1[[#This Row],[تمرین سوم از ۱۰۰ نمره]]/100*3.51)</f>
        <v>2.9875950000000002</v>
      </c>
      <c r="R48" s="7">
        <v>85.116666666666674</v>
      </c>
      <c r="S48" s="2">
        <f>(Table1[[#This Row],[تمرین چهارم از ۱۰۰ نمره]]/100*3)</f>
        <v>2.835</v>
      </c>
      <c r="T48" s="3">
        <f>(Table1[[#This Row],[تمرین چهارم از ۱۰۰ نمره]]/100*3.51)</f>
        <v>3.3169499999999998</v>
      </c>
      <c r="U48" s="7">
        <v>94.5</v>
      </c>
      <c r="V48" s="8">
        <f t="shared" si="3"/>
        <v>18.434999999999999</v>
      </c>
      <c r="W48" s="9">
        <f t="shared" si="4"/>
        <v>18.214575</v>
      </c>
      <c r="X48" s="16">
        <f t="shared" si="5"/>
        <v>18.434999999999999</v>
      </c>
    </row>
    <row r="49" spans="1:24" ht="24.75" x14ac:dyDescent="0.6">
      <c r="A49" s="18" t="s">
        <v>128</v>
      </c>
      <c r="B49" s="18" t="s">
        <v>106</v>
      </c>
      <c r="C49" s="18" t="s">
        <v>129</v>
      </c>
      <c r="D49" s="8">
        <f>(Table1[[#This Row],[میانترم از ۱۲ نمره]]/12*5)</f>
        <v>0</v>
      </c>
      <c r="E49" s="10">
        <f>(Table1[[#This Row],[میانترم از ۱۲ نمره]]/12*4)</f>
        <v>0</v>
      </c>
      <c r="F49" s="11">
        <v>0</v>
      </c>
      <c r="G49" s="8">
        <f>(Table1[[#This Row],[پایان ترم از  ۱۰ نمره]]/10*5)</f>
        <v>0</v>
      </c>
      <c r="H49" s="10">
        <f>(Table1[[#This Row],[پایان ترم از  ۱۰ نمره]]/10*4)</f>
        <v>0</v>
      </c>
      <c r="I49" s="11">
        <v>0</v>
      </c>
      <c r="J49" s="8">
        <f>(Table1[[#This Row],[تمرین اول از ۱۰۰ نمره]]/100*2.5)</f>
        <v>0</v>
      </c>
      <c r="K49" s="10">
        <f>(Table1[[#This Row],[تمرین اول از ۱۰۰ نمره]]/100*2.83)</f>
        <v>0</v>
      </c>
      <c r="L49" s="11"/>
      <c r="M49" s="8">
        <f>(Table1[[#This Row],[تمرین دوم از ۱۰۰ نمره]]/100*3)</f>
        <v>0</v>
      </c>
      <c r="N49" s="10">
        <f>(Table1[[#This Row],[تمرین دوم از ۱۰۰ نمره]]/100*3.51)</f>
        <v>0</v>
      </c>
      <c r="O49" s="11">
        <v>0</v>
      </c>
      <c r="P49" s="8">
        <f>(Table1[[#This Row],[تمرین سوم از ۱۰۰ نمره]]/100*3)</f>
        <v>0</v>
      </c>
      <c r="Q49" s="10">
        <f>(Table1[[#This Row],[تمرین سوم از ۱۰۰ نمره]]/100*3.51)</f>
        <v>0</v>
      </c>
      <c r="R49" s="11">
        <v>0</v>
      </c>
      <c r="S49" s="8">
        <f>(Table1[[#This Row],[تمرین چهارم از ۱۰۰ نمره]]/100*3)</f>
        <v>0</v>
      </c>
      <c r="T49" s="10">
        <f>(Table1[[#This Row],[تمرین چهارم از ۱۰۰ نمره]]/100*3.51)</f>
        <v>0</v>
      </c>
      <c r="U49" s="11">
        <v>0</v>
      </c>
      <c r="V49" s="8">
        <f t="shared" si="3"/>
        <v>0</v>
      </c>
      <c r="W49" s="9">
        <f t="shared" si="4"/>
        <v>0</v>
      </c>
      <c r="X49" s="16">
        <f t="shared" si="5"/>
        <v>0</v>
      </c>
    </row>
    <row r="50" spans="1:24" ht="24.75" x14ac:dyDescent="0.6">
      <c r="A50" s="17" t="s">
        <v>130</v>
      </c>
      <c r="B50" s="17" t="s">
        <v>131</v>
      </c>
      <c r="C50" s="17">
        <v>9631027</v>
      </c>
      <c r="D50" s="2">
        <f>(Table1[[#This Row],[میانترم از ۱۲ نمره]]/12*5)</f>
        <v>4.2874999999999996</v>
      </c>
      <c r="E50" s="3">
        <f>(Table1[[#This Row],[میانترم از ۱۲ نمره]]/12*4)</f>
        <v>3.4299999999999997</v>
      </c>
      <c r="F50" s="7">
        <v>10.29</v>
      </c>
      <c r="G50" s="2">
        <f>(Table1[[#This Row],[پایان ترم از  ۱۰ نمره]]/10*5)</f>
        <v>4.75</v>
      </c>
      <c r="H50" s="3">
        <f>(Table1[[#This Row],[پایان ترم از  ۱۰ نمره]]/10*4)</f>
        <v>3.8</v>
      </c>
      <c r="I50" s="7">
        <v>9.5</v>
      </c>
      <c r="J50" s="2">
        <f>(Table1[[#This Row],[تمرین اول از ۱۰۰ نمره]]/100*2.5)</f>
        <v>2.5</v>
      </c>
      <c r="K50" s="3">
        <f>(Table1[[#This Row],[تمرین اول از ۱۰۰ نمره]]/100*2.83)</f>
        <v>2.83</v>
      </c>
      <c r="L50" s="7">
        <v>100</v>
      </c>
      <c r="M50" s="2">
        <f>(Table1[[#This Row],[تمرین دوم از ۱۰۰ نمره]]/100*3)</f>
        <v>2.9385000000000003</v>
      </c>
      <c r="N50" s="3">
        <f>(Table1[[#This Row],[تمرین دوم از ۱۰۰ نمره]]/100*3.51)</f>
        <v>3.4380449999999998</v>
      </c>
      <c r="O50" s="7">
        <v>97.95</v>
      </c>
      <c r="P50" s="2">
        <f>(Table1[[#This Row],[تمرین سوم از ۱۰۰ نمره]]/100*3)</f>
        <v>2.7315</v>
      </c>
      <c r="Q50" s="3">
        <f>(Table1[[#This Row],[تمرین سوم از ۱۰۰ نمره]]/100*3.51)</f>
        <v>3.1958549999999999</v>
      </c>
      <c r="R50" s="7">
        <v>91.05</v>
      </c>
      <c r="S50" s="2">
        <f>(Table1[[#This Row],[تمرین چهارم از ۱۰۰ نمره]]/100*3)</f>
        <v>0.30000000000000004</v>
      </c>
      <c r="T50" s="3">
        <f>(Table1[[#This Row],[تمرین چهارم از ۱۰۰ نمره]]/100*3.51)</f>
        <v>0.35099999999999998</v>
      </c>
      <c r="U50" s="7">
        <v>10</v>
      </c>
      <c r="V50" s="8">
        <f t="shared" si="3"/>
        <v>17.5075</v>
      </c>
      <c r="W50" s="9">
        <f t="shared" si="4"/>
        <v>17.044899999999998</v>
      </c>
      <c r="X50" s="16">
        <f t="shared" si="5"/>
        <v>17.5075</v>
      </c>
    </row>
    <row r="51" spans="1:24" ht="24.75" x14ac:dyDescent="0.6">
      <c r="A51" s="18" t="s">
        <v>132</v>
      </c>
      <c r="B51" s="18" t="s">
        <v>133</v>
      </c>
      <c r="C51" s="18">
        <v>9631025</v>
      </c>
      <c r="D51" s="8">
        <f>(Table1[[#This Row],[میانترم از ۱۲ نمره]]/12*5)</f>
        <v>4.1375000000000002</v>
      </c>
      <c r="E51" s="10">
        <f>(Table1[[#This Row],[میانترم از ۱۲ نمره]]/12*4)</f>
        <v>3.31</v>
      </c>
      <c r="F51" s="11">
        <v>9.93</v>
      </c>
      <c r="G51" s="8">
        <f>(Table1[[#This Row],[پایان ترم از  ۱۰ نمره]]/10*5)</f>
        <v>5</v>
      </c>
      <c r="H51" s="10">
        <f>(Table1[[#This Row],[پایان ترم از  ۱۰ نمره]]/10*4)</f>
        <v>4</v>
      </c>
      <c r="I51" s="11">
        <v>10</v>
      </c>
      <c r="J51" s="8">
        <f>(Table1[[#This Row],[تمرین اول از ۱۰۰ نمره]]/100*2.5)</f>
        <v>2.375</v>
      </c>
      <c r="K51" s="10">
        <f>(Table1[[#This Row],[تمرین اول از ۱۰۰ نمره]]/100*2.83)</f>
        <v>2.6884999999999999</v>
      </c>
      <c r="L51" s="11">
        <v>95</v>
      </c>
      <c r="M51" s="8">
        <f>(Table1[[#This Row],[تمرین دوم از ۱۰۰ نمره]]/100*3)</f>
        <v>2.5620000000000003</v>
      </c>
      <c r="N51" s="10">
        <f>(Table1[[#This Row],[تمرین دوم از ۱۰۰ نمره]]/100*3.51)</f>
        <v>2.9975400000000003</v>
      </c>
      <c r="O51" s="11">
        <v>85.4</v>
      </c>
      <c r="P51" s="8">
        <f>(Table1[[#This Row],[تمرین سوم از ۱۰۰ نمره]]/100*3)</f>
        <v>2.4794999999999998</v>
      </c>
      <c r="Q51" s="10">
        <f>(Table1[[#This Row],[تمرین سوم از ۱۰۰ نمره]]/100*3.51)</f>
        <v>2.9010149999999997</v>
      </c>
      <c r="R51" s="11">
        <v>82.65</v>
      </c>
      <c r="S51" s="8">
        <f>(Table1[[#This Row],[تمرین چهارم از ۱۰۰ نمره]]/100*3)</f>
        <v>1.53</v>
      </c>
      <c r="T51" s="10">
        <f>(Table1[[#This Row],[تمرین چهارم از ۱۰۰ نمره]]/100*3.51)</f>
        <v>1.7901</v>
      </c>
      <c r="U51" s="11">
        <v>51</v>
      </c>
      <c r="V51" s="8">
        <f t="shared" si="3"/>
        <v>18.084000000000003</v>
      </c>
      <c r="W51" s="9">
        <f t="shared" si="4"/>
        <v>17.687155000000001</v>
      </c>
      <c r="X51" s="16">
        <f t="shared" si="5"/>
        <v>18.084000000000003</v>
      </c>
    </row>
    <row r="52" spans="1:24" ht="24.75" x14ac:dyDescent="0.6">
      <c r="A52" s="17" t="s">
        <v>113</v>
      </c>
      <c r="B52" s="17" t="s">
        <v>134</v>
      </c>
      <c r="C52" s="17">
        <v>9631024</v>
      </c>
      <c r="D52" s="2">
        <f>(Table1[[#This Row],[میانترم از ۱۲ نمره]]/12*5)</f>
        <v>2.8125</v>
      </c>
      <c r="E52" s="3">
        <f>(Table1[[#This Row],[میانترم از ۱۲ نمره]]/12*4)</f>
        <v>2.25</v>
      </c>
      <c r="F52" s="7">
        <v>6.75</v>
      </c>
      <c r="G52" s="2">
        <f>(Table1[[#This Row],[پایان ترم از  ۱۰ نمره]]/10*5)</f>
        <v>4.75</v>
      </c>
      <c r="H52" s="3">
        <f>(Table1[[#This Row],[پایان ترم از  ۱۰ نمره]]/10*4)</f>
        <v>3.8</v>
      </c>
      <c r="I52" s="7">
        <v>9.5</v>
      </c>
      <c r="J52" s="2">
        <f>(Table1[[#This Row],[تمرین اول از ۱۰۰ نمره]]/100*2.5)</f>
        <v>2.4</v>
      </c>
      <c r="K52" s="3">
        <f>(Table1[[#This Row],[تمرین اول از ۱۰۰ نمره]]/100*2.83)</f>
        <v>2.7168000000000001</v>
      </c>
      <c r="L52" s="7">
        <v>96</v>
      </c>
      <c r="M52" s="2">
        <f>(Table1[[#This Row],[تمرین دوم از ۱۰۰ نمره]]/100*3)</f>
        <v>2.3639999999999999</v>
      </c>
      <c r="N52" s="3">
        <f>(Table1[[#This Row],[تمرین دوم از ۱۰۰ نمره]]/100*3.51)</f>
        <v>2.7658799999999997</v>
      </c>
      <c r="O52" s="7">
        <v>78.8</v>
      </c>
      <c r="P52" s="2">
        <f>(Table1[[#This Row],[تمرین سوم از ۱۰۰ نمره]]/100*3)</f>
        <v>2.1735000000000002</v>
      </c>
      <c r="Q52" s="3">
        <f>(Table1[[#This Row],[تمرین سوم از ۱۰۰ نمره]]/100*3.51)</f>
        <v>2.5429949999999999</v>
      </c>
      <c r="R52" s="7">
        <v>72.45</v>
      </c>
      <c r="S52" s="2">
        <f>(Table1[[#This Row],[تمرین چهارم از ۱۰۰ نمره]]/100*3)</f>
        <v>0</v>
      </c>
      <c r="T52" s="3">
        <f>(Table1[[#This Row],[تمرین چهارم از ۱۰۰ نمره]]/100*3.51)</f>
        <v>0</v>
      </c>
      <c r="U52" s="7">
        <v>0</v>
      </c>
      <c r="V52" s="8">
        <f t="shared" si="3"/>
        <v>14.5</v>
      </c>
      <c r="W52" s="9">
        <f t="shared" si="4"/>
        <v>14.075674999999999</v>
      </c>
      <c r="X52" s="16">
        <f t="shared" si="5"/>
        <v>14.5</v>
      </c>
    </row>
    <row r="53" spans="1:24" ht="24.75" x14ac:dyDescent="0.6">
      <c r="A53" s="18" t="s">
        <v>135</v>
      </c>
      <c r="B53" s="18" t="s">
        <v>136</v>
      </c>
      <c r="C53" s="18" t="s">
        <v>137</v>
      </c>
      <c r="D53" s="8">
        <f>(Table1[[#This Row],[میانترم از ۱۲ نمره]]/12*5)</f>
        <v>4.0749999999999993</v>
      </c>
      <c r="E53" s="10">
        <f>(Table1[[#This Row],[میانترم از ۱۲ نمره]]/12*4)</f>
        <v>3.26</v>
      </c>
      <c r="F53" s="11">
        <v>9.7799999999999994</v>
      </c>
      <c r="G53" s="8">
        <f>(Table1[[#This Row],[پایان ترم از  ۱۰ نمره]]/10*5)</f>
        <v>4.1500000000000004</v>
      </c>
      <c r="H53" s="10">
        <f>(Table1[[#This Row],[پایان ترم از  ۱۰ نمره]]/10*4)</f>
        <v>3.3200000000000003</v>
      </c>
      <c r="I53" s="11">
        <v>8.3000000000000007</v>
      </c>
      <c r="J53" s="8">
        <f>(Table1[[#This Row],[تمرین اول از ۱۰۰ نمره]]/100*2.5)</f>
        <v>2</v>
      </c>
      <c r="K53" s="10">
        <f>(Table1[[#This Row],[تمرین اول از ۱۰۰ نمره]]/100*2.83)</f>
        <v>2.2640000000000002</v>
      </c>
      <c r="L53" s="11">
        <v>80</v>
      </c>
      <c r="M53" s="8">
        <f>(Table1[[#This Row],[تمرین دوم از ۱۰۰ نمره]]/100*3)</f>
        <v>1.9319999999999999</v>
      </c>
      <c r="N53" s="10">
        <f>(Table1[[#This Row],[تمرین دوم از ۱۰۰ نمره]]/100*3.51)</f>
        <v>2.26044</v>
      </c>
      <c r="O53" s="11">
        <v>64.400000000000006</v>
      </c>
      <c r="P53" s="8">
        <f>(Table1[[#This Row],[تمرین سوم از ۱۰۰ نمره]]/100*3)</f>
        <v>0</v>
      </c>
      <c r="Q53" s="10">
        <f>(Table1[[#This Row],[تمرین سوم از ۱۰۰ نمره]]/100*3.51)</f>
        <v>0</v>
      </c>
      <c r="R53" s="11">
        <v>0</v>
      </c>
      <c r="S53" s="8">
        <f>(Table1[[#This Row],[تمرین چهارم از ۱۰۰ نمره]]/100*3)</f>
        <v>0</v>
      </c>
      <c r="T53" s="10">
        <f>(Table1[[#This Row],[تمرین چهارم از ۱۰۰ نمره]]/100*3.51)</f>
        <v>0</v>
      </c>
      <c r="U53" s="11">
        <v>0</v>
      </c>
      <c r="V53" s="8">
        <f t="shared" si="3"/>
        <v>12.157</v>
      </c>
      <c r="W53" s="9">
        <f t="shared" si="4"/>
        <v>11.10444</v>
      </c>
      <c r="X53" s="16">
        <f t="shared" si="5"/>
        <v>12.157</v>
      </c>
    </row>
    <row r="54" spans="1:24" ht="24.75" x14ac:dyDescent="0.6">
      <c r="A54" s="17" t="s">
        <v>109</v>
      </c>
      <c r="B54" s="17" t="s">
        <v>138</v>
      </c>
      <c r="C54" s="17">
        <v>9631014</v>
      </c>
      <c r="D54" s="2">
        <f>(Table1[[#This Row],[میانترم از ۱۲ نمره]]/12*5)</f>
        <v>3.5375000000000001</v>
      </c>
      <c r="E54" s="3">
        <f>(Table1[[#This Row],[میانترم از ۱۲ نمره]]/12*4)</f>
        <v>2.83</v>
      </c>
      <c r="F54" s="7">
        <v>8.49</v>
      </c>
      <c r="G54" s="2">
        <f>(Table1[[#This Row],[پایان ترم از  ۱۰ نمره]]/10*5)</f>
        <v>4.7249999999999996</v>
      </c>
      <c r="H54" s="3">
        <f>(Table1[[#This Row],[پایان ترم از  ۱۰ نمره]]/10*4)</f>
        <v>3.78</v>
      </c>
      <c r="I54" s="7">
        <v>9.4499999999999993</v>
      </c>
      <c r="J54" s="2">
        <f>(Table1[[#This Row],[تمرین اول از ۱۰۰ نمره]]/100*2.5)</f>
        <v>2.3499999999999996</v>
      </c>
      <c r="K54" s="3">
        <f>(Table1[[#This Row],[تمرین اول از ۱۰۰ نمره]]/100*2.83)</f>
        <v>2.6602000000000001</v>
      </c>
      <c r="L54" s="7">
        <v>94</v>
      </c>
      <c r="M54" s="2">
        <f>(Table1[[#This Row],[تمرین دوم از ۱۰۰ نمره]]/100*3)</f>
        <v>1.0139999999999998</v>
      </c>
      <c r="N54" s="3">
        <f>(Table1[[#This Row],[تمرین دوم از ۱۰۰ نمره]]/100*3.51)</f>
        <v>1.1863799999999998</v>
      </c>
      <c r="O54" s="7">
        <v>33.799999999999997</v>
      </c>
      <c r="P54" s="2">
        <f>(Table1[[#This Row],[تمرین سوم از ۱۰۰ نمره]]/100*3)</f>
        <v>0.89999999999999991</v>
      </c>
      <c r="Q54" s="3">
        <f>(Table1[[#This Row],[تمرین سوم از ۱۰۰ نمره]]/100*3.51)</f>
        <v>1.0529999999999999</v>
      </c>
      <c r="R54" s="7">
        <v>30</v>
      </c>
      <c r="S54" s="2">
        <f>(Table1[[#This Row],[تمرین چهارم از ۱۰۰ نمره]]/100*3)</f>
        <v>1.6949999999999998</v>
      </c>
      <c r="T54" s="3">
        <f>(Table1[[#This Row],[تمرین چهارم از ۱۰۰ نمره]]/100*3.51)</f>
        <v>1.9831499999999997</v>
      </c>
      <c r="U54" s="7">
        <v>56.5</v>
      </c>
      <c r="V54" s="8">
        <f t="shared" si="3"/>
        <v>14.221499999999999</v>
      </c>
      <c r="W54" s="9">
        <f t="shared" si="4"/>
        <v>13.49273</v>
      </c>
      <c r="X54" s="16">
        <f t="shared" si="5"/>
        <v>14.221499999999999</v>
      </c>
    </row>
    <row r="55" spans="1:24" ht="24.75" x14ac:dyDescent="0.6">
      <c r="A55" s="18" t="s">
        <v>139</v>
      </c>
      <c r="B55" s="18" t="s">
        <v>140</v>
      </c>
      <c r="C55" s="18">
        <v>9631011</v>
      </c>
      <c r="D55" s="8">
        <f>(Table1[[#This Row],[میانترم از ۱۲ نمره]]/12*5)</f>
        <v>5</v>
      </c>
      <c r="E55" s="10">
        <f>(Table1[[#This Row],[میانترم از ۱۲ نمره]]/12*4)</f>
        <v>4</v>
      </c>
      <c r="F55" s="11">
        <v>12</v>
      </c>
      <c r="G55" s="8">
        <f>(Table1[[#This Row],[پایان ترم از  ۱۰ نمره]]/10*5)</f>
        <v>5</v>
      </c>
      <c r="H55" s="10">
        <f>(Table1[[#This Row],[پایان ترم از  ۱۰ نمره]]/10*4)</f>
        <v>4</v>
      </c>
      <c r="I55" s="11">
        <v>10</v>
      </c>
      <c r="J55" s="8">
        <f>(Table1[[#This Row],[تمرین اول از ۱۰۰ نمره]]/100*2.5)</f>
        <v>2.5</v>
      </c>
      <c r="K55" s="10">
        <f>(Table1[[#This Row],[تمرین اول از ۱۰۰ نمره]]/100*2.83)</f>
        <v>2.83</v>
      </c>
      <c r="L55" s="11">
        <v>100</v>
      </c>
      <c r="M55" s="8">
        <f>(Table1[[#This Row],[تمرین دوم از ۱۰۰ نمره]]/100*3)</f>
        <v>2.859</v>
      </c>
      <c r="N55" s="10">
        <f>(Table1[[#This Row],[تمرین دوم از ۱۰۰ نمره]]/100*3.51)</f>
        <v>3.3450299999999995</v>
      </c>
      <c r="O55" s="11">
        <v>95.3</v>
      </c>
      <c r="P55" s="8">
        <f>(Table1[[#This Row],[تمرین سوم از ۱۰۰ نمره]]/100*3)</f>
        <v>2.9058000000000002</v>
      </c>
      <c r="Q55" s="10">
        <f>(Table1[[#This Row],[تمرین سوم از ۱۰۰ نمره]]/100*3.51)</f>
        <v>3.3997859999999998</v>
      </c>
      <c r="R55" s="11">
        <v>96.86</v>
      </c>
      <c r="S55" s="8">
        <f>(Table1[[#This Row],[تمرین چهارم از ۱۰۰ نمره]]/100*3)</f>
        <v>2.835</v>
      </c>
      <c r="T55" s="10">
        <f>(Table1[[#This Row],[تمرین چهارم از ۱۰۰ نمره]]/100*3.51)</f>
        <v>3.3169499999999998</v>
      </c>
      <c r="U55" s="11">
        <v>94.5</v>
      </c>
      <c r="V55" s="8">
        <f t="shared" si="3"/>
        <v>21.099800000000002</v>
      </c>
      <c r="W55" s="9">
        <f t="shared" si="4"/>
        <v>20.891765999999997</v>
      </c>
      <c r="X55" s="16">
        <f t="shared" si="5"/>
        <v>21.099800000000002</v>
      </c>
    </row>
    <row r="56" spans="1:24" ht="24.75" x14ac:dyDescent="0.6">
      <c r="A56" s="17" t="s">
        <v>88</v>
      </c>
      <c r="B56" s="17" t="s">
        <v>141</v>
      </c>
      <c r="C56" s="17" t="s">
        <v>142</v>
      </c>
      <c r="D56" s="2">
        <f>(Table1[[#This Row],[میانترم از ۱۲ نمره]]/12*5)</f>
        <v>4.25</v>
      </c>
      <c r="E56" s="3">
        <f>(Table1[[#This Row],[میانترم از ۱۲ نمره]]/12*4)</f>
        <v>3.4</v>
      </c>
      <c r="F56" s="7">
        <v>10.199999999999999</v>
      </c>
      <c r="G56" s="2">
        <f>(Table1[[#This Row],[پایان ترم از  ۱۰ نمره]]/10*5)</f>
        <v>4</v>
      </c>
      <c r="H56" s="3">
        <f>(Table1[[#This Row],[پایان ترم از  ۱۰ نمره]]/10*4)</f>
        <v>3.2</v>
      </c>
      <c r="I56" s="7">
        <v>8</v>
      </c>
      <c r="J56" s="2">
        <f>(Table1[[#This Row],[تمرین اول از ۱۰۰ نمره]]/100*2.5)</f>
        <v>2</v>
      </c>
      <c r="K56" s="3">
        <f>(Table1[[#This Row],[تمرین اول از ۱۰۰ نمره]]/100*2.83)</f>
        <v>2.2640000000000002</v>
      </c>
      <c r="L56" s="7">
        <v>80</v>
      </c>
      <c r="M56" s="2">
        <f>(Table1[[#This Row],[تمرین دوم از ۱۰۰ نمره]]/100*3)</f>
        <v>1.9319999999999999</v>
      </c>
      <c r="N56" s="3">
        <f>(Table1[[#This Row],[تمرین دوم از ۱۰۰ نمره]]/100*3.51)</f>
        <v>2.26044</v>
      </c>
      <c r="O56" s="7">
        <v>64.400000000000006</v>
      </c>
      <c r="P56" s="2">
        <f>(Table1[[#This Row],[تمرین سوم از ۱۰۰ نمره]]/100*3)</f>
        <v>0</v>
      </c>
      <c r="Q56" s="3">
        <f>(Table1[[#This Row],[تمرین سوم از ۱۰۰ نمره]]/100*3.51)</f>
        <v>0</v>
      </c>
      <c r="R56" s="7">
        <v>0</v>
      </c>
      <c r="S56" s="2">
        <f>(Table1[[#This Row],[تمرین چهارم از ۱۰۰ نمره]]/100*3)</f>
        <v>0</v>
      </c>
      <c r="T56" s="3">
        <f>(Table1[[#This Row],[تمرین چهارم از ۱۰۰ نمره]]/100*3.51)</f>
        <v>0</v>
      </c>
      <c r="U56" s="7">
        <v>0</v>
      </c>
      <c r="V56" s="8">
        <f t="shared" si="3"/>
        <v>12.182</v>
      </c>
      <c r="W56" s="9">
        <f t="shared" si="4"/>
        <v>11.12444</v>
      </c>
      <c r="X56" s="16">
        <f t="shared" si="5"/>
        <v>12.182</v>
      </c>
    </row>
    <row r="57" spans="1:24" ht="24.75" x14ac:dyDescent="0.6">
      <c r="A57" s="18" t="s">
        <v>143</v>
      </c>
      <c r="B57" s="18" t="s">
        <v>144</v>
      </c>
      <c r="C57" s="18" t="s">
        <v>145</v>
      </c>
      <c r="D57" s="8">
        <f>(Table1[[#This Row],[میانترم از ۱۲ نمره]]/12*5)</f>
        <v>3.0750000000000002</v>
      </c>
      <c r="E57" s="10">
        <f>(Table1[[#This Row],[میانترم از ۱۲ نمره]]/12*4)</f>
        <v>2.46</v>
      </c>
      <c r="F57" s="11">
        <v>7.38</v>
      </c>
      <c r="G57" s="8">
        <f>(Table1[[#This Row],[پایان ترم از  ۱۰ نمره]]/10*5)</f>
        <v>4</v>
      </c>
      <c r="H57" s="10">
        <f>(Table1[[#This Row],[پایان ترم از  ۱۰ نمره]]/10*4)</f>
        <v>3.2</v>
      </c>
      <c r="I57" s="11">
        <v>8</v>
      </c>
      <c r="J57" s="8">
        <f>(Table1[[#This Row],[تمرین اول از ۱۰۰ نمره]]/100*2.5)</f>
        <v>2.4249999999999998</v>
      </c>
      <c r="K57" s="10">
        <f>(Table1[[#This Row],[تمرین اول از ۱۰۰ نمره]]/100*2.83)</f>
        <v>2.7450999999999999</v>
      </c>
      <c r="L57" s="11">
        <v>97</v>
      </c>
      <c r="M57" s="8">
        <f>(Table1[[#This Row],[تمرین دوم از ۱۰۰ نمره]]/100*3)</f>
        <v>0</v>
      </c>
      <c r="N57" s="10">
        <f>(Table1[[#This Row],[تمرین دوم از ۱۰۰ نمره]]/100*3.51)</f>
        <v>0</v>
      </c>
      <c r="O57" s="11">
        <v>0</v>
      </c>
      <c r="P57" s="8">
        <f>(Table1[[#This Row],[تمرین سوم از ۱۰۰ نمره]]/100*3)</f>
        <v>0.42900000000000005</v>
      </c>
      <c r="Q57" s="10">
        <f>(Table1[[#This Row],[تمرین سوم از ۱۰۰ نمره]]/100*3.51)</f>
        <v>0.50192999999999999</v>
      </c>
      <c r="R57" s="11">
        <v>14.3</v>
      </c>
      <c r="S57" s="8">
        <f>(Table1[[#This Row],[تمرین چهارم از ۱۰۰ نمره]]/100*3)</f>
        <v>0</v>
      </c>
      <c r="T57" s="10">
        <f>(Table1[[#This Row],[تمرین چهارم از ۱۰۰ نمره]]/100*3.51)</f>
        <v>0</v>
      </c>
      <c r="U57" s="11">
        <v>0</v>
      </c>
      <c r="V57" s="8">
        <f t="shared" si="3"/>
        <v>9.9290000000000003</v>
      </c>
      <c r="W57" s="9">
        <f t="shared" si="4"/>
        <v>8.9070300000000007</v>
      </c>
      <c r="X57" s="16">
        <f t="shared" si="5"/>
        <v>9.9290000000000003</v>
      </c>
    </row>
    <row r="58" spans="1:24" ht="24.75" x14ac:dyDescent="0.6">
      <c r="A58" s="17" t="s">
        <v>146</v>
      </c>
      <c r="B58" s="17" t="s">
        <v>147</v>
      </c>
      <c r="C58" s="17">
        <v>9627001</v>
      </c>
      <c r="D58" s="2">
        <f>(Table1[[#This Row],[میانترم از ۱۲ نمره]]/12*5)</f>
        <v>3.6749999999999998</v>
      </c>
      <c r="E58" s="3">
        <f>(Table1[[#This Row],[میانترم از ۱۲ نمره]]/12*4)</f>
        <v>2.94</v>
      </c>
      <c r="F58" s="7">
        <v>8.82</v>
      </c>
      <c r="G58" s="2">
        <f>(Table1[[#This Row],[پایان ترم از  ۱۰ نمره]]/10*5)</f>
        <v>4.9000000000000004</v>
      </c>
      <c r="H58" s="3">
        <f>(Table1[[#This Row],[پایان ترم از  ۱۰ نمره]]/10*4)</f>
        <v>3.9200000000000004</v>
      </c>
      <c r="I58" s="7">
        <v>9.8000000000000007</v>
      </c>
      <c r="J58" s="2">
        <f>(Table1[[#This Row],[تمرین اول از ۱۰۰ نمره]]/100*2.5)</f>
        <v>2.25</v>
      </c>
      <c r="K58" s="3">
        <f>(Table1[[#This Row],[تمرین اول از ۱۰۰ نمره]]/100*2.83)</f>
        <v>2.5470000000000002</v>
      </c>
      <c r="L58" s="7">
        <v>90</v>
      </c>
      <c r="M58" s="2">
        <f>(Table1[[#This Row],[تمرین دوم از ۱۰۰ نمره]]/100*3)</f>
        <v>1.569</v>
      </c>
      <c r="N58" s="3">
        <f>(Table1[[#This Row],[تمرین دوم از ۱۰۰ نمره]]/100*3.51)</f>
        <v>1.8357299999999999</v>
      </c>
      <c r="O58" s="7">
        <v>52.3</v>
      </c>
      <c r="P58" s="2">
        <f>(Table1[[#This Row],[تمرین سوم از ۱۰۰ نمره]]/100*3)</f>
        <v>2.5335000000000001</v>
      </c>
      <c r="Q58" s="3">
        <f>(Table1[[#This Row],[تمرین سوم از ۱۰۰ نمره]]/100*3.51)</f>
        <v>2.9641950000000001</v>
      </c>
      <c r="R58" s="7">
        <v>84.45</v>
      </c>
      <c r="S58" s="2">
        <f>(Table1[[#This Row],[تمرین چهارم از ۱۰۰ نمره]]/100*3)</f>
        <v>0.44999999999999996</v>
      </c>
      <c r="T58" s="3">
        <f>(Table1[[#This Row],[تمرین چهارم از ۱۰۰ نمره]]/100*3.51)</f>
        <v>0.52649999999999997</v>
      </c>
      <c r="U58" s="7">
        <v>15</v>
      </c>
      <c r="V58" s="8">
        <f t="shared" si="3"/>
        <v>15.377499999999998</v>
      </c>
      <c r="W58" s="9">
        <f t="shared" si="4"/>
        <v>14.733425</v>
      </c>
      <c r="X58" s="16">
        <f t="shared" si="5"/>
        <v>15.377499999999998</v>
      </c>
    </row>
    <row r="59" spans="1:24" ht="24.75" x14ac:dyDescent="0.6">
      <c r="A59" s="18" t="s">
        <v>148</v>
      </c>
      <c r="B59" s="18" t="s">
        <v>149</v>
      </c>
      <c r="C59" s="18">
        <v>9626104</v>
      </c>
      <c r="D59" s="8">
        <f>(Table1[[#This Row],[میانترم از ۱۲ نمره]]/12*5)</f>
        <v>4.375</v>
      </c>
      <c r="E59" s="10">
        <f>(Table1[[#This Row],[میانترم از ۱۲ نمره]]/12*4)</f>
        <v>3.5</v>
      </c>
      <c r="F59" s="11">
        <v>10.5</v>
      </c>
      <c r="G59" s="8">
        <f>(Table1[[#This Row],[پایان ترم از  ۱۰ نمره]]/10*5)</f>
        <v>4.9000000000000004</v>
      </c>
      <c r="H59" s="10">
        <f>(Table1[[#This Row],[پایان ترم از  ۱۰ نمره]]/10*4)</f>
        <v>3.9200000000000004</v>
      </c>
      <c r="I59" s="11">
        <v>9.8000000000000007</v>
      </c>
      <c r="J59" s="8">
        <f>(Table1[[#This Row],[تمرین اول از ۱۰۰ نمره]]/100*2.5)</f>
        <v>2.5</v>
      </c>
      <c r="K59" s="10">
        <f>(Table1[[#This Row],[تمرین اول از ۱۰۰ نمره]]/100*2.83)</f>
        <v>2.83</v>
      </c>
      <c r="L59" s="11">
        <v>100</v>
      </c>
      <c r="M59" s="8">
        <f>(Table1[[#This Row],[تمرین دوم از ۱۰۰ نمره]]/100*3)</f>
        <v>2.6850000000000001</v>
      </c>
      <c r="N59" s="10">
        <f>(Table1[[#This Row],[تمرین دوم از ۱۰۰ نمره]]/100*3.51)</f>
        <v>3.1414499999999999</v>
      </c>
      <c r="O59" s="11">
        <v>89.5</v>
      </c>
      <c r="P59" s="8">
        <f>(Table1[[#This Row],[تمرین سوم از ۱۰۰ نمره]]/100*3)</f>
        <v>2.9459999999999997</v>
      </c>
      <c r="Q59" s="10">
        <f>(Table1[[#This Row],[تمرین سوم از ۱۰۰ نمره]]/100*3.51)</f>
        <v>3.4468199999999998</v>
      </c>
      <c r="R59" s="11">
        <v>98.2</v>
      </c>
      <c r="S59" s="8">
        <f>(Table1[[#This Row],[تمرین چهارم از ۱۰۰ نمره]]/100*3)</f>
        <v>2.5649999999999999</v>
      </c>
      <c r="T59" s="10">
        <f>(Table1[[#This Row],[تمرین چهارم از ۱۰۰ نمره]]/100*3.51)</f>
        <v>3.0010499999999998</v>
      </c>
      <c r="U59" s="11">
        <v>85.5</v>
      </c>
      <c r="V59" s="8">
        <f t="shared" si="3"/>
        <v>19.971</v>
      </c>
      <c r="W59" s="9">
        <f t="shared" si="4"/>
        <v>19.839319999999997</v>
      </c>
      <c r="X59" s="16">
        <f t="shared" si="5"/>
        <v>19.971</v>
      </c>
    </row>
    <row r="60" spans="1:24" ht="24.75" x14ac:dyDescent="0.6">
      <c r="A60" s="17" t="s">
        <v>88</v>
      </c>
      <c r="B60" s="17" t="s">
        <v>150</v>
      </c>
      <c r="C60" s="17" t="s">
        <v>151</v>
      </c>
      <c r="D60" s="2">
        <f>(Table1[[#This Row],[میانترم از ۱۲ نمره]]/12*5)</f>
        <v>4.6875</v>
      </c>
      <c r="E60" s="3">
        <f>(Table1[[#This Row],[میانترم از ۱۲ نمره]]/12*4)</f>
        <v>3.75</v>
      </c>
      <c r="F60" s="7">
        <v>11.25</v>
      </c>
      <c r="G60" s="2">
        <f>(Table1[[#This Row],[پایان ترم از  ۱۰ نمره]]/10*5)</f>
        <v>5</v>
      </c>
      <c r="H60" s="3">
        <f>(Table1[[#This Row],[پایان ترم از  ۱۰ نمره]]/10*4)</f>
        <v>4</v>
      </c>
      <c r="I60" s="7">
        <v>10</v>
      </c>
      <c r="J60" s="2">
        <f>(Table1[[#This Row],[تمرین اول از ۱۰۰ نمره]]/100*2.5)</f>
        <v>2.4249999999999998</v>
      </c>
      <c r="K60" s="3">
        <f>(Table1[[#This Row],[تمرین اول از ۱۰۰ نمره]]/100*2.83)</f>
        <v>2.7450999999999999</v>
      </c>
      <c r="L60" s="7">
        <v>97</v>
      </c>
      <c r="M60" s="2">
        <f>(Table1[[#This Row],[تمرین دوم از ۱۰۰ نمره]]/100*3)</f>
        <v>2.6850000000000001</v>
      </c>
      <c r="N60" s="3">
        <f>(Table1[[#This Row],[تمرین دوم از ۱۰۰ نمره]]/100*3.51)</f>
        <v>3.1414499999999999</v>
      </c>
      <c r="O60" s="7">
        <v>89.5</v>
      </c>
      <c r="P60" s="2">
        <f>(Table1[[#This Row],[تمرین سوم از ۱۰۰ نمره]]/100*3)</f>
        <v>2.8889999999999998</v>
      </c>
      <c r="Q60" s="3">
        <f>(Table1[[#This Row],[تمرین سوم از ۱۰۰ نمره]]/100*3.51)</f>
        <v>3.3801299999999999</v>
      </c>
      <c r="R60" s="7">
        <v>96.3</v>
      </c>
      <c r="S60" s="2">
        <f>(Table1[[#This Row],[تمرین چهارم از ۱۰۰ نمره]]/100*3)</f>
        <v>2.4749999999999996</v>
      </c>
      <c r="T60" s="3">
        <f>(Table1[[#This Row],[تمرین چهارم از ۱۰۰ نمره]]/100*3.51)</f>
        <v>2.8957499999999996</v>
      </c>
      <c r="U60" s="7">
        <v>82.5</v>
      </c>
      <c r="V60" s="8">
        <f t="shared" si="3"/>
        <v>20.161500000000004</v>
      </c>
      <c r="W60" s="9">
        <f t="shared" si="4"/>
        <v>19.912430000000001</v>
      </c>
      <c r="X60" s="16">
        <f t="shared" si="5"/>
        <v>20.161500000000004</v>
      </c>
    </row>
    <row r="61" spans="1:24" ht="24.75" x14ac:dyDescent="0.6">
      <c r="A61" s="18" t="s">
        <v>152</v>
      </c>
      <c r="B61" s="18" t="s">
        <v>153</v>
      </c>
      <c r="C61" s="18" t="s">
        <v>154</v>
      </c>
      <c r="D61" s="8">
        <f>(Table1[[#This Row],[میانترم از ۱۲ نمره]]/12*5)</f>
        <v>4.375</v>
      </c>
      <c r="E61" s="10">
        <f>(Table1[[#This Row],[میانترم از ۱۲ نمره]]/12*4)</f>
        <v>3.5</v>
      </c>
      <c r="F61" s="11">
        <v>10.5</v>
      </c>
      <c r="G61" s="8">
        <f>(Table1[[#This Row],[پایان ترم از  ۱۰ نمره]]/10*5)</f>
        <v>4.5999999999999996</v>
      </c>
      <c r="H61" s="10">
        <f>(Table1[[#This Row],[پایان ترم از  ۱۰ نمره]]/10*4)</f>
        <v>3.6799999999999997</v>
      </c>
      <c r="I61" s="11">
        <v>9.1999999999999993</v>
      </c>
      <c r="J61" s="8">
        <f>(Table1[[#This Row],[تمرین اول از ۱۰۰ نمره]]/100*2.5)</f>
        <v>2.5</v>
      </c>
      <c r="K61" s="10">
        <f>(Table1[[#This Row],[تمرین اول از ۱۰۰ نمره]]/100*2.83)</f>
        <v>2.83</v>
      </c>
      <c r="L61" s="11">
        <v>100</v>
      </c>
      <c r="M61" s="8">
        <f>(Table1[[#This Row],[تمرین دوم از ۱۰۰ نمره]]/100*3)</f>
        <v>2.67</v>
      </c>
      <c r="N61" s="10">
        <f>(Table1[[#This Row],[تمرین دوم از ۱۰۰ نمره]]/100*3.51)</f>
        <v>3.1238999999999999</v>
      </c>
      <c r="O61" s="11">
        <v>89</v>
      </c>
      <c r="P61" s="8">
        <f>(Table1[[#This Row],[تمرین سوم از ۱۰۰ نمره]]/100*3)</f>
        <v>2.895</v>
      </c>
      <c r="Q61" s="10">
        <f>(Table1[[#This Row],[تمرین سوم از ۱۰۰ نمره]]/100*3.51)</f>
        <v>3.3871499999999997</v>
      </c>
      <c r="R61" s="11">
        <v>96.5</v>
      </c>
      <c r="S61" s="8">
        <f>(Table1[[#This Row],[تمرین چهارم از ۱۰۰ نمره]]/100*3)</f>
        <v>2.0250000000000004</v>
      </c>
      <c r="T61" s="10">
        <f>(Table1[[#This Row],[تمرین چهارم از ۱۰۰ نمره]]/100*3.51)</f>
        <v>2.3692500000000001</v>
      </c>
      <c r="U61" s="11">
        <v>67.5</v>
      </c>
      <c r="V61" s="8">
        <f t="shared" si="3"/>
        <v>19.064999999999998</v>
      </c>
      <c r="W61" s="9">
        <f t="shared" si="4"/>
        <v>18.8903</v>
      </c>
      <c r="X61" s="16">
        <f t="shared" si="5"/>
        <v>19.064999999999998</v>
      </c>
    </row>
    <row r="62" spans="1:24" ht="24.75" x14ac:dyDescent="0.6">
      <c r="A62" s="19" t="s">
        <v>118</v>
      </c>
      <c r="B62" s="19" t="s">
        <v>155</v>
      </c>
      <c r="C62" s="19" t="s">
        <v>156</v>
      </c>
      <c r="D62" s="12">
        <f>(Table1[[#This Row],[میانترم از ۱۲ نمره]]/12*5)</f>
        <v>4.5625</v>
      </c>
      <c r="E62" s="13">
        <f>(Table1[[#This Row],[میانترم از ۱۲ نمره]]/12*4)</f>
        <v>3.65</v>
      </c>
      <c r="F62" s="14">
        <v>10.95</v>
      </c>
      <c r="G62" s="12">
        <f>(Table1[[#This Row],[پایان ترم از  ۱۰ نمره]]/10*5)</f>
        <v>4.75</v>
      </c>
      <c r="H62" s="13">
        <f>(Table1[[#This Row],[پایان ترم از  ۱۰ نمره]]/10*4)</f>
        <v>3.8</v>
      </c>
      <c r="I62" s="14">
        <v>9.5</v>
      </c>
      <c r="J62" s="12">
        <f>(Table1[[#This Row],[تمرین اول از ۱۰۰ نمره]]/100*2.5)</f>
        <v>2.5</v>
      </c>
      <c r="K62" s="13">
        <f>(Table1[[#This Row],[تمرین اول از ۱۰۰ نمره]]/100*2.83)</f>
        <v>2.83</v>
      </c>
      <c r="L62" s="14">
        <v>100</v>
      </c>
      <c r="M62" s="12">
        <f>(Table1[[#This Row],[تمرین دوم از ۱۰۰ نمره]]/100*3)</f>
        <v>1.0169999999999999</v>
      </c>
      <c r="N62" s="13">
        <f>(Table1[[#This Row],[تمرین دوم از ۱۰۰ نمره]]/100*3.51)</f>
        <v>1.1898899999999999</v>
      </c>
      <c r="O62" s="14">
        <v>33.9</v>
      </c>
      <c r="P62" s="12">
        <f>(Table1[[#This Row],[تمرین سوم از ۱۰۰ نمره]]/100*3)</f>
        <v>1.5867</v>
      </c>
      <c r="Q62" s="13">
        <f>(Table1[[#This Row],[تمرین سوم از ۱۰۰ نمره]]/100*3.51)</f>
        <v>1.856439</v>
      </c>
      <c r="R62" s="14">
        <v>52.89</v>
      </c>
      <c r="S62" s="12">
        <f>(Table1[[#This Row],[تمرین چهارم از ۱۰۰ نمره]]/100*3)</f>
        <v>1.3275000000000001</v>
      </c>
      <c r="T62" s="13">
        <f>(Table1[[#This Row],[تمرین چهارم از ۱۰۰ نمره]]/100*3.51)</f>
        <v>1.553175</v>
      </c>
      <c r="U62" s="14">
        <v>44.25</v>
      </c>
      <c r="V62" s="15">
        <f t="shared" si="3"/>
        <v>15.7437</v>
      </c>
      <c r="W62" s="9">
        <f t="shared" si="4"/>
        <v>14.879503999999999</v>
      </c>
      <c r="X62" s="16">
        <f t="shared" si="5"/>
        <v>15.7437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jaberALU</dc:creator>
  <cp:lastModifiedBy>jaberALU</cp:lastModifiedBy>
  <dcterms:created xsi:type="dcterms:W3CDTF">2022-01-29T00:02:02Z</dcterms:created>
  <dcterms:modified xsi:type="dcterms:W3CDTF">2022-01-31T14:56:23Z</dcterms:modified>
</cp:coreProperties>
</file>