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defaultThemeVersion="124226"/>
  <xr:revisionPtr revIDLastSave="0" documentId="13_ncr:1_{257279AA-47AA-4CEF-A49C-329CE89FE4F3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ormulas" sheetId="1" r:id="rId1"/>
    <sheet name="Multiplication Table" sheetId="2" r:id="rId2"/>
    <sheet name="Population" sheetId="3" r:id="rId3"/>
    <sheet name="Duplicates" sheetId="4" r:id="rId4"/>
    <sheet name="NewFilter" sheetId="5" r:id="rId5"/>
    <sheet name="Total_Scores_Group1&amp;2.1" sheetId="6" r:id="rId6"/>
    <sheet name="Total_Scores_Group1&amp;2.2" sheetId="7" r:id="rId7"/>
    <sheet name="Total_Scores_Group1&amp;2.3" sheetId="8" r:id="rId8"/>
    <sheet name="Total_Scores_Group1&amp;2.4" sheetId="9" r:id="rId9"/>
    <sheet name="Grades" sheetId="10" r:id="rId10"/>
    <sheet name="IT Excel Exercise 1Part1" sheetId="11" r:id="rId11"/>
    <sheet name="IT Excel Exercise 1Part2" sheetId="12" r:id="rId12"/>
    <sheet name="IT Excel Exercise 1Part3" sheetId="13" r:id="rId13"/>
    <sheet name="3Sample Answers" sheetId="14" r:id="rId14"/>
  </sheets>
  <externalReferences>
    <externalReference r:id="rId15"/>
    <externalReference r:id="rId16"/>
  </externalReferences>
  <definedNames>
    <definedName name="_xlnm._FilterDatabase" localSheetId="5" hidden="1">'Total_Scores_Group1&amp;2.1'!$A$1:$H$46</definedName>
    <definedName name="Grades">Grades!$G$10:$H$14</definedName>
    <definedName name="years">'3Sample Answers'!$A$29:$B$48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C13" i="2"/>
  <c r="D13" i="2"/>
  <c r="E13" i="2"/>
  <c r="F13" i="2"/>
  <c r="G13" i="2"/>
  <c r="H13" i="2"/>
  <c r="I13" i="2"/>
  <c r="J13" i="2"/>
  <c r="B13" i="2"/>
  <c r="C47" i="14" l="1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B22" i="14"/>
  <c r="C22" i="14" s="1"/>
  <c r="B21" i="14"/>
  <c r="C21" i="14" s="1"/>
  <c r="B20" i="14"/>
  <c r="C20" i="14" s="1"/>
  <c r="B19" i="14"/>
  <c r="C19" i="14" s="1"/>
  <c r="B18" i="14"/>
  <c r="C18" i="14" s="1"/>
  <c r="B17" i="14"/>
  <c r="C17" i="14" s="1"/>
  <c r="B16" i="14"/>
  <c r="C16" i="14" s="1"/>
  <c r="B15" i="14"/>
  <c r="C15" i="14" s="1"/>
  <c r="B14" i="14"/>
  <c r="C14" i="14" s="1"/>
  <c r="B13" i="14"/>
  <c r="C13" i="14" s="1"/>
  <c r="B12" i="14"/>
  <c r="C12" i="14" s="1"/>
  <c r="B11" i="14"/>
  <c r="C11" i="14" s="1"/>
  <c r="B10" i="14"/>
  <c r="C10" i="14" s="1"/>
  <c r="B9" i="14"/>
  <c r="C9" i="14" s="1"/>
  <c r="B8" i="14"/>
  <c r="C8" i="14" s="1"/>
  <c r="B7" i="14"/>
  <c r="C7" i="14" s="1"/>
  <c r="B6" i="14"/>
  <c r="C6" i="14" s="1"/>
  <c r="B5" i="14"/>
  <c r="C5" i="14" s="1"/>
  <c r="C4" i="14"/>
  <c r="B3" i="14"/>
  <c r="C3" i="14" s="1"/>
  <c r="D19" i="13" l="1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F13" i="12"/>
  <c r="E13" i="12"/>
  <c r="D13" i="12"/>
  <c r="C13" i="12"/>
  <c r="F12" i="12"/>
  <c r="E12" i="12"/>
  <c r="D12" i="12"/>
  <c r="C12" i="12"/>
  <c r="F11" i="12"/>
  <c r="E11" i="12"/>
  <c r="D11" i="12"/>
  <c r="C11" i="12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H28" i="11" s="1"/>
  <c r="C20" i="11"/>
  <c r="E19" i="11"/>
  <c r="D19" i="11"/>
  <c r="C19" i="11"/>
  <c r="E18" i="11"/>
  <c r="D18" i="11"/>
  <c r="C18" i="11"/>
  <c r="E17" i="11"/>
  <c r="D17" i="11"/>
  <c r="C17" i="11"/>
  <c r="E16" i="11"/>
  <c r="D16" i="11"/>
  <c r="H26" i="11" s="1"/>
  <c r="C16" i="11"/>
  <c r="E15" i="11"/>
  <c r="D15" i="11"/>
  <c r="C15" i="11"/>
  <c r="E14" i="11"/>
  <c r="D14" i="11"/>
  <c r="C14" i="11"/>
  <c r="E13" i="11"/>
  <c r="D13" i="11"/>
  <c r="C13" i="11"/>
  <c r="H12" i="11"/>
  <c r="E12" i="11"/>
  <c r="D12" i="11"/>
  <c r="C12" i="11"/>
  <c r="H11" i="11"/>
  <c r="E11" i="11"/>
  <c r="D11" i="11"/>
  <c r="C11" i="11"/>
  <c r="H10" i="11"/>
  <c r="E10" i="11"/>
  <c r="D10" i="11"/>
  <c r="C10" i="11"/>
  <c r="H9" i="11"/>
  <c r="E9" i="11"/>
  <c r="D9" i="11"/>
  <c r="C9" i="11"/>
  <c r="H8" i="11"/>
  <c r="E8" i="11"/>
  <c r="D8" i="11"/>
  <c r="C8" i="11"/>
  <c r="H18" i="11" s="1"/>
  <c r="H7" i="11"/>
  <c r="E7" i="11"/>
  <c r="H36" i="11" s="1"/>
  <c r="D7" i="11"/>
  <c r="H27" i="11" s="1"/>
  <c r="C7" i="11"/>
  <c r="H19" i="11" s="1"/>
  <c r="H24" i="11" l="1"/>
  <c r="H16" i="11"/>
  <c r="H20" i="11"/>
  <c r="H31" i="11"/>
  <c r="H33" i="11"/>
  <c r="H35" i="11"/>
  <c r="H23" i="11"/>
  <c r="H25" i="11"/>
  <c r="H15" i="11"/>
  <c r="H17" i="11"/>
  <c r="H32" i="11"/>
  <c r="H34" i="1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2" i="9"/>
  <c r="I46" i="8"/>
  <c r="I45" i="8"/>
  <c r="H44" i="8"/>
  <c r="I44" i="8" s="1"/>
  <c r="I43" i="8"/>
  <c r="I42" i="8"/>
  <c r="I41" i="8"/>
  <c r="H41" i="8"/>
  <c r="I40" i="8"/>
  <c r="I39" i="8"/>
  <c r="H38" i="8"/>
  <c r="I38" i="8" s="1"/>
  <c r="I37" i="8"/>
  <c r="I36" i="8"/>
  <c r="I35" i="8"/>
  <c r="H34" i="8"/>
  <c r="I34" i="8" s="1"/>
  <c r="I33" i="8"/>
  <c r="H32" i="8"/>
  <c r="I32" i="8" s="1"/>
  <c r="I31" i="8"/>
  <c r="H30" i="8"/>
  <c r="I30" i="8" s="1"/>
  <c r="I29" i="8"/>
  <c r="I28" i="8"/>
  <c r="I27" i="8"/>
  <c r="H26" i="8"/>
  <c r="I26" i="8" s="1"/>
  <c r="I25" i="8"/>
  <c r="H25" i="8"/>
  <c r="I24" i="8"/>
  <c r="H24" i="8"/>
  <c r="I23" i="8"/>
  <c r="H23" i="8"/>
  <c r="H22" i="8"/>
  <c r="I22" i="8" s="1"/>
  <c r="I21" i="8"/>
  <c r="H21" i="8"/>
  <c r="I20" i="8"/>
  <c r="H20" i="8"/>
  <c r="I19" i="8"/>
  <c r="I18" i="8"/>
  <c r="I17" i="8"/>
  <c r="I16" i="8"/>
  <c r="I15" i="8"/>
  <c r="H14" i="8"/>
  <c r="I14" i="8" s="1"/>
  <c r="H13" i="8"/>
  <c r="I13" i="8" s="1"/>
  <c r="I12" i="8"/>
  <c r="H12" i="8"/>
  <c r="H11" i="8"/>
  <c r="I11" i="8" s="1"/>
  <c r="I10" i="8"/>
  <c r="I9" i="8"/>
  <c r="H9" i="8"/>
  <c r="I8" i="8"/>
  <c r="I7" i="8"/>
  <c r="I6" i="8"/>
  <c r="H5" i="8"/>
  <c r="I5" i="8" s="1"/>
  <c r="H4" i="8"/>
  <c r="I4" i="8" s="1"/>
  <c r="H3" i="8"/>
  <c r="I3" i="8" s="1"/>
  <c r="I2" i="8"/>
  <c r="H2" i="8"/>
  <c r="J2" i="7" l="1"/>
  <c r="I46" i="7"/>
  <c r="I45" i="7"/>
  <c r="H44" i="7"/>
  <c r="I44" i="7" s="1"/>
  <c r="I43" i="7"/>
  <c r="I42" i="7"/>
  <c r="H41" i="7"/>
  <c r="I41" i="7" s="1"/>
  <c r="I40" i="7"/>
  <c r="I39" i="7"/>
  <c r="H38" i="7"/>
  <c r="I38" i="7" s="1"/>
  <c r="I37" i="7"/>
  <c r="I36" i="7"/>
  <c r="I35" i="7"/>
  <c r="H34" i="7"/>
  <c r="I34" i="7" s="1"/>
  <c r="I33" i="7"/>
  <c r="H32" i="7"/>
  <c r="I32" i="7" s="1"/>
  <c r="I31" i="7"/>
  <c r="H30" i="7"/>
  <c r="I30" i="7" s="1"/>
  <c r="I29" i="7"/>
  <c r="I28" i="7"/>
  <c r="I27" i="7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I19" i="7"/>
  <c r="I18" i="7"/>
  <c r="I17" i="7"/>
  <c r="I16" i="7"/>
  <c r="I15" i="7"/>
  <c r="I14" i="7"/>
  <c r="H14" i="7"/>
  <c r="H13" i="7"/>
  <c r="I13" i="7" s="1"/>
  <c r="I12" i="7"/>
  <c r="H12" i="7"/>
  <c r="H11" i="7"/>
  <c r="I11" i="7" s="1"/>
  <c r="I10" i="7"/>
  <c r="H9" i="7"/>
  <c r="I9" i="7" s="1"/>
  <c r="I8" i="7"/>
  <c r="I7" i="7"/>
  <c r="I6" i="7"/>
  <c r="H5" i="7"/>
  <c r="I5" i="7" s="1"/>
  <c r="I4" i="7"/>
  <c r="H4" i="7"/>
  <c r="H3" i="7"/>
  <c r="I3" i="7" s="1"/>
  <c r="I2" i="7"/>
  <c r="H2" i="7"/>
  <c r="H44" i="6"/>
  <c r="H41" i="6"/>
  <c r="H38" i="6"/>
  <c r="H34" i="6"/>
  <c r="H32" i="6"/>
  <c r="H30" i="6"/>
  <c r="H26" i="6"/>
  <c r="H25" i="6"/>
  <c r="H24" i="6"/>
  <c r="H23" i="6"/>
  <c r="H22" i="6"/>
  <c r="H21" i="6"/>
  <c r="H20" i="6"/>
  <c r="H14" i="6"/>
  <c r="H13" i="6"/>
  <c r="H12" i="6"/>
  <c r="H11" i="6"/>
  <c r="H9" i="6"/>
  <c r="H5" i="6"/>
  <c r="H4" i="6"/>
  <c r="H3" i="6"/>
  <c r="H2" i="6"/>
  <c r="J10" i="2" l="1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B11" i="1" l="1"/>
  <c r="B10" i="1"/>
  <c r="B9" i="1"/>
  <c r="B8" i="1"/>
  <c r="D4" i="1" l="1"/>
  <c r="C4" i="1"/>
  <c r="C5" i="1"/>
  <c r="D5" i="1" s="1"/>
  <c r="C6" i="1"/>
  <c r="D6" i="1" s="1"/>
  <c r="C7" i="1"/>
  <c r="D7" i="1" s="1"/>
  <c r="C3" i="1"/>
  <c r="D3" i="1" s="1"/>
  <c r="C8" i="1" l="1"/>
  <c r="C11" i="1"/>
  <c r="C10" i="1"/>
  <c r="C9" i="1"/>
  <c r="D11" i="1"/>
  <c r="D8" i="1"/>
  <c r="D10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0" authorId="0" shapeId="0" xr:uid="{0DF8454F-D153-4A65-B30A-9EBD46D8D43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It has the contribution file</t>
        </r>
      </text>
    </comment>
  </commentList>
</comments>
</file>

<file path=xl/sharedStrings.xml><?xml version="1.0" encoding="utf-8"?>
<sst xmlns="http://schemas.openxmlformats.org/spreadsheetml/2006/main" count="518" uniqueCount="228">
  <si>
    <t>Name</t>
    <phoneticPr fontId="2" type="noConversion"/>
  </si>
  <si>
    <t>Gross Wage</t>
    <phoneticPr fontId="2" type="noConversion"/>
  </si>
  <si>
    <t>Tax</t>
    <phoneticPr fontId="2" type="noConversion"/>
  </si>
  <si>
    <t>Net Wage</t>
    <phoneticPr fontId="2" type="noConversion"/>
  </si>
  <si>
    <t>Joe</t>
    <phoneticPr fontId="2" type="noConversion"/>
  </si>
  <si>
    <t>Mary</t>
    <phoneticPr fontId="2" type="noConversion"/>
  </si>
  <si>
    <t>Tom</t>
    <phoneticPr fontId="2" type="noConversion"/>
  </si>
  <si>
    <t>Jim</t>
    <phoneticPr fontId="2" type="noConversion"/>
  </si>
  <si>
    <t>Terry</t>
    <phoneticPr fontId="2" type="noConversion"/>
  </si>
  <si>
    <t>Total</t>
    <phoneticPr fontId="2" type="noConversion"/>
  </si>
  <si>
    <t>Average</t>
    <phoneticPr fontId="2" type="noConversion"/>
  </si>
  <si>
    <t>Minimum</t>
    <phoneticPr fontId="2" type="noConversion"/>
  </si>
  <si>
    <t>Maximum</t>
    <phoneticPr fontId="2" type="noConversion"/>
  </si>
  <si>
    <t>Formulas and Functions</t>
    <phoneticPr fontId="2" type="noConversion"/>
  </si>
  <si>
    <t>Year</t>
  </si>
  <si>
    <t>t(year)</t>
  </si>
  <si>
    <t>Actual 
Population P</t>
  </si>
  <si>
    <t>First Name</t>
  </si>
  <si>
    <t>Surname</t>
  </si>
  <si>
    <t>Department</t>
  </si>
  <si>
    <t>Country</t>
  </si>
  <si>
    <t>Jane</t>
  </si>
  <si>
    <t>Haspen</t>
  </si>
  <si>
    <t>Sales</t>
  </si>
  <si>
    <t>USA</t>
  </si>
  <si>
    <t>Nina</t>
  </si>
  <si>
    <t>Carlos</t>
  </si>
  <si>
    <t>Advertising</t>
  </si>
  <si>
    <t>Italy</t>
  </si>
  <si>
    <t>Graham</t>
  </si>
  <si>
    <t>Dromana</t>
  </si>
  <si>
    <t>Marketing</t>
  </si>
  <si>
    <t>Australia</t>
  </si>
  <si>
    <t>Mary</t>
  </si>
  <si>
    <t>James</t>
  </si>
  <si>
    <t>New Zealand</t>
  </si>
  <si>
    <t>Jason</t>
  </si>
  <si>
    <t>Smith</t>
  </si>
  <si>
    <t>Krik</t>
  </si>
  <si>
    <t>Marcus</t>
  </si>
  <si>
    <t>Maria</t>
  </si>
  <si>
    <t>Giovanni</t>
  </si>
  <si>
    <t>Valerie</t>
  </si>
  <si>
    <t>Timothy</t>
  </si>
  <si>
    <t>Freith</t>
  </si>
  <si>
    <t>Leon</t>
  </si>
  <si>
    <t>Messi</t>
  </si>
  <si>
    <t>Spain</t>
  </si>
  <si>
    <t>Melissa</t>
  </si>
  <si>
    <t>Pietri</t>
  </si>
  <si>
    <t>Aaron</t>
  </si>
  <si>
    <t>Lucas</t>
  </si>
  <si>
    <t>Ronaldo</t>
  </si>
  <si>
    <t>First Name</t>
    <phoneticPr fontId="2" type="noConversion"/>
  </si>
  <si>
    <t>Group ID</t>
    <phoneticPr fontId="8" type="noConversion"/>
  </si>
  <si>
    <t>Student No</t>
  </si>
  <si>
    <t>English Name</t>
  </si>
  <si>
    <t>Quiz(10)</t>
  </si>
  <si>
    <t>Ass(20)</t>
  </si>
  <si>
    <t>Project(10)</t>
  </si>
  <si>
    <t>Final(60)</t>
    <phoneticPr fontId="8" type="noConversion"/>
  </si>
  <si>
    <t>Total(100)</t>
    <phoneticPr fontId="8" type="noConversion"/>
  </si>
  <si>
    <t>Lily</t>
    <phoneticPr fontId="8" type="noConversion"/>
  </si>
  <si>
    <t>Ben</t>
    <phoneticPr fontId="8" type="noConversion"/>
  </si>
  <si>
    <t>Jim</t>
    <phoneticPr fontId="8" type="noConversion"/>
  </si>
  <si>
    <t>Percy</t>
    <phoneticPr fontId="8" type="noConversion"/>
  </si>
  <si>
    <t>Amy</t>
    <phoneticPr fontId="8" type="noConversion"/>
  </si>
  <si>
    <t xml:space="preserve">CHEN </t>
    <phoneticPr fontId="8" type="noConversion"/>
  </si>
  <si>
    <t>Esther</t>
    <phoneticPr fontId="8" type="noConversion"/>
  </si>
  <si>
    <t xml:space="preserve">LIU </t>
    <phoneticPr fontId="8" type="noConversion"/>
  </si>
  <si>
    <t xml:space="preserve">LI </t>
    <phoneticPr fontId="8" type="noConversion"/>
  </si>
  <si>
    <t>Josh</t>
    <phoneticPr fontId="8" type="noConversion"/>
  </si>
  <si>
    <t>Joseph</t>
    <phoneticPr fontId="8" type="noConversion"/>
  </si>
  <si>
    <t>Ryan</t>
    <phoneticPr fontId="8" type="noConversion"/>
  </si>
  <si>
    <t>OKAY</t>
    <phoneticPr fontId="8" type="noConversion"/>
  </si>
  <si>
    <t>Olaf</t>
    <phoneticPr fontId="8" type="noConversion"/>
  </si>
  <si>
    <t>Pie</t>
    <phoneticPr fontId="8" type="noConversion"/>
  </si>
  <si>
    <t>Juicy</t>
    <phoneticPr fontId="8" type="noConversion"/>
  </si>
  <si>
    <t>Cake</t>
    <phoneticPr fontId="8" type="noConversion"/>
  </si>
  <si>
    <t>Oragne</t>
    <phoneticPr fontId="8" type="noConversion"/>
  </si>
  <si>
    <t>Egg</t>
    <phoneticPr fontId="8" type="noConversion"/>
  </si>
  <si>
    <t>Pibby</t>
    <phoneticPr fontId="8" type="noConversion"/>
  </si>
  <si>
    <t>Kae</t>
    <phoneticPr fontId="8" type="noConversion"/>
  </si>
  <si>
    <t>Lincole</t>
    <phoneticPr fontId="8" type="noConversion"/>
  </si>
  <si>
    <t>Nina</t>
    <phoneticPr fontId="8" type="noConversion"/>
  </si>
  <si>
    <t>Group ID</t>
  </si>
  <si>
    <t>Katy</t>
    <phoneticPr fontId="8" type="noConversion"/>
  </si>
  <si>
    <t>Kim</t>
    <phoneticPr fontId="8" type="noConversion"/>
  </si>
  <si>
    <t>Jacky</t>
    <phoneticPr fontId="8" type="noConversion"/>
  </si>
  <si>
    <t>Lucy</t>
    <phoneticPr fontId="8" type="noConversion"/>
  </si>
  <si>
    <t>Ken</t>
    <phoneticPr fontId="8" type="noConversion"/>
  </si>
  <si>
    <t>Gigi</t>
    <phoneticPr fontId="8" type="noConversion"/>
  </si>
  <si>
    <t>June</t>
    <phoneticPr fontId="8" type="noConversion"/>
  </si>
  <si>
    <t>Alan</t>
    <phoneticPr fontId="8" type="noConversion"/>
  </si>
  <si>
    <t xml:space="preserve">HOU </t>
    <phoneticPr fontId="8" type="noConversion"/>
  </si>
  <si>
    <t>Fei</t>
    <phoneticPr fontId="8" type="noConversion"/>
  </si>
  <si>
    <t>Mike</t>
    <phoneticPr fontId="8" type="noConversion"/>
  </si>
  <si>
    <t>Xin</t>
    <phoneticPr fontId="8" type="noConversion"/>
  </si>
  <si>
    <t>Juan</t>
    <phoneticPr fontId="8" type="noConversion"/>
  </si>
  <si>
    <t>Isabel</t>
    <phoneticPr fontId="8" type="noConversion"/>
  </si>
  <si>
    <t>Michael</t>
    <phoneticPr fontId="8" type="noConversion"/>
  </si>
  <si>
    <t>Lee</t>
    <phoneticPr fontId="8" type="noConversion"/>
  </si>
  <si>
    <t>Yeah</t>
    <phoneticPr fontId="8" type="noConversion"/>
  </si>
  <si>
    <t>Pepper</t>
    <phoneticPr fontId="8" type="noConversion"/>
  </si>
  <si>
    <t>Peach</t>
    <phoneticPr fontId="8" type="noConversion"/>
  </si>
  <si>
    <t>Lichy</t>
    <phoneticPr fontId="8" type="noConversion"/>
  </si>
  <si>
    <t>Tao</t>
    <phoneticPr fontId="8" type="noConversion"/>
  </si>
  <si>
    <t>Final(60)</t>
  </si>
  <si>
    <t>Total(100)</t>
  </si>
  <si>
    <t>Pass/Fail</t>
  </si>
  <si>
    <t>Katy</t>
  </si>
  <si>
    <t>Kim</t>
  </si>
  <si>
    <t>Jacky</t>
  </si>
  <si>
    <t>Lucy</t>
  </si>
  <si>
    <t>Lily</t>
  </si>
  <si>
    <t>Ben</t>
  </si>
  <si>
    <t>Jim</t>
  </si>
  <si>
    <t>Percy</t>
  </si>
  <si>
    <t>Ken</t>
  </si>
  <si>
    <t>Gigi</t>
  </si>
  <si>
    <t>June</t>
  </si>
  <si>
    <t>Alan</t>
  </si>
  <si>
    <t>Amy</t>
  </si>
  <si>
    <t xml:space="preserve">CHEN </t>
  </si>
  <si>
    <t>Esther</t>
  </si>
  <si>
    <t xml:space="preserve">LIU </t>
  </si>
  <si>
    <t xml:space="preserve">LI </t>
  </si>
  <si>
    <t xml:space="preserve">HOU </t>
  </si>
  <si>
    <t>Fei</t>
  </si>
  <si>
    <t>Mike</t>
  </si>
  <si>
    <t>Xin</t>
  </si>
  <si>
    <t>Juan</t>
  </si>
  <si>
    <t>Isabel</t>
  </si>
  <si>
    <t>Michael</t>
  </si>
  <si>
    <t>Josh</t>
  </si>
  <si>
    <t>Joseph</t>
  </si>
  <si>
    <t>Ryan</t>
  </si>
  <si>
    <t>Lee</t>
  </si>
  <si>
    <t>OKAY</t>
  </si>
  <si>
    <t>Yeah</t>
  </si>
  <si>
    <t>Olaf</t>
  </si>
  <si>
    <t>Pepper</t>
  </si>
  <si>
    <t>Pie</t>
  </si>
  <si>
    <t>Juicy</t>
  </si>
  <si>
    <t>Cake</t>
  </si>
  <si>
    <t>Peach</t>
  </si>
  <si>
    <t>Oragne</t>
  </si>
  <si>
    <t>Egg</t>
  </si>
  <si>
    <t>Lichy</t>
  </si>
  <si>
    <t>Pibby</t>
  </si>
  <si>
    <t>Kae</t>
  </si>
  <si>
    <t>Tao</t>
  </si>
  <si>
    <t>Lincole</t>
  </si>
  <si>
    <t>Action</t>
  </si>
  <si>
    <t>Grades</t>
    <phoneticPr fontId="8" type="noConversion"/>
  </si>
  <si>
    <t>F</t>
    <phoneticPr fontId="8" type="noConversion"/>
  </si>
  <si>
    <t>D</t>
    <phoneticPr fontId="8" type="noConversion"/>
  </si>
  <si>
    <t>C</t>
    <phoneticPr fontId="8" type="noConversion"/>
  </si>
  <si>
    <t>B</t>
    <phoneticPr fontId="8" type="noConversion"/>
  </si>
  <si>
    <t>A</t>
    <phoneticPr fontId="8" type="noConversion"/>
  </si>
  <si>
    <t>IT Excel Exercise 1</t>
  </si>
  <si>
    <t>If the height of a group of people are :</t>
  </si>
  <si>
    <t xml:space="preserve">Fill the empty column, then fill the boxes below. </t>
  </si>
  <si>
    <t>Original</t>
  </si>
  <si>
    <t>Adding</t>
  </si>
  <si>
    <t>Subtract</t>
  </si>
  <si>
    <t>Multiply</t>
  </si>
  <si>
    <t>Original Height Column</t>
  </si>
  <si>
    <t>Max Value</t>
  </si>
  <si>
    <t>Min Value</t>
  </si>
  <si>
    <t>Number of Values</t>
  </si>
  <si>
    <t>Median</t>
  </si>
  <si>
    <t>Mean (average)</t>
  </si>
  <si>
    <t>Standard Deviation</t>
  </si>
  <si>
    <t>Adding 5 Column</t>
  </si>
  <si>
    <t>Subtract 12 Column</t>
  </si>
  <si>
    <t>Multiply by 5 Column</t>
  </si>
  <si>
    <r>
      <t>This part is to graph a linear function of</t>
    </r>
    <r>
      <rPr>
        <b/>
        <i/>
        <sz val="12"/>
        <rFont val="Times New Roman"/>
        <family val="1"/>
      </rPr>
      <t xml:space="preserve">    y = mx + b</t>
    </r>
  </si>
  <si>
    <r>
      <t xml:space="preserve">m </t>
    </r>
    <r>
      <rPr>
        <sz val="11"/>
        <rFont val="Times New Roman"/>
        <family val="1"/>
      </rPr>
      <t>is the slope</t>
    </r>
  </si>
  <si>
    <r>
      <t xml:space="preserve">b </t>
    </r>
    <r>
      <rPr>
        <sz val="11"/>
        <rFont val="Times New Roman"/>
        <family val="1"/>
      </rPr>
      <t xml:space="preserve"> is the </t>
    </r>
    <r>
      <rPr>
        <i/>
        <sz val="11"/>
        <rFont val="Times New Roman"/>
        <family val="1"/>
      </rPr>
      <t>y</t>
    </r>
    <r>
      <rPr>
        <sz val="11"/>
        <rFont val="Times New Roman"/>
        <family val="1"/>
      </rPr>
      <t xml:space="preserve">-intercept (when </t>
    </r>
    <r>
      <rPr>
        <i/>
        <sz val="11"/>
        <rFont val="Times New Roman"/>
        <family val="1"/>
      </rPr>
      <t>x</t>
    </r>
    <r>
      <rPr>
        <sz val="11"/>
        <rFont val="Times New Roman"/>
        <family val="1"/>
      </rPr>
      <t xml:space="preserve"> = 0)</t>
    </r>
  </si>
  <si>
    <t>Use the general equation to graph 4 lines,</t>
  </si>
  <si>
    <t>First</t>
  </si>
  <si>
    <t>Second</t>
  </si>
  <si>
    <t>Third</t>
  </si>
  <si>
    <t>Fourth</t>
  </si>
  <si>
    <r>
      <t>m</t>
    </r>
    <r>
      <rPr>
        <sz val="11"/>
        <rFont val="Times New Roman"/>
        <family val="1"/>
      </rPr>
      <t xml:space="preserve"> =  2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-3</t>
    </r>
  </si>
  <si>
    <r>
      <t>m</t>
    </r>
    <r>
      <rPr>
        <sz val="11"/>
        <rFont val="Times New Roman"/>
        <family val="1"/>
      </rPr>
      <t xml:space="preserve"> =  0.5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1</t>
    </r>
  </si>
  <si>
    <r>
      <t>m</t>
    </r>
    <r>
      <rPr>
        <sz val="11"/>
        <rFont val="Times New Roman"/>
        <family val="1"/>
      </rPr>
      <t xml:space="preserve"> =  -1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-1</t>
    </r>
  </si>
  <si>
    <r>
      <t>m</t>
    </r>
    <r>
      <rPr>
        <sz val="11"/>
        <rFont val="Times New Roman"/>
        <family val="1"/>
      </rPr>
      <t xml:space="preserve"> = -0.5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3</t>
    </r>
  </si>
  <si>
    <t>x</t>
  </si>
  <si>
    <t>y = mx + b</t>
  </si>
  <si>
    <r>
      <t xml:space="preserve">Graph all function using </t>
    </r>
    <r>
      <rPr>
        <b/>
        <i/>
        <sz val="11"/>
        <rFont val="Times New Roman"/>
        <family val="1"/>
      </rPr>
      <t>t</t>
    </r>
    <r>
      <rPr>
        <b/>
        <sz val="11"/>
        <rFont val="Times New Roman"/>
        <family val="1"/>
      </rPr>
      <t xml:space="preserve"> as the</t>
    </r>
    <r>
      <rPr>
        <b/>
        <i/>
        <sz val="11"/>
        <rFont val="Times New Roman"/>
        <family val="1"/>
      </rPr>
      <t xml:space="preserve"> x</t>
    </r>
    <r>
      <rPr>
        <b/>
        <sz val="11"/>
        <rFont val="Times New Roman"/>
        <family val="1"/>
      </rPr>
      <t>-axis.</t>
    </r>
  </si>
  <si>
    <r>
      <t xml:space="preserve">Choose the </t>
    </r>
    <r>
      <rPr>
        <b/>
        <sz val="11"/>
        <color indexed="16"/>
        <rFont val="Times New Roman"/>
        <family val="1"/>
      </rPr>
      <t>XY Type</t>
    </r>
    <r>
      <rPr>
        <b/>
        <sz val="11"/>
        <rFont val="Times New Roman"/>
        <family val="1"/>
      </rPr>
      <t xml:space="preserve"> for the graph</t>
    </r>
  </si>
  <si>
    <t>This part is to graph a exponential  function of    P = P0at</t>
  </si>
  <si>
    <t xml:space="preserve"> P0  is the initial quantity (when t = 0)</t>
  </si>
  <si>
    <t xml:space="preserve">a is the base. </t>
  </si>
  <si>
    <t>Use the equation to graph 2 functions:</t>
  </si>
  <si>
    <t>First:</t>
  </si>
  <si>
    <t>P0 =  2 , a = 1.2</t>
  </si>
  <si>
    <t>P0 =  8 , a = 0.8</t>
  </si>
  <si>
    <t>Use ^ for power</t>
  </si>
  <si>
    <t>Graph all function using t as the x-axis.</t>
  </si>
  <si>
    <t>Choose the XY Type for the graph</t>
  </si>
  <si>
    <t>Name</t>
  </si>
  <si>
    <t>Years of service</t>
  </si>
  <si>
    <t>Days of annual leave</t>
  </si>
  <si>
    <t>Anna Amin</t>
  </si>
  <si>
    <t>Fe Franz</t>
  </si>
  <si>
    <t>Kimberely Kleine</t>
  </si>
  <si>
    <t>Raisa Rumbaugh</t>
  </si>
  <si>
    <t>Bret Boose</t>
  </si>
  <si>
    <t>Annika Albury</t>
  </si>
  <si>
    <t>Roman Romines</t>
  </si>
  <si>
    <t>Kizzie Koga</t>
  </si>
  <si>
    <t>Sarina Syring</t>
  </si>
  <si>
    <t>Lucina Lagos</t>
  </si>
  <si>
    <t>Sylvie Strader</t>
  </si>
  <si>
    <t>Roland Reiley</t>
  </si>
  <si>
    <t>Lavern Locker</t>
  </si>
  <si>
    <t>Omar Orbison</t>
  </si>
  <si>
    <t>Lien Leth</t>
  </si>
  <si>
    <t>Nathalie Nemec</t>
  </si>
  <si>
    <t>Blondell Birden</t>
  </si>
  <si>
    <t>Leta Lippincott</t>
  </si>
  <si>
    <t>Cari Courts</t>
  </si>
  <si>
    <t>Floyd Franck</t>
  </si>
  <si>
    <t>Table 2</t>
  </si>
  <si>
    <t>Table1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</si>
</sst>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\-[$$-409]#,##0.00"/>
    <numFmt numFmtId="165" formatCode="0.0_ "/>
    <numFmt numFmtId="166" formatCode="0.0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Microsoft JhengHei"/>
      <family val="2"/>
      <charset val="136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2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16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64" fontId="6" fillId="0" borderId="0" xfId="0" applyNumberFormat="1" applyFont="1">
      <alignment vertical="center"/>
    </xf>
    <xf numFmtId="0" fontId="0" fillId="0" borderId="0" xfId="0" applyAlignment="1"/>
    <xf numFmtId="0" fontId="7" fillId="0" borderId="0" xfId="0" applyFont="1" applyAlignment="1"/>
    <xf numFmtId="165" fontId="0" fillId="0" borderId="0" xfId="0" applyNumberForma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6DC0C93-816B-4BC0-A815-86F1E7F927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Formulas</a:t>
            </a:r>
            <a:endParaRPr lang="zh-CN" alt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Formulas!$C$2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Formulas!$A$3:$A$11</c:f>
              <c:strCache>
                <c:ptCount val="9"/>
                <c:pt idx="0">
                  <c:v>Joe</c:v>
                </c:pt>
                <c:pt idx="1">
                  <c:v>Mary</c:v>
                </c:pt>
                <c:pt idx="2">
                  <c:v>Tom</c:v>
                </c:pt>
                <c:pt idx="3">
                  <c:v>Jim</c:v>
                </c:pt>
                <c:pt idx="4">
                  <c:v>Terry</c:v>
                </c:pt>
                <c:pt idx="5">
                  <c:v>Total</c:v>
                </c:pt>
                <c:pt idx="6">
                  <c:v>Average</c:v>
                </c:pt>
                <c:pt idx="7">
                  <c:v>Minimum</c:v>
                </c:pt>
                <c:pt idx="8">
                  <c:v>Maximum</c:v>
                </c:pt>
              </c:strCache>
            </c:strRef>
          </c:cat>
          <c:val>
            <c:numRef>
              <c:f>Formulas!$C$3:$C$11</c:f>
              <c:numCache>
                <c:formatCode>[$$-409]#,##0.00;\-[$$-409]#,##0.00</c:formatCode>
                <c:ptCount val="9"/>
                <c:pt idx="0">
                  <c:v>150</c:v>
                </c:pt>
                <c:pt idx="1">
                  <c:v>168</c:v>
                </c:pt>
                <c:pt idx="2">
                  <c:v>195</c:v>
                </c:pt>
                <c:pt idx="3">
                  <c:v>204</c:v>
                </c:pt>
                <c:pt idx="4">
                  <c:v>177</c:v>
                </c:pt>
                <c:pt idx="5">
                  <c:v>894</c:v>
                </c:pt>
                <c:pt idx="6">
                  <c:v>178.8</c:v>
                </c:pt>
                <c:pt idx="7">
                  <c:v>150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99A-9D11-3D513A8246F8}"/>
            </c:ext>
          </c:extLst>
        </c:ser>
        <c:ser>
          <c:idx val="1"/>
          <c:order val="1"/>
          <c:tx>
            <c:strRef>
              <c:f>Formulas!$D$2</c:f>
              <c:strCache>
                <c:ptCount val="1"/>
                <c:pt idx="0">
                  <c:v>Net Wage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Formulas!$A$3:$A$11</c:f>
              <c:strCache>
                <c:ptCount val="9"/>
                <c:pt idx="0">
                  <c:v>Joe</c:v>
                </c:pt>
                <c:pt idx="1">
                  <c:v>Mary</c:v>
                </c:pt>
                <c:pt idx="2">
                  <c:v>Tom</c:v>
                </c:pt>
                <c:pt idx="3">
                  <c:v>Jim</c:v>
                </c:pt>
                <c:pt idx="4">
                  <c:v>Terry</c:v>
                </c:pt>
                <c:pt idx="5">
                  <c:v>Total</c:v>
                </c:pt>
                <c:pt idx="6">
                  <c:v>Average</c:v>
                </c:pt>
                <c:pt idx="7">
                  <c:v>Minimum</c:v>
                </c:pt>
                <c:pt idx="8">
                  <c:v>Maximum</c:v>
                </c:pt>
              </c:strCache>
            </c:strRef>
          </c:cat>
          <c:val>
            <c:numRef>
              <c:f>Formulas!$D$3:$D$11</c:f>
              <c:numCache>
                <c:formatCode>[$$-409]#,##0.00;\-[$$-409]#,##0.00</c:formatCode>
                <c:ptCount val="9"/>
                <c:pt idx="0">
                  <c:v>350</c:v>
                </c:pt>
                <c:pt idx="1">
                  <c:v>392</c:v>
                </c:pt>
                <c:pt idx="2">
                  <c:v>455</c:v>
                </c:pt>
                <c:pt idx="3">
                  <c:v>476</c:v>
                </c:pt>
                <c:pt idx="4">
                  <c:v>413</c:v>
                </c:pt>
                <c:pt idx="5">
                  <c:v>2086</c:v>
                </c:pt>
                <c:pt idx="6">
                  <c:v>417.2</c:v>
                </c:pt>
                <c:pt idx="7">
                  <c:v>350</c:v>
                </c:pt>
                <c:pt idx="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99A-9D11-3D513A82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87658104"/>
        <c:axId val="587657144"/>
        <c:axId val="0"/>
      </c:bar3DChart>
      <c:catAx>
        <c:axId val="58765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7144"/>
        <c:crosses val="autoZero"/>
        <c:auto val="1"/>
        <c:lblAlgn val="ctr"/>
        <c:lblOffset val="100"/>
        <c:noMultiLvlLbl val="0"/>
      </c:catAx>
      <c:valAx>
        <c:axId val="5876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;\-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437645807355"/>
          <c:y val="2.4782947143805755E-2"/>
          <c:w val="0.8370692957608854"/>
          <c:h val="0.84569306805815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957033674628492"/>
                  <c:y val="-2.22231143838441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128.79x</a:t>
                    </a:r>
                    <a:r>
                      <a:rPr lang="en-US" altLang="zh-CN" sz="1400" baseline="30000"/>
                      <a:t>2</a:t>
                    </a:r>
                    <a:r>
                      <a:rPr lang="en-US" altLang="zh-CN" sz="1400" baseline="0"/>
                      <a:t> + 3812.1x + 80982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1-4186-B6C9-195E28FF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2152"/>
        <c:axId val="578056312"/>
      </c:scatterChart>
      <c:valAx>
        <c:axId val="5780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056312"/>
        <c:crosses val="autoZero"/>
        <c:crossBetween val="midCat"/>
      </c:valAx>
      <c:valAx>
        <c:axId val="5780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05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689830634566644"/>
                  <c:y val="-1.26984169306893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80856e</a:t>
                    </a:r>
                    <a:r>
                      <a:rPr lang="en-US" altLang="zh-CN" sz="1400" baseline="30000"/>
                      <a:t>0.049x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8-4B08-8A84-1094627B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4072"/>
        <c:axId val="578060472"/>
      </c:scatterChart>
      <c:valAx>
        <c:axId val="5780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060472"/>
        <c:crosses val="autoZero"/>
        <c:crossBetween val="midCat"/>
      </c:valAx>
      <c:valAx>
        <c:axId val="5780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05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78258967629047E-2"/>
          <c:y val="9.2592592592592587E-2"/>
          <c:w val="0.89205796150481187"/>
          <c:h val="0.721063721201516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'[2]Part 2'!$C$8:$C$9</c:f>
              <c:strCache>
                <c:ptCount val="1"/>
                <c:pt idx="0">
                  <c:v>First m =  2 , b = 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'[2]Part 2'!$C$10:$C$13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-3</c:v>
                </c:pt>
                <c:pt idx="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C-4DFF-A930-A93F806B9317}"/>
            </c:ext>
          </c:extLst>
        </c:ser>
        <c:ser>
          <c:idx val="1"/>
          <c:order val="1"/>
          <c:tx>
            <c:strRef>
              <c:f>'[2]Part 2'!$D$8:$D$9</c:f>
              <c:strCache>
                <c:ptCount val="1"/>
                <c:pt idx="0">
                  <c:v>Second m =  0.5 , b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'[2]Part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'[2]Part 2'!$D$10:$D$13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C-4DFF-A930-A93F806B9317}"/>
            </c:ext>
          </c:extLst>
        </c:ser>
        <c:ser>
          <c:idx val="2"/>
          <c:order val="2"/>
          <c:tx>
            <c:strRef>
              <c:f>'[2]Part 2'!$E$8:$E$9</c:f>
              <c:strCache>
                <c:ptCount val="1"/>
                <c:pt idx="0">
                  <c:v>Third m =  -1 , b = 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'[2]Part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'[2]Part 2'!$E$10:$E$13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C-4DFF-A930-A93F806B9317}"/>
            </c:ext>
          </c:extLst>
        </c:ser>
        <c:ser>
          <c:idx val="3"/>
          <c:order val="3"/>
          <c:tx>
            <c:strRef>
              <c:f>'[2]Part 2'!$F$8:$F$9</c:f>
              <c:strCache>
                <c:ptCount val="1"/>
                <c:pt idx="0">
                  <c:v>Fourth m = -0.5 , b =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'[2]Part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'[2]Part 2'!$F$10:$F$13</c:f>
              <c:numCache>
                <c:formatCode>General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C-4DFF-A930-A93F806B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89759"/>
        <c:axId val="1141690175"/>
      </c:scatterChart>
      <c:valAx>
        <c:axId val="114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1690175"/>
        <c:crosses val="autoZero"/>
        <c:crossBetween val="midCat"/>
      </c:valAx>
      <c:valAx>
        <c:axId val="11416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16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'[2]Part 3'!$C$9</c:f>
              <c:strCache>
                <c:ptCount val="1"/>
                <c:pt idx="0">
                  <c:v>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'[2]Part 3'!$B$10:$B$19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'[2]Part 3'!$C$10:$C$19</c:f>
              <c:numCache>
                <c:formatCode>General</c:formatCode>
                <c:ptCount val="10"/>
                <c:pt idx="0">
                  <c:v>2</c:v>
                </c:pt>
                <c:pt idx="1">
                  <c:v>2.4</c:v>
                </c:pt>
                <c:pt idx="2">
                  <c:v>2.88</c:v>
                </c:pt>
                <c:pt idx="3">
                  <c:v>3.456</c:v>
                </c:pt>
                <c:pt idx="4">
                  <c:v>4.1471999999999998</c:v>
                </c:pt>
                <c:pt idx="5">
                  <c:v>4.9766399999999997</c:v>
                </c:pt>
                <c:pt idx="6">
                  <c:v>5.9719679999999995</c:v>
                </c:pt>
                <c:pt idx="7">
                  <c:v>7.1663615999999992</c:v>
                </c:pt>
                <c:pt idx="8">
                  <c:v>8.5996339199999987</c:v>
                </c:pt>
                <c:pt idx="9">
                  <c:v>10.319560703999999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6-4498-8478-E5E15B4F047E}"/>
            </c:ext>
          </c:extLst>
        </c:ser>
        <c:ser>
          <c:idx val="1"/>
          <c:order val="1"/>
          <c:tx>
            <c:strRef>
              <c:f>'[2]Part 3'!$D$9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'[2]Part 3'!$B$10:$B$19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'[2]Part 3'!$D$10:$D$19</c:f>
              <c:numCache>
                <c:formatCode>General</c:formatCode>
                <c:ptCount val="10"/>
                <c:pt idx="0">
                  <c:v>8</c:v>
                </c:pt>
                <c:pt idx="1">
                  <c:v>6.4</c:v>
                </c:pt>
                <c:pt idx="2">
                  <c:v>5.120000000000001</c:v>
                </c:pt>
                <c:pt idx="3">
                  <c:v>4.096000000000001</c:v>
                </c:pt>
                <c:pt idx="4">
                  <c:v>3.2768000000000015</c:v>
                </c:pt>
                <c:pt idx="5">
                  <c:v>2.6214400000000015</c:v>
                </c:pt>
                <c:pt idx="6">
                  <c:v>2.0971520000000012</c:v>
                </c:pt>
                <c:pt idx="7">
                  <c:v>1.6777216000000013</c:v>
                </c:pt>
                <c:pt idx="8">
                  <c:v>1.3421772800000011</c:v>
                </c:pt>
                <c:pt idx="9">
                  <c:v>1.073741824000001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6-4498-8478-E5E15B4F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58479"/>
        <c:axId val="1277258895"/>
      </c:scatterChart>
      <c:valAx>
        <c:axId val="1277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258895"/>
        <c:crossesAt val="0"/>
        <c:crossBetween val="midCat"/>
      </c:valAx>
      <c:valAx>
        <c:axId val="12772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25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72216</xdr:colOff>
      <xdr:row>20</xdr:row>
      <xdr:rowOff>34114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DF474-BE96-4238-8E0B-76781CCF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616745</xdr:colOff>
      <xdr:row>17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95DE30-D71E-462C-8FD0-C775E3D11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19</xdr:row>
      <xdr:rowOff>147637</xdr:rowOff>
    </xdr:from>
    <xdr:to>
      <xdr:col>11</xdr:col>
      <xdr:colOff>211931</xdr:colOff>
      <xdr:row>37</xdr:row>
      <xdr:rowOff>61911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9BE8AB-C754-41DF-B16D-EE68CE96B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38100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7DEB8-58AC-4621-A69D-1B2769234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38100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688A-E899-4FBE-80DC-1739D581A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ssignmebt.xlsx/Pop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ssignmebt.xlsx/Extra%20Exerci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0</v>
          </cell>
          <cell r="C2">
            <v>81000</v>
          </cell>
        </row>
        <row r="3">
          <cell r="B3">
            <v>1</v>
          </cell>
          <cell r="C3">
            <v>84900</v>
          </cell>
        </row>
        <row r="4">
          <cell r="B4">
            <v>2</v>
          </cell>
          <cell r="C4">
            <v>89100</v>
          </cell>
        </row>
        <row r="5">
          <cell r="B5">
            <v>3</v>
          </cell>
          <cell r="C5">
            <v>93600</v>
          </cell>
        </row>
        <row r="6">
          <cell r="B6">
            <v>4</v>
          </cell>
          <cell r="C6">
            <v>98300</v>
          </cell>
        </row>
        <row r="7">
          <cell r="B7">
            <v>5</v>
          </cell>
          <cell r="C7">
            <v>103250</v>
          </cell>
        </row>
        <row r="8">
          <cell r="B8">
            <v>6</v>
          </cell>
          <cell r="C8">
            <v>108500</v>
          </cell>
        </row>
        <row r="9">
          <cell r="B9">
            <v>7</v>
          </cell>
          <cell r="C9">
            <v>114000</v>
          </cell>
        </row>
        <row r="10">
          <cell r="B10">
            <v>8</v>
          </cell>
          <cell r="C10">
            <v>119700</v>
          </cell>
        </row>
        <row r="11">
          <cell r="B11">
            <v>9</v>
          </cell>
          <cell r="C11">
            <v>125700</v>
          </cell>
        </row>
        <row r="12">
          <cell r="B12">
            <v>10</v>
          </cell>
          <cell r="C12">
            <v>132000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art 1"/>
      <sheetName val="Part 2"/>
      <sheetName val="Part 3"/>
    </sheetNames>
    <sheetDataSet>
      <sheetData sheetId="0" refreshError="1"/>
      <sheetData sheetId="1" refreshError="1"/>
      <sheetData sheetId="2">
        <row r="8">
          <cell r="C8" t="str">
            <v>First</v>
          </cell>
          <cell r="D8" t="str">
            <v>Second</v>
          </cell>
          <cell r="E8" t="str">
            <v>Third</v>
          </cell>
          <cell r="F8" t="str">
            <v>Fourth</v>
          </cell>
        </row>
        <row r="9">
          <cell r="C9" t="str">
            <v>m =  2 , b = -3</v>
          </cell>
          <cell r="D9" t="str">
            <v>m =  0.5 , b = 1</v>
          </cell>
          <cell r="E9" t="str">
            <v>m =  -1 , b = -1</v>
          </cell>
          <cell r="F9" t="str">
            <v>m = -0.5 , b = 3</v>
          </cell>
        </row>
        <row r="10">
          <cell r="B10" t="str">
            <v>x</v>
          </cell>
          <cell r="C10" t="str">
            <v>y = mx + b</v>
          </cell>
          <cell r="D10" t="str">
            <v>y = mx + b</v>
          </cell>
          <cell r="E10" t="str">
            <v>y = mx + b</v>
          </cell>
          <cell r="F10" t="str">
            <v>y = mx + b</v>
          </cell>
        </row>
        <row r="11">
          <cell r="B11">
            <v>-1</v>
          </cell>
          <cell r="C11">
            <v>-5</v>
          </cell>
          <cell r="D11">
            <v>0.5</v>
          </cell>
          <cell r="E11">
            <v>0</v>
          </cell>
          <cell r="F11">
            <v>3.5</v>
          </cell>
        </row>
        <row r="12">
          <cell r="B12">
            <v>0</v>
          </cell>
          <cell r="C12">
            <v>-3</v>
          </cell>
          <cell r="D12">
            <v>1</v>
          </cell>
          <cell r="E12">
            <v>-1</v>
          </cell>
          <cell r="F12">
            <v>3</v>
          </cell>
        </row>
        <row r="13">
          <cell r="B13">
            <v>4</v>
          </cell>
          <cell r="C13">
            <v>5</v>
          </cell>
          <cell r="D13">
            <v>3</v>
          </cell>
          <cell r="E13">
            <v>-5</v>
          </cell>
          <cell r="F13">
            <v>1</v>
          </cell>
        </row>
      </sheetData>
      <sheetData sheetId="3">
        <row r="9">
          <cell r="C9" t="str">
            <v>First</v>
          </cell>
          <cell r="D9" t="str">
            <v>Second</v>
          </cell>
        </row>
        <row r="10">
          <cell r="B10">
            <v>0</v>
          </cell>
          <cell r="C10">
            <v>2</v>
          </cell>
          <cell r="D10">
            <v>8</v>
          </cell>
        </row>
        <row r="11">
          <cell r="B11">
            <v>1</v>
          </cell>
          <cell r="C11">
            <v>2.4</v>
          </cell>
          <cell r="D11">
            <v>6.4</v>
          </cell>
        </row>
        <row r="12">
          <cell r="B12">
            <v>2</v>
          </cell>
          <cell r="C12">
            <v>2.88</v>
          </cell>
          <cell r="D12">
            <v>5.120000000000001</v>
          </cell>
        </row>
        <row r="13">
          <cell r="B13">
            <v>3</v>
          </cell>
          <cell r="C13">
            <v>3.456</v>
          </cell>
          <cell r="D13">
            <v>4.096000000000001</v>
          </cell>
        </row>
        <row r="14">
          <cell r="B14">
            <v>4</v>
          </cell>
          <cell r="C14">
            <v>4.1471999999999998</v>
          </cell>
          <cell r="D14">
            <v>3.2768000000000015</v>
          </cell>
        </row>
        <row r="15">
          <cell r="B15">
            <v>5</v>
          </cell>
          <cell r="C15">
            <v>4.9766399999999997</v>
          </cell>
          <cell r="D15">
            <v>2.6214400000000015</v>
          </cell>
        </row>
        <row r="16">
          <cell r="B16">
            <v>6</v>
          </cell>
          <cell r="C16">
            <v>5.9719679999999995</v>
          </cell>
          <cell r="D16">
            <v>2.0971520000000012</v>
          </cell>
        </row>
        <row r="17">
          <cell r="B17">
            <v>7</v>
          </cell>
          <cell r="C17">
            <v>7.1663615999999992</v>
          </cell>
          <cell r="D17">
            <v>1.6777216000000013</v>
          </cell>
        </row>
        <row r="18">
          <cell r="B18">
            <v>8</v>
          </cell>
          <cell r="C18">
            <v>8.5996339199999987</v>
          </cell>
          <cell r="D18">
            <v>1.3421772800000011</v>
          </cell>
        </row>
        <row r="19">
          <cell r="B19">
            <v>9</v>
          </cell>
          <cell r="C19">
            <v>10.319560703999999</v>
          </cell>
          <cell r="D19">
            <v>1.073741824000001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130" zoomScaleNormal="130" workbookViewId="0">
      <selection activeCell="D9" sqref="D9"/>
    </sheetView>
  </sheetViews>
  <sheetFormatPr defaultRowHeight="14.25"/>
  <cols>
    <col min="1" max="4" width="13.1328125" customWidth="1"/>
  </cols>
  <sheetData>
    <row r="1" spans="1:4" ht="20.65">
      <c r="A1" s="25" t="s">
        <v>13</v>
      </c>
      <c r="B1" s="25"/>
      <c r="C1" s="25"/>
      <c r="D1" s="25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>
        <v>500</v>
      </c>
      <c r="C3" s="4">
        <f>B3*30%</f>
        <v>150</v>
      </c>
      <c r="D3" s="4">
        <f>B3-C3</f>
        <v>350</v>
      </c>
    </row>
    <row r="4" spans="1:4">
      <c r="A4" s="3" t="s">
        <v>5</v>
      </c>
      <c r="B4" s="4">
        <v>560</v>
      </c>
      <c r="C4" s="4">
        <f>B4*30%</f>
        <v>168</v>
      </c>
      <c r="D4" s="4">
        <f>B4-C4</f>
        <v>392</v>
      </c>
    </row>
    <row r="5" spans="1:4">
      <c r="A5" s="3" t="s">
        <v>6</v>
      </c>
      <c r="B5" s="4">
        <v>650</v>
      </c>
      <c r="C5" s="4">
        <f>B5*30%</f>
        <v>195</v>
      </c>
      <c r="D5" s="4">
        <f>B5-C5</f>
        <v>455</v>
      </c>
    </row>
    <row r="6" spans="1:4">
      <c r="A6" s="3" t="s">
        <v>7</v>
      </c>
      <c r="B6" s="4">
        <v>680</v>
      </c>
      <c r="C6" s="4">
        <f>B6*30%</f>
        <v>204</v>
      </c>
      <c r="D6" s="4">
        <f>B6-C6</f>
        <v>476</v>
      </c>
    </row>
    <row r="7" spans="1:4">
      <c r="A7" s="3" t="s">
        <v>8</v>
      </c>
      <c r="B7" s="4">
        <v>590</v>
      </c>
      <c r="C7" s="4">
        <f>B7*30%</f>
        <v>177</v>
      </c>
      <c r="D7" s="4">
        <f>B7-C7</f>
        <v>413</v>
      </c>
    </row>
    <row r="8" spans="1:4">
      <c r="A8" s="3" t="s">
        <v>9</v>
      </c>
      <c r="B8" s="4">
        <f>SUM(B3:B7)</f>
        <v>2980</v>
      </c>
      <c r="C8" s="4">
        <f>SUM(C3:C7)</f>
        <v>894</v>
      </c>
      <c r="D8" s="4">
        <f>SUM(D3:D7)</f>
        <v>2086</v>
      </c>
    </row>
    <row r="9" spans="1:4">
      <c r="A9" s="3" t="s">
        <v>10</v>
      </c>
      <c r="B9" s="4">
        <f>AVERAGE(B3:B7)</f>
        <v>596</v>
      </c>
      <c r="C9" s="4">
        <f>AVERAGE(C3:C7)</f>
        <v>178.8</v>
      </c>
      <c r="D9" s="4">
        <f>AVERAGE(D3:D7)</f>
        <v>417.2</v>
      </c>
    </row>
    <row r="10" spans="1:4">
      <c r="A10" s="3" t="s">
        <v>11</v>
      </c>
      <c r="B10" s="4">
        <f>MIN(B3:B7)</f>
        <v>500</v>
      </c>
      <c r="C10" s="4">
        <f>MIN(C3:C7)</f>
        <v>150</v>
      </c>
      <c r="D10" s="4">
        <f>MIN(D3:D7)</f>
        <v>350</v>
      </c>
    </row>
    <row r="11" spans="1:4">
      <c r="A11" s="3" t="s">
        <v>12</v>
      </c>
      <c r="B11" s="4">
        <f>MAX(B3:B7)</f>
        <v>680</v>
      </c>
      <c r="C11" s="4">
        <f>MAX(C3:C7)</f>
        <v>204</v>
      </c>
      <c r="D11" s="4">
        <f>MAX(D3:D7)</f>
        <v>476</v>
      </c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0CD6-0171-41C4-A98A-9E6CCD17C8D5}">
  <dimension ref="A1:H46"/>
  <sheetViews>
    <sheetView topLeftCell="A11" workbookViewId="0">
      <selection activeCell="G48" sqref="G48"/>
    </sheetView>
  </sheetViews>
  <sheetFormatPr defaultRowHeight="14.25"/>
  <cols>
    <col min="3" max="3" width="13.33203125" customWidth="1"/>
    <col min="4" max="4" width="11.86328125" customWidth="1"/>
  </cols>
  <sheetData>
    <row r="1" spans="1:8">
      <c r="A1" t="s">
        <v>85</v>
      </c>
      <c r="B1" t="s">
        <v>55</v>
      </c>
      <c r="C1" t="s">
        <v>56</v>
      </c>
      <c r="D1" t="s">
        <v>108</v>
      </c>
      <c r="E1" s="5" t="s">
        <v>154</v>
      </c>
    </row>
    <row r="2" spans="1:8">
      <c r="A2">
        <v>2</v>
      </c>
      <c r="B2">
        <v>130018002</v>
      </c>
      <c r="C2" t="s">
        <v>110</v>
      </c>
      <c r="D2">
        <v>72.383749999999992</v>
      </c>
      <c r="E2" t="str">
        <f t="shared" ref="E2:E46" si="0">VLOOKUP(D2,Grades,2,TRUE)</f>
        <v>C</v>
      </c>
    </row>
    <row r="3" spans="1:8">
      <c r="A3">
        <v>2</v>
      </c>
      <c r="B3">
        <v>130018003</v>
      </c>
      <c r="C3" t="s">
        <v>111</v>
      </c>
      <c r="D3">
        <v>82.668750000000003</v>
      </c>
      <c r="E3" t="str">
        <f t="shared" si="0"/>
        <v>B</v>
      </c>
    </row>
    <row r="4" spans="1:8">
      <c r="A4">
        <v>2</v>
      </c>
      <c r="B4">
        <v>130018005</v>
      </c>
      <c r="C4" t="s">
        <v>112</v>
      </c>
      <c r="D4">
        <v>75.424999999999997</v>
      </c>
      <c r="E4" t="str">
        <f t="shared" si="0"/>
        <v>C</v>
      </c>
    </row>
    <row r="5" spans="1:8">
      <c r="A5">
        <v>2</v>
      </c>
      <c r="B5">
        <v>130018011</v>
      </c>
      <c r="C5" t="s">
        <v>113</v>
      </c>
      <c r="D5">
        <v>42.182499999999997</v>
      </c>
      <c r="E5" t="str">
        <f t="shared" si="0"/>
        <v>F</v>
      </c>
    </row>
    <row r="6" spans="1:8">
      <c r="A6">
        <v>1</v>
      </c>
      <c r="B6">
        <v>130018076</v>
      </c>
      <c r="C6" t="s">
        <v>114</v>
      </c>
      <c r="D6">
        <v>90.705000000000013</v>
      </c>
      <c r="E6" t="str">
        <f t="shared" si="0"/>
        <v>A</v>
      </c>
    </row>
    <row r="7" spans="1:8">
      <c r="A7">
        <v>1</v>
      </c>
      <c r="B7">
        <v>130013035</v>
      </c>
      <c r="C7" t="s">
        <v>115</v>
      </c>
      <c r="D7">
        <v>89.938999999999993</v>
      </c>
      <c r="E7" t="str">
        <f t="shared" si="0"/>
        <v>B</v>
      </c>
    </row>
    <row r="8" spans="1:8">
      <c r="A8">
        <v>1</v>
      </c>
      <c r="B8">
        <v>130018069</v>
      </c>
      <c r="C8" t="s">
        <v>116</v>
      </c>
      <c r="D8">
        <v>88.34</v>
      </c>
      <c r="E8" t="str">
        <f t="shared" si="0"/>
        <v>B</v>
      </c>
    </row>
    <row r="9" spans="1:8">
      <c r="A9">
        <v>2</v>
      </c>
      <c r="B9">
        <v>130018012</v>
      </c>
      <c r="C9" t="s">
        <v>110</v>
      </c>
      <c r="D9">
        <v>49.037499999999994</v>
      </c>
      <c r="E9" t="str">
        <f t="shared" si="0"/>
        <v>F</v>
      </c>
    </row>
    <row r="10" spans="1:8">
      <c r="A10">
        <v>1</v>
      </c>
      <c r="B10">
        <v>130018072</v>
      </c>
      <c r="C10" t="s">
        <v>117</v>
      </c>
      <c r="D10">
        <v>88.15</v>
      </c>
      <c r="E10" t="str">
        <f t="shared" si="0"/>
        <v>B</v>
      </c>
      <c r="G10" s="5">
        <v>20</v>
      </c>
      <c r="H10" s="5" t="s">
        <v>155</v>
      </c>
    </row>
    <row r="11" spans="1:8">
      <c r="A11">
        <v>2</v>
      </c>
      <c r="B11">
        <v>13001801</v>
      </c>
      <c r="C11" t="s">
        <v>118</v>
      </c>
      <c r="D11">
        <v>92.25</v>
      </c>
      <c r="E11" t="str">
        <f t="shared" si="0"/>
        <v>A</v>
      </c>
      <c r="G11" s="5">
        <v>50</v>
      </c>
      <c r="H11" s="5" t="s">
        <v>156</v>
      </c>
    </row>
    <row r="12" spans="1:8">
      <c r="A12">
        <v>2</v>
      </c>
      <c r="B12">
        <v>130018015</v>
      </c>
      <c r="C12" t="s">
        <v>119</v>
      </c>
      <c r="D12">
        <v>65.638750000000002</v>
      </c>
      <c r="E12" t="str">
        <f t="shared" si="0"/>
        <v>C</v>
      </c>
      <c r="G12" s="5">
        <v>55</v>
      </c>
      <c r="H12" s="5" t="s">
        <v>157</v>
      </c>
    </row>
    <row r="13" spans="1:8">
      <c r="A13">
        <v>2</v>
      </c>
      <c r="B13">
        <v>130018016</v>
      </c>
      <c r="C13" t="s">
        <v>120</v>
      </c>
      <c r="D13">
        <v>77.679500000000004</v>
      </c>
      <c r="E13" t="str">
        <f t="shared" si="0"/>
        <v>C</v>
      </c>
      <c r="G13" s="5">
        <v>80</v>
      </c>
      <c r="H13" s="5" t="s">
        <v>158</v>
      </c>
    </row>
    <row r="14" spans="1:8">
      <c r="A14">
        <v>2</v>
      </c>
      <c r="B14">
        <v>130018017</v>
      </c>
      <c r="C14" t="s">
        <v>121</v>
      </c>
      <c r="D14">
        <v>87.178750000000008</v>
      </c>
      <c r="E14" t="str">
        <f t="shared" si="0"/>
        <v>B</v>
      </c>
      <c r="G14" s="5">
        <v>90</v>
      </c>
      <c r="H14" s="5" t="s">
        <v>159</v>
      </c>
    </row>
    <row r="15" spans="1:8">
      <c r="A15">
        <v>1</v>
      </c>
      <c r="B15">
        <v>130018045</v>
      </c>
      <c r="C15" t="s">
        <v>122</v>
      </c>
      <c r="D15">
        <v>86.201999999999998</v>
      </c>
      <c r="E15" t="str">
        <f t="shared" si="0"/>
        <v>B</v>
      </c>
    </row>
    <row r="16" spans="1:8">
      <c r="A16">
        <v>1</v>
      </c>
      <c r="B16">
        <v>130018004</v>
      </c>
      <c r="C16" t="s">
        <v>123</v>
      </c>
      <c r="D16">
        <v>86.091999999999999</v>
      </c>
      <c r="E16" t="str">
        <f t="shared" si="0"/>
        <v>B</v>
      </c>
    </row>
    <row r="17" spans="1:5">
      <c r="A17">
        <v>1</v>
      </c>
      <c r="B17">
        <v>130018063</v>
      </c>
      <c r="C17" t="s">
        <v>124</v>
      </c>
      <c r="D17">
        <v>85.769000000000005</v>
      </c>
      <c r="E17" t="str">
        <f t="shared" si="0"/>
        <v>B</v>
      </c>
    </row>
    <row r="18" spans="1:5">
      <c r="A18">
        <v>1</v>
      </c>
      <c r="B18">
        <v>130018036</v>
      </c>
      <c r="C18" t="s">
        <v>125</v>
      </c>
      <c r="D18">
        <v>85.753999999999991</v>
      </c>
      <c r="E18" t="str">
        <f t="shared" si="0"/>
        <v>B</v>
      </c>
    </row>
    <row r="19" spans="1:5">
      <c r="A19">
        <v>1</v>
      </c>
      <c r="B19">
        <v>130018029</v>
      </c>
      <c r="C19" t="s">
        <v>126</v>
      </c>
      <c r="D19">
        <v>84.792000000000002</v>
      </c>
      <c r="E19" t="str">
        <f t="shared" si="0"/>
        <v>B</v>
      </c>
    </row>
    <row r="20" spans="1:5">
      <c r="A20">
        <v>2</v>
      </c>
      <c r="B20">
        <v>130018018</v>
      </c>
      <c r="C20" t="s">
        <v>127</v>
      </c>
      <c r="D20">
        <v>82.914999999999992</v>
      </c>
      <c r="E20" t="str">
        <f t="shared" si="0"/>
        <v>B</v>
      </c>
    </row>
    <row r="21" spans="1:5">
      <c r="A21">
        <v>2</v>
      </c>
      <c r="B21">
        <v>130018020</v>
      </c>
      <c r="C21" t="s">
        <v>128</v>
      </c>
      <c r="D21">
        <v>60.632500000000007</v>
      </c>
      <c r="E21" t="str">
        <f t="shared" si="0"/>
        <v>C</v>
      </c>
    </row>
    <row r="22" spans="1:5">
      <c r="A22">
        <v>2</v>
      </c>
      <c r="B22">
        <v>130018021</v>
      </c>
      <c r="C22" t="s">
        <v>129</v>
      </c>
      <c r="D22">
        <v>66.436250000000001</v>
      </c>
      <c r="E22" t="str">
        <f t="shared" si="0"/>
        <v>C</v>
      </c>
    </row>
    <row r="23" spans="1:5">
      <c r="A23">
        <v>2</v>
      </c>
      <c r="B23">
        <v>130018022</v>
      </c>
      <c r="C23" t="s">
        <v>130</v>
      </c>
      <c r="D23">
        <v>87.802500000000009</v>
      </c>
      <c r="E23" t="str">
        <f t="shared" si="0"/>
        <v>B</v>
      </c>
    </row>
    <row r="24" spans="1:5">
      <c r="A24">
        <v>2</v>
      </c>
      <c r="B24">
        <v>130018028</v>
      </c>
      <c r="C24" t="s">
        <v>131</v>
      </c>
      <c r="D24">
        <v>63.880749999999999</v>
      </c>
      <c r="E24" t="str">
        <f t="shared" si="0"/>
        <v>C</v>
      </c>
    </row>
    <row r="25" spans="1:5">
      <c r="A25">
        <v>2</v>
      </c>
      <c r="B25">
        <v>130018030</v>
      </c>
      <c r="C25" t="s">
        <v>132</v>
      </c>
      <c r="D25">
        <v>78.743750000000006</v>
      </c>
      <c r="E25" t="str">
        <f t="shared" si="0"/>
        <v>C</v>
      </c>
    </row>
    <row r="26" spans="1:5">
      <c r="A26">
        <v>2</v>
      </c>
      <c r="B26">
        <v>130018037</v>
      </c>
      <c r="C26" t="s">
        <v>133</v>
      </c>
      <c r="D26">
        <v>60.597499999999997</v>
      </c>
      <c r="E26" t="str">
        <f t="shared" si="0"/>
        <v>C</v>
      </c>
    </row>
    <row r="27" spans="1:5">
      <c r="A27">
        <v>1</v>
      </c>
      <c r="B27">
        <v>130018024</v>
      </c>
      <c r="C27" t="s">
        <v>134</v>
      </c>
      <c r="D27">
        <v>81.623999999999995</v>
      </c>
      <c r="E27" t="str">
        <f t="shared" si="0"/>
        <v>B</v>
      </c>
    </row>
    <row r="28" spans="1:5">
      <c r="A28">
        <v>1</v>
      </c>
      <c r="B28">
        <v>130009020</v>
      </c>
      <c r="C28" t="s">
        <v>135</v>
      </c>
      <c r="D28">
        <v>81.507000000000005</v>
      </c>
      <c r="E28" t="str">
        <f t="shared" si="0"/>
        <v>B</v>
      </c>
    </row>
    <row r="29" spans="1:5">
      <c r="A29">
        <v>1</v>
      </c>
      <c r="B29">
        <v>130018034</v>
      </c>
      <c r="C29" t="s">
        <v>136</v>
      </c>
      <c r="D29">
        <v>80.856999999999999</v>
      </c>
      <c r="E29" t="str">
        <f t="shared" si="0"/>
        <v>B</v>
      </c>
    </row>
    <row r="30" spans="1:5">
      <c r="A30">
        <v>2</v>
      </c>
      <c r="B30">
        <v>130018040</v>
      </c>
      <c r="C30" t="s">
        <v>137</v>
      </c>
      <c r="D30">
        <v>92.982500000000002</v>
      </c>
      <c r="E30" t="str">
        <f t="shared" si="0"/>
        <v>A</v>
      </c>
    </row>
    <row r="31" spans="1:5">
      <c r="A31">
        <v>1</v>
      </c>
      <c r="B31">
        <v>130018062</v>
      </c>
      <c r="C31" t="s">
        <v>138</v>
      </c>
      <c r="D31">
        <v>78.501000000000005</v>
      </c>
      <c r="E31" t="str">
        <f t="shared" si="0"/>
        <v>C</v>
      </c>
    </row>
    <row r="32" spans="1:5">
      <c r="A32">
        <v>2</v>
      </c>
      <c r="B32">
        <v>130018041</v>
      </c>
      <c r="C32" t="s">
        <v>139</v>
      </c>
      <c r="D32">
        <v>69.53</v>
      </c>
      <c r="E32" t="str">
        <f t="shared" si="0"/>
        <v>C</v>
      </c>
    </row>
    <row r="33" spans="1:5">
      <c r="A33">
        <v>1</v>
      </c>
      <c r="B33">
        <v>130018074</v>
      </c>
      <c r="C33" t="s">
        <v>140</v>
      </c>
      <c r="D33">
        <v>77.814999999999998</v>
      </c>
      <c r="E33" t="str">
        <f t="shared" si="0"/>
        <v>C</v>
      </c>
    </row>
    <row r="34" spans="1:5">
      <c r="A34">
        <v>2</v>
      </c>
      <c r="B34">
        <v>130018042</v>
      </c>
      <c r="C34" t="s">
        <v>141</v>
      </c>
      <c r="D34">
        <v>91.956249999999997</v>
      </c>
      <c r="E34" t="str">
        <f t="shared" si="0"/>
        <v>A</v>
      </c>
    </row>
    <row r="35" spans="1:5">
      <c r="A35">
        <v>1</v>
      </c>
      <c r="B35">
        <v>130018050</v>
      </c>
      <c r="C35" t="s">
        <v>142</v>
      </c>
      <c r="D35">
        <v>76.397999999999996</v>
      </c>
      <c r="E35" t="str">
        <f t="shared" si="0"/>
        <v>C</v>
      </c>
    </row>
    <row r="36" spans="1:5">
      <c r="A36">
        <v>1</v>
      </c>
      <c r="B36">
        <v>130018083</v>
      </c>
      <c r="C36" t="s">
        <v>143</v>
      </c>
      <c r="D36">
        <v>75.760999999999996</v>
      </c>
      <c r="E36" t="str">
        <f t="shared" si="0"/>
        <v>C</v>
      </c>
    </row>
    <row r="37" spans="1:5">
      <c r="A37">
        <v>1</v>
      </c>
      <c r="B37">
        <v>130018080</v>
      </c>
      <c r="C37" t="s">
        <v>144</v>
      </c>
      <c r="D37">
        <v>75.460000000000008</v>
      </c>
      <c r="E37" t="str">
        <f t="shared" si="0"/>
        <v>C</v>
      </c>
    </row>
    <row r="38" spans="1:5">
      <c r="A38">
        <v>2</v>
      </c>
      <c r="B38">
        <v>130018043</v>
      </c>
      <c r="C38" t="s">
        <v>145</v>
      </c>
      <c r="D38">
        <v>67.646249999999995</v>
      </c>
      <c r="E38" t="str">
        <f t="shared" si="0"/>
        <v>C</v>
      </c>
    </row>
    <row r="39" spans="1:5">
      <c r="A39">
        <v>1</v>
      </c>
      <c r="B39">
        <v>130018039</v>
      </c>
      <c r="C39" t="s">
        <v>146</v>
      </c>
      <c r="D39">
        <v>74.323999999999998</v>
      </c>
      <c r="E39" t="str">
        <f t="shared" si="0"/>
        <v>C</v>
      </c>
    </row>
    <row r="40" spans="1:5">
      <c r="A40">
        <v>1</v>
      </c>
      <c r="B40">
        <v>130018025</v>
      </c>
      <c r="C40" t="s">
        <v>147</v>
      </c>
      <c r="D40">
        <v>72.674000000000007</v>
      </c>
      <c r="E40" t="str">
        <f t="shared" si="0"/>
        <v>C</v>
      </c>
    </row>
    <row r="41" spans="1:5">
      <c r="A41">
        <v>2</v>
      </c>
      <c r="B41">
        <v>130018046</v>
      </c>
      <c r="C41" t="s">
        <v>148</v>
      </c>
      <c r="D41">
        <v>88.242500000000007</v>
      </c>
      <c r="E41" t="str">
        <f t="shared" si="0"/>
        <v>B</v>
      </c>
    </row>
    <row r="42" spans="1:5">
      <c r="A42">
        <v>1</v>
      </c>
      <c r="B42">
        <v>130018054</v>
      </c>
      <c r="C42" t="s">
        <v>149</v>
      </c>
      <c r="D42">
        <v>71.433999999999997</v>
      </c>
      <c r="E42" t="str">
        <f t="shared" si="0"/>
        <v>C</v>
      </c>
    </row>
    <row r="43" spans="1:5">
      <c r="A43">
        <v>1</v>
      </c>
      <c r="B43">
        <v>130018023</v>
      </c>
      <c r="C43" t="s">
        <v>150</v>
      </c>
      <c r="D43">
        <v>69.796500000000009</v>
      </c>
      <c r="E43" t="str">
        <f t="shared" si="0"/>
        <v>C</v>
      </c>
    </row>
    <row r="44" spans="1:5">
      <c r="A44">
        <v>2</v>
      </c>
      <c r="B44">
        <v>130018047</v>
      </c>
      <c r="C44" t="s">
        <v>151</v>
      </c>
      <c r="D44">
        <v>66.496250000000003</v>
      </c>
      <c r="E44" t="str">
        <f t="shared" si="0"/>
        <v>C</v>
      </c>
    </row>
    <row r="45" spans="1:5">
      <c r="A45">
        <v>1</v>
      </c>
      <c r="B45">
        <v>130018075</v>
      </c>
      <c r="C45" t="s">
        <v>152</v>
      </c>
      <c r="D45">
        <v>68.960999999999999</v>
      </c>
      <c r="E45" t="str">
        <f t="shared" si="0"/>
        <v>C</v>
      </c>
    </row>
    <row r="46" spans="1:5">
      <c r="A46">
        <v>1</v>
      </c>
      <c r="B46">
        <v>130018008</v>
      </c>
      <c r="C46" t="s">
        <v>25</v>
      </c>
      <c r="D46">
        <v>67.682000000000002</v>
      </c>
      <c r="E46" t="str">
        <f t="shared" si="0"/>
        <v>C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8FC7-6B7C-4BB1-930E-4D6821181D75}">
  <dimension ref="B1:J36"/>
  <sheetViews>
    <sheetView workbookViewId="0">
      <selection activeCell="B5" sqref="B5:B6"/>
    </sheetView>
  </sheetViews>
  <sheetFormatPr defaultRowHeight="14.25"/>
  <cols>
    <col min="2" max="2" width="18.19921875" customWidth="1"/>
    <col min="4" max="4" width="14.6640625" customWidth="1"/>
    <col min="5" max="5" width="16.73046875" customWidth="1"/>
    <col min="7" max="7" width="17.3984375" customWidth="1"/>
    <col min="8" max="8" width="17.9296875" customWidth="1"/>
  </cols>
  <sheetData>
    <row r="1" spans="2:10">
      <c r="B1" t="s">
        <v>160</v>
      </c>
    </row>
    <row r="3" spans="2:10">
      <c r="B3" t="s">
        <v>161</v>
      </c>
      <c r="G3" s="26" t="s">
        <v>162</v>
      </c>
      <c r="H3" s="26"/>
      <c r="I3" s="26"/>
      <c r="J3" s="26"/>
    </row>
    <row r="4" spans="2:10">
      <c r="G4" s="26"/>
      <c r="H4" s="26"/>
      <c r="I4" s="26"/>
      <c r="J4" s="26"/>
    </row>
    <row r="5" spans="2:10" ht="27.75" customHeight="1">
      <c r="B5" s="26" t="s">
        <v>163</v>
      </c>
      <c r="C5" s="26" t="s">
        <v>164</v>
      </c>
      <c r="D5" s="26" t="s">
        <v>165</v>
      </c>
      <c r="E5" s="26" t="s">
        <v>166</v>
      </c>
      <c r="G5" s="26"/>
      <c r="H5" s="26"/>
      <c r="I5" s="26"/>
      <c r="J5" s="26"/>
    </row>
    <row r="6" spans="2:10">
      <c r="B6" s="26"/>
      <c r="C6" s="26"/>
      <c r="D6" s="26"/>
      <c r="E6" s="26"/>
      <c r="G6" t="s">
        <v>167</v>
      </c>
    </row>
    <row r="7" spans="2:10">
      <c r="B7">
        <v>177</v>
      </c>
      <c r="C7">
        <f>B7+5</f>
        <v>182</v>
      </c>
      <c r="D7">
        <f>B7-12</f>
        <v>165</v>
      </c>
      <c r="E7">
        <f>B7*5</f>
        <v>885</v>
      </c>
      <c r="G7" t="s">
        <v>168</v>
      </c>
      <c r="H7">
        <f>MAX(B7:B36)</f>
        <v>179</v>
      </c>
    </row>
    <row r="8" spans="2:10">
      <c r="B8">
        <v>132</v>
      </c>
      <c r="C8">
        <f t="shared" ref="C8:C36" si="0">B8+5</f>
        <v>137</v>
      </c>
      <c r="D8">
        <f t="shared" ref="D8:D34" si="1">B8-12</f>
        <v>120</v>
      </c>
      <c r="E8">
        <f t="shared" ref="E8:E36" si="2">B8*5</f>
        <v>660</v>
      </c>
      <c r="G8" t="s">
        <v>169</v>
      </c>
      <c r="H8">
        <f>MIN(B7:B36)</f>
        <v>130</v>
      </c>
    </row>
    <row r="9" spans="2:10">
      <c r="B9">
        <v>141</v>
      </c>
      <c r="C9">
        <f t="shared" si="0"/>
        <v>146</v>
      </c>
      <c r="D9">
        <f t="shared" si="1"/>
        <v>129</v>
      </c>
      <c r="E9">
        <f t="shared" si="2"/>
        <v>705</v>
      </c>
      <c r="G9" t="s">
        <v>170</v>
      </c>
      <c r="H9">
        <f>COUNT(B7:B36)</f>
        <v>30</v>
      </c>
    </row>
    <row r="10" spans="2:10">
      <c r="B10">
        <v>157</v>
      </c>
      <c r="C10">
        <f t="shared" si="0"/>
        <v>162</v>
      </c>
      <c r="D10">
        <f t="shared" si="1"/>
        <v>145</v>
      </c>
      <c r="E10">
        <f t="shared" si="2"/>
        <v>785</v>
      </c>
      <c r="G10" t="s">
        <v>171</v>
      </c>
      <c r="H10">
        <f>MEDIAN(B7:B36)</f>
        <v>153</v>
      </c>
    </row>
    <row r="11" spans="2:10">
      <c r="B11">
        <v>132</v>
      </c>
      <c r="C11">
        <f t="shared" si="0"/>
        <v>137</v>
      </c>
      <c r="D11">
        <f t="shared" si="1"/>
        <v>120</v>
      </c>
      <c r="E11">
        <f t="shared" si="2"/>
        <v>660</v>
      </c>
      <c r="G11" t="s">
        <v>172</v>
      </c>
      <c r="H11">
        <f>AVERAGE(B7:B36)</f>
        <v>153.63333333333333</v>
      </c>
    </row>
    <row r="12" spans="2:10">
      <c r="B12">
        <v>131</v>
      </c>
      <c r="C12">
        <f t="shared" si="0"/>
        <v>136</v>
      </c>
      <c r="D12">
        <f t="shared" si="1"/>
        <v>119</v>
      </c>
      <c r="E12">
        <f t="shared" si="2"/>
        <v>655</v>
      </c>
      <c r="G12" t="s">
        <v>173</v>
      </c>
      <c r="H12">
        <f>STDEV(B7:B36)</f>
        <v>17.285599614216128</v>
      </c>
    </row>
    <row r="13" spans="2:10">
      <c r="B13">
        <v>145</v>
      </c>
      <c r="C13">
        <f t="shared" si="0"/>
        <v>150</v>
      </c>
      <c r="D13">
        <f t="shared" si="1"/>
        <v>133</v>
      </c>
      <c r="E13">
        <f t="shared" si="2"/>
        <v>725</v>
      </c>
    </row>
    <row r="14" spans="2:10">
      <c r="B14">
        <v>164</v>
      </c>
      <c r="C14">
        <f t="shared" si="0"/>
        <v>169</v>
      </c>
      <c r="D14">
        <f t="shared" si="1"/>
        <v>152</v>
      </c>
      <c r="E14">
        <f t="shared" si="2"/>
        <v>820</v>
      </c>
      <c r="G14" t="s">
        <v>174</v>
      </c>
    </row>
    <row r="15" spans="2:10">
      <c r="B15">
        <v>139</v>
      </c>
      <c r="C15">
        <f t="shared" si="0"/>
        <v>144</v>
      </c>
      <c r="D15">
        <f t="shared" si="1"/>
        <v>127</v>
      </c>
      <c r="E15">
        <f t="shared" si="2"/>
        <v>695</v>
      </c>
      <c r="G15" t="s">
        <v>168</v>
      </c>
      <c r="H15">
        <f>MAX(C7:C36)</f>
        <v>184</v>
      </c>
    </row>
    <row r="16" spans="2:10">
      <c r="B16">
        <v>159</v>
      </c>
      <c r="C16">
        <f t="shared" si="0"/>
        <v>164</v>
      </c>
      <c r="D16">
        <f t="shared" si="1"/>
        <v>147</v>
      </c>
      <c r="E16">
        <f t="shared" si="2"/>
        <v>795</v>
      </c>
      <c r="G16" t="s">
        <v>169</v>
      </c>
      <c r="H16">
        <f>MIN(C7:C36)</f>
        <v>135</v>
      </c>
    </row>
    <row r="17" spans="2:8">
      <c r="B17">
        <v>175</v>
      </c>
      <c r="C17">
        <f t="shared" si="0"/>
        <v>180</v>
      </c>
      <c r="D17">
        <f t="shared" si="1"/>
        <v>163</v>
      </c>
      <c r="E17">
        <f t="shared" si="2"/>
        <v>875</v>
      </c>
      <c r="G17" t="s">
        <v>170</v>
      </c>
      <c r="H17">
        <f>COUNT(C7:C36)</f>
        <v>30</v>
      </c>
    </row>
    <row r="18" spans="2:8">
      <c r="B18">
        <v>146</v>
      </c>
      <c r="C18">
        <f t="shared" si="0"/>
        <v>151</v>
      </c>
      <c r="D18">
        <f t="shared" si="1"/>
        <v>134</v>
      </c>
      <c r="E18">
        <f t="shared" si="2"/>
        <v>730</v>
      </c>
      <c r="G18" t="s">
        <v>171</v>
      </c>
      <c r="H18">
        <f>MEDIAN(C7:C36)</f>
        <v>158</v>
      </c>
    </row>
    <row r="19" spans="2:8">
      <c r="B19">
        <v>148</v>
      </c>
      <c r="C19">
        <f t="shared" si="0"/>
        <v>153</v>
      </c>
      <c r="D19">
        <f t="shared" si="1"/>
        <v>136</v>
      </c>
      <c r="E19">
        <f t="shared" si="2"/>
        <v>740</v>
      </c>
      <c r="G19" t="s">
        <v>172</v>
      </c>
      <c r="H19">
        <f>AVERAGE(C7:C36)</f>
        <v>158.63333333333333</v>
      </c>
    </row>
    <row r="20" spans="2:8">
      <c r="B20">
        <v>172</v>
      </c>
      <c r="C20">
        <f t="shared" si="0"/>
        <v>177</v>
      </c>
      <c r="D20">
        <f t="shared" si="1"/>
        <v>160</v>
      </c>
      <c r="E20">
        <f t="shared" si="2"/>
        <v>860</v>
      </c>
      <c r="G20" t="s">
        <v>173</v>
      </c>
      <c r="H20">
        <f>STDEV(C7:C36)</f>
        <v>17.285599614216128</v>
      </c>
    </row>
    <row r="21" spans="2:8">
      <c r="B21">
        <v>166</v>
      </c>
      <c r="C21">
        <f t="shared" si="0"/>
        <v>171</v>
      </c>
      <c r="D21">
        <f t="shared" si="1"/>
        <v>154</v>
      </c>
      <c r="E21">
        <f t="shared" si="2"/>
        <v>830</v>
      </c>
    </row>
    <row r="22" spans="2:8">
      <c r="B22">
        <v>171</v>
      </c>
      <c r="C22">
        <f t="shared" si="0"/>
        <v>176</v>
      </c>
      <c r="D22">
        <f t="shared" si="1"/>
        <v>159</v>
      </c>
      <c r="E22">
        <f t="shared" si="2"/>
        <v>855</v>
      </c>
      <c r="G22" t="s">
        <v>175</v>
      </c>
    </row>
    <row r="23" spans="2:8">
      <c r="B23">
        <v>142</v>
      </c>
      <c r="C23">
        <f t="shared" si="0"/>
        <v>147</v>
      </c>
      <c r="D23">
        <f t="shared" si="1"/>
        <v>130</v>
      </c>
      <c r="E23">
        <f t="shared" si="2"/>
        <v>710</v>
      </c>
      <c r="G23" t="s">
        <v>168</v>
      </c>
      <c r="H23">
        <f>MAX(D7:D36)</f>
        <v>167</v>
      </c>
    </row>
    <row r="24" spans="2:8">
      <c r="B24">
        <v>179</v>
      </c>
      <c r="C24">
        <f t="shared" si="0"/>
        <v>184</v>
      </c>
      <c r="D24">
        <f t="shared" si="1"/>
        <v>167</v>
      </c>
      <c r="E24">
        <f t="shared" si="2"/>
        <v>895</v>
      </c>
      <c r="G24" t="s">
        <v>169</v>
      </c>
      <c r="H24">
        <f>MIN(D7:D36)</f>
        <v>118</v>
      </c>
    </row>
    <row r="25" spans="2:8">
      <c r="B25">
        <v>149</v>
      </c>
      <c r="C25">
        <f t="shared" si="0"/>
        <v>154</v>
      </c>
      <c r="D25">
        <f t="shared" si="1"/>
        <v>137</v>
      </c>
      <c r="E25">
        <f t="shared" si="2"/>
        <v>745</v>
      </c>
      <c r="G25" t="s">
        <v>170</v>
      </c>
      <c r="H25">
        <f>COUNT(D7:D36)</f>
        <v>30</v>
      </c>
    </row>
    <row r="26" spans="2:8">
      <c r="B26">
        <v>160</v>
      </c>
      <c r="C26">
        <f t="shared" si="0"/>
        <v>165</v>
      </c>
      <c r="D26">
        <f t="shared" si="1"/>
        <v>148</v>
      </c>
      <c r="E26">
        <f t="shared" si="2"/>
        <v>800</v>
      </c>
      <c r="G26" t="s">
        <v>171</v>
      </c>
      <c r="H26">
        <f>MEDIAN(D7:D36)</f>
        <v>141</v>
      </c>
    </row>
    <row r="27" spans="2:8">
      <c r="B27">
        <v>137</v>
      </c>
      <c r="C27">
        <f t="shared" si="0"/>
        <v>142</v>
      </c>
      <c r="D27">
        <f t="shared" si="1"/>
        <v>125</v>
      </c>
      <c r="E27">
        <f t="shared" si="2"/>
        <v>685</v>
      </c>
      <c r="G27" t="s">
        <v>172</v>
      </c>
      <c r="H27">
        <f>AVERAGE(D7:D36)</f>
        <v>141.63333333333333</v>
      </c>
    </row>
    <row r="28" spans="2:8">
      <c r="B28">
        <v>179</v>
      </c>
      <c r="C28">
        <f t="shared" si="0"/>
        <v>184</v>
      </c>
      <c r="D28">
        <f t="shared" si="1"/>
        <v>167</v>
      </c>
      <c r="E28">
        <f t="shared" si="2"/>
        <v>895</v>
      </c>
      <c r="G28" t="s">
        <v>173</v>
      </c>
      <c r="H28">
        <f>STDEV(D7:D36)</f>
        <v>17.285599614216128</v>
      </c>
    </row>
    <row r="29" spans="2:8">
      <c r="B29">
        <v>130</v>
      </c>
      <c r="C29">
        <f t="shared" si="0"/>
        <v>135</v>
      </c>
      <c r="D29">
        <f t="shared" si="1"/>
        <v>118</v>
      </c>
      <c r="E29">
        <f t="shared" si="2"/>
        <v>650</v>
      </c>
    </row>
    <row r="30" spans="2:8">
      <c r="B30">
        <v>178</v>
      </c>
      <c r="C30">
        <f t="shared" si="0"/>
        <v>183</v>
      </c>
      <c r="D30">
        <f t="shared" si="1"/>
        <v>166</v>
      </c>
      <c r="E30">
        <f t="shared" si="2"/>
        <v>890</v>
      </c>
      <c r="G30" t="s">
        <v>176</v>
      </c>
    </row>
    <row r="31" spans="2:8">
      <c r="B31">
        <v>130</v>
      </c>
      <c r="C31">
        <f t="shared" si="0"/>
        <v>135</v>
      </c>
      <c r="D31">
        <f t="shared" si="1"/>
        <v>118</v>
      </c>
      <c r="E31">
        <f t="shared" si="2"/>
        <v>650</v>
      </c>
      <c r="G31" t="s">
        <v>168</v>
      </c>
      <c r="H31">
        <f>MAX(E7:E36)</f>
        <v>895</v>
      </c>
    </row>
    <row r="32" spans="2:8">
      <c r="B32">
        <v>160</v>
      </c>
      <c r="C32">
        <f t="shared" si="0"/>
        <v>165</v>
      </c>
      <c r="D32">
        <f t="shared" si="1"/>
        <v>148</v>
      </c>
      <c r="E32">
        <f t="shared" si="2"/>
        <v>800</v>
      </c>
      <c r="G32" t="s">
        <v>169</v>
      </c>
      <c r="H32">
        <f>MIN(E7:E36)</f>
        <v>650</v>
      </c>
    </row>
    <row r="33" spans="2:8">
      <c r="B33">
        <v>177</v>
      </c>
      <c r="C33">
        <f t="shared" si="0"/>
        <v>182</v>
      </c>
      <c r="D33">
        <f t="shared" si="1"/>
        <v>165</v>
      </c>
      <c r="E33">
        <f t="shared" si="2"/>
        <v>885</v>
      </c>
      <c r="G33" t="s">
        <v>170</v>
      </c>
      <c r="H33">
        <f>COUNT(E7:E36)</f>
        <v>30</v>
      </c>
    </row>
    <row r="34" spans="2:8">
      <c r="B34">
        <v>161</v>
      </c>
      <c r="C34">
        <f t="shared" si="0"/>
        <v>166</v>
      </c>
      <c r="D34">
        <f t="shared" si="1"/>
        <v>149</v>
      </c>
      <c r="E34">
        <f t="shared" si="2"/>
        <v>805</v>
      </c>
      <c r="G34" t="s">
        <v>171</v>
      </c>
      <c r="H34">
        <f>MEDIAN(E7:E36)</f>
        <v>765</v>
      </c>
    </row>
    <row r="35" spans="2:8">
      <c r="B35">
        <v>135</v>
      </c>
      <c r="C35">
        <f t="shared" si="0"/>
        <v>140</v>
      </c>
      <c r="D35">
        <f>B35-12</f>
        <v>123</v>
      </c>
      <c r="E35">
        <f t="shared" si="2"/>
        <v>675</v>
      </c>
      <c r="G35" t="s">
        <v>172</v>
      </c>
      <c r="H35">
        <f>AVERAGE(E7:E36)</f>
        <v>768.16666666666663</v>
      </c>
    </row>
    <row r="36" spans="2:8">
      <c r="B36">
        <v>137</v>
      </c>
      <c r="C36">
        <f t="shared" si="0"/>
        <v>142</v>
      </c>
      <c r="D36">
        <f>B36-12</f>
        <v>125</v>
      </c>
      <c r="E36">
        <f t="shared" si="2"/>
        <v>685</v>
      </c>
      <c r="G36" t="s">
        <v>173</v>
      </c>
      <c r="H36">
        <f>STDEV(E7:E36)</f>
        <v>86.42799807108085</v>
      </c>
    </row>
  </sheetData>
  <mergeCells count="5">
    <mergeCell ref="G3:J5"/>
    <mergeCell ref="B5:B6"/>
    <mergeCell ref="C5:C6"/>
    <mergeCell ref="D5:D6"/>
    <mergeCell ref="E5:E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B24B-75C2-4E17-B9BC-B4611779320F}">
  <dimension ref="A1:F17"/>
  <sheetViews>
    <sheetView workbookViewId="0">
      <selection activeCell="D16" sqref="D16"/>
    </sheetView>
  </sheetViews>
  <sheetFormatPr defaultRowHeight="14.25"/>
  <cols>
    <col min="2" max="2" width="14.3984375" customWidth="1"/>
    <col min="3" max="3" width="12.86328125" customWidth="1"/>
    <col min="4" max="4" width="16.3984375" customWidth="1"/>
    <col min="6" max="6" width="13.59765625" customWidth="1"/>
  </cols>
  <sheetData>
    <row r="1" spans="1:6">
      <c r="A1" s="8"/>
      <c r="B1" s="8"/>
      <c r="C1" s="9"/>
      <c r="D1" s="9"/>
      <c r="E1" s="9"/>
      <c r="F1" s="9"/>
    </row>
    <row r="2" spans="1:6" ht="15">
      <c r="A2" s="9"/>
      <c r="B2" s="9" t="s">
        <v>177</v>
      </c>
      <c r="C2" s="9"/>
      <c r="D2" s="9"/>
      <c r="E2" s="9"/>
      <c r="F2" s="9"/>
    </row>
    <row r="3" spans="1:6">
      <c r="A3" s="9"/>
      <c r="B3" s="10"/>
      <c r="C3" s="11" t="s">
        <v>178</v>
      </c>
      <c r="D3" s="12"/>
      <c r="E3" s="9"/>
      <c r="F3" s="9"/>
    </row>
    <row r="4" spans="1:6">
      <c r="A4" s="9"/>
      <c r="B4" s="10"/>
      <c r="C4" s="11" t="s">
        <v>179</v>
      </c>
      <c r="D4" s="12"/>
      <c r="E4" s="9"/>
      <c r="F4" s="9"/>
    </row>
    <row r="5" spans="1:6">
      <c r="A5" s="9"/>
      <c r="B5" s="10"/>
      <c r="C5" s="9"/>
      <c r="D5" s="9"/>
      <c r="E5" s="9"/>
      <c r="F5" s="9"/>
    </row>
    <row r="6" spans="1:6">
      <c r="A6" s="5"/>
      <c r="B6" s="13" t="s">
        <v>180</v>
      </c>
      <c r="C6" s="12"/>
      <c r="D6" s="12"/>
      <c r="E6" s="12"/>
      <c r="F6" s="5"/>
    </row>
    <row r="7" spans="1:6">
      <c r="A7" s="5"/>
      <c r="B7" s="10"/>
      <c r="C7" s="14"/>
      <c r="D7" s="12"/>
      <c r="E7" s="12"/>
      <c r="F7" s="9"/>
    </row>
    <row r="8" spans="1:6">
      <c r="A8" s="5"/>
      <c r="B8" s="10"/>
      <c r="C8" s="15" t="s">
        <v>181</v>
      </c>
      <c r="D8" s="15" t="s">
        <v>182</v>
      </c>
      <c r="E8" s="15" t="s">
        <v>183</v>
      </c>
      <c r="F8" s="15" t="s">
        <v>184</v>
      </c>
    </row>
    <row r="9" spans="1:6">
      <c r="A9" s="10"/>
      <c r="B9" s="9"/>
      <c r="C9" s="16" t="s">
        <v>185</v>
      </c>
      <c r="D9" s="16" t="s">
        <v>186</v>
      </c>
      <c r="E9" s="16" t="s">
        <v>187</v>
      </c>
      <c r="F9" s="16" t="s">
        <v>188</v>
      </c>
    </row>
    <row r="10" spans="1:6" ht="14.65" thickBot="1">
      <c r="A10" s="10"/>
      <c r="B10" s="17" t="s">
        <v>189</v>
      </c>
      <c r="C10" s="18" t="s">
        <v>190</v>
      </c>
      <c r="D10" s="18" t="s">
        <v>190</v>
      </c>
      <c r="E10" s="18" t="s">
        <v>190</v>
      </c>
      <c r="F10" s="17" t="s">
        <v>190</v>
      </c>
    </row>
    <row r="11" spans="1:6">
      <c r="A11" s="10"/>
      <c r="B11" s="19">
        <v>-1</v>
      </c>
      <c r="C11" s="20">
        <f>2*B11-3</f>
        <v>-5</v>
      </c>
      <c r="D11" s="21">
        <f>0.5*B11+1</f>
        <v>0.5</v>
      </c>
      <c r="E11" s="22">
        <f>(-1)*B11-1</f>
        <v>0</v>
      </c>
      <c r="F11" s="22">
        <f>(-0.5)*B11+3</f>
        <v>3.5</v>
      </c>
    </row>
    <row r="12" spans="1:6">
      <c r="A12" s="10"/>
      <c r="B12" s="23">
        <v>0</v>
      </c>
      <c r="C12" s="20">
        <f t="shared" ref="C12:C13" si="0">2*B12-3</f>
        <v>-3</v>
      </c>
      <c r="D12" s="21">
        <f t="shared" ref="D12:D13" si="1">0.5*B12+1</f>
        <v>1</v>
      </c>
      <c r="E12" s="22">
        <f>(-1)*B12-1</f>
        <v>-1</v>
      </c>
      <c r="F12" s="22">
        <f t="shared" ref="F12:F13" si="2">(-0.5)*B12+3</f>
        <v>3</v>
      </c>
    </row>
    <row r="13" spans="1:6">
      <c r="A13" s="10"/>
      <c r="B13" s="23">
        <v>4</v>
      </c>
      <c r="C13" s="20">
        <f t="shared" si="0"/>
        <v>5</v>
      </c>
      <c r="D13" s="21">
        <f t="shared" si="1"/>
        <v>3</v>
      </c>
      <c r="E13" s="22">
        <f>(-1)*B13-1</f>
        <v>-5</v>
      </c>
      <c r="F13" s="22">
        <f t="shared" si="2"/>
        <v>1</v>
      </c>
    </row>
    <row r="14" spans="1:6">
      <c r="A14" s="10"/>
      <c r="B14" s="5"/>
      <c r="C14" s="5"/>
      <c r="D14" s="5"/>
      <c r="E14" s="5"/>
      <c r="F14" s="5"/>
    </row>
    <row r="15" spans="1:6">
      <c r="A15" s="10"/>
      <c r="B15" s="8" t="s">
        <v>191</v>
      </c>
      <c r="C15" s="9"/>
      <c r="D15" s="8"/>
      <c r="E15" s="5"/>
      <c r="F15" s="5"/>
    </row>
    <row r="16" spans="1:6">
      <c r="A16" s="10"/>
      <c r="B16" s="8" t="s">
        <v>192</v>
      </c>
      <c r="C16" s="5"/>
      <c r="D16" s="5"/>
      <c r="E16" s="5"/>
      <c r="F16" s="5"/>
    </row>
    <row r="17" spans="1:6">
      <c r="A17" s="10"/>
      <c r="B17" s="5"/>
      <c r="C17" s="5"/>
      <c r="D17" s="5"/>
      <c r="E17" s="5"/>
      <c r="F17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4959-1F34-4801-894D-E40A5BBAA868}">
  <dimension ref="A2:F23"/>
  <sheetViews>
    <sheetView topLeftCell="A10" workbookViewId="0">
      <selection activeCell="E30" sqref="E30"/>
    </sheetView>
  </sheetViews>
  <sheetFormatPr defaultRowHeight="14.25"/>
  <sheetData>
    <row r="2" spans="1:6">
      <c r="B2" t="s">
        <v>193</v>
      </c>
    </row>
    <row r="3" spans="1:6">
      <c r="C3" t="s">
        <v>194</v>
      </c>
    </row>
    <row r="4" spans="1:6">
      <c r="A4" s="24"/>
      <c r="B4" s="24"/>
      <c r="C4" s="24" t="s">
        <v>195</v>
      </c>
      <c r="D4" s="24"/>
      <c r="E4" s="24"/>
      <c r="F4" s="24"/>
    </row>
    <row r="5" spans="1:6">
      <c r="A5" s="24"/>
      <c r="B5" s="24" t="s">
        <v>196</v>
      </c>
      <c r="C5" s="24"/>
      <c r="D5" s="24"/>
      <c r="E5" s="24"/>
      <c r="F5" s="24"/>
    </row>
    <row r="6" spans="1:6">
      <c r="A6" s="24"/>
      <c r="B6" s="24" t="s">
        <v>197</v>
      </c>
      <c r="C6" s="24" t="s">
        <v>198</v>
      </c>
      <c r="D6" s="24"/>
      <c r="E6" s="24"/>
      <c r="F6" s="24"/>
    </row>
    <row r="7" spans="1:6">
      <c r="A7" s="24"/>
      <c r="B7" s="24" t="s">
        <v>182</v>
      </c>
      <c r="C7" s="24" t="s">
        <v>199</v>
      </c>
      <c r="D7" s="24"/>
      <c r="E7" s="24"/>
      <c r="F7" s="24"/>
    </row>
    <row r="8" spans="1:6">
      <c r="A8" s="24"/>
      <c r="B8" s="24" t="s">
        <v>200</v>
      </c>
      <c r="C8" s="24"/>
      <c r="D8" s="24"/>
      <c r="E8" s="24"/>
      <c r="F8" s="24"/>
    </row>
    <row r="9" spans="1:6">
      <c r="A9" s="24"/>
      <c r="B9" s="24" t="s">
        <v>189</v>
      </c>
      <c r="C9" s="24" t="s">
        <v>181</v>
      </c>
      <c r="D9" s="24" t="s">
        <v>182</v>
      </c>
      <c r="E9" s="24"/>
      <c r="F9" s="24"/>
    </row>
    <row r="10" spans="1:6">
      <c r="A10" s="24"/>
      <c r="B10" s="24">
        <v>0</v>
      </c>
      <c r="C10" s="24">
        <f>2*(1.2^B10)</f>
        <v>2</v>
      </c>
      <c r="D10" s="24">
        <f>8*(0.8^B10)</f>
        <v>8</v>
      </c>
      <c r="E10" s="24"/>
      <c r="F10" s="24"/>
    </row>
    <row r="11" spans="1:6">
      <c r="A11" s="24"/>
      <c r="B11" s="24">
        <v>1</v>
      </c>
      <c r="C11" s="24">
        <f t="shared" ref="C11:C19" si="0">2*(1.2^B11)</f>
        <v>2.4</v>
      </c>
      <c r="D11" s="24">
        <f t="shared" ref="D11:D19" si="1">8*(0.8^B11)</f>
        <v>6.4</v>
      </c>
      <c r="E11" s="24"/>
      <c r="F11" s="24"/>
    </row>
    <row r="12" spans="1:6">
      <c r="A12" s="24"/>
      <c r="B12" s="24">
        <v>2</v>
      </c>
      <c r="C12" s="24">
        <f t="shared" si="0"/>
        <v>2.88</v>
      </c>
      <c r="D12" s="24">
        <f t="shared" si="1"/>
        <v>5.120000000000001</v>
      </c>
      <c r="E12" s="24"/>
      <c r="F12" s="24"/>
    </row>
    <row r="13" spans="1:6">
      <c r="A13" s="24"/>
      <c r="B13" s="24">
        <v>3</v>
      </c>
      <c r="C13" s="24">
        <f t="shared" si="0"/>
        <v>3.456</v>
      </c>
      <c r="D13" s="24">
        <f t="shared" si="1"/>
        <v>4.096000000000001</v>
      </c>
      <c r="E13" s="24"/>
      <c r="F13" s="24"/>
    </row>
    <row r="14" spans="1:6">
      <c r="A14" s="24"/>
      <c r="B14" s="24">
        <v>4</v>
      </c>
      <c r="C14" s="24">
        <f t="shared" si="0"/>
        <v>4.1471999999999998</v>
      </c>
      <c r="D14" s="24">
        <f t="shared" si="1"/>
        <v>3.2768000000000015</v>
      </c>
      <c r="E14" s="24"/>
      <c r="F14" s="24"/>
    </row>
    <row r="15" spans="1:6">
      <c r="A15" s="24"/>
      <c r="B15" s="24">
        <v>5</v>
      </c>
      <c r="C15" s="24">
        <f t="shared" si="0"/>
        <v>4.9766399999999997</v>
      </c>
      <c r="D15" s="24">
        <f t="shared" si="1"/>
        <v>2.6214400000000015</v>
      </c>
      <c r="E15" s="24"/>
      <c r="F15" s="24"/>
    </row>
    <row r="16" spans="1:6">
      <c r="A16" s="24"/>
      <c r="B16" s="24">
        <v>6</v>
      </c>
      <c r="C16" s="24">
        <f t="shared" si="0"/>
        <v>5.9719679999999995</v>
      </c>
      <c r="D16" s="24">
        <f t="shared" si="1"/>
        <v>2.0971520000000012</v>
      </c>
      <c r="E16" s="24"/>
      <c r="F16" s="24"/>
    </row>
    <row r="17" spans="1:6">
      <c r="A17" s="24"/>
      <c r="B17" s="24">
        <v>7</v>
      </c>
      <c r="C17" s="24">
        <f t="shared" si="0"/>
        <v>7.1663615999999992</v>
      </c>
      <c r="D17" s="24">
        <f t="shared" si="1"/>
        <v>1.6777216000000013</v>
      </c>
      <c r="E17" s="24"/>
      <c r="F17" s="24"/>
    </row>
    <row r="18" spans="1:6">
      <c r="A18" s="24"/>
      <c r="B18" s="24">
        <v>8</v>
      </c>
      <c r="C18" s="24">
        <f t="shared" si="0"/>
        <v>8.5996339199999987</v>
      </c>
      <c r="D18" s="24">
        <f t="shared" si="1"/>
        <v>1.3421772800000011</v>
      </c>
      <c r="E18" s="24"/>
      <c r="F18" s="24"/>
    </row>
    <row r="19" spans="1:6">
      <c r="A19" s="24"/>
      <c r="B19" s="24">
        <v>9</v>
      </c>
      <c r="C19" s="24">
        <f t="shared" si="0"/>
        <v>10.319560703999999</v>
      </c>
      <c r="D19" s="24">
        <f t="shared" si="1"/>
        <v>1.073741824000001</v>
      </c>
      <c r="E19" s="24"/>
      <c r="F19" s="24"/>
    </row>
    <row r="20" spans="1:6">
      <c r="A20" s="24"/>
      <c r="B20" s="24" t="s">
        <v>201</v>
      </c>
      <c r="C20" s="24"/>
      <c r="D20" s="24"/>
      <c r="E20" s="24"/>
      <c r="F20" s="24"/>
    </row>
    <row r="21" spans="1:6">
      <c r="A21" s="24"/>
      <c r="B21" s="24" t="s">
        <v>202</v>
      </c>
      <c r="C21" s="24"/>
      <c r="D21" s="24"/>
      <c r="E21" s="24"/>
      <c r="F21" s="24"/>
    </row>
    <row r="22" spans="1:6">
      <c r="A22" s="24"/>
      <c r="B22" s="24"/>
      <c r="C22" s="24"/>
      <c r="D22" s="24"/>
      <c r="E22" s="24"/>
      <c r="F22" s="24"/>
    </row>
    <row r="23" spans="1:6">
      <c r="A23" s="24"/>
      <c r="B23" s="24"/>
      <c r="C23" s="24"/>
      <c r="D23" s="24"/>
      <c r="E23" s="24"/>
      <c r="F23" s="24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31C4-9DDA-40E5-A36A-BFF4DDB18C00}">
  <dimension ref="A1:C47"/>
  <sheetViews>
    <sheetView topLeftCell="A25" workbookViewId="0">
      <selection activeCell="D47" sqref="D47"/>
    </sheetView>
  </sheetViews>
  <sheetFormatPr defaultRowHeight="14.25"/>
  <cols>
    <col min="2" max="2" width="19.3984375" customWidth="1"/>
    <col min="3" max="3" width="21.265625" customWidth="1"/>
  </cols>
  <sheetData>
    <row r="1" spans="1:3">
      <c r="A1" s="27" t="s">
        <v>227</v>
      </c>
      <c r="B1" s="27"/>
      <c r="C1" s="27"/>
    </row>
    <row r="2" spans="1:3">
      <c r="A2" t="s">
        <v>203</v>
      </c>
      <c r="B2" t="s">
        <v>204</v>
      </c>
      <c r="C2" t="s">
        <v>205</v>
      </c>
    </row>
    <row r="3" spans="1:3">
      <c r="A3" t="s">
        <v>206</v>
      </c>
      <c r="B3">
        <f t="shared" ref="B3:B22" si="0">VLOOKUP(A3,years,2,FALSE)</f>
        <v>24.1</v>
      </c>
      <c r="C3">
        <f>IF(B3&lt;1,0,IF(B3&gt;2,IF(18+CEILING(B3,1)-2&gt;30,30,18+CEILING(B3,1)-2),TRUNC(18*(B3-1))))</f>
        <v>30</v>
      </c>
    </row>
    <row r="4" spans="1:3">
      <c r="A4" t="s">
        <v>207</v>
      </c>
      <c r="B4">
        <v>0.3</v>
      </c>
      <c r="C4">
        <f>IF(B4&lt;1,0,IF(B4&gt;2,IF(18+CEILING(B4,1)-2&gt;30,30,18+CEILING(B4,1)-2),TRUNC(18*(B4-1))))</f>
        <v>0</v>
      </c>
    </row>
    <row r="5" spans="1:3">
      <c r="A5" t="s">
        <v>208</v>
      </c>
      <c r="B5">
        <f t="shared" si="0"/>
        <v>2.5</v>
      </c>
      <c r="C5">
        <f>IF(B5&lt;1,0,IF(B5&gt;2,IF(18+CEILING(B5,1)-2&gt;30,30,18+CEILING(B5,1)-2),TRUNC(18*(B5-1))))</f>
        <v>19</v>
      </c>
    </row>
    <row r="6" spans="1:3">
      <c r="A6" t="s">
        <v>209</v>
      </c>
      <c r="B6">
        <f t="shared" si="0"/>
        <v>1.9</v>
      </c>
      <c r="C6">
        <f t="shared" ref="C6:C21" si="1">IF(B6&lt;1,0,IF(B6&gt;2,IF(18+CEILING(B6,1)-2&gt;30,30,18+CEILING(B6,1)-2),TRUNC(18*(B6-1))))</f>
        <v>16</v>
      </c>
    </row>
    <row r="7" spans="1:3">
      <c r="A7" t="s">
        <v>210</v>
      </c>
      <c r="B7">
        <f t="shared" si="0"/>
        <v>18.899999999999999</v>
      </c>
      <c r="C7">
        <f t="shared" si="1"/>
        <v>30</v>
      </c>
    </row>
    <row r="8" spans="1:3">
      <c r="A8" t="s">
        <v>211</v>
      </c>
      <c r="B8">
        <f t="shared" si="0"/>
        <v>9.4</v>
      </c>
      <c r="C8">
        <f t="shared" si="1"/>
        <v>26</v>
      </c>
    </row>
    <row r="9" spans="1:3">
      <c r="A9" t="s">
        <v>212</v>
      </c>
      <c r="B9">
        <f t="shared" si="0"/>
        <v>20.8</v>
      </c>
      <c r="C9">
        <f t="shared" si="1"/>
        <v>30</v>
      </c>
    </row>
    <row r="10" spans="1:3">
      <c r="A10" t="s">
        <v>213</v>
      </c>
      <c r="B10">
        <f t="shared" si="0"/>
        <v>4.0999999999999996</v>
      </c>
      <c r="C10">
        <f t="shared" si="1"/>
        <v>21</v>
      </c>
    </row>
    <row r="11" spans="1:3">
      <c r="A11" t="s">
        <v>214</v>
      </c>
      <c r="B11">
        <f t="shared" si="0"/>
        <v>6.8</v>
      </c>
      <c r="C11">
        <f t="shared" si="1"/>
        <v>23</v>
      </c>
    </row>
    <row r="12" spans="1:3">
      <c r="A12" t="s">
        <v>215</v>
      </c>
      <c r="B12">
        <f t="shared" si="0"/>
        <v>10.9</v>
      </c>
      <c r="C12">
        <f t="shared" si="1"/>
        <v>27</v>
      </c>
    </row>
    <row r="13" spans="1:3">
      <c r="A13" t="s">
        <v>216</v>
      </c>
      <c r="B13">
        <f t="shared" si="0"/>
        <v>8.1</v>
      </c>
      <c r="C13">
        <f t="shared" si="1"/>
        <v>25</v>
      </c>
    </row>
    <row r="14" spans="1:3">
      <c r="A14" t="s">
        <v>217</v>
      </c>
      <c r="B14">
        <f t="shared" si="0"/>
        <v>10.6</v>
      </c>
      <c r="C14">
        <f t="shared" si="1"/>
        <v>27</v>
      </c>
    </row>
    <row r="15" spans="1:3">
      <c r="A15" t="s">
        <v>218</v>
      </c>
      <c r="B15">
        <f t="shared" si="0"/>
        <v>4.7</v>
      </c>
      <c r="C15">
        <f t="shared" si="1"/>
        <v>21</v>
      </c>
    </row>
    <row r="16" spans="1:3">
      <c r="A16" t="s">
        <v>219</v>
      </c>
      <c r="B16">
        <f t="shared" si="0"/>
        <v>12.4</v>
      </c>
      <c r="C16">
        <f t="shared" si="1"/>
        <v>29</v>
      </c>
    </row>
    <row r="17" spans="1:3">
      <c r="A17" t="s">
        <v>220</v>
      </c>
      <c r="B17">
        <f t="shared" si="0"/>
        <v>3.3</v>
      </c>
      <c r="C17">
        <f t="shared" si="1"/>
        <v>20</v>
      </c>
    </row>
    <row r="18" spans="1:3">
      <c r="A18" t="s">
        <v>221</v>
      </c>
      <c r="B18">
        <f t="shared" si="0"/>
        <v>1.7</v>
      </c>
      <c r="C18">
        <f t="shared" si="1"/>
        <v>12</v>
      </c>
    </row>
    <row r="19" spans="1:3">
      <c r="A19" t="s">
        <v>222</v>
      </c>
      <c r="B19">
        <f t="shared" si="0"/>
        <v>1.3</v>
      </c>
      <c r="C19">
        <f t="shared" si="1"/>
        <v>5</v>
      </c>
    </row>
    <row r="20" spans="1:3">
      <c r="A20" t="s">
        <v>223</v>
      </c>
      <c r="B20">
        <f t="shared" si="0"/>
        <v>0.5</v>
      </c>
      <c r="C20">
        <f>IF(B20&lt;1,0,IF(B20&gt;2,IF(18+CEILING(B20,1)-2&gt;30,30,18+CEILING(B20,1)-2),TRUNC(18*(B20-1))))</f>
        <v>0</v>
      </c>
    </row>
    <row r="21" spans="1:3">
      <c r="A21" t="s">
        <v>224</v>
      </c>
      <c r="B21">
        <f t="shared" si="0"/>
        <v>15.6</v>
      </c>
      <c r="C21">
        <f t="shared" si="1"/>
        <v>30</v>
      </c>
    </row>
    <row r="22" spans="1:3">
      <c r="A22" t="s">
        <v>225</v>
      </c>
      <c r="B22">
        <f t="shared" si="0"/>
        <v>7.4</v>
      </c>
      <c r="C22">
        <f>IF(B22&lt;1,0,IF(B22&gt;2,IF(18+CEILING(B22,1)-2&gt;30,30,18+CEILING(B22,1)-2),TRUNC(18*(B22-1))))</f>
        <v>24</v>
      </c>
    </row>
    <row r="26" spans="1:3">
      <c r="A26" s="27" t="s">
        <v>226</v>
      </c>
      <c r="B26" s="27"/>
      <c r="C26" s="27"/>
    </row>
    <row r="27" spans="1:3">
      <c r="A27" t="s">
        <v>203</v>
      </c>
      <c r="B27" t="s">
        <v>204</v>
      </c>
      <c r="C27" t="s">
        <v>205</v>
      </c>
    </row>
    <row r="28" spans="1:3">
      <c r="A28" t="s">
        <v>207</v>
      </c>
      <c r="B28">
        <v>0.3</v>
      </c>
      <c r="C28">
        <f>IF(B28&lt;1,0,IF(B28&gt;2,IF(18+_xlfn.CEILING.MATH(B28,1)-2&gt;30,30,18+_xlfn.CEILING.MATH(B28,1)-2),TRUNC(18*(B28-1))))</f>
        <v>0</v>
      </c>
    </row>
    <row r="29" spans="1:3">
      <c r="A29" t="s">
        <v>223</v>
      </c>
      <c r="B29">
        <v>0.5</v>
      </c>
      <c r="C29">
        <f t="shared" ref="C29:C47" si="2">IF(B29&lt;1,0,IF(B29&gt;2,IF(18+_xlfn.CEILING.MATH(B29,1)-2&gt;30,30,18+_xlfn.CEILING.MATH(B29,1)-2),TRUNC(18*(B29-1))))</f>
        <v>0</v>
      </c>
    </row>
    <row r="30" spans="1:3">
      <c r="A30" t="s">
        <v>222</v>
      </c>
      <c r="B30">
        <v>1.3</v>
      </c>
      <c r="C30">
        <f t="shared" si="2"/>
        <v>5</v>
      </c>
    </row>
    <row r="31" spans="1:3">
      <c r="A31" t="s">
        <v>221</v>
      </c>
      <c r="B31">
        <v>1.7</v>
      </c>
      <c r="C31">
        <f t="shared" si="2"/>
        <v>12</v>
      </c>
    </row>
    <row r="32" spans="1:3">
      <c r="A32" t="s">
        <v>209</v>
      </c>
      <c r="B32">
        <v>1.9</v>
      </c>
      <c r="C32">
        <f t="shared" si="2"/>
        <v>16</v>
      </c>
    </row>
    <row r="33" spans="1:3">
      <c r="A33" t="s">
        <v>208</v>
      </c>
      <c r="B33">
        <v>2.5</v>
      </c>
      <c r="C33">
        <f t="shared" si="2"/>
        <v>19</v>
      </c>
    </row>
    <row r="34" spans="1:3">
      <c r="A34" t="s">
        <v>220</v>
      </c>
      <c r="B34">
        <v>3.3</v>
      </c>
      <c r="C34">
        <f t="shared" si="2"/>
        <v>20</v>
      </c>
    </row>
    <row r="35" spans="1:3">
      <c r="A35" t="s">
        <v>213</v>
      </c>
      <c r="B35">
        <v>4.0999999999999996</v>
      </c>
      <c r="C35">
        <f t="shared" si="2"/>
        <v>21</v>
      </c>
    </row>
    <row r="36" spans="1:3">
      <c r="A36" t="s">
        <v>218</v>
      </c>
      <c r="B36">
        <v>4.7</v>
      </c>
      <c r="C36">
        <f t="shared" si="2"/>
        <v>21</v>
      </c>
    </row>
    <row r="37" spans="1:3">
      <c r="A37" t="s">
        <v>214</v>
      </c>
      <c r="B37">
        <v>6.8</v>
      </c>
      <c r="C37">
        <f t="shared" si="2"/>
        <v>23</v>
      </c>
    </row>
    <row r="38" spans="1:3">
      <c r="A38" t="s">
        <v>225</v>
      </c>
      <c r="B38">
        <v>7.4</v>
      </c>
      <c r="C38">
        <f t="shared" si="2"/>
        <v>24</v>
      </c>
    </row>
    <row r="39" spans="1:3">
      <c r="A39" t="s">
        <v>216</v>
      </c>
      <c r="B39">
        <v>8.1</v>
      </c>
      <c r="C39">
        <f t="shared" si="2"/>
        <v>25</v>
      </c>
    </row>
    <row r="40" spans="1:3">
      <c r="A40" t="s">
        <v>211</v>
      </c>
      <c r="B40">
        <v>9.4</v>
      </c>
      <c r="C40">
        <f t="shared" si="2"/>
        <v>26</v>
      </c>
    </row>
    <row r="41" spans="1:3">
      <c r="A41" t="s">
        <v>217</v>
      </c>
      <c r="B41">
        <v>10.6</v>
      </c>
      <c r="C41">
        <f t="shared" si="2"/>
        <v>27</v>
      </c>
    </row>
    <row r="42" spans="1:3">
      <c r="A42" t="s">
        <v>215</v>
      </c>
      <c r="B42">
        <v>10.9</v>
      </c>
      <c r="C42">
        <f t="shared" si="2"/>
        <v>27</v>
      </c>
    </row>
    <row r="43" spans="1:3">
      <c r="A43" t="s">
        <v>219</v>
      </c>
      <c r="B43">
        <v>12.4</v>
      </c>
      <c r="C43">
        <f t="shared" si="2"/>
        <v>29</v>
      </c>
    </row>
    <row r="44" spans="1:3">
      <c r="A44" t="s">
        <v>224</v>
      </c>
      <c r="B44">
        <v>15.6</v>
      </c>
      <c r="C44">
        <f t="shared" si="2"/>
        <v>30</v>
      </c>
    </row>
    <row r="45" spans="1:3">
      <c r="A45" t="s">
        <v>210</v>
      </c>
      <c r="B45">
        <v>18.899999999999999</v>
      </c>
      <c r="C45">
        <f t="shared" si="2"/>
        <v>30</v>
      </c>
    </row>
    <row r="46" spans="1:3">
      <c r="A46" t="s">
        <v>212</v>
      </c>
      <c r="B46">
        <v>20.8</v>
      </c>
      <c r="C46">
        <f t="shared" si="2"/>
        <v>30</v>
      </c>
    </row>
    <row r="47" spans="1:3">
      <c r="A47" t="s">
        <v>206</v>
      </c>
      <c r="B47">
        <v>24.1</v>
      </c>
      <c r="C47">
        <f t="shared" si="2"/>
        <v>30</v>
      </c>
    </row>
  </sheetData>
  <mergeCells count="2">
    <mergeCell ref="A1:C1"/>
    <mergeCell ref="A26:C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J21" sqref="J21"/>
    </sheetView>
  </sheetViews>
  <sheetFormatPr defaultRowHeight="14.25"/>
  <sheetData>
    <row r="1" spans="1:1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>
        <v>1</v>
      </c>
      <c r="B2">
        <f>$A2*B$1</f>
        <v>1</v>
      </c>
      <c r="C2">
        <f t="shared" ref="C2:J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</row>
    <row r="3" spans="1:10">
      <c r="A3">
        <v>2</v>
      </c>
      <c r="B3">
        <f t="shared" ref="B3:J10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</row>
    <row r="4" spans="1:10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</row>
    <row r="5" spans="1:10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</row>
    <row r="6" spans="1:10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</row>
    <row r="7" spans="1:10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</row>
    <row r="8" spans="1:10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</row>
    <row r="9" spans="1:10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</row>
    <row r="10" spans="1:10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</row>
    <row r="12" spans="1:10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</row>
    <row r="13" spans="1:10">
      <c r="A13">
        <v>1</v>
      </c>
      <c r="B13">
        <f>$A13*B$12</f>
        <v>1</v>
      </c>
      <c r="C13">
        <f t="shared" ref="C13:J21" si="2">$A13*C$12</f>
        <v>2</v>
      </c>
      <c r="D13">
        <f t="shared" si="2"/>
        <v>3</v>
      </c>
      <c r="E13">
        <f t="shared" si="2"/>
        <v>4</v>
      </c>
      <c r="F13">
        <f t="shared" si="2"/>
        <v>5</v>
      </c>
      <c r="G13">
        <f t="shared" si="2"/>
        <v>6</v>
      </c>
      <c r="H13">
        <f t="shared" si="2"/>
        <v>7</v>
      </c>
      <c r="I13">
        <f t="shared" si="2"/>
        <v>8</v>
      </c>
      <c r="J13">
        <f t="shared" si="2"/>
        <v>9</v>
      </c>
    </row>
    <row r="14" spans="1:10">
      <c r="A14">
        <v>2</v>
      </c>
      <c r="B14">
        <f t="shared" ref="B14:B21" si="3">$A14*B$12</f>
        <v>2</v>
      </c>
      <c r="C14">
        <f t="shared" si="2"/>
        <v>4</v>
      </c>
      <c r="D14">
        <f t="shared" si="2"/>
        <v>6</v>
      </c>
      <c r="E14">
        <f t="shared" si="2"/>
        <v>8</v>
      </c>
      <c r="F14">
        <f t="shared" si="2"/>
        <v>10</v>
      </c>
      <c r="G14">
        <f t="shared" si="2"/>
        <v>12</v>
      </c>
      <c r="H14">
        <f t="shared" si="2"/>
        <v>14</v>
      </c>
      <c r="I14">
        <f t="shared" si="2"/>
        <v>16</v>
      </c>
      <c r="J14">
        <f t="shared" si="2"/>
        <v>18</v>
      </c>
    </row>
    <row r="15" spans="1:10">
      <c r="A15">
        <v>3</v>
      </c>
      <c r="B15">
        <f t="shared" si="3"/>
        <v>3</v>
      </c>
      <c r="C15">
        <f t="shared" si="2"/>
        <v>6</v>
      </c>
      <c r="D15">
        <f t="shared" si="2"/>
        <v>9</v>
      </c>
      <c r="E15">
        <f t="shared" si="2"/>
        <v>12</v>
      </c>
      <c r="F15">
        <f t="shared" si="2"/>
        <v>15</v>
      </c>
      <c r="G15">
        <f t="shared" si="2"/>
        <v>18</v>
      </c>
      <c r="H15">
        <f t="shared" si="2"/>
        <v>21</v>
      </c>
      <c r="I15">
        <f t="shared" si="2"/>
        <v>24</v>
      </c>
      <c r="J15">
        <f t="shared" si="2"/>
        <v>27</v>
      </c>
    </row>
    <row r="16" spans="1:10">
      <c r="A16">
        <v>4</v>
      </c>
      <c r="B16">
        <f t="shared" si="3"/>
        <v>4</v>
      </c>
      <c r="C16">
        <f t="shared" si="2"/>
        <v>8</v>
      </c>
      <c r="D16">
        <f t="shared" si="2"/>
        <v>12</v>
      </c>
      <c r="E16">
        <f t="shared" si="2"/>
        <v>16</v>
      </c>
      <c r="F16">
        <f t="shared" si="2"/>
        <v>20</v>
      </c>
      <c r="G16">
        <f t="shared" si="2"/>
        <v>24</v>
      </c>
      <c r="H16">
        <f t="shared" si="2"/>
        <v>28</v>
      </c>
      <c r="I16">
        <f t="shared" si="2"/>
        <v>32</v>
      </c>
      <c r="J16">
        <f t="shared" si="2"/>
        <v>36</v>
      </c>
    </row>
    <row r="17" spans="1:10">
      <c r="A17">
        <v>5</v>
      </c>
      <c r="B17">
        <f t="shared" si="3"/>
        <v>5</v>
      </c>
      <c r="C17">
        <f t="shared" si="2"/>
        <v>10</v>
      </c>
      <c r="D17">
        <f t="shared" si="2"/>
        <v>15</v>
      </c>
      <c r="E17">
        <f t="shared" si="2"/>
        <v>20</v>
      </c>
      <c r="F17">
        <f t="shared" si="2"/>
        <v>25</v>
      </c>
      <c r="G17">
        <f t="shared" si="2"/>
        <v>30</v>
      </c>
      <c r="H17">
        <f t="shared" si="2"/>
        <v>35</v>
      </c>
      <c r="I17">
        <f t="shared" si="2"/>
        <v>40</v>
      </c>
      <c r="J17">
        <f t="shared" si="2"/>
        <v>45</v>
      </c>
    </row>
    <row r="18" spans="1:10">
      <c r="A18">
        <v>6</v>
      </c>
      <c r="B18">
        <f t="shared" si="3"/>
        <v>6</v>
      </c>
      <c r="C18">
        <f t="shared" si="2"/>
        <v>12</v>
      </c>
      <c r="D18">
        <f t="shared" si="2"/>
        <v>18</v>
      </c>
      <c r="E18">
        <f t="shared" si="2"/>
        <v>24</v>
      </c>
      <c r="F18">
        <f t="shared" si="2"/>
        <v>30</v>
      </c>
      <c r="G18">
        <f t="shared" si="2"/>
        <v>36</v>
      </c>
      <c r="H18">
        <f t="shared" si="2"/>
        <v>42</v>
      </c>
      <c r="I18">
        <f t="shared" si="2"/>
        <v>48</v>
      </c>
      <c r="J18">
        <f t="shared" si="2"/>
        <v>54</v>
      </c>
    </row>
    <row r="19" spans="1:10">
      <c r="A19">
        <v>7</v>
      </c>
      <c r="B19">
        <f t="shared" si="3"/>
        <v>7</v>
      </c>
      <c r="C19">
        <f t="shared" si="2"/>
        <v>14</v>
      </c>
      <c r="D19">
        <f t="shared" si="2"/>
        <v>21</v>
      </c>
      <c r="E19">
        <f t="shared" si="2"/>
        <v>28</v>
      </c>
      <c r="F19">
        <f t="shared" si="2"/>
        <v>35</v>
      </c>
      <c r="G19">
        <f t="shared" si="2"/>
        <v>42</v>
      </c>
      <c r="H19">
        <f t="shared" si="2"/>
        <v>49</v>
      </c>
      <c r="I19">
        <f t="shared" si="2"/>
        <v>56</v>
      </c>
      <c r="J19">
        <f t="shared" si="2"/>
        <v>63</v>
      </c>
    </row>
    <row r="20" spans="1:10">
      <c r="A20">
        <v>8</v>
      </c>
      <c r="B20">
        <f t="shared" si="3"/>
        <v>8</v>
      </c>
      <c r="C20">
        <f t="shared" si="2"/>
        <v>16</v>
      </c>
      <c r="D20">
        <f t="shared" si="2"/>
        <v>24</v>
      </c>
      <c r="E20">
        <f t="shared" si="2"/>
        <v>32</v>
      </c>
      <c r="F20">
        <f t="shared" si="2"/>
        <v>40</v>
      </c>
      <c r="G20">
        <f t="shared" si="2"/>
        <v>48</v>
      </c>
      <c r="H20">
        <f t="shared" si="2"/>
        <v>56</v>
      </c>
      <c r="I20">
        <f t="shared" si="2"/>
        <v>64</v>
      </c>
      <c r="J20">
        <f t="shared" si="2"/>
        <v>72</v>
      </c>
    </row>
    <row r="21" spans="1:10">
      <c r="A21">
        <v>9</v>
      </c>
      <c r="B21">
        <f t="shared" si="3"/>
        <v>9</v>
      </c>
      <c r="C21">
        <f t="shared" si="2"/>
        <v>18</v>
      </c>
      <c r="D21">
        <f t="shared" si="2"/>
        <v>27</v>
      </c>
      <c r="E21">
        <f t="shared" si="2"/>
        <v>36</v>
      </c>
      <c r="F21">
        <f t="shared" si="2"/>
        <v>45</v>
      </c>
      <c r="G21">
        <f t="shared" si="2"/>
        <v>54</v>
      </c>
      <c r="H21">
        <f t="shared" si="2"/>
        <v>63</v>
      </c>
      <c r="I21">
        <f t="shared" si="2"/>
        <v>72</v>
      </c>
      <c r="J21">
        <f t="shared" si="2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6" sqref="C16"/>
    </sheetView>
  </sheetViews>
  <sheetFormatPr defaultRowHeight="14.25"/>
  <cols>
    <col min="2" max="2" width="10.06640625" customWidth="1"/>
    <col min="3" max="3" width="22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>
        <v>1988</v>
      </c>
      <c r="B2">
        <v>0</v>
      </c>
      <c r="C2">
        <v>81000</v>
      </c>
    </row>
    <row r="3" spans="1:3">
      <c r="A3">
        <v>1989</v>
      </c>
      <c r="B3">
        <v>1</v>
      </c>
      <c r="C3">
        <v>84900</v>
      </c>
    </row>
    <row r="4" spans="1:3">
      <c r="A4">
        <v>1990</v>
      </c>
      <c r="B4">
        <v>2</v>
      </c>
      <c r="C4">
        <v>89100</v>
      </c>
    </row>
    <row r="5" spans="1:3">
      <c r="A5">
        <v>1991</v>
      </c>
      <c r="B5">
        <v>3</v>
      </c>
      <c r="C5">
        <v>93600</v>
      </c>
    </row>
    <row r="6" spans="1:3">
      <c r="A6">
        <v>1992</v>
      </c>
      <c r="B6">
        <v>4</v>
      </c>
      <c r="C6">
        <v>98300</v>
      </c>
    </row>
    <row r="7" spans="1:3">
      <c r="A7">
        <v>1993</v>
      </c>
      <c r="B7">
        <v>5</v>
      </c>
      <c r="C7">
        <v>103250</v>
      </c>
    </row>
    <row r="8" spans="1:3">
      <c r="A8">
        <v>1994</v>
      </c>
      <c r="B8">
        <v>6</v>
      </c>
      <c r="C8">
        <v>108500</v>
      </c>
    </row>
    <row r="9" spans="1:3">
      <c r="A9">
        <v>1995</v>
      </c>
      <c r="B9">
        <v>7</v>
      </c>
      <c r="C9">
        <v>114000</v>
      </c>
    </row>
    <row r="10" spans="1:3">
      <c r="A10">
        <v>1996</v>
      </c>
      <c r="B10">
        <v>8</v>
      </c>
      <c r="C10">
        <v>119700</v>
      </c>
    </row>
    <row r="11" spans="1:3">
      <c r="A11">
        <v>1997</v>
      </c>
      <c r="B11">
        <v>9</v>
      </c>
      <c r="C11">
        <v>125700</v>
      </c>
    </row>
    <row r="12" spans="1:3">
      <c r="A12">
        <v>1998</v>
      </c>
      <c r="B12">
        <v>10</v>
      </c>
      <c r="C12">
        <v>132000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681F-FD3F-4F12-9C9D-D963BEAA5DE1}">
  <dimension ref="A1:D15"/>
  <sheetViews>
    <sheetView workbookViewId="0">
      <selection activeCell="B38" sqref="B38"/>
    </sheetView>
  </sheetViews>
  <sheetFormatPr defaultRowHeight="14.25"/>
  <cols>
    <col min="1" max="1" width="12.9296875" customWidth="1"/>
    <col min="2" max="2" width="10.796875" customWidth="1"/>
    <col min="3" max="3" width="13.3984375" customWidth="1"/>
    <col min="4" max="4" width="15" customWidth="1"/>
  </cols>
  <sheetData>
    <row r="1" spans="1:4">
      <c r="A1" s="6" t="s">
        <v>53</v>
      </c>
      <c r="B1" s="6" t="s">
        <v>18</v>
      </c>
      <c r="C1" s="6" t="s">
        <v>19</v>
      </c>
      <c r="D1" s="6" t="s">
        <v>20</v>
      </c>
    </row>
    <row r="2" spans="1:4">
      <c r="A2" s="5" t="s">
        <v>21</v>
      </c>
      <c r="B2" s="5" t="s">
        <v>22</v>
      </c>
      <c r="C2" s="5" t="s">
        <v>23</v>
      </c>
      <c r="D2" s="5" t="s">
        <v>24</v>
      </c>
    </row>
    <row r="3" spans="1:4">
      <c r="A3" s="5" t="s">
        <v>25</v>
      </c>
      <c r="B3" s="5" t="s">
        <v>26</v>
      </c>
      <c r="C3" s="5" t="s">
        <v>27</v>
      </c>
      <c r="D3" s="5" t="s">
        <v>28</v>
      </c>
    </row>
    <row r="4" spans="1:4">
      <c r="A4" s="5" t="s">
        <v>29</v>
      </c>
      <c r="B4" s="5" t="s">
        <v>30</v>
      </c>
      <c r="C4" s="5" t="s">
        <v>31</v>
      </c>
      <c r="D4" s="5" t="s">
        <v>32</v>
      </c>
    </row>
    <row r="5" spans="1:4">
      <c r="A5" s="5" t="s">
        <v>33</v>
      </c>
      <c r="B5" s="5" t="s">
        <v>34</v>
      </c>
      <c r="C5" s="5" t="s">
        <v>31</v>
      </c>
      <c r="D5" s="5" t="s">
        <v>35</v>
      </c>
    </row>
    <row r="6" spans="1:4">
      <c r="A6" s="5" t="s">
        <v>36</v>
      </c>
      <c r="B6" s="5" t="s">
        <v>37</v>
      </c>
      <c r="C6" s="5" t="s">
        <v>31</v>
      </c>
      <c r="D6" s="5" t="s">
        <v>32</v>
      </c>
    </row>
    <row r="7" spans="1:4">
      <c r="A7" s="5" t="s">
        <v>38</v>
      </c>
      <c r="B7" s="5" t="s">
        <v>39</v>
      </c>
      <c r="C7" s="5" t="s">
        <v>23</v>
      </c>
      <c r="D7" s="5" t="s">
        <v>32</v>
      </c>
    </row>
    <row r="8" spans="1:4">
      <c r="A8" s="5" t="s">
        <v>40</v>
      </c>
      <c r="B8" s="5" t="s">
        <v>41</v>
      </c>
      <c r="C8" s="5" t="s">
        <v>31</v>
      </c>
      <c r="D8" s="5" t="s">
        <v>28</v>
      </c>
    </row>
    <row r="9" spans="1:4">
      <c r="A9" s="5" t="s">
        <v>25</v>
      </c>
      <c r="B9" s="5" t="s">
        <v>42</v>
      </c>
      <c r="C9" s="5" t="s">
        <v>27</v>
      </c>
      <c r="D9" s="5" t="s">
        <v>24</v>
      </c>
    </row>
    <row r="10" spans="1:4">
      <c r="A10" s="5" t="s">
        <v>43</v>
      </c>
      <c r="B10" s="5" t="s">
        <v>44</v>
      </c>
      <c r="C10" s="5" t="s">
        <v>27</v>
      </c>
      <c r="D10" s="5" t="s">
        <v>35</v>
      </c>
    </row>
    <row r="11" spans="1:4">
      <c r="A11" s="5" t="s">
        <v>45</v>
      </c>
      <c r="B11" s="5" t="s">
        <v>46</v>
      </c>
      <c r="C11" s="5" t="s">
        <v>23</v>
      </c>
      <c r="D11" s="5" t="s">
        <v>47</v>
      </c>
    </row>
    <row r="12" spans="1:4">
      <c r="A12" s="5" t="s">
        <v>48</v>
      </c>
      <c r="B12" s="5" t="s">
        <v>49</v>
      </c>
      <c r="C12" s="5" t="s">
        <v>27</v>
      </c>
      <c r="D12" s="5" t="s">
        <v>32</v>
      </c>
    </row>
    <row r="13" spans="1:4">
      <c r="A13" s="5" t="s">
        <v>50</v>
      </c>
      <c r="B13" s="5" t="s">
        <v>51</v>
      </c>
      <c r="C13" s="5" t="s">
        <v>23</v>
      </c>
      <c r="D13" s="5" t="s">
        <v>32</v>
      </c>
    </row>
    <row r="14" spans="1:4">
      <c r="A14" s="5" t="s">
        <v>52</v>
      </c>
      <c r="B14" s="5" t="s">
        <v>26</v>
      </c>
      <c r="C14" s="5" t="s">
        <v>23</v>
      </c>
      <c r="D14" s="5" t="s">
        <v>47</v>
      </c>
    </row>
    <row r="15" spans="1:4">
      <c r="A15" s="5" t="s">
        <v>36</v>
      </c>
      <c r="B15" s="5" t="s">
        <v>37</v>
      </c>
      <c r="C15" s="5" t="s">
        <v>27</v>
      </c>
      <c r="D15" s="5" t="s">
        <v>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A209-D57F-4A6F-AE54-10D04F0CB91D}">
  <dimension ref="A1:D14"/>
  <sheetViews>
    <sheetView workbookViewId="0"/>
  </sheetViews>
  <sheetFormatPr defaultRowHeight="14.25"/>
  <cols>
    <col min="3" max="3" width="15.19921875" customWidth="1"/>
    <col min="4" max="4" width="13.1328125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 t="s">
        <v>21</v>
      </c>
      <c r="B2" t="s">
        <v>22</v>
      </c>
      <c r="C2" t="s">
        <v>23</v>
      </c>
      <c r="D2" t="s">
        <v>24</v>
      </c>
    </row>
    <row r="3" spans="1:4">
      <c r="A3" t="s">
        <v>25</v>
      </c>
      <c r="B3" t="s">
        <v>26</v>
      </c>
      <c r="C3" t="s">
        <v>27</v>
      </c>
      <c r="D3" t="s">
        <v>28</v>
      </c>
    </row>
    <row r="4" spans="1:4">
      <c r="A4" t="s">
        <v>29</v>
      </c>
      <c r="B4" t="s">
        <v>30</v>
      </c>
      <c r="C4" t="s">
        <v>31</v>
      </c>
      <c r="D4" t="s">
        <v>32</v>
      </c>
    </row>
    <row r="5" spans="1:4">
      <c r="A5" t="s">
        <v>33</v>
      </c>
      <c r="B5" t="s">
        <v>34</v>
      </c>
      <c r="C5" t="s">
        <v>31</v>
      </c>
      <c r="D5" t="s">
        <v>35</v>
      </c>
    </row>
    <row r="6" spans="1:4">
      <c r="A6" t="s">
        <v>36</v>
      </c>
      <c r="B6" t="s">
        <v>37</v>
      </c>
      <c r="C6" t="s">
        <v>31</v>
      </c>
      <c r="D6" t="s">
        <v>32</v>
      </c>
    </row>
    <row r="7" spans="1:4">
      <c r="A7" t="s">
        <v>38</v>
      </c>
      <c r="B7" t="s">
        <v>39</v>
      </c>
      <c r="C7" t="s">
        <v>23</v>
      </c>
      <c r="D7" t="s">
        <v>32</v>
      </c>
    </row>
    <row r="8" spans="1:4">
      <c r="A8" t="s">
        <v>40</v>
      </c>
      <c r="B8" t="s">
        <v>41</v>
      </c>
      <c r="C8" t="s">
        <v>31</v>
      </c>
      <c r="D8" t="s">
        <v>28</v>
      </c>
    </row>
    <row r="9" spans="1:4">
      <c r="A9" t="s">
        <v>25</v>
      </c>
      <c r="B9" t="s">
        <v>42</v>
      </c>
      <c r="C9" t="s">
        <v>27</v>
      </c>
      <c r="D9" t="s">
        <v>24</v>
      </c>
    </row>
    <row r="10" spans="1:4">
      <c r="A10" t="s">
        <v>43</v>
      </c>
      <c r="B10" t="s">
        <v>44</v>
      </c>
      <c r="C10" t="s">
        <v>27</v>
      </c>
      <c r="D10" t="s">
        <v>35</v>
      </c>
    </row>
    <row r="11" spans="1:4">
      <c r="A11" t="s">
        <v>45</v>
      </c>
      <c r="B11" t="s">
        <v>46</v>
      </c>
      <c r="C11" t="s">
        <v>23</v>
      </c>
      <c r="D11" t="s">
        <v>47</v>
      </c>
    </row>
    <row r="12" spans="1:4">
      <c r="A12" t="s">
        <v>48</v>
      </c>
      <c r="B12" t="s">
        <v>49</v>
      </c>
      <c r="C12" t="s">
        <v>27</v>
      </c>
      <c r="D12" t="s">
        <v>32</v>
      </c>
    </row>
    <row r="13" spans="1:4">
      <c r="A13" t="s">
        <v>50</v>
      </c>
      <c r="B13" t="s">
        <v>51</v>
      </c>
      <c r="C13" t="s">
        <v>23</v>
      </c>
      <c r="D13" t="s">
        <v>32</v>
      </c>
    </row>
    <row r="14" spans="1:4">
      <c r="A14" t="s">
        <v>52</v>
      </c>
      <c r="B14" t="s">
        <v>26</v>
      </c>
      <c r="C14" t="s">
        <v>23</v>
      </c>
      <c r="D14" t="s">
        <v>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82A1-1337-433A-B357-0560AF372202}">
  <sheetPr filterMode="1"/>
  <dimension ref="A1:H46"/>
  <sheetViews>
    <sheetView workbookViewId="0">
      <selection activeCell="K7" sqref="K7"/>
    </sheetView>
  </sheetViews>
  <sheetFormatPr defaultRowHeight="14.25"/>
  <cols>
    <col min="2" max="2" width="16.46484375" customWidth="1"/>
  </cols>
  <sheetData>
    <row r="1" spans="1:8">
      <c r="A1" s="5" t="s">
        <v>54</v>
      </c>
      <c r="B1" s="5" t="s">
        <v>55</v>
      </c>
      <c r="C1" s="5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</row>
    <row r="2" spans="1:8" hidden="1">
      <c r="A2" s="5">
        <v>2</v>
      </c>
      <c r="B2" s="5">
        <v>130018002</v>
      </c>
      <c r="C2" s="5" t="s">
        <v>86</v>
      </c>
      <c r="D2" s="7">
        <v>5.3087499999999999</v>
      </c>
      <c r="E2" s="7">
        <v>19.125</v>
      </c>
      <c r="F2" s="7">
        <v>8.65</v>
      </c>
      <c r="G2" s="7">
        <v>39.299999999999997</v>
      </c>
      <c r="H2" s="7">
        <f>D2+E2+F2+G2</f>
        <v>72.383749999999992</v>
      </c>
    </row>
    <row r="3" spans="1:8" hidden="1">
      <c r="A3" s="5">
        <v>2</v>
      </c>
      <c r="B3" s="5">
        <v>130018003</v>
      </c>
      <c r="C3" s="5" t="s">
        <v>87</v>
      </c>
      <c r="D3" s="7">
        <v>7.65625</v>
      </c>
      <c r="E3" s="7">
        <v>16.3125</v>
      </c>
      <c r="F3" s="7">
        <v>8.6</v>
      </c>
      <c r="G3" s="7">
        <v>50.1</v>
      </c>
      <c r="H3" s="7">
        <f>D3+E3+F3+G3</f>
        <v>82.668750000000003</v>
      </c>
    </row>
    <row r="4" spans="1:8" hidden="1">
      <c r="A4" s="5">
        <v>2</v>
      </c>
      <c r="B4" s="5">
        <v>130018005</v>
      </c>
      <c r="C4" s="5" t="s">
        <v>88</v>
      </c>
      <c r="D4" s="7">
        <v>6.8687500000000004</v>
      </c>
      <c r="E4" s="7">
        <v>17.681249999999999</v>
      </c>
      <c r="F4" s="7">
        <v>8.5750000000000011</v>
      </c>
      <c r="G4" s="7">
        <v>42.3</v>
      </c>
      <c r="H4" s="7">
        <f>D4+E4+F4+G4</f>
        <v>75.424999999999997</v>
      </c>
    </row>
    <row r="5" spans="1:8" hidden="1">
      <c r="A5" s="5">
        <v>2</v>
      </c>
      <c r="B5" s="5">
        <v>130018011</v>
      </c>
      <c r="C5" s="5" t="s">
        <v>89</v>
      </c>
      <c r="D5" s="7">
        <v>3.5950000000000002</v>
      </c>
      <c r="E5" s="7">
        <v>10.887499999999999</v>
      </c>
      <c r="F5" s="7">
        <v>7.6000000000000005</v>
      </c>
      <c r="G5" s="7">
        <v>20.099999999999998</v>
      </c>
      <c r="H5" s="7">
        <f>D5+E5+F5+G5</f>
        <v>42.182499999999997</v>
      </c>
    </row>
    <row r="6" spans="1:8">
      <c r="A6" s="5">
        <v>1</v>
      </c>
      <c r="B6" s="5">
        <v>130018076</v>
      </c>
      <c r="C6" s="5" t="s">
        <v>62</v>
      </c>
      <c r="D6" s="7">
        <v>9.02</v>
      </c>
      <c r="E6" s="7">
        <v>17.925000000000001</v>
      </c>
      <c r="F6" s="7">
        <v>9.16</v>
      </c>
      <c r="G6" s="7">
        <v>54.6</v>
      </c>
      <c r="H6" s="7">
        <v>90.705000000000013</v>
      </c>
    </row>
    <row r="7" spans="1:8">
      <c r="A7" s="5">
        <v>1</v>
      </c>
      <c r="B7" s="5">
        <v>130013035</v>
      </c>
      <c r="C7" s="5" t="s">
        <v>63</v>
      </c>
      <c r="D7" s="7">
        <v>8.5440000000000005</v>
      </c>
      <c r="E7" s="7">
        <v>18.475000000000001</v>
      </c>
      <c r="F7" s="7">
        <v>7.42</v>
      </c>
      <c r="G7" s="7">
        <v>55.5</v>
      </c>
      <c r="H7" s="7">
        <v>89.938999999999993</v>
      </c>
    </row>
    <row r="8" spans="1:8">
      <c r="A8" s="5">
        <v>1</v>
      </c>
      <c r="B8" s="5">
        <v>130018069</v>
      </c>
      <c r="C8" s="5" t="s">
        <v>64</v>
      </c>
      <c r="D8" s="7">
        <v>8.1050000000000004</v>
      </c>
      <c r="E8" s="7">
        <v>17.375</v>
      </c>
      <c r="F8" s="7">
        <v>9.16</v>
      </c>
      <c r="G8" s="7">
        <v>53.699999999999996</v>
      </c>
      <c r="H8" s="7">
        <v>88.34</v>
      </c>
    </row>
    <row r="9" spans="1:8" hidden="1">
      <c r="A9" s="5">
        <v>2</v>
      </c>
      <c r="B9" s="5">
        <v>130018012</v>
      </c>
      <c r="C9" s="5" t="s">
        <v>86</v>
      </c>
      <c r="D9" s="7">
        <v>4.5687499999999996</v>
      </c>
      <c r="E9" s="7">
        <v>10.168749999999999</v>
      </c>
      <c r="F9" s="7">
        <v>7.6000000000000005</v>
      </c>
      <c r="G9" s="7">
        <v>26.7</v>
      </c>
      <c r="H9" s="7">
        <f>D9+E9+F9+G9</f>
        <v>49.037499999999994</v>
      </c>
    </row>
    <row r="10" spans="1:8">
      <c r="A10" s="5">
        <v>1</v>
      </c>
      <c r="B10" s="5">
        <v>130018072</v>
      </c>
      <c r="C10" s="5" t="s">
        <v>65</v>
      </c>
      <c r="D10" s="7">
        <v>9.16</v>
      </c>
      <c r="E10" s="7">
        <v>16.55</v>
      </c>
      <c r="F10" s="7">
        <v>9.64</v>
      </c>
      <c r="G10" s="7">
        <v>52.8</v>
      </c>
      <c r="H10" s="7">
        <v>88.15</v>
      </c>
    </row>
    <row r="11" spans="1:8" hidden="1">
      <c r="A11" s="5">
        <v>2</v>
      </c>
      <c r="B11" s="5">
        <v>13001801</v>
      </c>
      <c r="C11" s="5" t="s">
        <v>90</v>
      </c>
      <c r="D11" s="7">
        <v>9.1</v>
      </c>
      <c r="E11" s="7">
        <v>19.3</v>
      </c>
      <c r="F11" s="7">
        <v>8.0500000000000007</v>
      </c>
      <c r="G11" s="7">
        <v>55.8</v>
      </c>
      <c r="H11" s="7">
        <f>D11+E11+F11+G11</f>
        <v>92.25</v>
      </c>
    </row>
    <row r="12" spans="1:8" hidden="1">
      <c r="A12" s="5">
        <v>2</v>
      </c>
      <c r="B12" s="5">
        <v>130018015</v>
      </c>
      <c r="C12" s="5" t="s">
        <v>91</v>
      </c>
      <c r="D12" s="7">
        <v>5.8574999999999999</v>
      </c>
      <c r="E12" s="7">
        <v>17.806249999999999</v>
      </c>
      <c r="F12" s="7">
        <v>5.6750000000000007</v>
      </c>
      <c r="G12" s="7">
        <v>36.299999999999997</v>
      </c>
      <c r="H12" s="7">
        <f>D12+E12+F12+G12</f>
        <v>65.638750000000002</v>
      </c>
    </row>
    <row r="13" spans="1:8" hidden="1">
      <c r="A13" s="5">
        <v>2</v>
      </c>
      <c r="B13" s="5">
        <v>130018016</v>
      </c>
      <c r="C13" s="5" t="s">
        <v>92</v>
      </c>
      <c r="D13" s="7">
        <v>7.1575000000000006</v>
      </c>
      <c r="E13" s="7">
        <v>17.547000000000001</v>
      </c>
      <c r="F13" s="7">
        <v>8.5750000000000011</v>
      </c>
      <c r="G13" s="7">
        <v>44.4</v>
      </c>
      <c r="H13" s="7">
        <f>D13+E13+F13+G13</f>
        <v>77.679500000000004</v>
      </c>
    </row>
    <row r="14" spans="1:8" hidden="1">
      <c r="A14" s="5">
        <v>2</v>
      </c>
      <c r="B14" s="5">
        <v>130018017</v>
      </c>
      <c r="C14" s="5" t="s">
        <v>93</v>
      </c>
      <c r="D14" s="7">
        <v>7.8287500000000003</v>
      </c>
      <c r="E14" s="7">
        <v>19.75</v>
      </c>
      <c r="F14" s="7">
        <v>9.2000000000000011</v>
      </c>
      <c r="G14" s="7">
        <v>50.4</v>
      </c>
      <c r="H14" s="7">
        <f>D14+E14+F14+G14</f>
        <v>87.178750000000008</v>
      </c>
    </row>
    <row r="15" spans="1:8">
      <c r="A15" s="5">
        <v>1</v>
      </c>
      <c r="B15" s="5">
        <v>130018045</v>
      </c>
      <c r="C15" s="5" t="s">
        <v>66</v>
      </c>
      <c r="D15" s="7">
        <v>8.5670000000000002</v>
      </c>
      <c r="E15" s="7">
        <v>14.175000000000001</v>
      </c>
      <c r="F15" s="7">
        <v>9.4599999999999991</v>
      </c>
      <c r="G15" s="7">
        <v>54</v>
      </c>
      <c r="H15" s="7">
        <v>86.201999999999998</v>
      </c>
    </row>
    <row r="16" spans="1:8">
      <c r="A16" s="5">
        <v>1</v>
      </c>
      <c r="B16" s="5">
        <v>130018004</v>
      </c>
      <c r="C16" s="5" t="s">
        <v>67</v>
      </c>
      <c r="D16" s="7">
        <v>8.402000000000001</v>
      </c>
      <c r="E16" s="7">
        <v>17.05</v>
      </c>
      <c r="F16" s="7">
        <v>8.74</v>
      </c>
      <c r="G16" s="7">
        <v>51.9</v>
      </c>
      <c r="H16" s="7">
        <v>86.091999999999999</v>
      </c>
    </row>
    <row r="17" spans="1:8">
      <c r="A17" s="5">
        <v>1</v>
      </c>
      <c r="B17" s="5">
        <v>130018063</v>
      </c>
      <c r="C17" s="5" t="s">
        <v>68</v>
      </c>
      <c r="D17" s="7">
        <v>8.0489999999999995</v>
      </c>
      <c r="E17" s="7">
        <v>15.4</v>
      </c>
      <c r="F17" s="7">
        <v>7.42</v>
      </c>
      <c r="G17" s="7">
        <v>54.9</v>
      </c>
      <c r="H17" s="7">
        <v>85.769000000000005</v>
      </c>
    </row>
    <row r="18" spans="1:8">
      <c r="A18" s="5">
        <v>1</v>
      </c>
      <c r="B18" s="5">
        <v>130018036</v>
      </c>
      <c r="C18" s="5" t="s">
        <v>69</v>
      </c>
      <c r="D18" s="7">
        <v>8.6140000000000008</v>
      </c>
      <c r="E18" s="7">
        <v>16.2</v>
      </c>
      <c r="F18" s="7">
        <v>8.74</v>
      </c>
      <c r="G18" s="7">
        <v>52.199999999999996</v>
      </c>
      <c r="H18" s="7">
        <v>85.753999999999991</v>
      </c>
    </row>
    <row r="19" spans="1:8">
      <c r="A19" s="5">
        <v>1</v>
      </c>
      <c r="B19" s="5">
        <v>130018029</v>
      </c>
      <c r="C19" s="5" t="s">
        <v>70</v>
      </c>
      <c r="D19" s="7">
        <v>8.0519999999999996</v>
      </c>
      <c r="E19" s="7">
        <v>17.600000000000001</v>
      </c>
      <c r="F19" s="7">
        <v>8.74</v>
      </c>
      <c r="G19" s="7">
        <v>50.4</v>
      </c>
      <c r="H19" s="7">
        <v>84.792000000000002</v>
      </c>
    </row>
    <row r="20" spans="1:8" hidden="1">
      <c r="A20" s="5">
        <v>2</v>
      </c>
      <c r="B20" s="5">
        <v>130018018</v>
      </c>
      <c r="C20" s="5" t="s">
        <v>94</v>
      </c>
      <c r="D20" s="7">
        <v>8.6150000000000002</v>
      </c>
      <c r="E20" s="7">
        <v>19.3</v>
      </c>
      <c r="F20" s="7">
        <v>10</v>
      </c>
      <c r="G20" s="7">
        <v>45</v>
      </c>
      <c r="H20" s="7">
        <f t="shared" ref="H20:H26" si="0">D20+E20+F20+G20</f>
        <v>82.914999999999992</v>
      </c>
    </row>
    <row r="21" spans="1:8" hidden="1">
      <c r="A21" s="5">
        <v>2</v>
      </c>
      <c r="B21" s="5">
        <v>130018020</v>
      </c>
      <c r="C21" s="5" t="s">
        <v>95</v>
      </c>
      <c r="D21" s="7">
        <v>5.2324999999999999</v>
      </c>
      <c r="E21" s="7">
        <v>17.625</v>
      </c>
      <c r="F21" s="7">
        <v>5.6750000000000007</v>
      </c>
      <c r="G21" s="7">
        <v>32.1</v>
      </c>
      <c r="H21" s="7">
        <f t="shared" si="0"/>
        <v>60.632500000000007</v>
      </c>
    </row>
    <row r="22" spans="1:8" hidden="1">
      <c r="A22" s="5">
        <v>2</v>
      </c>
      <c r="B22" s="5">
        <v>130018021</v>
      </c>
      <c r="C22" s="5" t="s">
        <v>96</v>
      </c>
      <c r="D22" s="7">
        <v>6.0362499999999999</v>
      </c>
      <c r="E22" s="7">
        <v>17.75</v>
      </c>
      <c r="F22" s="7">
        <v>7.8500000000000005</v>
      </c>
      <c r="G22" s="7">
        <v>34.799999999999997</v>
      </c>
      <c r="H22" s="7">
        <f t="shared" si="0"/>
        <v>66.436250000000001</v>
      </c>
    </row>
    <row r="23" spans="1:8" hidden="1">
      <c r="A23" s="5">
        <v>2</v>
      </c>
      <c r="B23" s="5">
        <v>130018022</v>
      </c>
      <c r="C23" s="5" t="s">
        <v>97</v>
      </c>
      <c r="D23" s="7">
        <v>7.7025000000000006</v>
      </c>
      <c r="E23" s="7">
        <v>20</v>
      </c>
      <c r="F23" s="7">
        <v>10</v>
      </c>
      <c r="G23" s="7">
        <v>50.1</v>
      </c>
      <c r="H23" s="7">
        <f t="shared" si="0"/>
        <v>87.802500000000009</v>
      </c>
    </row>
    <row r="24" spans="1:8" hidden="1">
      <c r="A24" s="5">
        <v>2</v>
      </c>
      <c r="B24" s="5">
        <v>130018028</v>
      </c>
      <c r="C24" s="5" t="s">
        <v>98</v>
      </c>
      <c r="D24" s="7">
        <v>5.74</v>
      </c>
      <c r="E24" s="7">
        <v>17.59075</v>
      </c>
      <c r="F24" s="7">
        <v>7.8500000000000005</v>
      </c>
      <c r="G24" s="7">
        <v>32.699999999999996</v>
      </c>
      <c r="H24" s="7">
        <f t="shared" si="0"/>
        <v>63.880749999999999</v>
      </c>
    </row>
    <row r="25" spans="1:8" hidden="1">
      <c r="A25" s="5">
        <v>2</v>
      </c>
      <c r="B25" s="5">
        <v>130018030</v>
      </c>
      <c r="C25" s="5" t="s">
        <v>99</v>
      </c>
      <c r="D25" s="7">
        <v>7.8937500000000007</v>
      </c>
      <c r="E25" s="7">
        <v>17.175000000000001</v>
      </c>
      <c r="F25" s="7">
        <v>7.7750000000000004</v>
      </c>
      <c r="G25" s="7">
        <v>45.9</v>
      </c>
      <c r="H25" s="7">
        <f t="shared" si="0"/>
        <v>78.743750000000006</v>
      </c>
    </row>
    <row r="26" spans="1:8" hidden="1">
      <c r="A26" s="5">
        <v>2</v>
      </c>
      <c r="B26" s="5">
        <v>130018037</v>
      </c>
      <c r="C26" s="5" t="s">
        <v>100</v>
      </c>
      <c r="D26" s="7">
        <v>5.8412500000000005</v>
      </c>
      <c r="E26" s="7">
        <v>17.206250000000001</v>
      </c>
      <c r="F26" s="7">
        <v>7.8500000000000005</v>
      </c>
      <c r="G26" s="7">
        <v>29.7</v>
      </c>
      <c r="H26" s="7">
        <f t="shared" si="0"/>
        <v>60.597499999999997</v>
      </c>
    </row>
    <row r="27" spans="1:8">
      <c r="A27" s="5">
        <v>1</v>
      </c>
      <c r="B27" s="5">
        <v>130018024</v>
      </c>
      <c r="C27" s="5" t="s">
        <v>71</v>
      </c>
      <c r="D27" s="7">
        <v>7.6590000000000007</v>
      </c>
      <c r="E27" s="7">
        <v>14.524999999999999</v>
      </c>
      <c r="F27" s="7">
        <v>9.64</v>
      </c>
      <c r="G27" s="7">
        <v>49.8</v>
      </c>
      <c r="H27" s="7">
        <v>81.623999999999995</v>
      </c>
    </row>
    <row r="28" spans="1:8">
      <c r="A28" s="5">
        <v>1</v>
      </c>
      <c r="B28" s="5">
        <v>130009020</v>
      </c>
      <c r="C28" s="5" t="s">
        <v>72</v>
      </c>
      <c r="D28" s="7">
        <v>7.8870000000000005</v>
      </c>
      <c r="E28" s="7">
        <v>15.3</v>
      </c>
      <c r="F28" s="7">
        <v>8.82</v>
      </c>
      <c r="G28" s="7">
        <v>49.5</v>
      </c>
      <c r="H28" s="7">
        <v>81.507000000000005</v>
      </c>
    </row>
    <row r="29" spans="1:8">
      <c r="A29" s="5">
        <v>1</v>
      </c>
      <c r="B29" s="5">
        <v>130018034</v>
      </c>
      <c r="C29" s="5" t="s">
        <v>73</v>
      </c>
      <c r="D29" s="7">
        <v>7.2620000000000005</v>
      </c>
      <c r="E29" s="7">
        <v>16.475000000000001</v>
      </c>
      <c r="F29" s="7">
        <v>8.52</v>
      </c>
      <c r="G29" s="7">
        <v>48.6</v>
      </c>
      <c r="H29" s="7">
        <v>80.856999999999999</v>
      </c>
    </row>
    <row r="30" spans="1:8" hidden="1">
      <c r="A30" s="5">
        <v>2</v>
      </c>
      <c r="B30" s="5">
        <v>130018040</v>
      </c>
      <c r="C30" s="5" t="s">
        <v>101</v>
      </c>
      <c r="D30" s="7">
        <v>9.2074999999999996</v>
      </c>
      <c r="E30" s="7">
        <v>17.975000000000001</v>
      </c>
      <c r="F30" s="7">
        <v>9.4</v>
      </c>
      <c r="G30" s="7">
        <v>56.4</v>
      </c>
      <c r="H30" s="7">
        <f>D30+E30+F30+G30</f>
        <v>92.982500000000002</v>
      </c>
    </row>
    <row r="31" spans="1:8">
      <c r="A31" s="5">
        <v>1</v>
      </c>
      <c r="B31" s="5">
        <v>130018062</v>
      </c>
      <c r="C31" s="5" t="s">
        <v>74</v>
      </c>
      <c r="D31" s="7">
        <v>7.3109999999999999</v>
      </c>
      <c r="E31" s="7">
        <v>13.25</v>
      </c>
      <c r="F31" s="7">
        <v>8.74</v>
      </c>
      <c r="G31" s="7">
        <v>49.199999999999996</v>
      </c>
      <c r="H31" s="7">
        <v>78.501000000000005</v>
      </c>
    </row>
    <row r="32" spans="1:8" hidden="1">
      <c r="A32" s="5">
        <v>2</v>
      </c>
      <c r="B32" s="5">
        <v>130018041</v>
      </c>
      <c r="C32" s="5" t="s">
        <v>102</v>
      </c>
      <c r="D32" s="7">
        <v>7.3237500000000004</v>
      </c>
      <c r="E32" s="7">
        <v>16.90625</v>
      </c>
      <c r="F32" s="7">
        <v>7.2</v>
      </c>
      <c r="G32" s="7">
        <v>38.1</v>
      </c>
      <c r="H32" s="7">
        <f>D32+E32+F32+G32</f>
        <v>69.53</v>
      </c>
    </row>
    <row r="33" spans="1:8">
      <c r="A33" s="5">
        <v>1</v>
      </c>
      <c r="B33" s="5">
        <v>130018074</v>
      </c>
      <c r="C33" s="5" t="s">
        <v>75</v>
      </c>
      <c r="D33" s="7">
        <v>6.1</v>
      </c>
      <c r="E33" s="7">
        <v>14.674999999999999</v>
      </c>
      <c r="F33" s="7">
        <v>9.64</v>
      </c>
      <c r="G33" s="7">
        <v>47.4</v>
      </c>
      <c r="H33" s="7">
        <v>77.814999999999998</v>
      </c>
    </row>
    <row r="34" spans="1:8" hidden="1">
      <c r="A34" s="5">
        <v>2</v>
      </c>
      <c r="B34" s="5">
        <v>130018042</v>
      </c>
      <c r="C34" s="5" t="s">
        <v>103</v>
      </c>
      <c r="D34" s="7">
        <v>9.0124999999999993</v>
      </c>
      <c r="E34" s="7">
        <v>18.84375</v>
      </c>
      <c r="F34" s="7">
        <v>9.2000000000000011</v>
      </c>
      <c r="G34" s="7">
        <v>54.9</v>
      </c>
      <c r="H34" s="7">
        <f>D34+E34+F34+G34</f>
        <v>91.956249999999997</v>
      </c>
    </row>
    <row r="35" spans="1:8">
      <c r="A35" s="5">
        <v>1</v>
      </c>
      <c r="B35" s="5">
        <v>130018050</v>
      </c>
      <c r="C35" s="5" t="s">
        <v>76</v>
      </c>
      <c r="D35" s="7">
        <v>8.597999999999999</v>
      </c>
      <c r="E35" s="7">
        <v>15.2</v>
      </c>
      <c r="F35" s="7">
        <v>7.9</v>
      </c>
      <c r="G35" s="7">
        <v>44.699999999999996</v>
      </c>
      <c r="H35" s="7">
        <v>76.397999999999996</v>
      </c>
    </row>
    <row r="36" spans="1:8">
      <c r="A36" s="5">
        <v>1</v>
      </c>
      <c r="B36" s="5">
        <v>130018083</v>
      </c>
      <c r="C36" s="5" t="s">
        <v>77</v>
      </c>
      <c r="D36" s="7">
        <v>6.641</v>
      </c>
      <c r="E36" s="7">
        <v>14.4</v>
      </c>
      <c r="F36" s="7">
        <v>5.82</v>
      </c>
      <c r="G36" s="7">
        <v>48.9</v>
      </c>
      <c r="H36" s="7">
        <v>75.760999999999996</v>
      </c>
    </row>
    <row r="37" spans="1:8">
      <c r="A37" s="5">
        <v>1</v>
      </c>
      <c r="B37" s="5">
        <v>130018080</v>
      </c>
      <c r="C37" s="5" t="s">
        <v>78</v>
      </c>
      <c r="D37" s="7">
        <v>6.2449999999999992</v>
      </c>
      <c r="E37" s="7">
        <v>14.275</v>
      </c>
      <c r="F37" s="7">
        <v>6.94</v>
      </c>
      <c r="G37" s="7">
        <v>48</v>
      </c>
      <c r="H37" s="7">
        <v>75.460000000000008</v>
      </c>
    </row>
    <row r="38" spans="1:8" hidden="1">
      <c r="A38" s="5">
        <v>2</v>
      </c>
      <c r="B38" s="5">
        <v>130018043</v>
      </c>
      <c r="C38" s="5" t="s">
        <v>104</v>
      </c>
      <c r="D38" s="7">
        <v>5.4024999999999999</v>
      </c>
      <c r="E38" s="7">
        <v>18.993749999999999</v>
      </c>
      <c r="F38" s="7">
        <v>7.8500000000000005</v>
      </c>
      <c r="G38" s="7">
        <v>35.4</v>
      </c>
      <c r="H38" s="7">
        <f>D38+E38+F38+G38</f>
        <v>67.646249999999995</v>
      </c>
    </row>
    <row r="39" spans="1:8">
      <c r="A39" s="5">
        <v>1</v>
      </c>
      <c r="B39" s="5">
        <v>130018039</v>
      </c>
      <c r="C39" s="5" t="s">
        <v>79</v>
      </c>
      <c r="D39" s="7">
        <v>7.6340000000000003</v>
      </c>
      <c r="E39" s="7">
        <v>11.65</v>
      </c>
      <c r="F39" s="7">
        <v>7.94</v>
      </c>
      <c r="G39" s="7">
        <v>47.1</v>
      </c>
      <c r="H39" s="7">
        <v>74.323999999999998</v>
      </c>
    </row>
    <row r="40" spans="1:8">
      <c r="A40" s="5">
        <v>1</v>
      </c>
      <c r="B40" s="5">
        <v>130018025</v>
      </c>
      <c r="C40" s="5" t="s">
        <v>80</v>
      </c>
      <c r="D40" s="7">
        <v>7.6639999999999997</v>
      </c>
      <c r="E40" s="7">
        <v>13.49</v>
      </c>
      <c r="F40" s="7">
        <v>5.62</v>
      </c>
      <c r="G40" s="7">
        <v>45.9</v>
      </c>
      <c r="H40" s="7">
        <v>72.674000000000007</v>
      </c>
    </row>
    <row r="41" spans="1:8" hidden="1">
      <c r="A41" s="5">
        <v>2</v>
      </c>
      <c r="B41" s="5">
        <v>130018046</v>
      </c>
      <c r="C41" s="5" t="s">
        <v>105</v>
      </c>
      <c r="D41" s="7">
        <v>7.4362499999999994</v>
      </c>
      <c r="E41" s="7">
        <v>18.206250000000001</v>
      </c>
      <c r="F41" s="7">
        <v>8.6</v>
      </c>
      <c r="G41" s="7">
        <v>54</v>
      </c>
      <c r="H41" s="7">
        <f>D41+E41+F41+G41</f>
        <v>88.242500000000007</v>
      </c>
    </row>
    <row r="42" spans="1:8">
      <c r="A42" s="5">
        <v>1</v>
      </c>
      <c r="B42" s="5">
        <v>130018054</v>
      </c>
      <c r="C42" s="5" t="s">
        <v>81</v>
      </c>
      <c r="D42" s="7">
        <v>5.984</v>
      </c>
      <c r="E42" s="7">
        <v>13.209999999999999</v>
      </c>
      <c r="F42" s="7">
        <v>9.64</v>
      </c>
      <c r="G42" s="7">
        <v>42.6</v>
      </c>
      <c r="H42" s="7">
        <v>71.433999999999997</v>
      </c>
    </row>
    <row r="43" spans="1:8">
      <c r="A43" s="5">
        <v>1</v>
      </c>
      <c r="B43" s="5">
        <v>130018023</v>
      </c>
      <c r="C43" s="5" t="s">
        <v>82</v>
      </c>
      <c r="D43" s="7">
        <v>7.484</v>
      </c>
      <c r="E43" s="7">
        <v>14.032500000000001</v>
      </c>
      <c r="F43" s="7">
        <v>7.7799999999999994</v>
      </c>
      <c r="G43" s="7">
        <v>40.5</v>
      </c>
      <c r="H43" s="7">
        <v>69.796500000000009</v>
      </c>
    </row>
    <row r="44" spans="1:8" hidden="1">
      <c r="A44" s="5">
        <v>2</v>
      </c>
      <c r="B44" s="5">
        <v>130018047</v>
      </c>
      <c r="C44" s="5" t="s">
        <v>106</v>
      </c>
      <c r="D44" s="7">
        <v>7.6150000000000002</v>
      </c>
      <c r="E44" s="7">
        <v>15.68125</v>
      </c>
      <c r="F44" s="7">
        <v>7.2</v>
      </c>
      <c r="G44" s="7">
        <v>36</v>
      </c>
      <c r="H44" s="7">
        <f>D44+E44+F44+G44</f>
        <v>66.496250000000003</v>
      </c>
    </row>
    <row r="45" spans="1:8">
      <c r="A45" s="5">
        <v>1</v>
      </c>
      <c r="B45" s="5">
        <v>130018075</v>
      </c>
      <c r="C45" s="5" t="s">
        <v>83</v>
      </c>
      <c r="D45" s="7">
        <v>6.2959999999999994</v>
      </c>
      <c r="E45" s="7">
        <v>12.725000000000001</v>
      </c>
      <c r="F45" s="7">
        <v>7.94</v>
      </c>
      <c r="G45" s="7">
        <v>42</v>
      </c>
      <c r="H45" s="7">
        <v>68.960999999999999</v>
      </c>
    </row>
    <row r="46" spans="1:8">
      <c r="A46" s="5">
        <v>1</v>
      </c>
      <c r="B46" s="5">
        <v>130018008</v>
      </c>
      <c r="C46" s="5" t="s">
        <v>84</v>
      </c>
      <c r="D46" s="7">
        <v>5.8120000000000003</v>
      </c>
      <c r="E46" s="7">
        <v>13.75</v>
      </c>
      <c r="F46" s="7">
        <v>8.82</v>
      </c>
      <c r="G46" s="7">
        <v>39.299999999999997</v>
      </c>
      <c r="H46" s="7">
        <v>67.682000000000002</v>
      </c>
    </row>
  </sheetData>
  <autoFilter ref="A1:H46" xr:uid="{5F26435E-B660-49F6-B4B0-A17B2F4A1CC9}">
    <filterColumn colId="0">
      <filters>
        <filter val="1"/>
      </filters>
    </filterColumn>
  </autoFilter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E7DB-9AEC-4F49-81A0-7BF1577D7272}">
  <dimension ref="A1:J46"/>
  <sheetViews>
    <sheetView workbookViewId="0">
      <selection activeCell="I32" sqref="I32"/>
    </sheetView>
  </sheetViews>
  <sheetFormatPr defaultRowHeight="14.25"/>
  <cols>
    <col min="9" max="9" width="11.1328125" customWidth="1"/>
  </cols>
  <sheetData>
    <row r="1" spans="1:10">
      <c r="A1" t="s">
        <v>85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107</v>
      </c>
      <c r="H1" t="s">
        <v>108</v>
      </c>
      <c r="I1" t="s">
        <v>109</v>
      </c>
      <c r="J1" s="5">
        <v>60</v>
      </c>
    </row>
    <row r="2" spans="1:10">
      <c r="A2">
        <v>2</v>
      </c>
      <c r="B2">
        <v>130018002</v>
      </c>
      <c r="C2" t="s">
        <v>110</v>
      </c>
      <c r="D2">
        <v>5.3087499999999999</v>
      </c>
      <c r="E2">
        <v>19.125</v>
      </c>
      <c r="F2">
        <v>8.65</v>
      </c>
      <c r="G2">
        <v>39.299999999999997</v>
      </c>
      <c r="H2">
        <f>D2+E2+F2+G2</f>
        <v>72.383749999999992</v>
      </c>
      <c r="I2" t="str">
        <f>IF(H2&gt;=$J$1,"pass","fail")</f>
        <v>pass</v>
      </c>
      <c r="J2" s="5">
        <f>COUNTIF(I2:I46,"pass")</f>
        <v>43</v>
      </c>
    </row>
    <row r="3" spans="1:10">
      <c r="A3">
        <v>2</v>
      </c>
      <c r="B3">
        <v>130018003</v>
      </c>
      <c r="C3" t="s">
        <v>111</v>
      </c>
      <c r="D3">
        <v>7.65625</v>
      </c>
      <c r="E3">
        <v>16.3125</v>
      </c>
      <c r="F3">
        <v>8.6</v>
      </c>
      <c r="G3">
        <v>50.1</v>
      </c>
      <c r="H3">
        <f>D3+E3+F3+G3</f>
        <v>82.668750000000003</v>
      </c>
      <c r="I3" t="str">
        <f t="shared" ref="I3:I46" si="0">IF(H3&gt;=$J$1,"pass","fail")</f>
        <v>pass</v>
      </c>
    </row>
    <row r="4" spans="1:10">
      <c r="A4">
        <v>2</v>
      </c>
      <c r="B4">
        <v>130018005</v>
      </c>
      <c r="C4" t="s">
        <v>112</v>
      </c>
      <c r="D4">
        <v>6.8687500000000004</v>
      </c>
      <c r="E4">
        <v>17.681249999999999</v>
      </c>
      <c r="F4">
        <v>8.5750000000000011</v>
      </c>
      <c r="G4">
        <v>42.3</v>
      </c>
      <c r="H4">
        <f>D4+E4+F4+G4</f>
        <v>75.424999999999997</v>
      </c>
      <c r="I4" t="str">
        <f t="shared" si="0"/>
        <v>pass</v>
      </c>
    </row>
    <row r="5" spans="1:10">
      <c r="A5">
        <v>2</v>
      </c>
      <c r="B5">
        <v>130018011</v>
      </c>
      <c r="C5" t="s">
        <v>113</v>
      </c>
      <c r="D5">
        <v>3.5950000000000002</v>
      </c>
      <c r="E5">
        <v>10.887499999999999</v>
      </c>
      <c r="F5">
        <v>7.6000000000000005</v>
      </c>
      <c r="G5">
        <v>20.099999999999998</v>
      </c>
      <c r="H5">
        <f>D5+E5+F5+G5</f>
        <v>42.182499999999997</v>
      </c>
      <c r="I5" t="str">
        <f t="shared" si="0"/>
        <v>fail</v>
      </c>
    </row>
    <row r="6" spans="1:10">
      <c r="A6">
        <v>1</v>
      </c>
      <c r="B6">
        <v>130018076</v>
      </c>
      <c r="C6" t="s">
        <v>114</v>
      </c>
      <c r="D6">
        <v>9.02</v>
      </c>
      <c r="E6">
        <v>17.925000000000001</v>
      </c>
      <c r="F6">
        <v>9.16</v>
      </c>
      <c r="G6">
        <v>54.6</v>
      </c>
      <c r="H6">
        <v>90.705000000000013</v>
      </c>
      <c r="I6" t="str">
        <f t="shared" si="0"/>
        <v>pass</v>
      </c>
    </row>
    <row r="7" spans="1:10">
      <c r="A7">
        <v>1</v>
      </c>
      <c r="B7">
        <v>130013035</v>
      </c>
      <c r="C7" t="s">
        <v>115</v>
      </c>
      <c r="D7">
        <v>8.5440000000000005</v>
      </c>
      <c r="E7">
        <v>18.475000000000001</v>
      </c>
      <c r="F7">
        <v>7.42</v>
      </c>
      <c r="G7">
        <v>55.5</v>
      </c>
      <c r="H7">
        <v>89.938999999999993</v>
      </c>
      <c r="I7" t="str">
        <f t="shared" si="0"/>
        <v>pass</v>
      </c>
    </row>
    <row r="8" spans="1:10">
      <c r="A8">
        <v>1</v>
      </c>
      <c r="B8">
        <v>130018069</v>
      </c>
      <c r="C8" t="s">
        <v>116</v>
      </c>
      <c r="D8">
        <v>8.1050000000000004</v>
      </c>
      <c r="E8">
        <v>17.375</v>
      </c>
      <c r="F8">
        <v>9.16</v>
      </c>
      <c r="G8">
        <v>53.699999999999996</v>
      </c>
      <c r="H8">
        <v>88.34</v>
      </c>
      <c r="I8" t="str">
        <f t="shared" si="0"/>
        <v>pass</v>
      </c>
    </row>
    <row r="9" spans="1:10">
      <c r="A9">
        <v>2</v>
      </c>
      <c r="B9">
        <v>130018012</v>
      </c>
      <c r="C9" t="s">
        <v>110</v>
      </c>
      <c r="D9">
        <v>4.5687499999999996</v>
      </c>
      <c r="E9">
        <v>10.168749999999999</v>
      </c>
      <c r="F9">
        <v>7.6000000000000005</v>
      </c>
      <c r="G9">
        <v>26.7</v>
      </c>
      <c r="H9">
        <f>D9+E9+F9+G9</f>
        <v>49.037499999999994</v>
      </c>
      <c r="I9" t="str">
        <f t="shared" si="0"/>
        <v>fail</v>
      </c>
    </row>
    <row r="10" spans="1:10">
      <c r="A10">
        <v>1</v>
      </c>
      <c r="B10">
        <v>130018072</v>
      </c>
      <c r="C10" t="s">
        <v>117</v>
      </c>
      <c r="D10">
        <v>9.16</v>
      </c>
      <c r="E10">
        <v>16.55</v>
      </c>
      <c r="F10">
        <v>9.64</v>
      </c>
      <c r="G10">
        <v>52.8</v>
      </c>
      <c r="H10">
        <v>88.15</v>
      </c>
      <c r="I10" t="str">
        <f t="shared" si="0"/>
        <v>pass</v>
      </c>
    </row>
    <row r="11" spans="1:10">
      <c r="A11">
        <v>2</v>
      </c>
      <c r="B11">
        <v>13001801</v>
      </c>
      <c r="C11" t="s">
        <v>118</v>
      </c>
      <c r="D11">
        <v>9.1</v>
      </c>
      <c r="E11">
        <v>19.3</v>
      </c>
      <c r="F11">
        <v>8.0500000000000007</v>
      </c>
      <c r="G11">
        <v>55.8</v>
      </c>
      <c r="H11">
        <f>D11+E11+F11+G11</f>
        <v>92.25</v>
      </c>
      <c r="I11" t="str">
        <f t="shared" si="0"/>
        <v>pass</v>
      </c>
    </row>
    <row r="12" spans="1:10">
      <c r="A12">
        <v>2</v>
      </c>
      <c r="B12">
        <v>130018015</v>
      </c>
      <c r="C12" t="s">
        <v>119</v>
      </c>
      <c r="D12">
        <v>5.8574999999999999</v>
      </c>
      <c r="E12">
        <v>17.806249999999999</v>
      </c>
      <c r="F12">
        <v>5.6750000000000007</v>
      </c>
      <c r="G12">
        <v>36.299999999999997</v>
      </c>
      <c r="H12">
        <f>D12+E12+F12+G12</f>
        <v>65.638750000000002</v>
      </c>
      <c r="I12" t="str">
        <f t="shared" si="0"/>
        <v>pass</v>
      </c>
    </row>
    <row r="13" spans="1:10">
      <c r="A13">
        <v>2</v>
      </c>
      <c r="B13">
        <v>130018016</v>
      </c>
      <c r="C13" t="s">
        <v>120</v>
      </c>
      <c r="D13">
        <v>7.1575000000000006</v>
      </c>
      <c r="E13">
        <v>17.547000000000001</v>
      </c>
      <c r="F13">
        <v>8.5750000000000011</v>
      </c>
      <c r="G13">
        <v>44.4</v>
      </c>
      <c r="H13">
        <f>D13+E13+F13+G13</f>
        <v>77.679500000000004</v>
      </c>
      <c r="I13" t="str">
        <f t="shared" si="0"/>
        <v>pass</v>
      </c>
    </row>
    <row r="14" spans="1:10">
      <c r="A14">
        <v>2</v>
      </c>
      <c r="B14">
        <v>130018017</v>
      </c>
      <c r="C14" t="s">
        <v>121</v>
      </c>
      <c r="D14">
        <v>7.8287500000000003</v>
      </c>
      <c r="E14">
        <v>19.75</v>
      </c>
      <c r="F14">
        <v>9.2000000000000011</v>
      </c>
      <c r="G14">
        <v>50.4</v>
      </c>
      <c r="H14">
        <f>D14+E14+F14+G14</f>
        <v>87.178750000000008</v>
      </c>
      <c r="I14" t="str">
        <f t="shared" si="0"/>
        <v>pass</v>
      </c>
    </row>
    <row r="15" spans="1:10">
      <c r="A15">
        <v>1</v>
      </c>
      <c r="B15">
        <v>130018045</v>
      </c>
      <c r="C15" t="s">
        <v>122</v>
      </c>
      <c r="D15">
        <v>8.5670000000000002</v>
      </c>
      <c r="E15">
        <v>14.175000000000001</v>
      </c>
      <c r="F15">
        <v>9.4599999999999991</v>
      </c>
      <c r="G15">
        <v>54</v>
      </c>
      <c r="H15">
        <v>86.201999999999998</v>
      </c>
      <c r="I15" t="str">
        <f t="shared" si="0"/>
        <v>pass</v>
      </c>
    </row>
    <row r="16" spans="1:10">
      <c r="A16">
        <v>1</v>
      </c>
      <c r="B16">
        <v>130018004</v>
      </c>
      <c r="C16" t="s">
        <v>123</v>
      </c>
      <c r="D16">
        <v>8.402000000000001</v>
      </c>
      <c r="E16">
        <v>17.05</v>
      </c>
      <c r="F16">
        <v>8.74</v>
      </c>
      <c r="G16">
        <v>51.9</v>
      </c>
      <c r="H16">
        <v>86.091999999999999</v>
      </c>
      <c r="I16" t="str">
        <f t="shared" si="0"/>
        <v>pass</v>
      </c>
    </row>
    <row r="17" spans="1:9">
      <c r="A17">
        <v>1</v>
      </c>
      <c r="B17">
        <v>130018063</v>
      </c>
      <c r="C17" t="s">
        <v>124</v>
      </c>
      <c r="D17">
        <v>8.0489999999999995</v>
      </c>
      <c r="E17">
        <v>15.4</v>
      </c>
      <c r="F17">
        <v>7.42</v>
      </c>
      <c r="G17">
        <v>54.9</v>
      </c>
      <c r="H17">
        <v>85.769000000000005</v>
      </c>
      <c r="I17" t="str">
        <f t="shared" si="0"/>
        <v>pass</v>
      </c>
    </row>
    <row r="18" spans="1:9">
      <c r="A18">
        <v>1</v>
      </c>
      <c r="B18">
        <v>130018036</v>
      </c>
      <c r="C18" t="s">
        <v>125</v>
      </c>
      <c r="D18">
        <v>8.6140000000000008</v>
      </c>
      <c r="E18">
        <v>16.2</v>
      </c>
      <c r="F18">
        <v>8.74</v>
      </c>
      <c r="G18">
        <v>52.199999999999996</v>
      </c>
      <c r="H18">
        <v>85.753999999999991</v>
      </c>
      <c r="I18" t="str">
        <f t="shared" si="0"/>
        <v>pass</v>
      </c>
    </row>
    <row r="19" spans="1:9">
      <c r="A19">
        <v>1</v>
      </c>
      <c r="B19">
        <v>130018029</v>
      </c>
      <c r="C19" t="s">
        <v>126</v>
      </c>
      <c r="D19">
        <v>8.0519999999999996</v>
      </c>
      <c r="E19">
        <v>17.600000000000001</v>
      </c>
      <c r="F19">
        <v>8.74</v>
      </c>
      <c r="G19">
        <v>50.4</v>
      </c>
      <c r="H19">
        <v>84.792000000000002</v>
      </c>
      <c r="I19" t="str">
        <f t="shared" si="0"/>
        <v>pass</v>
      </c>
    </row>
    <row r="20" spans="1:9">
      <c r="A20">
        <v>2</v>
      </c>
      <c r="B20">
        <v>130018018</v>
      </c>
      <c r="C20" t="s">
        <v>127</v>
      </c>
      <c r="D20">
        <v>8.6150000000000002</v>
      </c>
      <c r="E20">
        <v>19.3</v>
      </c>
      <c r="F20">
        <v>10</v>
      </c>
      <c r="G20">
        <v>45</v>
      </c>
      <c r="H20">
        <f t="shared" ref="H20:H26" si="1">D20+E20+F20+G20</f>
        <v>82.914999999999992</v>
      </c>
      <c r="I20" t="str">
        <f t="shared" si="0"/>
        <v>pass</v>
      </c>
    </row>
    <row r="21" spans="1:9">
      <c r="A21">
        <v>2</v>
      </c>
      <c r="B21">
        <v>130018020</v>
      </c>
      <c r="C21" t="s">
        <v>128</v>
      </c>
      <c r="D21">
        <v>5.2324999999999999</v>
      </c>
      <c r="E21">
        <v>17.625</v>
      </c>
      <c r="F21">
        <v>5.6750000000000007</v>
      </c>
      <c r="G21">
        <v>32.1</v>
      </c>
      <c r="H21">
        <f t="shared" si="1"/>
        <v>60.632500000000007</v>
      </c>
      <c r="I21" t="str">
        <f t="shared" si="0"/>
        <v>pass</v>
      </c>
    </row>
    <row r="22" spans="1:9">
      <c r="A22">
        <v>2</v>
      </c>
      <c r="B22">
        <v>130018021</v>
      </c>
      <c r="C22" t="s">
        <v>129</v>
      </c>
      <c r="D22">
        <v>6.0362499999999999</v>
      </c>
      <c r="E22">
        <v>17.75</v>
      </c>
      <c r="F22">
        <v>7.8500000000000005</v>
      </c>
      <c r="G22">
        <v>34.799999999999997</v>
      </c>
      <c r="H22">
        <f t="shared" si="1"/>
        <v>66.436250000000001</v>
      </c>
      <c r="I22" t="str">
        <f t="shared" si="0"/>
        <v>pass</v>
      </c>
    </row>
    <row r="23" spans="1:9">
      <c r="A23">
        <v>2</v>
      </c>
      <c r="B23">
        <v>130018022</v>
      </c>
      <c r="C23" t="s">
        <v>130</v>
      </c>
      <c r="D23">
        <v>7.7025000000000006</v>
      </c>
      <c r="E23">
        <v>20</v>
      </c>
      <c r="F23">
        <v>10</v>
      </c>
      <c r="G23">
        <v>50.1</v>
      </c>
      <c r="H23">
        <f t="shared" si="1"/>
        <v>87.802500000000009</v>
      </c>
      <c r="I23" t="str">
        <f t="shared" si="0"/>
        <v>pass</v>
      </c>
    </row>
    <row r="24" spans="1:9">
      <c r="A24">
        <v>2</v>
      </c>
      <c r="B24">
        <v>130018028</v>
      </c>
      <c r="C24" t="s">
        <v>131</v>
      </c>
      <c r="D24">
        <v>5.74</v>
      </c>
      <c r="E24">
        <v>17.59075</v>
      </c>
      <c r="F24">
        <v>7.8500000000000005</v>
      </c>
      <c r="G24">
        <v>32.699999999999996</v>
      </c>
      <c r="H24">
        <f t="shared" si="1"/>
        <v>63.880749999999999</v>
      </c>
      <c r="I24" t="str">
        <f t="shared" si="0"/>
        <v>pass</v>
      </c>
    </row>
    <row r="25" spans="1:9">
      <c r="A25">
        <v>2</v>
      </c>
      <c r="B25">
        <v>130018030</v>
      </c>
      <c r="C25" t="s">
        <v>132</v>
      </c>
      <c r="D25">
        <v>7.8937500000000007</v>
      </c>
      <c r="E25">
        <v>17.175000000000001</v>
      </c>
      <c r="F25">
        <v>7.7750000000000004</v>
      </c>
      <c r="G25">
        <v>45.9</v>
      </c>
      <c r="H25">
        <f t="shared" si="1"/>
        <v>78.743750000000006</v>
      </c>
      <c r="I25" t="str">
        <f t="shared" si="0"/>
        <v>pass</v>
      </c>
    </row>
    <row r="26" spans="1:9">
      <c r="A26">
        <v>2</v>
      </c>
      <c r="B26">
        <v>130018037</v>
      </c>
      <c r="C26" t="s">
        <v>133</v>
      </c>
      <c r="D26">
        <v>5.8412500000000005</v>
      </c>
      <c r="E26">
        <v>17.206250000000001</v>
      </c>
      <c r="F26">
        <v>7.8500000000000005</v>
      </c>
      <c r="G26">
        <v>29.7</v>
      </c>
      <c r="H26">
        <f t="shared" si="1"/>
        <v>60.597499999999997</v>
      </c>
      <c r="I26" t="str">
        <f t="shared" si="0"/>
        <v>pass</v>
      </c>
    </row>
    <row r="27" spans="1:9">
      <c r="A27">
        <v>1</v>
      </c>
      <c r="B27">
        <v>130018024</v>
      </c>
      <c r="C27" t="s">
        <v>134</v>
      </c>
      <c r="D27">
        <v>7.6590000000000007</v>
      </c>
      <c r="E27">
        <v>14.524999999999999</v>
      </c>
      <c r="F27">
        <v>9.64</v>
      </c>
      <c r="G27">
        <v>49.8</v>
      </c>
      <c r="H27">
        <v>81.623999999999995</v>
      </c>
      <c r="I27" t="str">
        <f t="shared" si="0"/>
        <v>pass</v>
      </c>
    </row>
    <row r="28" spans="1:9">
      <c r="A28">
        <v>1</v>
      </c>
      <c r="B28">
        <v>130009020</v>
      </c>
      <c r="C28" t="s">
        <v>135</v>
      </c>
      <c r="D28">
        <v>7.8870000000000005</v>
      </c>
      <c r="E28">
        <v>15.3</v>
      </c>
      <c r="F28">
        <v>8.82</v>
      </c>
      <c r="G28">
        <v>49.5</v>
      </c>
      <c r="H28">
        <v>81.507000000000005</v>
      </c>
      <c r="I28" t="str">
        <f t="shared" si="0"/>
        <v>pass</v>
      </c>
    </row>
    <row r="29" spans="1:9">
      <c r="A29">
        <v>1</v>
      </c>
      <c r="B29">
        <v>130018034</v>
      </c>
      <c r="C29" t="s">
        <v>136</v>
      </c>
      <c r="D29">
        <v>7.2620000000000005</v>
      </c>
      <c r="E29">
        <v>16.475000000000001</v>
      </c>
      <c r="F29">
        <v>8.52</v>
      </c>
      <c r="G29">
        <v>48.6</v>
      </c>
      <c r="H29">
        <v>80.856999999999999</v>
      </c>
      <c r="I29" t="str">
        <f t="shared" si="0"/>
        <v>pass</v>
      </c>
    </row>
    <row r="30" spans="1:9">
      <c r="A30">
        <v>2</v>
      </c>
      <c r="B30">
        <v>130018040</v>
      </c>
      <c r="C30" t="s">
        <v>137</v>
      </c>
      <c r="D30">
        <v>9.2074999999999996</v>
      </c>
      <c r="E30">
        <v>17.975000000000001</v>
      </c>
      <c r="F30">
        <v>9.4</v>
      </c>
      <c r="G30">
        <v>56.4</v>
      </c>
      <c r="H30">
        <f>D30+E30+F30+G30</f>
        <v>92.982500000000002</v>
      </c>
      <c r="I30" t="str">
        <f t="shared" si="0"/>
        <v>pass</v>
      </c>
    </row>
    <row r="31" spans="1:9">
      <c r="A31">
        <v>1</v>
      </c>
      <c r="B31">
        <v>130018062</v>
      </c>
      <c r="C31" t="s">
        <v>138</v>
      </c>
      <c r="D31">
        <v>7.3109999999999999</v>
      </c>
      <c r="E31">
        <v>13.25</v>
      </c>
      <c r="F31">
        <v>8.74</v>
      </c>
      <c r="G31">
        <v>49.199999999999996</v>
      </c>
      <c r="H31">
        <v>78.501000000000005</v>
      </c>
      <c r="I31" t="str">
        <f t="shared" si="0"/>
        <v>pass</v>
      </c>
    </row>
    <row r="32" spans="1:9">
      <c r="A32">
        <v>2</v>
      </c>
      <c r="B32">
        <v>130018041</v>
      </c>
      <c r="C32" t="s">
        <v>139</v>
      </c>
      <c r="D32">
        <v>7.3237500000000004</v>
      </c>
      <c r="E32">
        <v>16.90625</v>
      </c>
      <c r="F32">
        <v>7.2</v>
      </c>
      <c r="G32">
        <v>38.1</v>
      </c>
      <c r="H32">
        <f>D32+E32+F32+G32</f>
        <v>69.53</v>
      </c>
      <c r="I32" t="str">
        <f t="shared" si="0"/>
        <v>pass</v>
      </c>
    </row>
    <row r="33" spans="1:9">
      <c r="A33">
        <v>1</v>
      </c>
      <c r="B33">
        <v>130018074</v>
      </c>
      <c r="C33" t="s">
        <v>140</v>
      </c>
      <c r="D33">
        <v>6.1</v>
      </c>
      <c r="E33">
        <v>14.674999999999999</v>
      </c>
      <c r="F33">
        <v>9.64</v>
      </c>
      <c r="G33">
        <v>47.4</v>
      </c>
      <c r="H33">
        <v>77.814999999999998</v>
      </c>
      <c r="I33" t="str">
        <f t="shared" si="0"/>
        <v>pass</v>
      </c>
    </row>
    <row r="34" spans="1:9">
      <c r="A34">
        <v>2</v>
      </c>
      <c r="B34">
        <v>130018042</v>
      </c>
      <c r="C34" t="s">
        <v>141</v>
      </c>
      <c r="D34">
        <v>9.0124999999999993</v>
      </c>
      <c r="E34">
        <v>18.84375</v>
      </c>
      <c r="F34">
        <v>9.2000000000000011</v>
      </c>
      <c r="G34">
        <v>54.9</v>
      </c>
      <c r="H34">
        <f>D34+E34+F34+G34</f>
        <v>91.956249999999997</v>
      </c>
      <c r="I34" t="str">
        <f t="shared" si="0"/>
        <v>pass</v>
      </c>
    </row>
    <row r="35" spans="1:9">
      <c r="A35">
        <v>1</v>
      </c>
      <c r="B35">
        <v>130018050</v>
      </c>
      <c r="C35" t="s">
        <v>142</v>
      </c>
      <c r="D35">
        <v>8.597999999999999</v>
      </c>
      <c r="E35">
        <v>15.2</v>
      </c>
      <c r="F35">
        <v>7.9</v>
      </c>
      <c r="G35">
        <v>44.699999999999996</v>
      </c>
      <c r="H35">
        <v>76.397999999999996</v>
      </c>
      <c r="I35" t="str">
        <f t="shared" si="0"/>
        <v>pass</v>
      </c>
    </row>
    <row r="36" spans="1:9">
      <c r="A36">
        <v>1</v>
      </c>
      <c r="B36">
        <v>130018083</v>
      </c>
      <c r="C36" t="s">
        <v>143</v>
      </c>
      <c r="D36">
        <v>6.641</v>
      </c>
      <c r="E36">
        <v>14.4</v>
      </c>
      <c r="F36">
        <v>5.82</v>
      </c>
      <c r="G36">
        <v>48.9</v>
      </c>
      <c r="H36">
        <v>75.760999999999996</v>
      </c>
      <c r="I36" t="str">
        <f t="shared" si="0"/>
        <v>pass</v>
      </c>
    </row>
    <row r="37" spans="1:9">
      <c r="A37">
        <v>1</v>
      </c>
      <c r="B37">
        <v>130018080</v>
      </c>
      <c r="C37" t="s">
        <v>144</v>
      </c>
      <c r="D37">
        <v>6.2449999999999992</v>
      </c>
      <c r="E37">
        <v>14.275</v>
      </c>
      <c r="F37">
        <v>6.94</v>
      </c>
      <c r="G37">
        <v>48</v>
      </c>
      <c r="H37">
        <v>75.460000000000008</v>
      </c>
      <c r="I37" t="str">
        <f t="shared" si="0"/>
        <v>pass</v>
      </c>
    </row>
    <row r="38" spans="1:9">
      <c r="A38">
        <v>2</v>
      </c>
      <c r="B38">
        <v>130018043</v>
      </c>
      <c r="C38" t="s">
        <v>145</v>
      </c>
      <c r="D38">
        <v>5.4024999999999999</v>
      </c>
      <c r="E38">
        <v>18.993749999999999</v>
      </c>
      <c r="F38">
        <v>7.8500000000000005</v>
      </c>
      <c r="G38">
        <v>35.4</v>
      </c>
      <c r="H38">
        <f>D38+E38+F38+G38</f>
        <v>67.646249999999995</v>
      </c>
      <c r="I38" t="str">
        <f t="shared" si="0"/>
        <v>pass</v>
      </c>
    </row>
    <row r="39" spans="1:9">
      <c r="A39">
        <v>1</v>
      </c>
      <c r="B39">
        <v>130018039</v>
      </c>
      <c r="C39" t="s">
        <v>146</v>
      </c>
      <c r="D39">
        <v>7.6340000000000003</v>
      </c>
      <c r="E39">
        <v>11.65</v>
      </c>
      <c r="F39">
        <v>7.94</v>
      </c>
      <c r="G39">
        <v>47.1</v>
      </c>
      <c r="H39">
        <v>74.323999999999998</v>
      </c>
      <c r="I39" t="str">
        <f t="shared" si="0"/>
        <v>pass</v>
      </c>
    </row>
    <row r="40" spans="1:9">
      <c r="A40">
        <v>1</v>
      </c>
      <c r="B40">
        <v>130018025</v>
      </c>
      <c r="C40" t="s">
        <v>147</v>
      </c>
      <c r="D40">
        <v>7.6639999999999997</v>
      </c>
      <c r="E40">
        <v>13.49</v>
      </c>
      <c r="F40">
        <v>5.62</v>
      </c>
      <c r="G40">
        <v>45.9</v>
      </c>
      <c r="H40">
        <v>72.674000000000007</v>
      </c>
      <c r="I40" t="str">
        <f t="shared" si="0"/>
        <v>pass</v>
      </c>
    </row>
    <row r="41" spans="1:9">
      <c r="A41">
        <v>2</v>
      </c>
      <c r="B41">
        <v>130018046</v>
      </c>
      <c r="C41" t="s">
        <v>148</v>
      </c>
      <c r="D41">
        <v>7.4362499999999994</v>
      </c>
      <c r="E41">
        <v>18.206250000000001</v>
      </c>
      <c r="F41">
        <v>8.6</v>
      </c>
      <c r="G41">
        <v>54</v>
      </c>
      <c r="H41">
        <f>D41+E41+F41+G41</f>
        <v>88.242500000000007</v>
      </c>
      <c r="I41" t="str">
        <f t="shared" si="0"/>
        <v>pass</v>
      </c>
    </row>
    <row r="42" spans="1:9">
      <c r="A42">
        <v>1</v>
      </c>
      <c r="B42">
        <v>130018054</v>
      </c>
      <c r="C42" t="s">
        <v>149</v>
      </c>
      <c r="D42">
        <v>5.984</v>
      </c>
      <c r="E42">
        <v>13.209999999999999</v>
      </c>
      <c r="F42">
        <v>9.64</v>
      </c>
      <c r="G42">
        <v>42.6</v>
      </c>
      <c r="H42">
        <v>71.433999999999997</v>
      </c>
      <c r="I42" t="str">
        <f t="shared" si="0"/>
        <v>pass</v>
      </c>
    </row>
    <row r="43" spans="1:9">
      <c r="A43">
        <v>1</v>
      </c>
      <c r="B43">
        <v>130018023</v>
      </c>
      <c r="C43" t="s">
        <v>150</v>
      </c>
      <c r="D43">
        <v>7.484</v>
      </c>
      <c r="E43">
        <v>14.032500000000001</v>
      </c>
      <c r="F43">
        <v>7.7799999999999994</v>
      </c>
      <c r="G43">
        <v>40.5</v>
      </c>
      <c r="H43">
        <v>69.796500000000009</v>
      </c>
      <c r="I43" t="str">
        <f t="shared" si="0"/>
        <v>pass</v>
      </c>
    </row>
    <row r="44" spans="1:9">
      <c r="A44">
        <v>2</v>
      </c>
      <c r="B44">
        <v>130018047</v>
      </c>
      <c r="C44" t="s">
        <v>151</v>
      </c>
      <c r="D44">
        <v>7.6150000000000002</v>
      </c>
      <c r="E44">
        <v>15.68125</v>
      </c>
      <c r="F44">
        <v>7.2</v>
      </c>
      <c r="G44">
        <v>36</v>
      </c>
      <c r="H44">
        <f>D44+E44+F44+G44</f>
        <v>66.496250000000003</v>
      </c>
      <c r="I44" t="str">
        <f t="shared" si="0"/>
        <v>pass</v>
      </c>
    </row>
    <row r="45" spans="1:9">
      <c r="A45">
        <v>1</v>
      </c>
      <c r="B45">
        <v>130018075</v>
      </c>
      <c r="C45" t="s">
        <v>152</v>
      </c>
      <c r="D45">
        <v>6.2959999999999994</v>
      </c>
      <c r="E45">
        <v>12.725000000000001</v>
      </c>
      <c r="F45">
        <v>7.94</v>
      </c>
      <c r="G45">
        <v>42</v>
      </c>
      <c r="H45">
        <v>68.960999999999999</v>
      </c>
      <c r="I45" t="str">
        <f t="shared" si="0"/>
        <v>pass</v>
      </c>
    </row>
    <row r="46" spans="1:9">
      <c r="A46">
        <v>1</v>
      </c>
      <c r="B46">
        <v>130018008</v>
      </c>
      <c r="C46" t="s">
        <v>25</v>
      </c>
      <c r="D46">
        <v>5.8120000000000003</v>
      </c>
      <c r="E46">
        <v>13.75</v>
      </c>
      <c r="F46">
        <v>8.82</v>
      </c>
      <c r="G46">
        <v>39.299999999999997</v>
      </c>
      <c r="H46">
        <v>67.682000000000002</v>
      </c>
      <c r="I46" t="str">
        <f t="shared" si="0"/>
        <v>pass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823A-66D5-4A67-9E63-4E065E222159}">
  <dimension ref="A1:I46"/>
  <sheetViews>
    <sheetView workbookViewId="0">
      <selection activeCell="I29" sqref="I29"/>
    </sheetView>
  </sheetViews>
  <sheetFormatPr defaultRowHeight="14.25"/>
  <cols>
    <col min="2" max="2" width="14.73046875" customWidth="1"/>
    <col min="3" max="3" width="14.53125" customWidth="1"/>
    <col min="6" max="6" width="14.9296875" customWidth="1"/>
    <col min="7" max="7" width="15.19921875" customWidth="1"/>
    <col min="9" max="9" width="9.53125" customWidth="1"/>
  </cols>
  <sheetData>
    <row r="1" spans="1:9">
      <c r="A1" t="s">
        <v>85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107</v>
      </c>
      <c r="H1" t="s">
        <v>108</v>
      </c>
      <c r="I1" t="s">
        <v>153</v>
      </c>
    </row>
    <row r="2" spans="1:9">
      <c r="A2">
        <v>2</v>
      </c>
      <c r="B2">
        <v>130018002</v>
      </c>
      <c r="C2" t="s">
        <v>110</v>
      </c>
      <c r="D2">
        <v>5.3087499999999999</v>
      </c>
      <c r="E2">
        <v>19.125</v>
      </c>
      <c r="F2">
        <v>8.65</v>
      </c>
      <c r="G2">
        <v>39.299999999999997</v>
      </c>
      <c r="H2">
        <f>D2+E2+F2+G2</f>
        <v>72.383749999999992</v>
      </c>
      <c r="I2" t="str">
        <f>IF(H2&gt;80,"excellent",IF(H2&lt;60,"makeup","pass"))</f>
        <v>pass</v>
      </c>
    </row>
    <row r="3" spans="1:9">
      <c r="A3">
        <v>2</v>
      </c>
      <c r="B3">
        <v>130018003</v>
      </c>
      <c r="C3" t="s">
        <v>111</v>
      </c>
      <c r="D3">
        <v>7.65625</v>
      </c>
      <c r="E3">
        <v>16.3125</v>
      </c>
      <c r="F3">
        <v>8.6</v>
      </c>
      <c r="G3">
        <v>50.1</v>
      </c>
      <c r="H3">
        <f>D3+E3+F3+G3</f>
        <v>82.668750000000003</v>
      </c>
      <c r="I3" t="str">
        <f t="shared" ref="I3:I46" si="0">IF(H3&gt;80,"excellent",IF(H3&lt;60,"makeup","pass"))</f>
        <v>excellent</v>
      </c>
    </row>
    <row r="4" spans="1:9">
      <c r="A4">
        <v>2</v>
      </c>
      <c r="B4">
        <v>130018005</v>
      </c>
      <c r="C4" t="s">
        <v>112</v>
      </c>
      <c r="D4">
        <v>6.8687500000000004</v>
      </c>
      <c r="E4">
        <v>17.681249999999999</v>
      </c>
      <c r="F4">
        <v>8.5750000000000011</v>
      </c>
      <c r="G4">
        <v>42.3</v>
      </c>
      <c r="H4">
        <f>D4+E4+F4+G4</f>
        <v>75.424999999999997</v>
      </c>
      <c r="I4" t="str">
        <f t="shared" si="0"/>
        <v>pass</v>
      </c>
    </row>
    <row r="5" spans="1:9">
      <c r="A5">
        <v>2</v>
      </c>
      <c r="B5">
        <v>130018011</v>
      </c>
      <c r="C5" t="s">
        <v>113</v>
      </c>
      <c r="D5">
        <v>3.5950000000000002</v>
      </c>
      <c r="E5">
        <v>10.887499999999999</v>
      </c>
      <c r="F5">
        <v>7.6000000000000005</v>
      </c>
      <c r="G5">
        <v>20.099999999999998</v>
      </c>
      <c r="H5">
        <f>D5+E5+F5+G5</f>
        <v>42.182499999999997</v>
      </c>
      <c r="I5" t="str">
        <f t="shared" si="0"/>
        <v>makeup</v>
      </c>
    </row>
    <row r="6" spans="1:9">
      <c r="A6">
        <v>1</v>
      </c>
      <c r="B6">
        <v>130018076</v>
      </c>
      <c r="C6" t="s">
        <v>114</v>
      </c>
      <c r="D6">
        <v>9.02</v>
      </c>
      <c r="E6">
        <v>17.925000000000001</v>
      </c>
      <c r="F6">
        <v>9.16</v>
      </c>
      <c r="G6">
        <v>54.6</v>
      </c>
      <c r="H6">
        <v>90.705000000000013</v>
      </c>
      <c r="I6" t="str">
        <f t="shared" si="0"/>
        <v>excellent</v>
      </c>
    </row>
    <row r="7" spans="1:9">
      <c r="A7">
        <v>1</v>
      </c>
      <c r="B7">
        <v>130013035</v>
      </c>
      <c r="C7" t="s">
        <v>115</v>
      </c>
      <c r="D7">
        <v>8.5440000000000005</v>
      </c>
      <c r="E7">
        <v>18.475000000000001</v>
      </c>
      <c r="F7">
        <v>7.42</v>
      </c>
      <c r="G7">
        <v>55.5</v>
      </c>
      <c r="H7">
        <v>89.938999999999993</v>
      </c>
      <c r="I7" t="str">
        <f t="shared" si="0"/>
        <v>excellent</v>
      </c>
    </row>
    <row r="8" spans="1:9">
      <c r="A8">
        <v>1</v>
      </c>
      <c r="B8">
        <v>130018069</v>
      </c>
      <c r="C8" t="s">
        <v>116</v>
      </c>
      <c r="D8">
        <v>8.1050000000000004</v>
      </c>
      <c r="E8">
        <v>17.375</v>
      </c>
      <c r="F8">
        <v>9.16</v>
      </c>
      <c r="G8">
        <v>53.699999999999996</v>
      </c>
      <c r="H8">
        <v>88.34</v>
      </c>
      <c r="I8" t="str">
        <f t="shared" si="0"/>
        <v>excellent</v>
      </c>
    </row>
    <row r="9" spans="1:9">
      <c r="A9">
        <v>2</v>
      </c>
      <c r="B9">
        <v>130018012</v>
      </c>
      <c r="C9" t="s">
        <v>110</v>
      </c>
      <c r="D9">
        <v>4.5687499999999996</v>
      </c>
      <c r="E9">
        <v>10.168749999999999</v>
      </c>
      <c r="F9">
        <v>7.6000000000000005</v>
      </c>
      <c r="G9">
        <v>26.7</v>
      </c>
      <c r="H9">
        <f>D9+E9+F9+G9</f>
        <v>49.037499999999994</v>
      </c>
      <c r="I9" t="str">
        <f t="shared" si="0"/>
        <v>makeup</v>
      </c>
    </row>
    <row r="10" spans="1:9">
      <c r="A10">
        <v>1</v>
      </c>
      <c r="B10">
        <v>130018072</v>
      </c>
      <c r="C10" t="s">
        <v>117</v>
      </c>
      <c r="D10">
        <v>9.16</v>
      </c>
      <c r="E10">
        <v>16.55</v>
      </c>
      <c r="F10">
        <v>9.64</v>
      </c>
      <c r="G10">
        <v>52.8</v>
      </c>
      <c r="H10">
        <v>88.15</v>
      </c>
      <c r="I10" t="str">
        <f t="shared" si="0"/>
        <v>excellent</v>
      </c>
    </row>
    <row r="11" spans="1:9">
      <c r="A11">
        <v>2</v>
      </c>
      <c r="B11">
        <v>13001801</v>
      </c>
      <c r="C11" t="s">
        <v>118</v>
      </c>
      <c r="D11">
        <v>9.1</v>
      </c>
      <c r="E11">
        <v>19.3</v>
      </c>
      <c r="F11">
        <v>8.0500000000000007</v>
      </c>
      <c r="G11">
        <v>55.8</v>
      </c>
      <c r="H11">
        <f>D11+E11+F11+G11</f>
        <v>92.25</v>
      </c>
      <c r="I11" t="str">
        <f t="shared" si="0"/>
        <v>excellent</v>
      </c>
    </row>
    <row r="12" spans="1:9">
      <c r="A12">
        <v>2</v>
      </c>
      <c r="B12">
        <v>130018015</v>
      </c>
      <c r="C12" t="s">
        <v>119</v>
      </c>
      <c r="D12">
        <v>5.8574999999999999</v>
      </c>
      <c r="E12">
        <v>17.806249999999999</v>
      </c>
      <c r="F12">
        <v>5.6750000000000007</v>
      </c>
      <c r="G12">
        <v>36.299999999999997</v>
      </c>
      <c r="H12">
        <f>D12+E12+F12+G12</f>
        <v>65.638750000000002</v>
      </c>
      <c r="I12" t="str">
        <f t="shared" si="0"/>
        <v>pass</v>
      </c>
    </row>
    <row r="13" spans="1:9">
      <c r="A13">
        <v>2</v>
      </c>
      <c r="B13">
        <v>130018016</v>
      </c>
      <c r="C13" t="s">
        <v>120</v>
      </c>
      <c r="D13">
        <v>7.1575000000000006</v>
      </c>
      <c r="E13">
        <v>17.547000000000001</v>
      </c>
      <c r="F13">
        <v>8.5750000000000011</v>
      </c>
      <c r="G13">
        <v>44.4</v>
      </c>
      <c r="H13">
        <f>D13+E13+F13+G13</f>
        <v>77.679500000000004</v>
      </c>
      <c r="I13" t="str">
        <f t="shared" si="0"/>
        <v>pass</v>
      </c>
    </row>
    <row r="14" spans="1:9">
      <c r="A14">
        <v>2</v>
      </c>
      <c r="B14">
        <v>130018017</v>
      </c>
      <c r="C14" t="s">
        <v>121</v>
      </c>
      <c r="D14">
        <v>7.8287500000000003</v>
      </c>
      <c r="E14">
        <v>19.75</v>
      </c>
      <c r="F14">
        <v>9.2000000000000011</v>
      </c>
      <c r="G14">
        <v>50.4</v>
      </c>
      <c r="H14">
        <f>D14+E14+F14+G14</f>
        <v>87.178750000000008</v>
      </c>
      <c r="I14" t="str">
        <f t="shared" si="0"/>
        <v>excellent</v>
      </c>
    </row>
    <row r="15" spans="1:9">
      <c r="A15">
        <v>1</v>
      </c>
      <c r="B15">
        <v>130018045</v>
      </c>
      <c r="C15" t="s">
        <v>122</v>
      </c>
      <c r="D15">
        <v>8.5670000000000002</v>
      </c>
      <c r="E15">
        <v>14.175000000000001</v>
      </c>
      <c r="F15">
        <v>9.4599999999999991</v>
      </c>
      <c r="G15">
        <v>54</v>
      </c>
      <c r="H15">
        <v>86.201999999999998</v>
      </c>
      <c r="I15" t="str">
        <f t="shared" si="0"/>
        <v>excellent</v>
      </c>
    </row>
    <row r="16" spans="1:9">
      <c r="A16">
        <v>1</v>
      </c>
      <c r="B16">
        <v>130018004</v>
      </c>
      <c r="C16" t="s">
        <v>123</v>
      </c>
      <c r="D16">
        <v>8.402000000000001</v>
      </c>
      <c r="E16">
        <v>17.05</v>
      </c>
      <c r="F16">
        <v>8.74</v>
      </c>
      <c r="G16">
        <v>51.9</v>
      </c>
      <c r="H16">
        <v>86.091999999999999</v>
      </c>
      <c r="I16" t="str">
        <f t="shared" si="0"/>
        <v>excellent</v>
      </c>
    </row>
    <row r="17" spans="1:9">
      <c r="A17">
        <v>1</v>
      </c>
      <c r="B17">
        <v>130018063</v>
      </c>
      <c r="C17" t="s">
        <v>124</v>
      </c>
      <c r="D17">
        <v>8.0489999999999995</v>
      </c>
      <c r="E17">
        <v>15.4</v>
      </c>
      <c r="F17">
        <v>7.42</v>
      </c>
      <c r="G17">
        <v>54.9</v>
      </c>
      <c r="H17">
        <v>85.769000000000005</v>
      </c>
      <c r="I17" t="str">
        <f t="shared" si="0"/>
        <v>excellent</v>
      </c>
    </row>
    <row r="18" spans="1:9">
      <c r="A18">
        <v>1</v>
      </c>
      <c r="B18">
        <v>130018036</v>
      </c>
      <c r="C18" t="s">
        <v>125</v>
      </c>
      <c r="D18">
        <v>8.6140000000000008</v>
      </c>
      <c r="E18">
        <v>16.2</v>
      </c>
      <c r="F18">
        <v>8.74</v>
      </c>
      <c r="G18">
        <v>52.199999999999996</v>
      </c>
      <c r="H18">
        <v>85.753999999999991</v>
      </c>
      <c r="I18" t="str">
        <f t="shared" si="0"/>
        <v>excellent</v>
      </c>
    </row>
    <row r="19" spans="1:9">
      <c r="A19">
        <v>1</v>
      </c>
      <c r="B19">
        <v>130018029</v>
      </c>
      <c r="C19" t="s">
        <v>126</v>
      </c>
      <c r="D19">
        <v>8.0519999999999996</v>
      </c>
      <c r="E19">
        <v>17.600000000000001</v>
      </c>
      <c r="F19">
        <v>8.74</v>
      </c>
      <c r="G19">
        <v>50.4</v>
      </c>
      <c r="H19">
        <v>84.792000000000002</v>
      </c>
      <c r="I19" t="str">
        <f t="shared" si="0"/>
        <v>excellent</v>
      </c>
    </row>
    <row r="20" spans="1:9">
      <c r="A20">
        <v>2</v>
      </c>
      <c r="B20">
        <v>130018018</v>
      </c>
      <c r="C20" t="s">
        <v>127</v>
      </c>
      <c r="D20">
        <v>8.6150000000000002</v>
      </c>
      <c r="E20">
        <v>19.3</v>
      </c>
      <c r="F20">
        <v>10</v>
      </c>
      <c r="G20">
        <v>45</v>
      </c>
      <c r="H20">
        <f t="shared" ref="H20:H26" si="1">D20+E20+F20+G20</f>
        <v>82.914999999999992</v>
      </c>
      <c r="I20" t="str">
        <f t="shared" si="0"/>
        <v>excellent</v>
      </c>
    </row>
    <row r="21" spans="1:9">
      <c r="A21">
        <v>2</v>
      </c>
      <c r="B21">
        <v>130018020</v>
      </c>
      <c r="C21" t="s">
        <v>128</v>
      </c>
      <c r="D21">
        <v>5.2324999999999999</v>
      </c>
      <c r="E21">
        <v>17.625</v>
      </c>
      <c r="F21">
        <v>5.6750000000000007</v>
      </c>
      <c r="G21">
        <v>32.1</v>
      </c>
      <c r="H21">
        <f t="shared" si="1"/>
        <v>60.632500000000007</v>
      </c>
      <c r="I21" t="str">
        <f t="shared" si="0"/>
        <v>pass</v>
      </c>
    </row>
    <row r="22" spans="1:9">
      <c r="A22">
        <v>2</v>
      </c>
      <c r="B22">
        <v>130018021</v>
      </c>
      <c r="C22" t="s">
        <v>129</v>
      </c>
      <c r="D22">
        <v>6.0362499999999999</v>
      </c>
      <c r="E22">
        <v>17.75</v>
      </c>
      <c r="F22">
        <v>7.8500000000000005</v>
      </c>
      <c r="G22">
        <v>34.799999999999997</v>
      </c>
      <c r="H22">
        <f t="shared" si="1"/>
        <v>66.436250000000001</v>
      </c>
      <c r="I22" t="str">
        <f t="shared" si="0"/>
        <v>pass</v>
      </c>
    </row>
    <row r="23" spans="1:9">
      <c r="A23">
        <v>2</v>
      </c>
      <c r="B23">
        <v>130018022</v>
      </c>
      <c r="C23" t="s">
        <v>130</v>
      </c>
      <c r="D23">
        <v>7.7025000000000006</v>
      </c>
      <c r="E23">
        <v>20</v>
      </c>
      <c r="F23">
        <v>10</v>
      </c>
      <c r="G23">
        <v>50.1</v>
      </c>
      <c r="H23">
        <f t="shared" si="1"/>
        <v>87.802500000000009</v>
      </c>
      <c r="I23" t="str">
        <f t="shared" si="0"/>
        <v>excellent</v>
      </c>
    </row>
    <row r="24" spans="1:9">
      <c r="A24">
        <v>2</v>
      </c>
      <c r="B24">
        <v>130018028</v>
      </c>
      <c r="C24" t="s">
        <v>131</v>
      </c>
      <c r="D24">
        <v>5.74</v>
      </c>
      <c r="E24">
        <v>17.59075</v>
      </c>
      <c r="F24">
        <v>7.8500000000000005</v>
      </c>
      <c r="G24">
        <v>32.699999999999996</v>
      </c>
      <c r="H24">
        <f t="shared" si="1"/>
        <v>63.880749999999999</v>
      </c>
      <c r="I24" t="str">
        <f t="shared" si="0"/>
        <v>pass</v>
      </c>
    </row>
    <row r="25" spans="1:9">
      <c r="A25">
        <v>2</v>
      </c>
      <c r="B25">
        <v>130018030</v>
      </c>
      <c r="C25" t="s">
        <v>132</v>
      </c>
      <c r="D25">
        <v>7.8937500000000007</v>
      </c>
      <c r="E25">
        <v>17.175000000000001</v>
      </c>
      <c r="F25">
        <v>7.7750000000000004</v>
      </c>
      <c r="G25">
        <v>45.9</v>
      </c>
      <c r="H25">
        <f t="shared" si="1"/>
        <v>78.743750000000006</v>
      </c>
      <c r="I25" t="str">
        <f t="shared" si="0"/>
        <v>pass</v>
      </c>
    </row>
    <row r="26" spans="1:9">
      <c r="A26">
        <v>2</v>
      </c>
      <c r="B26">
        <v>130018037</v>
      </c>
      <c r="C26" t="s">
        <v>133</v>
      </c>
      <c r="D26">
        <v>5.8412500000000005</v>
      </c>
      <c r="E26">
        <v>17.206250000000001</v>
      </c>
      <c r="F26">
        <v>7.8500000000000005</v>
      </c>
      <c r="G26">
        <v>29.7</v>
      </c>
      <c r="H26">
        <f t="shared" si="1"/>
        <v>60.597499999999997</v>
      </c>
      <c r="I26" t="str">
        <f t="shared" si="0"/>
        <v>pass</v>
      </c>
    </row>
    <row r="27" spans="1:9">
      <c r="A27">
        <v>1</v>
      </c>
      <c r="B27">
        <v>130018024</v>
      </c>
      <c r="C27" t="s">
        <v>134</v>
      </c>
      <c r="D27">
        <v>7.6590000000000007</v>
      </c>
      <c r="E27">
        <v>14.524999999999999</v>
      </c>
      <c r="F27">
        <v>9.64</v>
      </c>
      <c r="G27">
        <v>49.8</v>
      </c>
      <c r="H27">
        <v>81.623999999999995</v>
      </c>
      <c r="I27" t="str">
        <f t="shared" si="0"/>
        <v>excellent</v>
      </c>
    </row>
    <row r="28" spans="1:9">
      <c r="A28">
        <v>1</v>
      </c>
      <c r="B28">
        <v>130009020</v>
      </c>
      <c r="C28" t="s">
        <v>135</v>
      </c>
      <c r="D28">
        <v>7.8870000000000005</v>
      </c>
      <c r="E28">
        <v>15.3</v>
      </c>
      <c r="F28">
        <v>8.82</v>
      </c>
      <c r="G28">
        <v>49.5</v>
      </c>
      <c r="H28">
        <v>81.507000000000005</v>
      </c>
      <c r="I28" t="str">
        <f>IF(H28&gt;80,"excellent",IF(H28&lt;60,"makeup","pass"))</f>
        <v>excellent</v>
      </c>
    </row>
    <row r="29" spans="1:9">
      <c r="A29">
        <v>1</v>
      </c>
      <c r="B29">
        <v>130018034</v>
      </c>
      <c r="C29" t="s">
        <v>136</v>
      </c>
      <c r="D29">
        <v>7.2620000000000005</v>
      </c>
      <c r="E29">
        <v>16.475000000000001</v>
      </c>
      <c r="F29">
        <v>8.52</v>
      </c>
      <c r="G29">
        <v>48.6</v>
      </c>
      <c r="H29">
        <v>80.856999999999999</v>
      </c>
      <c r="I29" t="str">
        <f t="shared" si="0"/>
        <v>excellent</v>
      </c>
    </row>
    <row r="30" spans="1:9">
      <c r="A30">
        <v>2</v>
      </c>
      <c r="B30">
        <v>130018040</v>
      </c>
      <c r="C30" t="s">
        <v>137</v>
      </c>
      <c r="D30">
        <v>9.2074999999999996</v>
      </c>
      <c r="E30">
        <v>17.975000000000001</v>
      </c>
      <c r="F30">
        <v>9.4</v>
      </c>
      <c r="G30">
        <v>56.4</v>
      </c>
      <c r="H30">
        <f>D30+E30+F30+G30</f>
        <v>92.982500000000002</v>
      </c>
      <c r="I30" t="str">
        <f t="shared" si="0"/>
        <v>excellent</v>
      </c>
    </row>
    <row r="31" spans="1:9">
      <c r="A31">
        <v>1</v>
      </c>
      <c r="B31">
        <v>130018062</v>
      </c>
      <c r="C31" t="s">
        <v>138</v>
      </c>
      <c r="D31">
        <v>7.3109999999999999</v>
      </c>
      <c r="E31">
        <v>13.25</v>
      </c>
      <c r="F31">
        <v>8.74</v>
      </c>
      <c r="G31">
        <v>49.199999999999996</v>
      </c>
      <c r="H31">
        <v>78.501000000000005</v>
      </c>
      <c r="I31" t="str">
        <f t="shared" si="0"/>
        <v>pass</v>
      </c>
    </row>
    <row r="32" spans="1:9">
      <c r="A32">
        <v>2</v>
      </c>
      <c r="B32">
        <v>130018041</v>
      </c>
      <c r="C32" t="s">
        <v>139</v>
      </c>
      <c r="D32">
        <v>7.3237500000000004</v>
      </c>
      <c r="E32">
        <v>16.90625</v>
      </c>
      <c r="F32">
        <v>7.2</v>
      </c>
      <c r="G32">
        <v>38.1</v>
      </c>
      <c r="H32">
        <f>D32+E32+F32+G32</f>
        <v>69.53</v>
      </c>
      <c r="I32" t="str">
        <f t="shared" si="0"/>
        <v>pass</v>
      </c>
    </row>
    <row r="33" spans="1:9">
      <c r="A33">
        <v>1</v>
      </c>
      <c r="B33">
        <v>130018074</v>
      </c>
      <c r="C33" t="s">
        <v>140</v>
      </c>
      <c r="D33">
        <v>6.1</v>
      </c>
      <c r="E33">
        <v>14.674999999999999</v>
      </c>
      <c r="F33">
        <v>9.64</v>
      </c>
      <c r="G33">
        <v>47.4</v>
      </c>
      <c r="H33">
        <v>77.814999999999998</v>
      </c>
      <c r="I33" t="str">
        <f t="shared" si="0"/>
        <v>pass</v>
      </c>
    </row>
    <row r="34" spans="1:9">
      <c r="A34">
        <v>2</v>
      </c>
      <c r="B34">
        <v>130018042</v>
      </c>
      <c r="C34" t="s">
        <v>141</v>
      </c>
      <c r="D34">
        <v>9.0124999999999993</v>
      </c>
      <c r="E34">
        <v>18.84375</v>
      </c>
      <c r="F34">
        <v>9.2000000000000011</v>
      </c>
      <c r="G34">
        <v>54.9</v>
      </c>
      <c r="H34">
        <f>D34+E34+F34+G34</f>
        <v>91.956249999999997</v>
      </c>
      <c r="I34" t="str">
        <f t="shared" si="0"/>
        <v>excellent</v>
      </c>
    </row>
    <row r="35" spans="1:9">
      <c r="A35">
        <v>1</v>
      </c>
      <c r="B35">
        <v>130018050</v>
      </c>
      <c r="C35" t="s">
        <v>142</v>
      </c>
      <c r="D35">
        <v>8.597999999999999</v>
      </c>
      <c r="E35">
        <v>15.2</v>
      </c>
      <c r="F35">
        <v>7.9</v>
      </c>
      <c r="G35">
        <v>44.699999999999996</v>
      </c>
      <c r="H35">
        <v>76.397999999999996</v>
      </c>
      <c r="I35" t="str">
        <f t="shared" si="0"/>
        <v>pass</v>
      </c>
    </row>
    <row r="36" spans="1:9">
      <c r="A36">
        <v>1</v>
      </c>
      <c r="B36">
        <v>130018083</v>
      </c>
      <c r="C36" t="s">
        <v>143</v>
      </c>
      <c r="D36">
        <v>6.641</v>
      </c>
      <c r="E36">
        <v>14.4</v>
      </c>
      <c r="F36">
        <v>5.82</v>
      </c>
      <c r="G36">
        <v>48.9</v>
      </c>
      <c r="H36">
        <v>75.760999999999996</v>
      </c>
      <c r="I36" t="str">
        <f t="shared" si="0"/>
        <v>pass</v>
      </c>
    </row>
    <row r="37" spans="1:9">
      <c r="A37">
        <v>1</v>
      </c>
      <c r="B37">
        <v>130018080</v>
      </c>
      <c r="C37" t="s">
        <v>144</v>
      </c>
      <c r="D37">
        <v>6.2449999999999992</v>
      </c>
      <c r="E37">
        <v>14.275</v>
      </c>
      <c r="F37">
        <v>6.94</v>
      </c>
      <c r="G37">
        <v>48</v>
      </c>
      <c r="H37">
        <v>75.460000000000008</v>
      </c>
      <c r="I37" t="str">
        <f t="shared" si="0"/>
        <v>pass</v>
      </c>
    </row>
    <row r="38" spans="1:9">
      <c r="A38">
        <v>2</v>
      </c>
      <c r="B38">
        <v>130018043</v>
      </c>
      <c r="C38" t="s">
        <v>145</v>
      </c>
      <c r="D38">
        <v>5.4024999999999999</v>
      </c>
      <c r="E38">
        <v>18.993749999999999</v>
      </c>
      <c r="F38">
        <v>7.8500000000000005</v>
      </c>
      <c r="G38">
        <v>35.4</v>
      </c>
      <c r="H38">
        <f>D38+E38+F38+G38</f>
        <v>67.646249999999995</v>
      </c>
      <c r="I38" t="str">
        <f t="shared" si="0"/>
        <v>pass</v>
      </c>
    </row>
    <row r="39" spans="1:9">
      <c r="A39">
        <v>1</v>
      </c>
      <c r="B39">
        <v>130018039</v>
      </c>
      <c r="C39" t="s">
        <v>146</v>
      </c>
      <c r="D39">
        <v>7.6340000000000003</v>
      </c>
      <c r="E39">
        <v>11.65</v>
      </c>
      <c r="F39">
        <v>7.94</v>
      </c>
      <c r="G39">
        <v>47.1</v>
      </c>
      <c r="H39">
        <v>74.323999999999998</v>
      </c>
      <c r="I39" t="str">
        <f t="shared" si="0"/>
        <v>pass</v>
      </c>
    </row>
    <row r="40" spans="1:9">
      <c r="A40">
        <v>1</v>
      </c>
      <c r="B40">
        <v>130018025</v>
      </c>
      <c r="C40" t="s">
        <v>147</v>
      </c>
      <c r="D40">
        <v>7.6639999999999997</v>
      </c>
      <c r="E40">
        <v>13.49</v>
      </c>
      <c r="F40">
        <v>5.62</v>
      </c>
      <c r="G40">
        <v>45.9</v>
      </c>
      <c r="H40">
        <v>72.674000000000007</v>
      </c>
      <c r="I40" t="str">
        <f t="shared" si="0"/>
        <v>pass</v>
      </c>
    </row>
    <row r="41" spans="1:9">
      <c r="A41">
        <v>2</v>
      </c>
      <c r="B41">
        <v>130018046</v>
      </c>
      <c r="C41" t="s">
        <v>148</v>
      </c>
      <c r="D41">
        <v>7.4362499999999994</v>
      </c>
      <c r="E41">
        <v>18.206250000000001</v>
      </c>
      <c r="F41">
        <v>8.6</v>
      </c>
      <c r="G41">
        <v>54</v>
      </c>
      <c r="H41">
        <f>D41+E41+F41+G41</f>
        <v>88.242500000000007</v>
      </c>
      <c r="I41" t="str">
        <f t="shared" si="0"/>
        <v>excellent</v>
      </c>
    </row>
    <row r="42" spans="1:9">
      <c r="A42">
        <v>1</v>
      </c>
      <c r="B42">
        <v>130018054</v>
      </c>
      <c r="C42" t="s">
        <v>149</v>
      </c>
      <c r="D42">
        <v>5.984</v>
      </c>
      <c r="E42">
        <v>13.209999999999999</v>
      </c>
      <c r="F42">
        <v>9.64</v>
      </c>
      <c r="G42">
        <v>42.6</v>
      </c>
      <c r="H42">
        <v>71.433999999999997</v>
      </c>
      <c r="I42" t="str">
        <f t="shared" si="0"/>
        <v>pass</v>
      </c>
    </row>
    <row r="43" spans="1:9">
      <c r="A43">
        <v>1</v>
      </c>
      <c r="B43">
        <v>130018023</v>
      </c>
      <c r="C43" t="s">
        <v>150</v>
      </c>
      <c r="D43">
        <v>7.484</v>
      </c>
      <c r="E43">
        <v>14.032500000000001</v>
      </c>
      <c r="F43">
        <v>7.7799999999999994</v>
      </c>
      <c r="G43">
        <v>40.5</v>
      </c>
      <c r="H43">
        <v>69.796500000000009</v>
      </c>
      <c r="I43" t="str">
        <f t="shared" si="0"/>
        <v>pass</v>
      </c>
    </row>
    <row r="44" spans="1:9">
      <c r="A44">
        <v>2</v>
      </c>
      <c r="B44">
        <v>130018047</v>
      </c>
      <c r="C44" t="s">
        <v>151</v>
      </c>
      <c r="D44">
        <v>7.6150000000000002</v>
      </c>
      <c r="E44">
        <v>15.68125</v>
      </c>
      <c r="F44">
        <v>7.2</v>
      </c>
      <c r="G44">
        <v>36</v>
      </c>
      <c r="H44">
        <f>D44+E44+F44+G44</f>
        <v>66.496250000000003</v>
      </c>
      <c r="I44" t="str">
        <f t="shared" si="0"/>
        <v>pass</v>
      </c>
    </row>
    <row r="45" spans="1:9">
      <c r="A45">
        <v>1</v>
      </c>
      <c r="B45">
        <v>130018075</v>
      </c>
      <c r="C45" t="s">
        <v>152</v>
      </c>
      <c r="D45">
        <v>6.2959999999999994</v>
      </c>
      <c r="E45">
        <v>12.725000000000001</v>
      </c>
      <c r="F45">
        <v>7.94</v>
      </c>
      <c r="G45">
        <v>42</v>
      </c>
      <c r="H45">
        <v>68.960999999999999</v>
      </c>
      <c r="I45" t="str">
        <f t="shared" si="0"/>
        <v>pass</v>
      </c>
    </row>
    <row r="46" spans="1:9">
      <c r="A46">
        <v>1</v>
      </c>
      <c r="B46">
        <v>130018008</v>
      </c>
      <c r="C46" t="s">
        <v>25</v>
      </c>
      <c r="D46">
        <v>5.8120000000000003</v>
      </c>
      <c r="E46">
        <v>13.75</v>
      </c>
      <c r="F46">
        <v>8.82</v>
      </c>
      <c r="G46">
        <v>39.299999999999997</v>
      </c>
      <c r="H46">
        <v>67.682000000000002</v>
      </c>
      <c r="I46" t="str">
        <f t="shared" si="0"/>
        <v>pass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9E85-F045-4D13-94F0-C3B474958209}">
  <dimension ref="A1:H46"/>
  <sheetViews>
    <sheetView workbookViewId="0">
      <pane ySplit="1" topLeftCell="A8" activePane="bottomLeft" state="frozen"/>
      <selection pane="bottomLeft" activeCell="H18" sqref="H18"/>
    </sheetView>
  </sheetViews>
  <sheetFormatPr defaultRowHeight="14.25"/>
  <sheetData>
    <row r="1" spans="1:8">
      <c r="A1" t="s">
        <v>85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107</v>
      </c>
      <c r="H1" t="s">
        <v>108</v>
      </c>
    </row>
    <row r="2" spans="1:8">
      <c r="A2">
        <v>2</v>
      </c>
      <c r="B2">
        <v>130018002</v>
      </c>
      <c r="C2" t="s">
        <v>110</v>
      </c>
      <c r="D2">
        <v>5.3087499999999999</v>
      </c>
      <c r="E2">
        <v>19.125</v>
      </c>
      <c r="F2">
        <v>8.65</v>
      </c>
      <c r="G2">
        <v>39.299999999999997</v>
      </c>
      <c r="H2">
        <f>D2+E2+F2+G2</f>
        <v>72.383749999999992</v>
      </c>
    </row>
    <row r="3" spans="1:8">
      <c r="A3">
        <v>2</v>
      </c>
      <c r="B3">
        <v>130018003</v>
      </c>
      <c r="C3" t="s">
        <v>111</v>
      </c>
      <c r="D3">
        <v>7.65625</v>
      </c>
      <c r="E3">
        <v>16.3125</v>
      </c>
      <c r="F3">
        <v>8.6</v>
      </c>
      <c r="G3">
        <v>50.1</v>
      </c>
      <c r="H3">
        <f t="shared" ref="H3:H46" si="0">D3+E3+F3+G3</f>
        <v>82.668750000000003</v>
      </c>
    </row>
    <row r="4" spans="1:8">
      <c r="A4">
        <v>2</v>
      </c>
      <c r="B4">
        <v>130018005</v>
      </c>
      <c r="C4" t="s">
        <v>112</v>
      </c>
      <c r="D4">
        <v>6.8687500000000004</v>
      </c>
      <c r="E4">
        <v>17.681249999999999</v>
      </c>
      <c r="F4">
        <v>8.5750000000000011</v>
      </c>
      <c r="G4">
        <v>42.3</v>
      </c>
      <c r="H4">
        <f t="shared" si="0"/>
        <v>75.424999999999997</v>
      </c>
    </row>
    <row r="5" spans="1:8">
      <c r="A5">
        <v>2</v>
      </c>
      <c r="B5">
        <v>130018011</v>
      </c>
      <c r="C5" t="s">
        <v>113</v>
      </c>
      <c r="D5">
        <v>3.5950000000000002</v>
      </c>
      <c r="E5">
        <v>10.887499999999999</v>
      </c>
      <c r="F5">
        <v>7.6000000000000005</v>
      </c>
      <c r="G5">
        <v>20.099999999999998</v>
      </c>
      <c r="H5">
        <f t="shared" si="0"/>
        <v>42.182499999999997</v>
      </c>
    </row>
    <row r="6" spans="1:8">
      <c r="A6">
        <v>1</v>
      </c>
      <c r="B6">
        <v>130018076</v>
      </c>
      <c r="C6" t="s">
        <v>114</v>
      </c>
      <c r="D6">
        <v>9.02</v>
      </c>
      <c r="E6">
        <v>17.925000000000001</v>
      </c>
      <c r="F6">
        <v>9.16</v>
      </c>
      <c r="G6">
        <v>54.6</v>
      </c>
      <c r="H6">
        <f t="shared" si="0"/>
        <v>90.705000000000013</v>
      </c>
    </row>
    <row r="7" spans="1:8">
      <c r="A7">
        <v>1</v>
      </c>
      <c r="B7">
        <v>130013035</v>
      </c>
      <c r="C7" t="s">
        <v>115</v>
      </c>
      <c r="D7">
        <v>8.5440000000000005</v>
      </c>
      <c r="E7">
        <v>18.475000000000001</v>
      </c>
      <c r="F7">
        <v>7.42</v>
      </c>
      <c r="G7">
        <v>55.5</v>
      </c>
      <c r="H7">
        <f t="shared" si="0"/>
        <v>89.938999999999993</v>
      </c>
    </row>
    <row r="8" spans="1:8">
      <c r="A8">
        <v>1</v>
      </c>
      <c r="B8">
        <v>130018069</v>
      </c>
      <c r="C8" t="s">
        <v>116</v>
      </c>
      <c r="D8">
        <v>8.1050000000000004</v>
      </c>
      <c r="E8">
        <v>17.375</v>
      </c>
      <c r="F8">
        <v>9.16</v>
      </c>
      <c r="G8">
        <v>53.699999999999996</v>
      </c>
      <c r="H8">
        <f t="shared" si="0"/>
        <v>88.34</v>
      </c>
    </row>
    <row r="9" spans="1:8">
      <c r="A9">
        <v>2</v>
      </c>
      <c r="B9">
        <v>130018012</v>
      </c>
      <c r="C9" t="s">
        <v>110</v>
      </c>
      <c r="D9">
        <v>4.5687499999999996</v>
      </c>
      <c r="E9">
        <v>10.168749999999999</v>
      </c>
      <c r="F9">
        <v>7.6000000000000005</v>
      </c>
      <c r="G9">
        <v>26.7</v>
      </c>
      <c r="H9">
        <f t="shared" si="0"/>
        <v>49.037499999999994</v>
      </c>
    </row>
    <row r="10" spans="1:8">
      <c r="A10">
        <v>1</v>
      </c>
      <c r="B10">
        <v>130018072</v>
      </c>
      <c r="C10" t="s">
        <v>117</v>
      </c>
      <c r="D10">
        <v>9.16</v>
      </c>
      <c r="E10">
        <v>16.55</v>
      </c>
      <c r="F10">
        <v>9.64</v>
      </c>
      <c r="G10">
        <v>52.8</v>
      </c>
      <c r="H10">
        <f t="shared" si="0"/>
        <v>88.15</v>
      </c>
    </row>
    <row r="11" spans="1:8">
      <c r="A11">
        <v>2</v>
      </c>
      <c r="B11">
        <v>13001801</v>
      </c>
      <c r="C11" t="s">
        <v>118</v>
      </c>
      <c r="D11">
        <v>9.1</v>
      </c>
      <c r="E11">
        <v>19.3</v>
      </c>
      <c r="F11">
        <v>8.0500000000000007</v>
      </c>
      <c r="G11">
        <v>55.8</v>
      </c>
      <c r="H11">
        <f t="shared" si="0"/>
        <v>92.25</v>
      </c>
    </row>
    <row r="12" spans="1:8">
      <c r="A12">
        <v>2</v>
      </c>
      <c r="B12">
        <v>130018015</v>
      </c>
      <c r="C12" t="s">
        <v>119</v>
      </c>
      <c r="D12">
        <v>5.8574999999999999</v>
      </c>
      <c r="E12">
        <v>17.806249999999999</v>
      </c>
      <c r="F12">
        <v>5.6750000000000007</v>
      </c>
      <c r="G12">
        <v>36.299999999999997</v>
      </c>
      <c r="H12">
        <f t="shared" si="0"/>
        <v>65.638750000000002</v>
      </c>
    </row>
    <row r="13" spans="1:8">
      <c r="A13">
        <v>2</v>
      </c>
      <c r="B13">
        <v>130018016</v>
      </c>
      <c r="C13" t="s">
        <v>120</v>
      </c>
      <c r="D13">
        <v>7.1575000000000006</v>
      </c>
      <c r="E13">
        <v>17.547000000000001</v>
      </c>
      <c r="F13">
        <v>8.5750000000000011</v>
      </c>
      <c r="G13">
        <v>44.4</v>
      </c>
      <c r="H13">
        <f t="shared" si="0"/>
        <v>77.679500000000004</v>
      </c>
    </row>
    <row r="14" spans="1:8">
      <c r="A14">
        <v>2</v>
      </c>
      <c r="B14">
        <v>130018017</v>
      </c>
      <c r="C14" t="s">
        <v>121</v>
      </c>
      <c r="D14">
        <v>7.8287500000000003</v>
      </c>
      <c r="E14">
        <v>19.75</v>
      </c>
      <c r="F14">
        <v>9.2000000000000011</v>
      </c>
      <c r="G14">
        <v>50.4</v>
      </c>
      <c r="H14">
        <f t="shared" si="0"/>
        <v>87.178750000000008</v>
      </c>
    </row>
    <row r="15" spans="1:8">
      <c r="A15">
        <v>1</v>
      </c>
      <c r="B15">
        <v>130018045</v>
      </c>
      <c r="C15" t="s">
        <v>122</v>
      </c>
      <c r="D15">
        <v>8.5670000000000002</v>
      </c>
      <c r="E15">
        <v>14.175000000000001</v>
      </c>
      <c r="F15">
        <v>9.4599999999999991</v>
      </c>
      <c r="G15">
        <v>54</v>
      </c>
      <c r="H15">
        <f t="shared" si="0"/>
        <v>86.201999999999998</v>
      </c>
    </row>
    <row r="16" spans="1:8">
      <c r="A16">
        <v>1</v>
      </c>
      <c r="B16">
        <v>130018004</v>
      </c>
      <c r="C16" t="s">
        <v>123</v>
      </c>
      <c r="D16">
        <v>8.402000000000001</v>
      </c>
      <c r="E16">
        <v>17.05</v>
      </c>
      <c r="F16">
        <v>8.74</v>
      </c>
      <c r="G16">
        <v>51.9</v>
      </c>
      <c r="H16">
        <f t="shared" si="0"/>
        <v>86.091999999999999</v>
      </c>
    </row>
    <row r="17" spans="1:8">
      <c r="A17">
        <v>1</v>
      </c>
      <c r="B17">
        <v>130018063</v>
      </c>
      <c r="C17" t="s">
        <v>124</v>
      </c>
      <c r="D17">
        <v>8.0489999999999995</v>
      </c>
      <c r="E17">
        <v>15.4</v>
      </c>
      <c r="F17">
        <v>7.42</v>
      </c>
      <c r="G17">
        <v>54.9</v>
      </c>
      <c r="H17">
        <f t="shared" si="0"/>
        <v>85.769000000000005</v>
      </c>
    </row>
    <row r="18" spans="1:8">
      <c r="A18">
        <v>1</v>
      </c>
      <c r="B18">
        <v>130018036</v>
      </c>
      <c r="C18" t="s">
        <v>125</v>
      </c>
      <c r="D18">
        <v>8.6140000000000008</v>
      </c>
      <c r="E18">
        <v>16.2</v>
      </c>
      <c r="F18">
        <v>8.74</v>
      </c>
      <c r="G18">
        <v>52.199999999999996</v>
      </c>
      <c r="H18">
        <f t="shared" si="0"/>
        <v>85.753999999999991</v>
      </c>
    </row>
    <row r="19" spans="1:8">
      <c r="A19">
        <v>1</v>
      </c>
      <c r="B19">
        <v>130018029</v>
      </c>
      <c r="C19" t="s">
        <v>126</v>
      </c>
      <c r="D19">
        <v>8.0519999999999996</v>
      </c>
      <c r="E19">
        <v>17.600000000000001</v>
      </c>
      <c r="F19">
        <v>8.74</v>
      </c>
      <c r="G19">
        <v>50.4</v>
      </c>
      <c r="H19">
        <f t="shared" si="0"/>
        <v>84.792000000000002</v>
      </c>
    </row>
    <row r="20" spans="1:8">
      <c r="A20">
        <v>2</v>
      </c>
      <c r="B20">
        <v>130018018</v>
      </c>
      <c r="C20" t="s">
        <v>127</v>
      </c>
      <c r="D20">
        <v>8.6150000000000002</v>
      </c>
      <c r="E20">
        <v>19.3</v>
      </c>
      <c r="F20">
        <v>10</v>
      </c>
      <c r="G20">
        <v>45</v>
      </c>
      <c r="H20">
        <f t="shared" si="0"/>
        <v>82.914999999999992</v>
      </c>
    </row>
    <row r="21" spans="1:8">
      <c r="A21">
        <v>2</v>
      </c>
      <c r="B21">
        <v>130018020</v>
      </c>
      <c r="C21" t="s">
        <v>128</v>
      </c>
      <c r="D21">
        <v>5.2324999999999999</v>
      </c>
      <c r="E21">
        <v>17.625</v>
      </c>
      <c r="F21">
        <v>5.6750000000000007</v>
      </c>
      <c r="G21">
        <v>32.1</v>
      </c>
      <c r="H21">
        <f t="shared" si="0"/>
        <v>60.632500000000007</v>
      </c>
    </row>
    <row r="22" spans="1:8">
      <c r="A22">
        <v>2</v>
      </c>
      <c r="B22">
        <v>130018021</v>
      </c>
      <c r="C22" t="s">
        <v>129</v>
      </c>
      <c r="D22">
        <v>6.0362499999999999</v>
      </c>
      <c r="E22">
        <v>17.75</v>
      </c>
      <c r="F22">
        <v>7.8500000000000005</v>
      </c>
      <c r="G22">
        <v>34.799999999999997</v>
      </c>
      <c r="H22">
        <f t="shared" si="0"/>
        <v>66.436250000000001</v>
      </c>
    </row>
    <row r="23" spans="1:8">
      <c r="A23">
        <v>2</v>
      </c>
      <c r="B23">
        <v>130018022</v>
      </c>
      <c r="C23" t="s">
        <v>130</v>
      </c>
      <c r="D23">
        <v>7.7025000000000006</v>
      </c>
      <c r="E23">
        <v>20</v>
      </c>
      <c r="F23">
        <v>10</v>
      </c>
      <c r="G23">
        <v>50.1</v>
      </c>
      <c r="H23">
        <f t="shared" si="0"/>
        <v>87.802500000000009</v>
      </c>
    </row>
    <row r="24" spans="1:8">
      <c r="A24">
        <v>2</v>
      </c>
      <c r="B24">
        <v>130018028</v>
      </c>
      <c r="C24" t="s">
        <v>131</v>
      </c>
      <c r="D24">
        <v>5.74</v>
      </c>
      <c r="E24">
        <v>17.59075</v>
      </c>
      <c r="F24">
        <v>7.8500000000000005</v>
      </c>
      <c r="G24">
        <v>32.699999999999996</v>
      </c>
      <c r="H24">
        <f t="shared" si="0"/>
        <v>63.880749999999999</v>
      </c>
    </row>
    <row r="25" spans="1:8">
      <c r="A25">
        <v>2</v>
      </c>
      <c r="B25">
        <v>130018030</v>
      </c>
      <c r="C25" t="s">
        <v>132</v>
      </c>
      <c r="D25">
        <v>7.8937500000000007</v>
      </c>
      <c r="E25">
        <v>17.175000000000001</v>
      </c>
      <c r="F25">
        <v>7.7750000000000004</v>
      </c>
      <c r="G25">
        <v>45.9</v>
      </c>
      <c r="H25">
        <f t="shared" si="0"/>
        <v>78.743750000000006</v>
      </c>
    </row>
    <row r="26" spans="1:8">
      <c r="A26">
        <v>2</v>
      </c>
      <c r="B26">
        <v>130018037</v>
      </c>
      <c r="C26" t="s">
        <v>133</v>
      </c>
      <c r="D26">
        <v>5.8412500000000005</v>
      </c>
      <c r="E26">
        <v>17.206250000000001</v>
      </c>
      <c r="F26">
        <v>7.8500000000000005</v>
      </c>
      <c r="G26">
        <v>29.7</v>
      </c>
      <c r="H26">
        <f t="shared" si="0"/>
        <v>60.597499999999997</v>
      </c>
    </row>
    <row r="27" spans="1:8">
      <c r="A27">
        <v>1</v>
      </c>
      <c r="B27">
        <v>130018024</v>
      </c>
      <c r="C27" t="s">
        <v>134</v>
      </c>
      <c r="D27">
        <v>7.6590000000000007</v>
      </c>
      <c r="E27">
        <v>14.524999999999999</v>
      </c>
      <c r="F27">
        <v>9.64</v>
      </c>
      <c r="G27">
        <v>49.8</v>
      </c>
      <c r="H27">
        <f t="shared" si="0"/>
        <v>81.623999999999995</v>
      </c>
    </row>
    <row r="28" spans="1:8">
      <c r="A28">
        <v>1</v>
      </c>
      <c r="B28">
        <v>130009020</v>
      </c>
      <c r="C28" t="s">
        <v>135</v>
      </c>
      <c r="D28">
        <v>7.8870000000000005</v>
      </c>
      <c r="E28">
        <v>15.3</v>
      </c>
      <c r="F28">
        <v>8.82</v>
      </c>
      <c r="G28">
        <v>49.5</v>
      </c>
      <c r="H28">
        <f t="shared" si="0"/>
        <v>81.507000000000005</v>
      </c>
    </row>
    <row r="29" spans="1:8">
      <c r="A29">
        <v>1</v>
      </c>
      <c r="B29">
        <v>130018034</v>
      </c>
      <c r="C29" t="s">
        <v>136</v>
      </c>
      <c r="D29">
        <v>7.2620000000000005</v>
      </c>
      <c r="E29">
        <v>16.475000000000001</v>
      </c>
      <c r="F29">
        <v>8.52</v>
      </c>
      <c r="G29">
        <v>48.6</v>
      </c>
      <c r="H29">
        <f t="shared" si="0"/>
        <v>80.856999999999999</v>
      </c>
    </row>
    <row r="30" spans="1:8">
      <c r="A30">
        <v>2</v>
      </c>
      <c r="B30">
        <v>130018040</v>
      </c>
      <c r="C30" t="s">
        <v>137</v>
      </c>
      <c r="D30">
        <v>9.2074999999999996</v>
      </c>
      <c r="E30">
        <v>17.975000000000001</v>
      </c>
      <c r="F30">
        <v>9.4</v>
      </c>
      <c r="G30">
        <v>56.4</v>
      </c>
      <c r="H30">
        <f t="shared" si="0"/>
        <v>92.982500000000002</v>
      </c>
    </row>
    <row r="31" spans="1:8">
      <c r="A31">
        <v>1</v>
      </c>
      <c r="B31">
        <v>130018062</v>
      </c>
      <c r="C31" t="s">
        <v>138</v>
      </c>
      <c r="D31">
        <v>7.3109999999999999</v>
      </c>
      <c r="E31">
        <v>13.25</v>
      </c>
      <c r="F31">
        <v>8.74</v>
      </c>
      <c r="G31">
        <v>49.199999999999996</v>
      </c>
      <c r="H31">
        <f t="shared" si="0"/>
        <v>78.501000000000005</v>
      </c>
    </row>
    <row r="32" spans="1:8">
      <c r="A32">
        <v>2</v>
      </c>
      <c r="B32">
        <v>130018041</v>
      </c>
      <c r="C32" t="s">
        <v>139</v>
      </c>
      <c r="D32">
        <v>7.3237500000000004</v>
      </c>
      <c r="E32">
        <v>16.90625</v>
      </c>
      <c r="F32">
        <v>7.2</v>
      </c>
      <c r="G32">
        <v>38.1</v>
      </c>
      <c r="H32">
        <f t="shared" si="0"/>
        <v>69.53</v>
      </c>
    </row>
    <row r="33" spans="1:8">
      <c r="A33">
        <v>1</v>
      </c>
      <c r="B33">
        <v>130018074</v>
      </c>
      <c r="C33" t="s">
        <v>140</v>
      </c>
      <c r="D33">
        <v>6.1</v>
      </c>
      <c r="E33">
        <v>14.674999999999999</v>
      </c>
      <c r="F33">
        <v>9.64</v>
      </c>
      <c r="G33">
        <v>47.4</v>
      </c>
      <c r="H33">
        <f t="shared" si="0"/>
        <v>77.814999999999998</v>
      </c>
    </row>
    <row r="34" spans="1:8">
      <c r="A34">
        <v>2</v>
      </c>
      <c r="B34">
        <v>130018042</v>
      </c>
      <c r="C34" t="s">
        <v>141</v>
      </c>
      <c r="D34">
        <v>9.0124999999999993</v>
      </c>
      <c r="E34">
        <v>18.84375</v>
      </c>
      <c r="F34">
        <v>9.2000000000000011</v>
      </c>
      <c r="G34">
        <v>54.9</v>
      </c>
      <c r="H34">
        <f t="shared" si="0"/>
        <v>91.956249999999997</v>
      </c>
    </row>
    <row r="35" spans="1:8">
      <c r="A35">
        <v>1</v>
      </c>
      <c r="B35">
        <v>130018050</v>
      </c>
      <c r="C35" t="s">
        <v>142</v>
      </c>
      <c r="D35">
        <v>8.597999999999999</v>
      </c>
      <c r="E35">
        <v>15.2</v>
      </c>
      <c r="F35">
        <v>7.9</v>
      </c>
      <c r="G35">
        <v>44.699999999999996</v>
      </c>
      <c r="H35">
        <f t="shared" si="0"/>
        <v>76.397999999999996</v>
      </c>
    </row>
    <row r="36" spans="1:8">
      <c r="A36">
        <v>1</v>
      </c>
      <c r="B36">
        <v>130018083</v>
      </c>
      <c r="C36" t="s">
        <v>143</v>
      </c>
      <c r="D36">
        <v>6.641</v>
      </c>
      <c r="E36">
        <v>14.4</v>
      </c>
      <c r="F36">
        <v>5.82</v>
      </c>
      <c r="G36">
        <v>48.9</v>
      </c>
      <c r="H36">
        <f t="shared" si="0"/>
        <v>75.760999999999996</v>
      </c>
    </row>
    <row r="37" spans="1:8">
      <c r="A37">
        <v>1</v>
      </c>
      <c r="B37">
        <v>130018080</v>
      </c>
      <c r="C37" t="s">
        <v>144</v>
      </c>
      <c r="D37">
        <v>6.2449999999999992</v>
      </c>
      <c r="E37">
        <v>14.275</v>
      </c>
      <c r="F37">
        <v>6.94</v>
      </c>
      <c r="G37">
        <v>48</v>
      </c>
      <c r="H37">
        <f t="shared" si="0"/>
        <v>75.460000000000008</v>
      </c>
    </row>
    <row r="38" spans="1:8">
      <c r="A38">
        <v>2</v>
      </c>
      <c r="B38">
        <v>130018043</v>
      </c>
      <c r="C38" t="s">
        <v>145</v>
      </c>
      <c r="D38">
        <v>5.4024999999999999</v>
      </c>
      <c r="E38">
        <v>18.993749999999999</v>
      </c>
      <c r="F38">
        <v>7.8500000000000005</v>
      </c>
      <c r="G38">
        <v>35.4</v>
      </c>
      <c r="H38">
        <f t="shared" si="0"/>
        <v>67.646249999999995</v>
      </c>
    </row>
    <row r="39" spans="1:8">
      <c r="A39">
        <v>1</v>
      </c>
      <c r="B39">
        <v>130018039</v>
      </c>
      <c r="C39" t="s">
        <v>146</v>
      </c>
      <c r="D39">
        <v>7.6340000000000003</v>
      </c>
      <c r="E39">
        <v>11.65</v>
      </c>
      <c r="F39">
        <v>7.94</v>
      </c>
      <c r="G39">
        <v>47.1</v>
      </c>
      <c r="H39">
        <f t="shared" si="0"/>
        <v>74.323999999999998</v>
      </c>
    </row>
    <row r="40" spans="1:8">
      <c r="A40">
        <v>1</v>
      </c>
      <c r="B40">
        <v>130018025</v>
      </c>
      <c r="C40" t="s">
        <v>147</v>
      </c>
      <c r="D40">
        <v>7.6639999999999997</v>
      </c>
      <c r="E40">
        <v>13.49</v>
      </c>
      <c r="F40">
        <v>5.62</v>
      </c>
      <c r="G40">
        <v>45.9</v>
      </c>
      <c r="H40">
        <f t="shared" si="0"/>
        <v>72.674000000000007</v>
      </c>
    </row>
    <row r="41" spans="1:8">
      <c r="A41">
        <v>2</v>
      </c>
      <c r="B41">
        <v>130018046</v>
      </c>
      <c r="C41" t="s">
        <v>148</v>
      </c>
      <c r="D41">
        <v>7.4362499999999994</v>
      </c>
      <c r="E41">
        <v>18.206250000000001</v>
      </c>
      <c r="F41">
        <v>8.6</v>
      </c>
      <c r="G41">
        <v>54</v>
      </c>
      <c r="H41">
        <f t="shared" si="0"/>
        <v>88.242500000000007</v>
      </c>
    </row>
    <row r="42" spans="1:8">
      <c r="A42">
        <v>1</v>
      </c>
      <c r="B42">
        <v>130018054</v>
      </c>
      <c r="C42" t="s">
        <v>149</v>
      </c>
      <c r="D42">
        <v>5.984</v>
      </c>
      <c r="E42">
        <v>13.209999999999999</v>
      </c>
      <c r="F42">
        <v>9.64</v>
      </c>
      <c r="G42">
        <v>42.6</v>
      </c>
      <c r="H42">
        <f t="shared" si="0"/>
        <v>71.433999999999997</v>
      </c>
    </row>
    <row r="43" spans="1:8">
      <c r="A43">
        <v>1</v>
      </c>
      <c r="B43">
        <v>130018023</v>
      </c>
      <c r="C43" t="s">
        <v>150</v>
      </c>
      <c r="D43">
        <v>7.484</v>
      </c>
      <c r="E43">
        <v>14.032500000000001</v>
      </c>
      <c r="F43">
        <v>7.7799999999999994</v>
      </c>
      <c r="G43">
        <v>40.5</v>
      </c>
      <c r="H43">
        <f t="shared" si="0"/>
        <v>69.796500000000009</v>
      </c>
    </row>
    <row r="44" spans="1:8">
      <c r="A44">
        <v>2</v>
      </c>
      <c r="B44">
        <v>130018047</v>
      </c>
      <c r="C44" t="s">
        <v>151</v>
      </c>
      <c r="D44">
        <v>7.6150000000000002</v>
      </c>
      <c r="E44">
        <v>15.68125</v>
      </c>
      <c r="F44">
        <v>7.2</v>
      </c>
      <c r="G44">
        <v>36</v>
      </c>
      <c r="H44">
        <f t="shared" si="0"/>
        <v>66.496250000000003</v>
      </c>
    </row>
    <row r="45" spans="1:8">
      <c r="A45">
        <v>1</v>
      </c>
      <c r="B45">
        <v>130018075</v>
      </c>
      <c r="C45" t="s">
        <v>152</v>
      </c>
      <c r="D45">
        <v>6.2959999999999994</v>
      </c>
      <c r="E45">
        <v>12.725000000000001</v>
      </c>
      <c r="F45">
        <v>7.94</v>
      </c>
      <c r="G45">
        <v>42</v>
      </c>
      <c r="H45">
        <f t="shared" si="0"/>
        <v>68.960999999999999</v>
      </c>
    </row>
    <row r="46" spans="1:8">
      <c r="A46">
        <v>1</v>
      </c>
      <c r="B46">
        <v>130018008</v>
      </c>
      <c r="C46" t="s">
        <v>25</v>
      </c>
      <c r="D46">
        <v>5.8120000000000003</v>
      </c>
      <c r="E46">
        <v>13.75</v>
      </c>
      <c r="F46">
        <v>8.82</v>
      </c>
      <c r="G46">
        <v>39.299999999999997</v>
      </c>
      <c r="H46">
        <f t="shared" si="0"/>
        <v>67.682000000000002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</vt:i4>
      </vt:variant>
    </vt:vector>
  </HeadingPairs>
  <TitlesOfParts>
    <vt:vector size="16" baseType="lpstr">
      <vt:lpstr>Formulas</vt:lpstr>
      <vt:lpstr>Multiplication Table</vt:lpstr>
      <vt:lpstr>Population</vt:lpstr>
      <vt:lpstr>Duplicates</vt:lpstr>
      <vt:lpstr>NewFilter</vt:lpstr>
      <vt:lpstr>Total_Scores_Group1&amp;2.1</vt:lpstr>
      <vt:lpstr>Total_Scores_Group1&amp;2.2</vt:lpstr>
      <vt:lpstr>Total_Scores_Group1&amp;2.3</vt:lpstr>
      <vt:lpstr>Total_Scores_Group1&amp;2.4</vt:lpstr>
      <vt:lpstr>Grades</vt:lpstr>
      <vt:lpstr>IT Excel Exercise 1Part1</vt:lpstr>
      <vt:lpstr>IT Excel Exercise 1Part2</vt:lpstr>
      <vt:lpstr>IT Excel Exercise 1Part3</vt:lpstr>
      <vt:lpstr>3Sample Answers</vt:lpstr>
      <vt:lpstr>Grades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2019-09-22T03:01:27Z</dcterms:created>
  <dcterms:modified xsi:type="dcterms:W3CDTF">2019-10-17T09:52:31Z</dcterms:modified>
</cp:coreProperties>
</file>