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13_ncr:1_{3FD42ED7-FD27-4411-BC2C-75238911E799}" xr6:coauthVersionLast="45" xr6:coauthVersionMax="45" xr10:uidLastSave="{00000000-0000-0000-0000-000000000000}"/>
  <bookViews>
    <workbookView xWindow="-108" yWindow="-108" windowWidth="23256" windowHeight="12576" xr2:uid="{BF407477-71A3-4781-B1E2-7685238868C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5" i="1"/>
  <c r="E4" i="1"/>
  <c r="E3" i="1"/>
  <c r="K9" i="1" l="1"/>
  <c r="J2" i="1"/>
  <c r="G3" i="1"/>
  <c r="G4" i="1"/>
  <c r="G5" i="1"/>
  <c r="G6" i="1"/>
  <c r="K5" i="1" s="1"/>
  <c r="L5" i="1" s="1"/>
  <c r="P3" i="1" s="1"/>
  <c r="U3" i="1" s="1"/>
  <c r="F3" i="1"/>
  <c r="F4" i="1"/>
  <c r="J3" i="1" s="1"/>
  <c r="F5" i="1"/>
  <c r="J9" i="1" s="1"/>
  <c r="F6" i="1"/>
  <c r="J8" i="1" s="1"/>
  <c r="G2" i="1"/>
  <c r="F2" i="1"/>
  <c r="L9" i="1" l="1"/>
  <c r="P8" i="1" s="1"/>
  <c r="U8" i="1" s="1"/>
  <c r="K10" i="1"/>
  <c r="L10" i="1" s="1"/>
  <c r="P7" i="1" s="1"/>
  <c r="K11" i="1"/>
  <c r="L11" i="1" s="1"/>
  <c r="P5" i="1" s="1"/>
  <c r="J14" i="1"/>
  <c r="M14" i="1" s="1"/>
  <c r="Q13" i="1" s="1"/>
  <c r="V13" i="1" s="1"/>
  <c r="K15" i="1"/>
  <c r="J15" i="1"/>
  <c r="M15" i="1" s="1"/>
  <c r="Q9" i="1" s="1"/>
  <c r="K13" i="1"/>
  <c r="L13" i="1" s="1"/>
  <c r="P15" i="1" s="1"/>
  <c r="U15" i="1" s="1"/>
  <c r="K2" i="1"/>
  <c r="L2" i="1" s="1"/>
  <c r="P10" i="1" s="1"/>
  <c r="U10" i="1" s="1"/>
  <c r="J6" i="1"/>
  <c r="U7" i="1"/>
  <c r="M8" i="1"/>
  <c r="Q11" i="1" s="1"/>
  <c r="V11" i="1" s="1"/>
  <c r="M2" i="1"/>
  <c r="Q10" i="1" s="1"/>
  <c r="V10" i="1" s="1"/>
  <c r="M9" i="1"/>
  <c r="Q8" i="1" s="1"/>
  <c r="V8" i="1" s="1"/>
  <c r="M3" i="1"/>
  <c r="Q6" i="1" s="1"/>
  <c r="V6" i="1" s="1"/>
  <c r="M6" i="1"/>
  <c r="Q14" i="1" s="1"/>
  <c r="V14" i="1" s="1"/>
  <c r="L15" i="1"/>
  <c r="P9" i="1" s="1"/>
  <c r="K7" i="1"/>
  <c r="L7" i="1" s="1"/>
  <c r="P12" i="1" s="1"/>
  <c r="J5" i="1"/>
  <c r="M5" i="1" s="1"/>
  <c r="Q3" i="1" s="1"/>
  <c r="V3" i="1" s="1"/>
  <c r="K6" i="1"/>
  <c r="L6" i="1" s="1"/>
  <c r="P14" i="1" s="1"/>
  <c r="K8" i="1"/>
  <c r="L8" i="1" s="1"/>
  <c r="P11" i="1" s="1"/>
  <c r="K14" i="1"/>
  <c r="L14" i="1" s="1"/>
  <c r="P13" i="1" s="1"/>
  <c r="J11" i="1"/>
  <c r="M11" i="1" s="1"/>
  <c r="Q5" i="1" s="1"/>
  <c r="V5" i="1" s="1"/>
  <c r="J12" i="1"/>
  <c r="M12" i="1" s="1"/>
  <c r="Q16" i="1" s="1"/>
  <c r="V16" i="1" s="1"/>
  <c r="J16" i="1"/>
  <c r="M16" i="1" s="1"/>
  <c r="Q17" i="1" s="1"/>
  <c r="V17" i="1" s="1"/>
  <c r="J10" i="1"/>
  <c r="M10" i="1" s="1"/>
  <c r="Q7" i="1" s="1"/>
  <c r="V7" i="1" s="1"/>
  <c r="J4" i="1"/>
  <c r="M4" i="1" s="1"/>
  <c r="Q4" i="1" s="1"/>
  <c r="V4" i="1" s="1"/>
  <c r="K4" i="1"/>
  <c r="L4" i="1" s="1"/>
  <c r="P4" i="1" s="1"/>
  <c r="K12" i="1"/>
  <c r="L12" i="1" s="1"/>
  <c r="P16" i="1" s="1"/>
  <c r="K16" i="1"/>
  <c r="L16" i="1" s="1"/>
  <c r="P17" i="1" s="1"/>
  <c r="K3" i="1"/>
  <c r="L3" i="1" s="1"/>
  <c r="P6" i="1" s="1"/>
  <c r="J7" i="1"/>
  <c r="M7" i="1" s="1"/>
  <c r="Q12" i="1" s="1"/>
  <c r="V12" i="1" s="1"/>
  <c r="J13" i="1"/>
  <c r="M13" i="1" s="1"/>
  <c r="Q15" i="1" s="1"/>
  <c r="V15" i="1" s="1"/>
  <c r="V9" i="1" l="1"/>
  <c r="R9" i="1"/>
  <c r="R6" i="1"/>
  <c r="R11" i="1"/>
  <c r="U12" i="1"/>
  <c r="R8" i="1"/>
  <c r="U9" i="1"/>
  <c r="R7" i="1"/>
  <c r="U6" i="1"/>
  <c r="R5" i="1"/>
  <c r="U5" i="1"/>
  <c r="R4" i="1"/>
  <c r="R16" i="1"/>
  <c r="U17" i="1"/>
  <c r="U13" i="1"/>
  <c r="R12" i="1"/>
  <c r="R15" i="1"/>
  <c r="U16" i="1"/>
  <c r="R10" i="1"/>
  <c r="U11" i="1"/>
  <c r="R14" i="1"/>
  <c r="R3" i="1"/>
  <c r="U4" i="1"/>
  <c r="U14" i="1"/>
  <c r="R13" i="1"/>
</calcChain>
</file>

<file path=xl/sharedStrings.xml><?xml version="1.0" encoding="utf-8"?>
<sst xmlns="http://schemas.openxmlformats.org/spreadsheetml/2006/main" count="42" uniqueCount="34">
  <si>
    <r>
      <t>Available resistors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</si>
  <si>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>Tolerance</t>
  </si>
  <si>
    <t>Selected resistors</t>
  </si>
  <si>
    <t>Nominal value</t>
  </si>
  <si>
    <t>Minimal value</t>
  </si>
  <si>
    <t>Maximal value</t>
  </si>
  <si>
    <t>R0</t>
  </si>
  <si>
    <t>R1</t>
  </si>
  <si>
    <t>R2</t>
  </si>
  <si>
    <t>R3</t>
  </si>
  <si>
    <t>R4</t>
  </si>
  <si>
    <t>Button pushed</t>
  </si>
  <si>
    <t>1,2,3</t>
  </si>
  <si>
    <t>1,2,4</t>
  </si>
  <si>
    <t>1,3,4</t>
  </si>
  <si>
    <t>2,3,4</t>
  </si>
  <si>
    <t>1,2,3,4</t>
  </si>
  <si>
    <t>Min. value of A0</t>
  </si>
  <si>
    <t>Max. value of A0</t>
  </si>
  <si>
    <t>Min. Equivalent resistance*</t>
  </si>
  <si>
    <t>Max. Equivalent resistance*</t>
  </si>
  <si>
    <t>*without R0</t>
  </si>
  <si>
    <t>Values of A0 from lowest to highest</t>
  </si>
  <si>
    <t>Gap from nearest higher value</t>
  </si>
  <si>
    <t>-</t>
  </si>
  <si>
    <t>Adjusted values of A0</t>
  </si>
  <si>
    <t>Min. Value</t>
  </si>
  <si>
    <t>Max. Value</t>
  </si>
  <si>
    <t>Those gaps allow to expand ranges of values by 2 (in most cases more but 2 seems enough) from each side in case some small unpredicted error occurs. E.g. slightly higher or lower resistance than it should be given the tolerance</t>
  </si>
  <si>
    <t>1k</t>
  </si>
  <si>
    <t>2,2k</t>
  </si>
  <si>
    <t>10k</t>
  </si>
  <si>
    <t>5,1k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</si>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</sst>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6" xfId="0" applyBorder="1"/>
    <xf numFmtId="9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9" fontId="0" fillId="5" borderId="3" xfId="0" applyNumberFormat="1" applyFill="1" applyBorder="1"/>
    <xf numFmtId="0" fontId="0" fillId="5" borderId="6" xfId="0" applyFill="1" applyBorder="1"/>
    <xf numFmtId="0" fontId="0" fillId="5" borderId="14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9" fontId="0" fillId="5" borderId="4" xfId="0" applyNumberFormat="1" applyFill="1" applyBorder="1"/>
    <xf numFmtId="0" fontId="0" fillId="7" borderId="1" xfId="0" applyFill="1" applyBorder="1"/>
    <xf numFmtId="0" fontId="0" fillId="3" borderId="19" xfId="0" applyFill="1" applyBorder="1" applyAlignment="1">
      <alignment horizontal="left" vertical="top"/>
    </xf>
    <xf numFmtId="0" fontId="0" fillId="4" borderId="19" xfId="0" applyFill="1" applyBorder="1" applyAlignment="1">
      <alignment horizontal="left" vertical="top"/>
    </xf>
    <xf numFmtId="0" fontId="0" fillId="3" borderId="20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6" borderId="8" xfId="0" applyFill="1" applyBorder="1"/>
    <xf numFmtId="0" fontId="0" fillId="6" borderId="16" xfId="0" applyFill="1" applyBorder="1"/>
    <xf numFmtId="0" fontId="0" fillId="5" borderId="14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3" borderId="8" xfId="0" applyFill="1" applyBorder="1" applyAlignment="1">
      <alignment vertical="center"/>
    </xf>
    <xf numFmtId="9" fontId="0" fillId="6" borderId="9" xfId="0" applyNumberFormat="1" applyFill="1" applyBorder="1" applyAlignment="1">
      <alignment vertical="center"/>
    </xf>
    <xf numFmtId="0" fontId="0" fillId="3" borderId="13" xfId="0" applyFill="1" applyBorder="1" applyAlignment="1">
      <alignment horizontal="right" vertical="center"/>
    </xf>
    <xf numFmtId="0" fontId="0" fillId="6" borderId="13" xfId="0" applyFill="1" applyBorder="1" applyAlignment="1">
      <alignment vertical="center"/>
    </xf>
    <xf numFmtId="0" fontId="0" fillId="3" borderId="8" xfId="0" applyFill="1" applyBorder="1" applyAlignment="1">
      <alignment horizontal="left" vertical="center"/>
    </xf>
    <xf numFmtId="0" fontId="0" fillId="6" borderId="16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2" borderId="2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3" xfId="0" applyBorder="1"/>
    <xf numFmtId="0" fontId="0" fillId="8" borderId="5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6" borderId="27" xfId="0" applyFill="1" applyBorder="1"/>
    <xf numFmtId="0" fontId="0" fillId="5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3" xfId="0" applyFill="1" applyBorder="1"/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8" borderId="2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4F39-A711-460E-B92E-DA542E8D59EE}">
  <dimension ref="A1:V31"/>
  <sheetViews>
    <sheetView tabSelected="1" zoomScaleNormal="100" workbookViewId="0">
      <selection activeCell="E15" sqref="E15"/>
    </sheetView>
  </sheetViews>
  <sheetFormatPr defaultRowHeight="14.4" x14ac:dyDescent="0.3"/>
  <cols>
    <col min="1" max="1" width="18.33203125" customWidth="1"/>
    <col min="4" max="4" width="14.77734375" customWidth="1"/>
    <col min="5" max="5" width="12.44140625" customWidth="1"/>
    <col min="6" max="6" width="12" customWidth="1"/>
    <col min="7" max="7" width="12.44140625" customWidth="1"/>
    <col min="9" max="9" width="12.77734375" customWidth="1"/>
    <col min="10" max="10" width="13.21875" customWidth="1"/>
    <col min="11" max="12" width="12.6640625" customWidth="1"/>
    <col min="13" max="13" width="13" customWidth="1"/>
    <col min="15" max="15" width="12.6640625" customWidth="1"/>
    <col min="16" max="16" width="14.109375" customWidth="1"/>
    <col min="17" max="17" width="14.5546875" customWidth="1"/>
    <col min="21" max="21" width="10.6640625" customWidth="1"/>
    <col min="22" max="22" width="10.5546875" customWidth="1"/>
  </cols>
  <sheetData>
    <row r="1" spans="1:22" ht="58.2" customHeight="1" thickBot="1" x14ac:dyDescent="0.35">
      <c r="A1" s="38" t="s">
        <v>0</v>
      </c>
      <c r="B1" s="39" t="s">
        <v>1</v>
      </c>
      <c r="C1" s="40"/>
      <c r="D1" s="41" t="s">
        <v>2</v>
      </c>
      <c r="E1" s="41" t="s">
        <v>3</v>
      </c>
      <c r="F1" s="41" t="s">
        <v>4</v>
      </c>
      <c r="G1" s="41" t="s">
        <v>5</v>
      </c>
      <c r="H1" s="40"/>
      <c r="I1" s="38" t="s">
        <v>11</v>
      </c>
      <c r="J1" s="42" t="s">
        <v>19</v>
      </c>
      <c r="K1" s="38" t="s">
        <v>20</v>
      </c>
      <c r="L1" s="38" t="s">
        <v>17</v>
      </c>
      <c r="M1" s="39" t="s">
        <v>18</v>
      </c>
      <c r="N1" s="40"/>
      <c r="O1" s="62" t="s">
        <v>22</v>
      </c>
      <c r="P1" s="63"/>
      <c r="Q1" s="64"/>
      <c r="R1" s="65" t="s">
        <v>23</v>
      </c>
      <c r="S1" s="40"/>
      <c r="T1" s="40"/>
      <c r="U1" s="69" t="s">
        <v>25</v>
      </c>
      <c r="V1" s="70"/>
    </row>
    <row r="2" spans="1:22" ht="15" thickBot="1" x14ac:dyDescent="0.35">
      <c r="A2" s="43">
        <v>10</v>
      </c>
      <c r="B2" s="44">
        <v>0.01</v>
      </c>
      <c r="C2" s="40"/>
      <c r="D2" s="45" t="s">
        <v>6</v>
      </c>
      <c r="E2" s="46">
        <f>A23</f>
        <v>47000</v>
      </c>
      <c r="F2" s="46">
        <f>E2*0.99</f>
        <v>46530</v>
      </c>
      <c r="G2" s="46">
        <f>E2*1.01</f>
        <v>47470</v>
      </c>
      <c r="H2" s="40"/>
      <c r="I2" s="47">
        <v>1</v>
      </c>
      <c r="J2" s="48">
        <f t="shared" ref="J2:K5" si="0">F3</f>
        <v>99000</v>
      </c>
      <c r="K2" s="49">
        <f t="shared" si="0"/>
        <v>101000</v>
      </c>
      <c r="L2" s="49">
        <f t="shared" ref="L2:L16" si="1">1023-INT(1023*K2/(K2+$F$2))</f>
        <v>323</v>
      </c>
      <c r="M2" s="50">
        <f t="shared" ref="M2:M16" si="2">1023-INT(1023*J2/(J2+$G$2))</f>
        <v>332</v>
      </c>
      <c r="N2" s="40"/>
      <c r="O2" s="51" t="s">
        <v>11</v>
      </c>
      <c r="P2" s="52" t="s">
        <v>17</v>
      </c>
      <c r="Q2" s="53" t="s">
        <v>18</v>
      </c>
      <c r="R2" s="66"/>
      <c r="S2" s="40"/>
      <c r="T2" s="40"/>
      <c r="U2" s="55" t="s">
        <v>26</v>
      </c>
      <c r="V2" s="56" t="s">
        <v>27</v>
      </c>
    </row>
    <row r="3" spans="1:22" x14ac:dyDescent="0.3">
      <c r="A3" s="5">
        <v>22</v>
      </c>
      <c r="B3" s="21">
        <v>0.01</v>
      </c>
      <c r="D3" s="8" t="s">
        <v>7</v>
      </c>
      <c r="E3" s="22">
        <f>A26</f>
        <v>100000</v>
      </c>
      <c r="F3" s="22">
        <f t="shared" ref="F3:F6" si="3">E3*0.99</f>
        <v>99000</v>
      </c>
      <c r="G3" s="22">
        <f t="shared" ref="G3:G6" si="4">E3*1.01</f>
        <v>101000</v>
      </c>
      <c r="I3" s="4">
        <v>2</v>
      </c>
      <c r="J3" s="23">
        <f t="shared" si="0"/>
        <v>217800</v>
      </c>
      <c r="K3" s="24">
        <f t="shared" si="0"/>
        <v>222200</v>
      </c>
      <c r="L3" s="24">
        <f t="shared" si="1"/>
        <v>178</v>
      </c>
      <c r="M3" s="25">
        <f t="shared" si="2"/>
        <v>184</v>
      </c>
      <c r="O3" s="31">
        <v>4</v>
      </c>
      <c r="P3" s="32">
        <f>L5</f>
        <v>46</v>
      </c>
      <c r="Q3" s="33">
        <f>M5</f>
        <v>47</v>
      </c>
      <c r="R3" s="54">
        <f>P4-Q3</f>
        <v>45</v>
      </c>
      <c r="S3" s="67" t="s">
        <v>28</v>
      </c>
      <c r="T3" s="68"/>
      <c r="U3" s="57">
        <f>P3-2</f>
        <v>44</v>
      </c>
      <c r="V3" s="61">
        <f>Q3+2</f>
        <v>49</v>
      </c>
    </row>
    <row r="4" spans="1:22" x14ac:dyDescent="0.3">
      <c r="A4" s="7">
        <v>47</v>
      </c>
      <c r="B4" s="12">
        <v>0.01</v>
      </c>
      <c r="D4" s="9" t="s">
        <v>8</v>
      </c>
      <c r="E4" s="13">
        <f>A27</f>
        <v>220000</v>
      </c>
      <c r="F4" s="13">
        <f t="shared" si="3"/>
        <v>217800</v>
      </c>
      <c r="G4" s="13">
        <f t="shared" si="4"/>
        <v>222200</v>
      </c>
      <c r="I4" s="2">
        <v>3</v>
      </c>
      <c r="J4" s="15">
        <f t="shared" si="0"/>
        <v>465300</v>
      </c>
      <c r="K4" s="16">
        <f t="shared" si="0"/>
        <v>474700</v>
      </c>
      <c r="L4" s="16">
        <f t="shared" si="1"/>
        <v>92</v>
      </c>
      <c r="M4" s="17">
        <f t="shared" si="2"/>
        <v>95</v>
      </c>
      <c r="O4" s="29">
        <v>3</v>
      </c>
      <c r="P4" s="22">
        <f>L4</f>
        <v>92</v>
      </c>
      <c r="Q4" s="34">
        <f>M4</f>
        <v>95</v>
      </c>
      <c r="R4" s="11">
        <f t="shared" ref="R4:R16" si="5">P5-Q4</f>
        <v>34</v>
      </c>
      <c r="S4" s="67"/>
      <c r="T4" s="68"/>
      <c r="U4" s="58">
        <f t="shared" ref="U4:U17" si="6">P4-2</f>
        <v>90</v>
      </c>
      <c r="V4" s="22">
        <f t="shared" ref="V4:V17" si="7">Q4+2</f>
        <v>97</v>
      </c>
    </row>
    <row r="5" spans="1:22" x14ac:dyDescent="0.3">
      <c r="A5" s="5">
        <v>100</v>
      </c>
      <c r="B5" s="21">
        <v>0.01</v>
      </c>
      <c r="D5" s="8" t="s">
        <v>9</v>
      </c>
      <c r="E5" s="22">
        <f>A29</f>
        <v>470000</v>
      </c>
      <c r="F5" s="22">
        <f t="shared" si="3"/>
        <v>465300</v>
      </c>
      <c r="G5" s="22">
        <f t="shared" si="4"/>
        <v>474700</v>
      </c>
      <c r="I5" s="4">
        <v>4</v>
      </c>
      <c r="J5" s="23">
        <f t="shared" si="0"/>
        <v>990000</v>
      </c>
      <c r="K5" s="24">
        <f t="shared" si="0"/>
        <v>1010000</v>
      </c>
      <c r="L5" s="24">
        <f t="shared" si="1"/>
        <v>46</v>
      </c>
      <c r="M5" s="25">
        <f t="shared" si="2"/>
        <v>47</v>
      </c>
      <c r="O5" s="28">
        <v>3.4</v>
      </c>
      <c r="P5" s="13">
        <f>L11</f>
        <v>129</v>
      </c>
      <c r="Q5" s="35">
        <f>M11</f>
        <v>134</v>
      </c>
      <c r="R5" s="11">
        <f t="shared" si="5"/>
        <v>44</v>
      </c>
      <c r="S5" s="67"/>
      <c r="T5" s="68"/>
      <c r="U5" s="59">
        <f t="shared" si="6"/>
        <v>127</v>
      </c>
      <c r="V5" s="13">
        <f t="shared" si="7"/>
        <v>136</v>
      </c>
    </row>
    <row r="6" spans="1:22" ht="15" thickBot="1" x14ac:dyDescent="0.35">
      <c r="A6" s="7">
        <v>150</v>
      </c>
      <c r="B6" s="12">
        <v>0.01</v>
      </c>
      <c r="D6" s="10" t="s">
        <v>10</v>
      </c>
      <c r="E6" s="14">
        <f>A31</f>
        <v>1000000</v>
      </c>
      <c r="F6" s="14">
        <f t="shared" si="3"/>
        <v>990000</v>
      </c>
      <c r="G6" s="14">
        <f t="shared" si="4"/>
        <v>1010000</v>
      </c>
      <c r="I6" s="2">
        <v>1.2</v>
      </c>
      <c r="J6" s="15">
        <f>1/(1/F3+1/F4)</f>
        <v>68062.5</v>
      </c>
      <c r="K6" s="16">
        <f>1/(1/G3+1/G4)</f>
        <v>69437.5</v>
      </c>
      <c r="L6" s="16">
        <f t="shared" si="1"/>
        <v>411</v>
      </c>
      <c r="M6" s="17">
        <f t="shared" si="2"/>
        <v>421</v>
      </c>
      <c r="O6" s="29">
        <v>2</v>
      </c>
      <c r="P6" s="22">
        <f>L3</f>
        <v>178</v>
      </c>
      <c r="Q6" s="34">
        <f>M3</f>
        <v>184</v>
      </c>
      <c r="R6" s="11">
        <f t="shared" si="5"/>
        <v>25</v>
      </c>
      <c r="S6" s="67"/>
      <c r="T6" s="68"/>
      <c r="U6" s="58">
        <f t="shared" si="6"/>
        <v>176</v>
      </c>
      <c r="V6" s="22">
        <f t="shared" si="7"/>
        <v>186</v>
      </c>
    </row>
    <row r="7" spans="1:22" x14ac:dyDescent="0.3">
      <c r="A7" s="5">
        <v>200</v>
      </c>
      <c r="B7" s="21">
        <v>0.01</v>
      </c>
      <c r="I7" s="4">
        <v>1.3</v>
      </c>
      <c r="J7" s="23">
        <f>1/(1/F3+1/F5)</f>
        <v>81631.578947368427</v>
      </c>
      <c r="K7" s="24">
        <f>1/(1/G3+1/G5)</f>
        <v>83280.701754385969</v>
      </c>
      <c r="L7" s="24">
        <f t="shared" si="1"/>
        <v>367</v>
      </c>
      <c r="M7" s="25">
        <f t="shared" si="2"/>
        <v>377</v>
      </c>
      <c r="O7" s="28">
        <v>2.4</v>
      </c>
      <c r="P7" s="13">
        <f>L10</f>
        <v>209</v>
      </c>
      <c r="Q7" s="35">
        <f>M10</f>
        <v>215</v>
      </c>
      <c r="R7" s="11">
        <f t="shared" si="5"/>
        <v>26</v>
      </c>
      <c r="S7" s="67"/>
      <c r="T7" s="68"/>
      <c r="U7" s="59">
        <f t="shared" si="6"/>
        <v>207</v>
      </c>
      <c r="V7" s="13">
        <f t="shared" si="7"/>
        <v>217</v>
      </c>
    </row>
    <row r="8" spans="1:22" x14ac:dyDescent="0.3">
      <c r="A8" s="7">
        <v>220</v>
      </c>
      <c r="B8" s="12">
        <v>0.01</v>
      </c>
      <c r="I8" s="2">
        <v>1.4</v>
      </c>
      <c r="J8" s="15">
        <f>1/(1/F3+1/F6)</f>
        <v>90000</v>
      </c>
      <c r="K8" s="16">
        <f>1/(1/G3+1/G6)</f>
        <v>91818.181818181823</v>
      </c>
      <c r="L8" s="16">
        <f t="shared" si="1"/>
        <v>345</v>
      </c>
      <c r="M8" s="17">
        <f t="shared" si="2"/>
        <v>354</v>
      </c>
      <c r="O8" s="29">
        <v>2.2999999999999998</v>
      </c>
      <c r="P8" s="22">
        <f>L9</f>
        <v>241</v>
      </c>
      <c r="Q8" s="34">
        <f>M9</f>
        <v>248</v>
      </c>
      <c r="R8" s="11">
        <f t="shared" si="5"/>
        <v>20</v>
      </c>
      <c r="S8" s="67"/>
      <c r="T8" s="68"/>
      <c r="U8" s="58">
        <f t="shared" si="6"/>
        <v>239</v>
      </c>
      <c r="V8" s="22">
        <f t="shared" si="7"/>
        <v>250</v>
      </c>
    </row>
    <row r="9" spans="1:22" x14ac:dyDescent="0.3">
      <c r="A9" s="5">
        <v>270</v>
      </c>
      <c r="B9" s="21">
        <v>0.01</v>
      </c>
      <c r="I9" s="4">
        <v>2.2999999999999998</v>
      </c>
      <c r="J9" s="23">
        <f>1/(1/F4+1/F5)</f>
        <v>148356.52173913043</v>
      </c>
      <c r="K9" s="24">
        <f>1/(1/G4+1/G5)</f>
        <v>151353.62318840579</v>
      </c>
      <c r="L9" s="24">
        <f t="shared" si="1"/>
        <v>241</v>
      </c>
      <c r="M9" s="25">
        <f t="shared" si="2"/>
        <v>248</v>
      </c>
      <c r="O9" s="28" t="s">
        <v>15</v>
      </c>
      <c r="P9" s="13">
        <f>L15</f>
        <v>268</v>
      </c>
      <c r="Q9" s="35">
        <f>M15</f>
        <v>276</v>
      </c>
      <c r="R9" s="11">
        <f t="shared" si="5"/>
        <v>47</v>
      </c>
      <c r="S9" s="67"/>
      <c r="T9" s="68"/>
      <c r="U9" s="59">
        <f t="shared" si="6"/>
        <v>266</v>
      </c>
      <c r="V9" s="13">
        <f t="shared" si="7"/>
        <v>278</v>
      </c>
    </row>
    <row r="10" spans="1:22" x14ac:dyDescent="0.3">
      <c r="A10" s="7">
        <v>330</v>
      </c>
      <c r="B10" s="12">
        <v>0.01</v>
      </c>
      <c r="E10" t="s">
        <v>29</v>
      </c>
      <c r="I10" s="2">
        <v>2.4</v>
      </c>
      <c r="J10" s="15">
        <f>1/(1/F4+1/F6)</f>
        <v>178524.59016393442</v>
      </c>
      <c r="K10" s="16">
        <f>1/(1/G4+1/G6)</f>
        <v>182131.1475409836</v>
      </c>
      <c r="L10" s="16">
        <f t="shared" si="1"/>
        <v>209</v>
      </c>
      <c r="M10" s="17">
        <f t="shared" si="2"/>
        <v>215</v>
      </c>
      <c r="O10" s="29">
        <v>1</v>
      </c>
      <c r="P10" s="22">
        <f>L2</f>
        <v>323</v>
      </c>
      <c r="Q10" s="34">
        <f>M2</f>
        <v>332</v>
      </c>
      <c r="R10" s="11">
        <f t="shared" si="5"/>
        <v>13</v>
      </c>
      <c r="S10" s="67"/>
      <c r="T10" s="68"/>
      <c r="U10" s="58">
        <f t="shared" si="6"/>
        <v>321</v>
      </c>
      <c r="V10" s="22">
        <f t="shared" si="7"/>
        <v>334</v>
      </c>
    </row>
    <row r="11" spans="1:22" x14ac:dyDescent="0.3">
      <c r="A11" s="5">
        <v>470</v>
      </c>
      <c r="B11" s="21">
        <v>0.01</v>
      </c>
      <c r="E11" t="s">
        <v>30</v>
      </c>
      <c r="I11" s="4">
        <v>3.4</v>
      </c>
      <c r="J11" s="23">
        <f>1/(1/F5+1/F6)</f>
        <v>316530.61224489793</v>
      </c>
      <c r="K11" s="24">
        <f>1/(1/G5+1/G6)</f>
        <v>322925.17006802716</v>
      </c>
      <c r="L11" s="24">
        <f t="shared" si="1"/>
        <v>129</v>
      </c>
      <c r="M11" s="25">
        <f t="shared" si="2"/>
        <v>134</v>
      </c>
      <c r="O11" s="28">
        <v>1.4</v>
      </c>
      <c r="P11" s="13">
        <f>L8</f>
        <v>345</v>
      </c>
      <c r="Q11" s="35">
        <f>M8</f>
        <v>354</v>
      </c>
      <c r="R11" s="11">
        <f t="shared" si="5"/>
        <v>13</v>
      </c>
      <c r="S11" s="67"/>
      <c r="T11" s="68"/>
      <c r="U11" s="59">
        <f t="shared" si="6"/>
        <v>343</v>
      </c>
      <c r="V11" s="13">
        <f t="shared" si="7"/>
        <v>356</v>
      </c>
    </row>
    <row r="12" spans="1:22" x14ac:dyDescent="0.3">
      <c r="A12" s="7">
        <v>510</v>
      </c>
      <c r="B12" s="12">
        <v>0.01</v>
      </c>
      <c r="E12" t="s">
        <v>32</v>
      </c>
      <c r="I12" s="2" t="s">
        <v>12</v>
      </c>
      <c r="J12" s="15">
        <f>1/(1/F3+1/F4+1/F5)</f>
        <v>59377.030162412986</v>
      </c>
      <c r="K12" s="16">
        <f>1/(1/G3+1/G4+1/G5)</f>
        <v>60576.566125290017</v>
      </c>
      <c r="L12" s="16">
        <f t="shared" si="1"/>
        <v>445</v>
      </c>
      <c r="M12" s="17">
        <f t="shared" si="2"/>
        <v>455</v>
      </c>
      <c r="O12" s="29">
        <v>1.3</v>
      </c>
      <c r="P12" s="22">
        <f>L7</f>
        <v>367</v>
      </c>
      <c r="Q12" s="34">
        <f>M7</f>
        <v>377</v>
      </c>
      <c r="R12" s="11">
        <f t="shared" si="5"/>
        <v>9</v>
      </c>
      <c r="S12" s="67"/>
      <c r="T12" s="68"/>
      <c r="U12" s="58">
        <f t="shared" si="6"/>
        <v>365</v>
      </c>
      <c r="V12" s="22">
        <f t="shared" si="7"/>
        <v>379</v>
      </c>
    </row>
    <row r="13" spans="1:22" x14ac:dyDescent="0.3">
      <c r="A13" s="5">
        <v>680</v>
      </c>
      <c r="B13" s="21">
        <v>0.01</v>
      </c>
      <c r="E13" t="s">
        <v>31</v>
      </c>
      <c r="I13" s="4" t="s">
        <v>13</v>
      </c>
      <c r="J13" s="23">
        <f>1/(1/F3+1/F4+1/F6)</f>
        <v>63684.210526315794</v>
      </c>
      <c r="K13" s="24">
        <f>1/(1/G3+1/G4+1/G6)</f>
        <v>64970.760233918118</v>
      </c>
      <c r="L13" s="24">
        <f t="shared" si="1"/>
        <v>427</v>
      </c>
      <c r="M13" s="25">
        <f t="shared" si="2"/>
        <v>437</v>
      </c>
      <c r="O13" s="28" t="s">
        <v>14</v>
      </c>
      <c r="P13" s="13">
        <f>L14</f>
        <v>386</v>
      </c>
      <c r="Q13" s="35">
        <f>M14</f>
        <v>396</v>
      </c>
      <c r="R13" s="11">
        <f t="shared" si="5"/>
        <v>15</v>
      </c>
      <c r="S13" s="67"/>
      <c r="T13" s="68"/>
      <c r="U13" s="59">
        <f t="shared" si="6"/>
        <v>384</v>
      </c>
      <c r="V13" s="13">
        <f t="shared" si="7"/>
        <v>398</v>
      </c>
    </row>
    <row r="14" spans="1:22" x14ac:dyDescent="0.3">
      <c r="A14" s="7">
        <v>1000</v>
      </c>
      <c r="B14" s="12">
        <v>0.01</v>
      </c>
      <c r="E14" t="s">
        <v>33</v>
      </c>
      <c r="I14" s="2" t="s">
        <v>14</v>
      </c>
      <c r="J14" s="15">
        <f>1/(1/F3+1/F5+1/F6)</f>
        <v>75413.290113452182</v>
      </c>
      <c r="K14" s="16">
        <f>1/(1/G3+1/G5+1/G6)</f>
        <v>76936.790923824956</v>
      </c>
      <c r="L14" s="16">
        <f t="shared" si="1"/>
        <v>386</v>
      </c>
      <c r="M14" s="17">
        <f t="shared" si="2"/>
        <v>396</v>
      </c>
      <c r="O14" s="29">
        <v>1.2</v>
      </c>
      <c r="P14" s="22">
        <f>L6</f>
        <v>411</v>
      </c>
      <c r="Q14" s="34">
        <f>M6</f>
        <v>421</v>
      </c>
      <c r="R14" s="11">
        <f t="shared" si="5"/>
        <v>6</v>
      </c>
      <c r="S14" s="67"/>
      <c r="T14" s="68"/>
      <c r="U14" s="58">
        <f t="shared" si="6"/>
        <v>409</v>
      </c>
      <c r="V14" s="22">
        <f t="shared" si="7"/>
        <v>423</v>
      </c>
    </row>
    <row r="15" spans="1:22" x14ac:dyDescent="0.3">
      <c r="A15" s="5">
        <v>2000</v>
      </c>
      <c r="B15" s="21">
        <v>0.01</v>
      </c>
      <c r="I15" s="4" t="s">
        <v>15</v>
      </c>
      <c r="J15" s="23">
        <f>1/(1/F4+1/F5+1/F6)</f>
        <v>129021.93093017394</v>
      </c>
      <c r="K15" s="24">
        <f>1/(1/G4+1/G5+1/G6)</f>
        <v>131628.43458532897</v>
      </c>
      <c r="L15" s="24">
        <f t="shared" si="1"/>
        <v>268</v>
      </c>
      <c r="M15" s="25">
        <f t="shared" si="2"/>
        <v>276</v>
      </c>
      <c r="O15" s="28" t="s">
        <v>13</v>
      </c>
      <c r="P15" s="13">
        <f>L13</f>
        <v>427</v>
      </c>
      <c r="Q15" s="35">
        <f>M13</f>
        <v>437</v>
      </c>
      <c r="R15" s="11">
        <f t="shared" si="5"/>
        <v>8</v>
      </c>
      <c r="S15" s="67"/>
      <c r="T15" s="68"/>
      <c r="U15" s="59">
        <f t="shared" si="6"/>
        <v>425</v>
      </c>
      <c r="V15" s="13">
        <f t="shared" si="7"/>
        <v>439</v>
      </c>
    </row>
    <row r="16" spans="1:22" ht="15" thickBot="1" x14ac:dyDescent="0.35">
      <c r="A16" s="7">
        <v>2200</v>
      </c>
      <c r="B16" s="12">
        <v>0.01</v>
      </c>
      <c r="I16" s="3" t="s">
        <v>16</v>
      </c>
      <c r="J16" s="18">
        <f>1/(1/F3+1/F4+1/F5+1/F6)</f>
        <v>56017.292327897558</v>
      </c>
      <c r="K16" s="19">
        <f>1/(1/G3+1/G4+1/G5+1/G6)</f>
        <v>57148.954799168205</v>
      </c>
      <c r="L16" s="19">
        <f t="shared" si="1"/>
        <v>460</v>
      </c>
      <c r="M16" s="20">
        <f t="shared" si="2"/>
        <v>470</v>
      </c>
      <c r="O16" s="29" t="s">
        <v>12</v>
      </c>
      <c r="P16" s="22">
        <f>L12</f>
        <v>445</v>
      </c>
      <c r="Q16" s="34">
        <f>M12</f>
        <v>455</v>
      </c>
      <c r="R16" s="11">
        <f t="shared" si="5"/>
        <v>5</v>
      </c>
      <c r="S16" s="67"/>
      <c r="T16" s="68"/>
      <c r="U16" s="58">
        <f t="shared" si="6"/>
        <v>443</v>
      </c>
      <c r="V16" s="22">
        <f t="shared" si="7"/>
        <v>457</v>
      </c>
    </row>
    <row r="17" spans="1:22" ht="15" thickBot="1" x14ac:dyDescent="0.35">
      <c r="A17" s="5">
        <v>3300</v>
      </c>
      <c r="B17" s="21">
        <v>0.01</v>
      </c>
      <c r="I17" s="1"/>
      <c r="J17" s="1"/>
      <c r="K17" s="1"/>
      <c r="L17" s="1"/>
      <c r="M17" s="1"/>
      <c r="O17" s="30" t="s">
        <v>16</v>
      </c>
      <c r="P17" s="14">
        <f>L16</f>
        <v>460</v>
      </c>
      <c r="Q17" s="36">
        <f>M16</f>
        <v>470</v>
      </c>
      <c r="R17" s="37" t="s">
        <v>24</v>
      </c>
      <c r="S17" s="67"/>
      <c r="T17" s="68"/>
      <c r="U17" s="60">
        <f t="shared" si="6"/>
        <v>458</v>
      </c>
      <c r="V17" s="14">
        <f t="shared" si="7"/>
        <v>472</v>
      </c>
    </row>
    <row r="18" spans="1:22" x14ac:dyDescent="0.3">
      <c r="A18" s="7">
        <v>4700</v>
      </c>
      <c r="B18" s="12">
        <v>0.01</v>
      </c>
    </row>
    <row r="19" spans="1:22" x14ac:dyDescent="0.3">
      <c r="A19" s="5">
        <v>5100</v>
      </c>
      <c r="B19" s="21">
        <v>0.01</v>
      </c>
      <c r="I19" s="27" t="s">
        <v>21</v>
      </c>
    </row>
    <row r="20" spans="1:22" x14ac:dyDescent="0.3">
      <c r="A20" s="7">
        <v>6800</v>
      </c>
      <c r="B20" s="12">
        <v>0.01</v>
      </c>
    </row>
    <row r="21" spans="1:22" x14ac:dyDescent="0.3">
      <c r="A21" s="5">
        <v>10000</v>
      </c>
      <c r="B21" s="21">
        <v>0.01</v>
      </c>
    </row>
    <row r="22" spans="1:22" x14ac:dyDescent="0.3">
      <c r="A22" s="7">
        <v>20000</v>
      </c>
      <c r="B22" s="12">
        <v>0.01</v>
      </c>
    </row>
    <row r="23" spans="1:22" x14ac:dyDescent="0.3">
      <c r="A23" s="5">
        <v>47000</v>
      </c>
      <c r="B23" s="21">
        <v>0.01</v>
      </c>
    </row>
    <row r="24" spans="1:22" x14ac:dyDescent="0.3">
      <c r="A24" s="7">
        <v>51000</v>
      </c>
      <c r="B24" s="12">
        <v>0.01</v>
      </c>
    </row>
    <row r="25" spans="1:22" x14ac:dyDescent="0.3">
      <c r="A25" s="5">
        <v>68000</v>
      </c>
      <c r="B25" s="21">
        <v>0.01</v>
      </c>
    </row>
    <row r="26" spans="1:22" x14ac:dyDescent="0.3">
      <c r="A26" s="7">
        <v>100000</v>
      </c>
      <c r="B26" s="12">
        <v>0.01</v>
      </c>
    </row>
    <row r="27" spans="1:22" x14ac:dyDescent="0.3">
      <c r="A27" s="5">
        <v>220000</v>
      </c>
      <c r="B27" s="21">
        <v>0.01</v>
      </c>
    </row>
    <row r="28" spans="1:22" x14ac:dyDescent="0.3">
      <c r="A28" s="7">
        <v>300000</v>
      </c>
      <c r="B28" s="12">
        <v>0.01</v>
      </c>
    </row>
    <row r="29" spans="1:22" x14ac:dyDescent="0.3">
      <c r="A29" s="5">
        <v>470000</v>
      </c>
      <c r="B29" s="21">
        <v>0.01</v>
      </c>
    </row>
    <row r="30" spans="1:22" x14ac:dyDescent="0.3">
      <c r="A30" s="7">
        <v>680000</v>
      </c>
      <c r="B30" s="12">
        <v>0.01</v>
      </c>
    </row>
    <row r="31" spans="1:22" ht="15" thickBot="1" x14ac:dyDescent="0.35">
      <c r="A31" s="6">
        <v>1000000</v>
      </c>
      <c r="B31" s="26">
        <v>0.01</v>
      </c>
    </row>
  </sheetData>
  <mergeCells count="4">
    <mergeCell ref="O1:Q1"/>
    <mergeCell ref="R1:R2"/>
    <mergeCell ref="S3:T17"/>
    <mergeCell ref="U1:V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2020-11-17T10:52:40Z</dcterms:created>
  <dcterms:modified xsi:type="dcterms:W3CDTF">2020-11-27T23:26:19Z</dcterms:modified>
</cp:coreProperties>
</file>