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filterPrivacy="1"/>
  <xr:revisionPtr revIDLastSave="0" documentId="13_ncr:1_{EDC210BE-B2B8-BD4A-98F1-017F62D4A703}" xr6:coauthVersionLast="45" xr6:coauthVersionMax="45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F6" i="1" l="1"/>
  <c r="JF7" i="1" s="1"/>
  <c r="JF8" i="1" s="1"/>
  <c r="JF9" i="1" s="1"/>
  <c r="JF10" i="1" s="1"/>
  <c r="JF11" i="1" s="1"/>
  <c r="JF12" i="1" s="1"/>
  <c r="JF13" i="1" s="1"/>
  <c r="JF14" i="1" s="1"/>
  <c r="JF15" i="1" s="1"/>
  <c r="JF16" i="1" s="1"/>
  <c r="JF17" i="1" s="1"/>
  <c r="JF18" i="1" s="1"/>
  <c r="JF19" i="1" s="1"/>
  <c r="JF20" i="1" s="1"/>
  <c r="JF21" i="1" s="1"/>
  <c r="JF22" i="1" s="1"/>
  <c r="JF23" i="1" s="1"/>
  <c r="JF24" i="1" s="1"/>
  <c r="JF25" i="1" s="1"/>
  <c r="JF26" i="1" s="1"/>
  <c r="JF27" i="1" s="1"/>
  <c r="JF28" i="1" s="1"/>
  <c r="JF29" i="1" s="1"/>
  <c r="JF30" i="1" s="1"/>
  <c r="JF31" i="1" s="1"/>
  <c r="JF32" i="1" s="1"/>
  <c r="JF33" i="1" s="1"/>
  <c r="JF34" i="1" s="1"/>
  <c r="JF35" i="1" s="1"/>
  <c r="JF36" i="1" s="1"/>
  <c r="JF37" i="1" s="1"/>
  <c r="JF38" i="1" s="1"/>
  <c r="JF39" i="1" s="1"/>
  <c r="JF40" i="1" s="1"/>
  <c r="JF41" i="1" s="1"/>
  <c r="JF42" i="1" s="1"/>
  <c r="JF43" i="1" s="1"/>
  <c r="JF44" i="1" s="1"/>
  <c r="JF45" i="1" s="1"/>
  <c r="JF46" i="1" s="1"/>
  <c r="JF47" i="1" s="1"/>
  <c r="JF48" i="1" s="1"/>
  <c r="JF49" i="1" s="1"/>
  <c r="JF50" i="1" s="1"/>
  <c r="JF51" i="1" s="1"/>
  <c r="JF52" i="1" s="1"/>
  <c r="JF53" i="1" s="1"/>
  <c r="JF54" i="1" s="1"/>
  <c r="JF55" i="1" s="1"/>
  <c r="JF56" i="1" s="1"/>
  <c r="JF57" i="1" s="1"/>
  <c r="JF58" i="1" s="1"/>
  <c r="JF59" i="1" s="1"/>
  <c r="JF60" i="1" s="1"/>
  <c r="JF61" i="1" s="1"/>
  <c r="JF62" i="1" s="1"/>
  <c r="JF63" i="1" s="1"/>
  <c r="JF64" i="1" s="1"/>
  <c r="JF65" i="1" s="1"/>
  <c r="JF66" i="1" s="1"/>
  <c r="JF67" i="1" s="1"/>
  <c r="JF68" i="1" s="1"/>
  <c r="JF69" i="1" s="1"/>
  <c r="JF70" i="1" s="1"/>
  <c r="JF71" i="1" s="1"/>
  <c r="JF72" i="1" s="1"/>
  <c r="JF73" i="1" s="1"/>
  <c r="JF74" i="1" s="1"/>
  <c r="JF75" i="1" s="1"/>
  <c r="JF76" i="1" s="1"/>
  <c r="JF77" i="1" s="1"/>
  <c r="JF78" i="1" s="1"/>
  <c r="JF79" i="1" s="1"/>
  <c r="JF80" i="1" s="1"/>
  <c r="JF81" i="1" s="1"/>
  <c r="JF82" i="1" s="1"/>
  <c r="JF83" i="1" s="1"/>
  <c r="JF84" i="1" s="1"/>
  <c r="JF85" i="1" s="1"/>
  <c r="JF86" i="1" s="1"/>
  <c r="JF87" i="1" s="1"/>
  <c r="JF88" i="1" s="1"/>
  <c r="JF89" i="1" s="1"/>
  <c r="JF90" i="1" s="1"/>
  <c r="JF91" i="1" s="1"/>
  <c r="JF92" i="1" s="1"/>
  <c r="JF93" i="1" s="1"/>
  <c r="JF94" i="1" s="1"/>
  <c r="JF95" i="1" s="1"/>
  <c r="JF96" i="1" s="1"/>
  <c r="JF97" i="1" s="1"/>
  <c r="JF98" i="1" s="1"/>
  <c r="JF99" i="1" s="1"/>
  <c r="JF100" i="1" s="1"/>
  <c r="JF101" i="1" s="1"/>
  <c r="JF102" i="1" s="1"/>
  <c r="JF103" i="1" s="1"/>
  <c r="JF104" i="1" s="1"/>
  <c r="JF105" i="1" s="1"/>
  <c r="JF106" i="1" s="1"/>
  <c r="JF107" i="1" s="1"/>
  <c r="JF108" i="1" s="1"/>
  <c r="JF109" i="1" s="1"/>
  <c r="JF110" i="1" s="1"/>
  <c r="JF111" i="1" s="1"/>
  <c r="JF112" i="1" s="1"/>
  <c r="JF113" i="1" s="1"/>
  <c r="JF114" i="1" s="1"/>
  <c r="JF115" i="1" s="1"/>
  <c r="JF116" i="1" s="1"/>
  <c r="JF117" i="1" s="1"/>
  <c r="JF118" i="1" s="1"/>
  <c r="JF119" i="1" s="1"/>
  <c r="JF120" i="1" s="1"/>
  <c r="JF121" i="1" s="1"/>
  <c r="JF122" i="1" s="1"/>
  <c r="JF123" i="1" s="1"/>
  <c r="JF124" i="1" s="1"/>
  <c r="JF125" i="1" s="1"/>
  <c r="JF126" i="1" s="1"/>
  <c r="JF127" i="1" s="1"/>
  <c r="JF128" i="1" s="1"/>
  <c r="JF129" i="1" s="1"/>
  <c r="JF130" i="1" s="1"/>
  <c r="JF131" i="1" s="1"/>
  <c r="JF132" i="1" s="1"/>
  <c r="JF133" i="1" s="1"/>
  <c r="JF134" i="1" s="1"/>
  <c r="JF135" i="1" s="1"/>
  <c r="JF136" i="1" s="1"/>
  <c r="JF137" i="1" s="1"/>
  <c r="JF138" i="1" s="1"/>
  <c r="JF139" i="1" s="1"/>
  <c r="JF140" i="1" s="1"/>
  <c r="JF141" i="1" s="1"/>
  <c r="JF142" i="1" s="1"/>
  <c r="JF143" i="1" s="1"/>
  <c r="JF144" i="1" s="1"/>
  <c r="JF145" i="1" s="1"/>
  <c r="JF146" i="1" s="1"/>
  <c r="JF147" i="1" s="1"/>
  <c r="JF148" i="1" s="1"/>
  <c r="JF149" i="1" s="1"/>
  <c r="JF150" i="1" s="1"/>
  <c r="JF151" i="1" s="1"/>
  <c r="JF152" i="1" s="1"/>
  <c r="JF153" i="1" s="1"/>
  <c r="JF154" i="1" s="1"/>
  <c r="JF155" i="1" s="1"/>
  <c r="JF156" i="1" s="1"/>
  <c r="JF157" i="1" s="1"/>
  <c r="JF158" i="1" s="1"/>
  <c r="JF159" i="1" s="1"/>
  <c r="JF160" i="1" s="1"/>
  <c r="JF161" i="1" s="1"/>
  <c r="JF162" i="1" s="1"/>
  <c r="JF163" i="1" s="1"/>
  <c r="JF164" i="1" s="1"/>
  <c r="JF165" i="1" s="1"/>
  <c r="JF166" i="1" s="1"/>
  <c r="JF167" i="1" s="1"/>
  <c r="JF168" i="1" s="1"/>
  <c r="JF169" i="1" s="1"/>
  <c r="JF170" i="1" s="1"/>
  <c r="JF171" i="1" s="1"/>
  <c r="JF172" i="1" s="1"/>
  <c r="JF173" i="1" s="1"/>
  <c r="JF174" i="1" s="1"/>
  <c r="JF175" i="1" s="1"/>
  <c r="JF176" i="1" s="1"/>
  <c r="JF177" i="1" s="1"/>
  <c r="JF178" i="1" s="1"/>
  <c r="JF179" i="1" s="1"/>
  <c r="JF180" i="1" s="1"/>
  <c r="JF181" i="1" s="1"/>
  <c r="JF182" i="1" s="1"/>
  <c r="JF183" i="1" s="1"/>
  <c r="JF184" i="1" s="1"/>
  <c r="JF185" i="1" s="1"/>
  <c r="JF186" i="1" s="1"/>
  <c r="JF187" i="1" s="1"/>
  <c r="JF188" i="1" s="1"/>
  <c r="JF189" i="1" s="1"/>
  <c r="JF190" i="1" s="1"/>
  <c r="JF191" i="1" s="1"/>
  <c r="JF192" i="1" s="1"/>
  <c r="JF193" i="1" s="1"/>
  <c r="JF194" i="1" s="1"/>
  <c r="JF195" i="1" s="1"/>
  <c r="JF196" i="1" s="1"/>
  <c r="JF197" i="1" s="1"/>
  <c r="JF198" i="1" s="1"/>
  <c r="JF199" i="1" s="1"/>
  <c r="JF200" i="1" s="1"/>
  <c r="JF201" i="1" s="1"/>
  <c r="JF202" i="1" s="1"/>
  <c r="JF203" i="1" s="1"/>
  <c r="JF204" i="1" s="1"/>
  <c r="JF205" i="1" s="1"/>
  <c r="JF206" i="1" s="1"/>
  <c r="JG9" i="1" l="1"/>
  <c r="JH8" i="1"/>
  <c r="JH9" i="1"/>
  <c r="JH10" i="1"/>
  <c r="JH11" i="1"/>
  <c r="JH12" i="1"/>
  <c r="JH13" i="1"/>
  <c r="JH14" i="1"/>
  <c r="JH15" i="1"/>
  <c r="JH16" i="1"/>
  <c r="JH17" i="1"/>
  <c r="JH18" i="1"/>
  <c r="JH19" i="1"/>
  <c r="JH20" i="1"/>
  <c r="JH21" i="1"/>
  <c r="JH22" i="1"/>
  <c r="JH23" i="1"/>
  <c r="JH24" i="1"/>
  <c r="JH25" i="1"/>
  <c r="JH26" i="1"/>
  <c r="JH27" i="1"/>
  <c r="JH28" i="1"/>
  <c r="JH29" i="1"/>
  <c r="JH30" i="1"/>
  <c r="JH31" i="1"/>
  <c r="JH32" i="1"/>
  <c r="JH33" i="1"/>
  <c r="JH34" i="1"/>
  <c r="JH35" i="1"/>
  <c r="JH36" i="1"/>
  <c r="JH37" i="1"/>
  <c r="JH38" i="1"/>
  <c r="JH39" i="1"/>
  <c r="JH40" i="1"/>
  <c r="JH41" i="1"/>
  <c r="JH42" i="1"/>
  <c r="JH43" i="1"/>
  <c r="JH44" i="1"/>
  <c r="JH45" i="1"/>
  <c r="JH46" i="1"/>
  <c r="JH47" i="1"/>
  <c r="JH48" i="1"/>
  <c r="JH49" i="1"/>
  <c r="JH50" i="1"/>
  <c r="JH51" i="1"/>
  <c r="JH52" i="1"/>
  <c r="JH53" i="1"/>
  <c r="JH54" i="1"/>
  <c r="JH55" i="1"/>
  <c r="JH56" i="1"/>
  <c r="JH57" i="1"/>
  <c r="JH58" i="1"/>
  <c r="JH59" i="1"/>
  <c r="JH60" i="1"/>
  <c r="JH61" i="1"/>
  <c r="JH62" i="1"/>
  <c r="JH63" i="1"/>
  <c r="JH64" i="1"/>
  <c r="JH65" i="1"/>
  <c r="JH66" i="1"/>
  <c r="JH67" i="1"/>
  <c r="JH68" i="1"/>
  <c r="JH69" i="1"/>
  <c r="JH70" i="1"/>
  <c r="JH71" i="1"/>
  <c r="JH72" i="1"/>
  <c r="JH73" i="1"/>
  <c r="JH74" i="1"/>
  <c r="JH75" i="1"/>
  <c r="JH76" i="1"/>
  <c r="JH77" i="1"/>
  <c r="JH78" i="1"/>
  <c r="JH79" i="1"/>
  <c r="JH80" i="1"/>
  <c r="JH81" i="1"/>
  <c r="JH82" i="1"/>
  <c r="JH83" i="1"/>
  <c r="JH84" i="1"/>
  <c r="JH85" i="1"/>
  <c r="JH86" i="1"/>
  <c r="JH87" i="1"/>
  <c r="JH88" i="1"/>
  <c r="JH89" i="1"/>
  <c r="JH90" i="1"/>
  <c r="JH91" i="1"/>
  <c r="JH92" i="1"/>
  <c r="JH93" i="1"/>
  <c r="JH94" i="1"/>
  <c r="JH95" i="1"/>
  <c r="JH96" i="1"/>
  <c r="JH97" i="1"/>
  <c r="JH98" i="1"/>
  <c r="JH99" i="1"/>
  <c r="JH100" i="1"/>
  <c r="JH101" i="1"/>
  <c r="JH102" i="1"/>
  <c r="JH103" i="1"/>
  <c r="JH104" i="1"/>
  <c r="JH105" i="1"/>
  <c r="JH106" i="1"/>
  <c r="JH107" i="1"/>
  <c r="JH108" i="1"/>
  <c r="JH109" i="1"/>
  <c r="JH110" i="1"/>
  <c r="JH111" i="1"/>
  <c r="JH112" i="1"/>
  <c r="JH113" i="1"/>
  <c r="JH114" i="1"/>
  <c r="JH115" i="1"/>
  <c r="JH116" i="1"/>
  <c r="JH117" i="1"/>
  <c r="JH118" i="1"/>
  <c r="JH119" i="1"/>
  <c r="JH120" i="1"/>
  <c r="JH121" i="1"/>
  <c r="JH122" i="1"/>
  <c r="JH123" i="1"/>
  <c r="JH124" i="1"/>
  <c r="JH125" i="1"/>
  <c r="JH126" i="1"/>
  <c r="JH127" i="1"/>
  <c r="JH128" i="1"/>
  <c r="JH129" i="1"/>
  <c r="JH130" i="1"/>
  <c r="JH131" i="1"/>
  <c r="JH132" i="1"/>
  <c r="JH133" i="1"/>
  <c r="JH134" i="1"/>
  <c r="JH135" i="1"/>
  <c r="JH136" i="1"/>
  <c r="JH137" i="1"/>
  <c r="JH138" i="1"/>
  <c r="JH139" i="1"/>
  <c r="JH140" i="1"/>
  <c r="JH141" i="1"/>
  <c r="JH142" i="1"/>
  <c r="JH143" i="1"/>
  <c r="JH144" i="1"/>
  <c r="JH145" i="1"/>
  <c r="JH146" i="1"/>
  <c r="JH147" i="1"/>
  <c r="JH148" i="1"/>
  <c r="JH149" i="1"/>
  <c r="JH150" i="1"/>
  <c r="JH151" i="1"/>
  <c r="JH152" i="1"/>
  <c r="JH153" i="1"/>
  <c r="JH154" i="1"/>
  <c r="JH155" i="1"/>
  <c r="JH156" i="1"/>
  <c r="JH157" i="1"/>
  <c r="JH158" i="1"/>
  <c r="JH159" i="1"/>
  <c r="JH160" i="1"/>
  <c r="JH161" i="1"/>
  <c r="JH162" i="1"/>
  <c r="JH163" i="1"/>
  <c r="JH164" i="1"/>
  <c r="JH165" i="1"/>
  <c r="JH166" i="1"/>
  <c r="JH167" i="1"/>
  <c r="JH168" i="1"/>
  <c r="JH169" i="1"/>
  <c r="JH170" i="1"/>
  <c r="JH171" i="1"/>
  <c r="JH172" i="1"/>
  <c r="JH173" i="1"/>
  <c r="JH174" i="1"/>
  <c r="JH175" i="1"/>
  <c r="JH176" i="1"/>
  <c r="JH177" i="1"/>
  <c r="JH178" i="1"/>
  <c r="JH179" i="1"/>
  <c r="JH180" i="1"/>
  <c r="JH181" i="1"/>
  <c r="JH182" i="1"/>
  <c r="JH183" i="1"/>
  <c r="JH184" i="1"/>
  <c r="JH185" i="1"/>
  <c r="JH186" i="1"/>
  <c r="JH187" i="1"/>
  <c r="JH188" i="1"/>
  <c r="JH189" i="1"/>
  <c r="JH190" i="1"/>
  <c r="JH191" i="1"/>
  <c r="JH192" i="1"/>
  <c r="JH193" i="1"/>
  <c r="JH194" i="1"/>
  <c r="JH195" i="1"/>
  <c r="JH196" i="1"/>
  <c r="JH197" i="1"/>
  <c r="JH198" i="1"/>
  <c r="JH199" i="1"/>
  <c r="JH200" i="1"/>
  <c r="JH201" i="1"/>
  <c r="JH202" i="1"/>
  <c r="JH203" i="1"/>
  <c r="JH204" i="1"/>
  <c r="JH205" i="1"/>
  <c r="JH206" i="1"/>
  <c r="JH7" i="1"/>
  <c r="JG10" i="1" l="1"/>
  <c r="JG11" i="1" s="1"/>
  <c r="JG12" i="1" s="1"/>
  <c r="JG13" i="1" s="1"/>
  <c r="JG14" i="1" s="1"/>
  <c r="JG15" i="1" s="1"/>
  <c r="JG16" i="1" s="1"/>
  <c r="JG17" i="1" s="1"/>
  <c r="JG18" i="1" s="1"/>
  <c r="JG19" i="1" s="1"/>
  <c r="JG20" i="1" s="1"/>
  <c r="JG21" i="1" s="1"/>
  <c r="JG22" i="1" s="1"/>
  <c r="JG23" i="1" s="1"/>
  <c r="JG24" i="1" s="1"/>
  <c r="JG25" i="1" s="1"/>
  <c r="JG26" i="1" s="1"/>
  <c r="JG27" i="1" s="1"/>
  <c r="JG28" i="1" s="1"/>
  <c r="JG29" i="1" s="1"/>
  <c r="JG30" i="1" s="1"/>
  <c r="JG31" i="1" s="1"/>
  <c r="JG32" i="1" s="1"/>
  <c r="JG33" i="1" s="1"/>
  <c r="JG34" i="1" s="1"/>
  <c r="JG35" i="1" s="1"/>
  <c r="JG36" i="1" s="1"/>
  <c r="JG37" i="1" s="1"/>
  <c r="JG38" i="1" s="1"/>
  <c r="JG39" i="1" s="1"/>
  <c r="JG40" i="1" s="1"/>
  <c r="JG41" i="1" s="1"/>
  <c r="JG42" i="1" s="1"/>
  <c r="JG43" i="1" s="1"/>
  <c r="JG44" i="1" s="1"/>
  <c r="JG45" i="1" s="1"/>
  <c r="JG46" i="1" s="1"/>
  <c r="JG47" i="1" s="1"/>
  <c r="JG48" i="1" s="1"/>
  <c r="JG49" i="1" s="1"/>
  <c r="JG50" i="1" s="1"/>
  <c r="JG51" i="1" s="1"/>
  <c r="JG52" i="1" s="1"/>
  <c r="JG53" i="1" s="1"/>
  <c r="JG54" i="1" s="1"/>
  <c r="JG55" i="1" s="1"/>
  <c r="JG56" i="1" s="1"/>
  <c r="JG57" i="1" s="1"/>
  <c r="JG58" i="1" s="1"/>
  <c r="JG59" i="1" s="1"/>
  <c r="JG60" i="1" s="1"/>
  <c r="JG61" i="1" s="1"/>
  <c r="JG62" i="1" s="1"/>
  <c r="JG63" i="1" s="1"/>
  <c r="JG64" i="1" s="1"/>
  <c r="JG65" i="1" s="1"/>
  <c r="JG66" i="1" s="1"/>
  <c r="JG67" i="1" s="1"/>
  <c r="JG68" i="1" s="1"/>
  <c r="JG69" i="1" s="1"/>
  <c r="JG70" i="1" s="1"/>
  <c r="JG71" i="1" s="1"/>
  <c r="JG72" i="1" s="1"/>
  <c r="JG73" i="1" s="1"/>
  <c r="JG74" i="1" s="1"/>
  <c r="JG75" i="1" s="1"/>
  <c r="JG76" i="1" s="1"/>
  <c r="JG77" i="1" s="1"/>
  <c r="JG78" i="1" s="1"/>
  <c r="JG79" i="1" s="1"/>
  <c r="JG80" i="1" s="1"/>
  <c r="JG81" i="1" s="1"/>
  <c r="JG82" i="1" s="1"/>
  <c r="JG83" i="1" s="1"/>
  <c r="JG84" i="1" s="1"/>
  <c r="JG85" i="1" s="1"/>
  <c r="JG86" i="1" s="1"/>
  <c r="JG87" i="1" s="1"/>
  <c r="JG88" i="1" s="1"/>
  <c r="JG89" i="1" s="1"/>
  <c r="JG90" i="1" s="1"/>
  <c r="JG91" i="1" s="1"/>
  <c r="JG92" i="1" s="1"/>
  <c r="JG93" i="1" s="1"/>
  <c r="JG94" i="1" s="1"/>
  <c r="JG95" i="1" s="1"/>
  <c r="JG96" i="1" s="1"/>
  <c r="JG97" i="1" s="1"/>
  <c r="JG98" i="1" s="1"/>
  <c r="JG99" i="1" s="1"/>
  <c r="JG100" i="1" s="1"/>
  <c r="JG101" i="1" s="1"/>
  <c r="JG102" i="1" s="1"/>
  <c r="JG103" i="1" s="1"/>
  <c r="JG104" i="1" s="1"/>
  <c r="JG105" i="1" s="1"/>
  <c r="JG106" i="1" s="1"/>
  <c r="JG107" i="1" s="1"/>
  <c r="JG108" i="1" s="1"/>
  <c r="JG109" i="1" s="1"/>
  <c r="JG110" i="1" s="1"/>
  <c r="JG111" i="1" s="1"/>
  <c r="JG112" i="1" s="1"/>
  <c r="JG113" i="1" s="1"/>
  <c r="JG114" i="1" s="1"/>
  <c r="JG115" i="1" s="1"/>
  <c r="JG116" i="1" s="1"/>
  <c r="JG117" i="1" s="1"/>
  <c r="JG118" i="1" s="1"/>
  <c r="JG119" i="1" s="1"/>
  <c r="JG120" i="1" s="1"/>
  <c r="JG121" i="1" s="1"/>
  <c r="JG122" i="1" s="1"/>
  <c r="JG123" i="1" s="1"/>
  <c r="JG124" i="1" s="1"/>
  <c r="JG125" i="1" s="1"/>
  <c r="JG126" i="1" s="1"/>
  <c r="JG127" i="1" s="1"/>
  <c r="JG128" i="1" s="1"/>
  <c r="JG129" i="1" s="1"/>
  <c r="JG130" i="1" s="1"/>
  <c r="JG131" i="1" s="1"/>
  <c r="JG132" i="1" s="1"/>
  <c r="JG133" i="1" s="1"/>
  <c r="JG134" i="1" s="1"/>
  <c r="JG135" i="1" s="1"/>
  <c r="JG136" i="1" s="1"/>
  <c r="JG137" i="1" s="1"/>
  <c r="JG138" i="1" s="1"/>
  <c r="JG139" i="1" s="1"/>
  <c r="JG140" i="1" s="1"/>
  <c r="JG141" i="1" s="1"/>
  <c r="JG142" i="1" s="1"/>
  <c r="JG143" i="1" s="1"/>
  <c r="JG144" i="1" s="1"/>
  <c r="JG145" i="1" s="1"/>
  <c r="JG146" i="1" s="1"/>
  <c r="JG147" i="1" s="1"/>
  <c r="JG148" i="1" s="1"/>
  <c r="JG149" i="1" s="1"/>
  <c r="JG150" i="1" s="1"/>
  <c r="JG151" i="1" s="1"/>
  <c r="JG152" i="1" s="1"/>
  <c r="JG153" i="1" s="1"/>
  <c r="JG154" i="1" s="1"/>
  <c r="JG155" i="1" s="1"/>
  <c r="JG156" i="1" s="1"/>
  <c r="JG157" i="1" s="1"/>
  <c r="JG158" i="1" s="1"/>
  <c r="JG159" i="1" s="1"/>
  <c r="JG160" i="1" s="1"/>
  <c r="JG161" i="1" s="1"/>
  <c r="JG162" i="1" s="1"/>
  <c r="JG163" i="1" s="1"/>
  <c r="JG164" i="1" s="1"/>
  <c r="JG165" i="1" s="1"/>
  <c r="JG166" i="1" s="1"/>
  <c r="JG167" i="1" s="1"/>
  <c r="JG168" i="1" s="1"/>
  <c r="JG169" i="1" s="1"/>
  <c r="JG170" i="1" s="1"/>
  <c r="JG171" i="1" s="1"/>
  <c r="JG172" i="1" s="1"/>
  <c r="JG173" i="1" s="1"/>
  <c r="JG174" i="1" s="1"/>
  <c r="JG175" i="1" s="1"/>
  <c r="JG176" i="1" s="1"/>
  <c r="JG177" i="1" s="1"/>
  <c r="JG178" i="1" s="1"/>
  <c r="JG179" i="1" s="1"/>
  <c r="JG180" i="1" s="1"/>
  <c r="JG181" i="1" s="1"/>
  <c r="JG182" i="1" s="1"/>
  <c r="JG183" i="1" s="1"/>
  <c r="JG184" i="1" s="1"/>
  <c r="JG185" i="1" s="1"/>
  <c r="JG186" i="1" s="1"/>
  <c r="JG187" i="1" s="1"/>
  <c r="JG188" i="1" s="1"/>
  <c r="JG189" i="1" s="1"/>
  <c r="JG190" i="1" s="1"/>
  <c r="JG191" i="1" s="1"/>
  <c r="JG192" i="1" s="1"/>
  <c r="JG193" i="1" s="1"/>
  <c r="JG194" i="1" s="1"/>
  <c r="JG195" i="1" s="1"/>
  <c r="JG196" i="1" s="1"/>
  <c r="JG197" i="1" s="1"/>
  <c r="JG198" i="1" s="1"/>
  <c r="JG199" i="1" s="1"/>
  <c r="JG200" i="1" s="1"/>
  <c r="JG201" i="1" s="1"/>
  <c r="JG202" i="1" s="1"/>
  <c r="JG203" i="1" s="1"/>
  <c r="JG204" i="1" s="1"/>
  <c r="JG205" i="1" s="1"/>
  <c r="JG206" i="1" s="1"/>
  <c r="JB40" i="1"/>
  <c r="JB7" i="1"/>
  <c r="JB8" i="1" s="1"/>
  <c r="JB9" i="1" s="1"/>
  <c r="JB10" i="1" s="1"/>
  <c r="JB11" i="1" s="1"/>
  <c r="JB12" i="1" s="1"/>
  <c r="JB13" i="1" s="1"/>
  <c r="JB14" i="1" s="1"/>
  <c r="JB15" i="1" s="1"/>
  <c r="JB16" i="1" s="1"/>
  <c r="JB17" i="1" s="1"/>
  <c r="JB18" i="1" s="1"/>
  <c r="JB19" i="1" s="1"/>
  <c r="JB20" i="1" s="1"/>
  <c r="JB21" i="1" s="1"/>
  <c r="JB22" i="1" s="1"/>
  <c r="JD2" i="1"/>
  <c r="JC2" i="1"/>
  <c r="JB2" i="1"/>
  <c r="JE2" i="1"/>
  <c r="C14" i="1" s="1"/>
  <c r="JG2" i="1"/>
  <c r="JF2" i="1" s="1"/>
  <c r="D27" i="1" l="1"/>
  <c r="D28" i="1"/>
  <c r="D25" i="1"/>
  <c r="D33" i="1"/>
  <c r="D22" i="1"/>
  <c r="D23" i="1"/>
  <c r="D24" i="1"/>
  <c r="D32" i="1"/>
  <c r="D30" i="1"/>
  <c r="D31" i="1"/>
  <c r="D29" i="1"/>
  <c r="D26" i="1"/>
  <c r="D14" i="1"/>
  <c r="D34" i="1"/>
  <c r="C11" i="1"/>
  <c r="C19" i="1"/>
  <c r="C18" i="1"/>
  <c r="C16" i="1"/>
  <c r="D16" i="1" s="1"/>
  <c r="C17" i="1"/>
  <c r="JB4" i="1"/>
  <c r="JC4" i="1" s="1"/>
  <c r="C15" i="1"/>
  <c r="D15" i="1" s="1"/>
  <c r="C13" i="1"/>
  <c r="D13" i="1" s="1"/>
  <c r="D18" i="1" l="1"/>
  <c r="D19" i="1"/>
  <c r="D17" i="1"/>
  <c r="C12" i="1"/>
  <c r="D12" i="1" s="1"/>
  <c r="D11" i="1"/>
  <c r="JA8" i="1"/>
  <c r="JA14" i="1"/>
  <c r="JA17" i="1"/>
  <c r="JA13" i="1"/>
  <c r="JA19" i="1"/>
  <c r="JA22" i="1"/>
  <c r="JA15" i="1"/>
  <c r="JA11" i="1"/>
  <c r="JA20" i="1"/>
  <c r="JA9" i="1"/>
  <c r="JA23" i="1"/>
  <c r="JA18" i="1"/>
  <c r="JA12" i="1"/>
  <c r="JA16" i="1"/>
  <c r="JA21" i="1"/>
  <c r="JA7" i="1"/>
  <c r="JA10" i="1"/>
  <c r="JE18" i="1" l="1"/>
  <c r="JE15" i="1"/>
  <c r="JE23" i="1"/>
  <c r="JE31" i="1"/>
  <c r="JE39" i="1"/>
  <c r="JE47" i="1"/>
  <c r="JE55" i="1"/>
  <c r="JE63" i="1"/>
  <c r="JE71" i="1"/>
  <c r="JE79" i="1"/>
  <c r="JE87" i="1"/>
  <c r="JE95" i="1"/>
  <c r="JE111" i="1"/>
  <c r="JE143" i="1"/>
  <c r="JE183" i="1"/>
  <c r="JE24" i="1"/>
  <c r="JE56" i="1"/>
  <c r="JE96" i="1"/>
  <c r="JE144" i="1"/>
  <c r="JE176" i="1"/>
  <c r="JE8" i="1"/>
  <c r="JE9" i="1"/>
  <c r="JE17" i="1"/>
  <c r="JE25" i="1"/>
  <c r="JE33" i="1"/>
  <c r="JE41" i="1"/>
  <c r="JE49" i="1"/>
  <c r="JE57" i="1"/>
  <c r="JE65" i="1"/>
  <c r="JE73" i="1"/>
  <c r="JE81" i="1"/>
  <c r="JE89" i="1"/>
  <c r="JE97" i="1"/>
  <c r="JE105" i="1"/>
  <c r="JE113" i="1"/>
  <c r="JE121" i="1"/>
  <c r="JE129" i="1"/>
  <c r="JE137" i="1"/>
  <c r="JE145" i="1"/>
  <c r="JE153" i="1"/>
  <c r="JE161" i="1"/>
  <c r="JE169" i="1"/>
  <c r="JE177" i="1"/>
  <c r="JE185" i="1"/>
  <c r="JE193" i="1"/>
  <c r="JE201" i="1"/>
  <c r="JE10" i="1"/>
  <c r="JE26" i="1"/>
  <c r="JE34" i="1"/>
  <c r="JE42" i="1"/>
  <c r="JE50" i="1"/>
  <c r="JE58" i="1"/>
  <c r="JE66" i="1"/>
  <c r="JE74" i="1"/>
  <c r="JE82" i="1"/>
  <c r="JE90" i="1"/>
  <c r="JE98" i="1"/>
  <c r="JE106" i="1"/>
  <c r="JE114" i="1"/>
  <c r="JE122" i="1"/>
  <c r="JE130" i="1"/>
  <c r="JE138" i="1"/>
  <c r="JE146" i="1"/>
  <c r="JE154" i="1"/>
  <c r="JE162" i="1"/>
  <c r="JE170" i="1"/>
  <c r="JE178" i="1"/>
  <c r="JE186" i="1"/>
  <c r="JE194" i="1"/>
  <c r="JE202" i="1"/>
  <c r="JE206" i="1"/>
  <c r="JE135" i="1"/>
  <c r="JE175" i="1"/>
  <c r="JE7" i="1"/>
  <c r="JE48" i="1"/>
  <c r="JE72" i="1"/>
  <c r="JE104" i="1"/>
  <c r="JE152" i="1"/>
  <c r="JE192" i="1"/>
  <c r="JE120" i="1"/>
  <c r="JE11" i="1"/>
  <c r="JE19" i="1"/>
  <c r="JE27" i="1"/>
  <c r="JE35" i="1"/>
  <c r="JE43" i="1"/>
  <c r="JE51" i="1"/>
  <c r="JE59" i="1"/>
  <c r="JE67" i="1"/>
  <c r="JE75" i="1"/>
  <c r="JE83" i="1"/>
  <c r="JE91" i="1"/>
  <c r="JE99" i="1"/>
  <c r="JE107" i="1"/>
  <c r="JE115" i="1"/>
  <c r="JE123" i="1"/>
  <c r="JE131" i="1"/>
  <c r="JE139" i="1"/>
  <c r="JE147" i="1"/>
  <c r="JE155" i="1"/>
  <c r="JE163" i="1"/>
  <c r="JE171" i="1"/>
  <c r="JE179" i="1"/>
  <c r="JE187" i="1"/>
  <c r="JE195" i="1"/>
  <c r="JE203" i="1"/>
  <c r="JE20" i="1"/>
  <c r="JE28" i="1"/>
  <c r="JE36" i="1"/>
  <c r="JE44" i="1"/>
  <c r="JE52" i="1"/>
  <c r="JE60" i="1"/>
  <c r="JE76" i="1"/>
  <c r="JE92" i="1"/>
  <c r="JE108" i="1"/>
  <c r="JE124" i="1"/>
  <c r="JE140" i="1"/>
  <c r="JE156" i="1"/>
  <c r="JE172" i="1"/>
  <c r="JE188" i="1"/>
  <c r="JE204" i="1"/>
  <c r="JE190" i="1"/>
  <c r="JE127" i="1"/>
  <c r="JE167" i="1"/>
  <c r="JE16" i="1"/>
  <c r="JE88" i="1"/>
  <c r="JE136" i="1"/>
  <c r="JE184" i="1"/>
  <c r="JE12" i="1"/>
  <c r="JE68" i="1"/>
  <c r="JE84" i="1"/>
  <c r="JE100" i="1"/>
  <c r="JE116" i="1"/>
  <c r="JE132" i="1"/>
  <c r="JE148" i="1"/>
  <c r="JE164" i="1"/>
  <c r="JE180" i="1"/>
  <c r="JE196" i="1"/>
  <c r="JE182" i="1"/>
  <c r="JE119" i="1"/>
  <c r="JE159" i="1"/>
  <c r="JE199" i="1"/>
  <c r="JE32" i="1"/>
  <c r="JE64" i="1"/>
  <c r="JE112" i="1"/>
  <c r="JE160" i="1"/>
  <c r="JE200" i="1"/>
  <c r="JE13" i="1"/>
  <c r="JE21" i="1"/>
  <c r="JE29" i="1"/>
  <c r="JE37" i="1"/>
  <c r="JE45" i="1"/>
  <c r="JE53" i="1"/>
  <c r="JE61" i="1"/>
  <c r="JE69" i="1"/>
  <c r="JE77" i="1"/>
  <c r="JE85" i="1"/>
  <c r="JE93" i="1"/>
  <c r="JE101" i="1"/>
  <c r="JE109" i="1"/>
  <c r="JE117" i="1"/>
  <c r="JE125" i="1"/>
  <c r="JE133" i="1"/>
  <c r="JE141" i="1"/>
  <c r="JE149" i="1"/>
  <c r="JE157" i="1"/>
  <c r="JE165" i="1"/>
  <c r="JE173" i="1"/>
  <c r="JE181" i="1"/>
  <c r="JE189" i="1"/>
  <c r="JE197" i="1"/>
  <c r="JE205" i="1"/>
  <c r="JE14" i="1"/>
  <c r="JE22" i="1"/>
  <c r="JE30" i="1"/>
  <c r="JE38" i="1"/>
  <c r="JE46" i="1"/>
  <c r="JE54" i="1"/>
  <c r="JE62" i="1"/>
  <c r="JE70" i="1"/>
  <c r="JE78" i="1"/>
  <c r="JE86" i="1"/>
  <c r="JE94" i="1"/>
  <c r="JE102" i="1"/>
  <c r="JE110" i="1"/>
  <c r="JE118" i="1"/>
  <c r="JE126" i="1"/>
  <c r="JE134" i="1"/>
  <c r="JE142" i="1"/>
  <c r="JE150" i="1"/>
  <c r="JE158" i="1"/>
  <c r="JE166" i="1"/>
  <c r="JE174" i="1"/>
  <c r="JE198" i="1"/>
  <c r="JE103" i="1"/>
  <c r="JE151" i="1"/>
  <c r="JE191" i="1"/>
  <c r="JE40" i="1"/>
  <c r="JE80" i="1"/>
  <c r="JE128" i="1"/>
  <c r="JE168" i="1"/>
  <c r="K6" i="1" l="1"/>
  <c r="I6" i="1"/>
  <c r="J6" i="1"/>
  <c r="G6" i="1"/>
  <c r="H6" i="1"/>
  <c r="C6" i="1"/>
  <c r="D6" i="1"/>
  <c r="E6" i="1"/>
  <c r="B6" i="1"/>
  <c r="F6" i="1"/>
</calcChain>
</file>

<file path=xl/sharedStrings.xml><?xml version="1.0" encoding="utf-8"?>
<sst xmlns="http://schemas.openxmlformats.org/spreadsheetml/2006/main" count="34" uniqueCount="32">
  <si>
    <t>Enter your Student ID in the red box</t>
  </si>
  <si>
    <t>Digit 1</t>
  </si>
  <si>
    <t>Digit 2</t>
  </si>
  <si>
    <t>Digit 3</t>
  </si>
  <si>
    <t>Digit 4</t>
  </si>
  <si>
    <t>Digit 5</t>
  </si>
  <si>
    <t>Digit 6</t>
  </si>
  <si>
    <t>Table 1</t>
  </si>
  <si>
    <t>Poisson Mean</t>
  </si>
  <si>
    <t>max rand()</t>
  </si>
  <si>
    <t>Table 2</t>
  </si>
  <si>
    <t>Variable</t>
  </si>
  <si>
    <t>Category</t>
  </si>
  <si>
    <t>Code</t>
  </si>
  <si>
    <t>Gender</t>
  </si>
  <si>
    <t>Male</t>
  </si>
  <si>
    <t>Female</t>
  </si>
  <si>
    <t>Parameter estimates</t>
  </si>
  <si>
    <t>Favourite Colour</t>
  </si>
  <si>
    <t>White</t>
  </si>
  <si>
    <t>Red</t>
  </si>
  <si>
    <t>Other</t>
  </si>
  <si>
    <t>Favourite Music</t>
  </si>
  <si>
    <t>Classical</t>
  </si>
  <si>
    <t>Punk</t>
  </si>
  <si>
    <t>Experimental Jazz</t>
  </si>
  <si>
    <t>Intercept</t>
  </si>
  <si>
    <t>Colour x Music</t>
  </si>
  <si>
    <t>Colour category</t>
  </si>
  <si>
    <t>Music category</t>
  </si>
  <si>
    <t>Frequency</t>
  </si>
  <si>
    <t>#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</si>
</sst>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;;;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rgb="FFFF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Protection="1">
      <protection hidden="1"/>
    </xf>
    <xf numFmtId="164" fontId="0" fillId="0" borderId="0" xfId="0" applyNumberFormat="1" applyProtection="1">
      <protection hidden="1"/>
    </xf>
    <xf numFmtId="0" fontId="1" fillId="0" borderId="0" xfId="0" applyFont="1" applyProtection="1">
      <protection hidden="1"/>
    </xf>
    <xf numFmtId="0" fontId="0" fillId="0" borderId="0" xfId="0" applyBorder="1" applyProtection="1">
      <protection hidden="1"/>
    </xf>
    <xf numFmtId="0" fontId="2" fillId="0" borderId="6" xfId="0" applyFont="1" applyBorder="1" applyProtection="1">
      <protection hidden="1"/>
    </xf>
    <xf numFmtId="0" fontId="0" fillId="0" borderId="7" xfId="0" applyBorder="1" applyProtection="1">
      <protection hidden="1"/>
    </xf>
    <xf numFmtId="0" fontId="0" fillId="0" borderId="8" xfId="0" applyBorder="1" applyProtection="1">
      <protection hidden="1"/>
    </xf>
    <xf numFmtId="0" fontId="2" fillId="0" borderId="9" xfId="0" applyFont="1" applyBorder="1" applyProtection="1">
      <protection hidden="1"/>
    </xf>
    <xf numFmtId="0" fontId="0" fillId="0" borderId="10" xfId="0" applyBorder="1" applyProtection="1">
      <protection hidden="1"/>
    </xf>
    <xf numFmtId="0" fontId="0" fillId="0" borderId="11" xfId="0" applyBorder="1" applyProtection="1">
      <protection hidden="1"/>
    </xf>
    <xf numFmtId="0" fontId="3" fillId="0" borderId="2" xfId="0" applyFont="1" applyBorder="1" applyProtection="1">
      <protection hidden="1"/>
    </xf>
    <xf numFmtId="0" fontId="3" fillId="0" borderId="3" xfId="0" applyFont="1" applyBorder="1" applyProtection="1">
      <protection hidden="1"/>
    </xf>
    <xf numFmtId="0" fontId="3" fillId="0" borderId="13" xfId="0" applyFont="1" applyBorder="1" applyProtection="1">
      <protection hidden="1"/>
    </xf>
    <xf numFmtId="0" fontId="0" fillId="0" borderId="16" xfId="0" applyBorder="1" applyProtection="1">
      <protection hidden="1"/>
    </xf>
    <xf numFmtId="0" fontId="0" fillId="0" borderId="17" xfId="0" applyBorder="1" applyProtection="1">
      <protection hidden="1"/>
    </xf>
    <xf numFmtId="165" fontId="0" fillId="0" borderId="18" xfId="0" applyNumberFormat="1" applyBorder="1" applyProtection="1"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165" fontId="0" fillId="0" borderId="21" xfId="0" applyNumberFormat="1" applyBorder="1" applyProtection="1">
      <protection hidden="1"/>
    </xf>
    <xf numFmtId="0" fontId="0" fillId="0" borderId="22" xfId="0" applyBorder="1" applyProtection="1">
      <protection hidden="1"/>
    </xf>
    <xf numFmtId="165" fontId="0" fillId="0" borderId="23" xfId="0" applyNumberFormat="1" applyBorder="1" applyProtection="1">
      <protection hidden="1"/>
    </xf>
    <xf numFmtId="0" fontId="0" fillId="2" borderId="0" xfId="0" applyFill="1" applyProtection="1">
      <protection hidden="1"/>
    </xf>
    <xf numFmtId="165" fontId="0" fillId="2" borderId="0" xfId="0" applyNumberFormat="1" applyFill="1" applyProtection="1">
      <protection hidden="1"/>
    </xf>
    <xf numFmtId="0" fontId="3" fillId="0" borderId="12" xfId="0" applyFont="1" applyBorder="1" applyProtection="1">
      <protection hidden="1"/>
    </xf>
    <xf numFmtId="0" fontId="3" fillId="0" borderId="0" xfId="0" applyFont="1" applyBorder="1" applyProtection="1">
      <protection hidden="1"/>
    </xf>
    <xf numFmtId="165" fontId="3" fillId="0" borderId="14" xfId="0" applyNumberFormat="1" applyFont="1" applyBorder="1" applyProtection="1">
      <protection hidden="1"/>
    </xf>
    <xf numFmtId="0" fontId="0" fillId="0" borderId="12" xfId="0" applyBorder="1" applyProtection="1">
      <protection hidden="1"/>
    </xf>
    <xf numFmtId="165" fontId="0" fillId="0" borderId="14" xfId="0" applyNumberFormat="1" applyBorder="1" applyProtection="1">
      <protection hidden="1"/>
    </xf>
    <xf numFmtId="0" fontId="0" fillId="0" borderId="4" xfId="0" applyBorder="1" applyProtection="1">
      <protection hidden="1"/>
    </xf>
    <xf numFmtId="0" fontId="0" fillId="0" borderId="5" xfId="0" applyBorder="1" applyProtection="1">
      <protection hidden="1"/>
    </xf>
    <xf numFmtId="165" fontId="0" fillId="0" borderId="15" xfId="0" applyNumberFormat="1" applyBorder="1" applyProtection="1">
      <protection hidden="1"/>
    </xf>
    <xf numFmtId="0" fontId="0" fillId="0" borderId="24" xfId="0" applyBorder="1" applyProtection="1">
      <protection hidden="1"/>
    </xf>
    <xf numFmtId="0" fontId="0" fillId="0" borderId="25" xfId="0" applyBorder="1" applyProtection="1">
      <protection hidden="1"/>
    </xf>
    <xf numFmtId="165" fontId="0" fillId="0" borderId="8" xfId="0" applyNumberFormat="1" applyBorder="1" applyProtection="1">
      <protection hidden="1"/>
    </xf>
    <xf numFmtId="0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0" fontId="1" fillId="0" borderId="0" xfId="0" applyFont="1" applyAlignment="1" applyProtection="1">
      <protection locked="0"/>
    </xf>
    <xf numFmtId="0" fontId="0" fillId="0" borderId="26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M227"/>
  <sheetViews>
    <sheetView tabSelected="1" workbookViewId="0">
      <selection activeCell="D3" sqref="D3"/>
    </sheetView>
  </sheetViews>
  <sheetFormatPr baseColWidth="10" defaultColWidth="9.1640625" defaultRowHeight="15" x14ac:dyDescent="0.2"/>
  <cols>
    <col min="1" max="1" width="15.83203125" style="1" bestFit="1" customWidth="1"/>
    <col min="2" max="2" width="16.83203125" style="1" bestFit="1" customWidth="1"/>
    <col min="3" max="3" width="16.6640625" style="1" customWidth="1"/>
    <col min="4" max="4" width="19.6640625" style="1" bestFit="1" customWidth="1"/>
    <col min="5" max="10" width="11" style="1" customWidth="1"/>
    <col min="11" max="260" width="9.1640625" style="1"/>
    <col min="261" max="261" width="13.33203125" style="39" bestFit="1" customWidth="1"/>
    <col min="262" max="268" width="9.1640625" style="39"/>
    <col min="269" max="273" width="9.1640625" style="38"/>
    <col min="274" max="16384" width="9.1640625" style="1"/>
  </cols>
  <sheetData>
    <row r="1" spans="1:268" ht="16" thickBot="1" x14ac:dyDescent="0.25">
      <c r="JA1" s="5"/>
      <c r="JB1" s="5" t="s">
        <v>1</v>
      </c>
      <c r="JC1" s="5" t="s">
        <v>2</v>
      </c>
      <c r="JD1" s="5" t="s">
        <v>3</v>
      </c>
      <c r="JE1" s="5" t="s">
        <v>4</v>
      </c>
      <c r="JF1" s="5" t="s">
        <v>5</v>
      </c>
      <c r="JG1" s="5" t="s">
        <v>6</v>
      </c>
      <c r="JH1" s="5"/>
    </row>
    <row r="2" spans="1:268" ht="17" thickTop="1" thickBot="1" x14ac:dyDescent="0.25">
      <c r="B2" s="40" t="s">
        <v>0</v>
      </c>
      <c r="C2" s="41"/>
      <c r="D2" s="2">
        <v>1155119394</v>
      </c>
      <c r="E2" s="3"/>
      <c r="F2" s="3"/>
      <c r="G2" s="3"/>
      <c r="H2" s="3"/>
      <c r="I2" s="3"/>
      <c r="J2" s="3"/>
      <c r="JA2" s="5"/>
      <c r="JB2" s="5">
        <f>(MOD($D$2,1000000)-MOD($D$2,100000))/100000</f>
        <v>1</v>
      </c>
      <c r="JC2" s="5">
        <f>(MOD($D$2,100000)-MOD($D$2,10000))/10000</f>
        <v>1</v>
      </c>
      <c r="JD2" s="5">
        <f>(MOD($D$2,10000)-MOD($D$2,1000))/1000</f>
        <v>9</v>
      </c>
      <c r="JE2" s="5">
        <f>(MOD($D$2,1000)-MOD($D$2,100))/100</f>
        <v>3</v>
      </c>
      <c r="JF2" s="5">
        <f>(MOD($D$2,100)-$JG$2)/10</f>
        <v>9</v>
      </c>
      <c r="JG2" s="5">
        <f>MOD($D$2,10)</f>
        <v>4</v>
      </c>
      <c r="JH2" s="5"/>
    </row>
    <row r="3" spans="1:268" ht="16" thickTop="1" x14ac:dyDescent="0.2">
      <c r="JA3" s="5"/>
      <c r="JB3" s="5"/>
      <c r="JC3" s="5"/>
      <c r="JD3" s="5"/>
      <c r="JE3" s="5"/>
      <c r="JF3" s="5"/>
      <c r="JG3" s="5"/>
      <c r="JH3" s="5"/>
    </row>
    <row r="4" spans="1:268" ht="16" thickBot="1" x14ac:dyDescent="0.25">
      <c r="A4" s="6" t="s">
        <v>7</v>
      </c>
      <c r="B4" s="4"/>
      <c r="C4" s="4"/>
      <c r="D4" s="4"/>
      <c r="E4" s="4"/>
      <c r="F4" s="4"/>
      <c r="G4" s="4"/>
      <c r="H4" s="4"/>
      <c r="I4" s="4"/>
      <c r="J4" s="4"/>
      <c r="K4" s="4"/>
      <c r="JA4" s="5" t="s">
        <v>8</v>
      </c>
      <c r="JB4" s="5">
        <f>IF(AVERAGE($JB$2:$JG$2)&gt;=7,AVERAGE($JB$2:$JG$2)/4,IF(AVERAGE($JB$2:$JG$2)&gt;=4,AVERAGE($JB$2:$JG$2)/2.5,SQRT(AVERAGE($JB$2:$JG$2))+1))</f>
        <v>1.8</v>
      </c>
      <c r="JC4" s="5">
        <f>JB4*2.5</f>
        <v>4.5</v>
      </c>
      <c r="JD4" s="5"/>
      <c r="JE4" s="5"/>
      <c r="JF4" s="5"/>
      <c r="JG4" s="5"/>
      <c r="JH4" s="5"/>
    </row>
    <row r="5" spans="1:268" x14ac:dyDescent="0.2">
      <c r="A5" s="8" t="s">
        <v>31</v>
      </c>
      <c r="B5" s="9">
        <v>0</v>
      </c>
      <c r="C5" s="9">
        <v>1</v>
      </c>
      <c r="D5" s="9">
        <v>2</v>
      </c>
      <c r="E5" s="9">
        <v>3</v>
      </c>
      <c r="F5" s="9">
        <v>4</v>
      </c>
      <c r="G5" s="9">
        <v>5</v>
      </c>
      <c r="H5" s="9">
        <v>6</v>
      </c>
      <c r="I5" s="9">
        <v>7</v>
      </c>
      <c r="J5" s="9">
        <v>8</v>
      </c>
      <c r="K5" s="10">
        <v>9</v>
      </c>
      <c r="JA5" s="5"/>
      <c r="JB5" s="5"/>
      <c r="JC5" s="5"/>
      <c r="JD5" s="5"/>
      <c r="JE5" s="5"/>
      <c r="JF5" s="5"/>
      <c r="JG5" s="5"/>
      <c r="JH5" s="5"/>
    </row>
    <row r="6" spans="1:268" ht="16" thickBot="1" x14ac:dyDescent="0.25">
      <c r="A6" s="11" t="s">
        <v>30</v>
      </c>
      <c r="B6" s="12">
        <f t="shared" ref="B6:K6" si="0">COUNTIF($JE$7:$JE$206,B5)</f>
        <v>39</v>
      </c>
      <c r="C6" s="12">
        <f t="shared" si="0"/>
        <v>52</v>
      </c>
      <c r="D6" s="12">
        <f t="shared" si="0"/>
        <v>53</v>
      </c>
      <c r="E6" s="12">
        <f t="shared" si="0"/>
        <v>30</v>
      </c>
      <c r="F6" s="12">
        <f t="shared" si="0"/>
        <v>18</v>
      </c>
      <c r="G6" s="12">
        <f t="shared" si="0"/>
        <v>6</v>
      </c>
      <c r="H6" s="12">
        <f t="shared" si="0"/>
        <v>1</v>
      </c>
      <c r="I6" s="12">
        <f t="shared" si="0"/>
        <v>1</v>
      </c>
      <c r="J6" s="12">
        <f t="shared" si="0"/>
        <v>0</v>
      </c>
      <c r="K6" s="13">
        <f t="shared" si="0"/>
        <v>0</v>
      </c>
      <c r="JA6" s="5">
        <v>0</v>
      </c>
      <c r="JB6" s="5">
        <v>0</v>
      </c>
      <c r="JC6" s="5"/>
      <c r="JD6" s="5"/>
      <c r="JE6" s="5"/>
      <c r="JF6" s="5">
        <f>MOD($D$2,100)</f>
        <v>94</v>
      </c>
      <c r="JG6" s="5"/>
      <c r="JH6" s="5"/>
    </row>
    <row r="7" spans="1:268" x14ac:dyDescent="0.2">
      <c r="JA7" s="5">
        <f t="shared" ref="JA7:JA23" si="1">_xlfn.POISSON.DIST($JB6,$JB$4,TRUE)</f>
        <v>0.16529888822158653</v>
      </c>
      <c r="JB7" s="5">
        <f>1+JB6</f>
        <v>1</v>
      </c>
      <c r="JC7" s="5"/>
      <c r="JD7" s="5">
        <v>0.17411542446876527</v>
      </c>
      <c r="JE7" s="5">
        <f t="shared" ref="JE7:JE18" si="2">VLOOKUP(JD7,$JA$6:$JB$36,2,TRUE)</f>
        <v>1</v>
      </c>
      <c r="JF7" s="5">
        <f>JF6</f>
        <v>94</v>
      </c>
      <c r="JG7" s="5">
        <v>0</v>
      </c>
      <c r="JH7" s="5">
        <f t="shared" ref="JH7:JH38" si="3">_xlfn.NORM.S.INV(JD7)</f>
        <v>-0.93802638870907074</v>
      </c>
    </row>
    <row r="8" spans="1:268" x14ac:dyDescent="0.2">
      <c r="JA8" s="5">
        <f t="shared" si="1"/>
        <v>0.46283688702044223</v>
      </c>
      <c r="JB8" s="5">
        <f t="shared" ref="JB8:JB22" si="4">1+JB7</f>
        <v>2</v>
      </c>
      <c r="JC8" s="5"/>
      <c r="JD8" s="5">
        <v>0.19698419202944062</v>
      </c>
      <c r="JE8" s="5">
        <f t="shared" si="2"/>
        <v>1</v>
      </c>
      <c r="JF8" s="5">
        <f>1+JF7</f>
        <v>95</v>
      </c>
      <c r="JG8" s="5">
        <v>1</v>
      </c>
      <c r="JH8" s="5">
        <f t="shared" si="3"/>
        <v>-0.85244278123648964</v>
      </c>
    </row>
    <row r="9" spans="1:268" ht="16" thickBot="1" x14ac:dyDescent="0.25">
      <c r="A9" s="6" t="s">
        <v>10</v>
      </c>
      <c r="B9" s="4"/>
      <c r="C9" s="4"/>
      <c r="D9" s="4"/>
      <c r="JA9" s="5">
        <f t="shared" si="1"/>
        <v>0.73062108593941244</v>
      </c>
      <c r="JB9" s="5">
        <f t="shared" si="4"/>
        <v>3</v>
      </c>
      <c r="JC9" s="5"/>
      <c r="JD9" s="5">
        <v>0.14493182849821262</v>
      </c>
      <c r="JE9" s="5">
        <f t="shared" si="2"/>
        <v>0</v>
      </c>
      <c r="JF9" s="5">
        <f t="shared" ref="JF9:JF72" si="5">1+JF8</f>
        <v>96</v>
      </c>
      <c r="JG9" s="5">
        <f>1+JG8</f>
        <v>2</v>
      </c>
      <c r="JH9" s="5">
        <f t="shared" si="3"/>
        <v>-1.0584207643896508</v>
      </c>
    </row>
    <row r="10" spans="1:268" x14ac:dyDescent="0.2">
      <c r="A10" s="14" t="s">
        <v>11</v>
      </c>
      <c r="B10" s="15" t="s">
        <v>12</v>
      </c>
      <c r="C10" s="15" t="s">
        <v>13</v>
      </c>
      <c r="D10" s="16" t="s">
        <v>17</v>
      </c>
      <c r="JA10" s="5">
        <f t="shared" si="1"/>
        <v>0.89129160529079454</v>
      </c>
      <c r="JB10" s="5">
        <f t="shared" si="4"/>
        <v>4</v>
      </c>
      <c r="JC10" s="5"/>
      <c r="JD10" s="5">
        <v>0.45756096010527136</v>
      </c>
      <c r="JE10" s="5">
        <f t="shared" si="2"/>
        <v>1</v>
      </c>
      <c r="JF10" s="5">
        <f t="shared" si="5"/>
        <v>97</v>
      </c>
      <c r="JG10" s="5">
        <f t="shared" ref="JG10:JG73" si="6">1+JG9</f>
        <v>3</v>
      </c>
      <c r="JH10" s="5">
        <f t="shared" si="3"/>
        <v>-0.10658033486760439</v>
      </c>
    </row>
    <row r="11" spans="1:268" x14ac:dyDescent="0.2">
      <c r="A11" s="17" t="s">
        <v>14</v>
      </c>
      <c r="B11" s="18" t="s">
        <v>15</v>
      </c>
      <c r="C11" s="18">
        <f>IF(MOD($JD$2,2)=0,1,2)</f>
        <v>2</v>
      </c>
      <c r="D11" s="19">
        <f>IF(C11=1,IF(MOD($JB$2,2)=0,VLOOKUP(JF7,$JG$7:$JH$206,2,FALSE),0),IF(MOD($JB$2,2)=0,0,VLOOKUP(JF7,$JG$7:$JH$206,2,FALSE)))</f>
        <v>-0.52216603288358687</v>
      </c>
      <c r="JA11" s="5">
        <f t="shared" si="1"/>
        <v>0.96359333899891653</v>
      </c>
      <c r="JB11" s="5">
        <f t="shared" si="4"/>
        <v>5</v>
      </c>
      <c r="JC11" s="5"/>
      <c r="JD11" s="5">
        <v>0.41899025679085145</v>
      </c>
      <c r="JE11" s="5">
        <f t="shared" si="2"/>
        <v>1</v>
      </c>
      <c r="JF11" s="5">
        <f t="shared" si="5"/>
        <v>98</v>
      </c>
      <c r="JG11" s="5">
        <f t="shared" si="6"/>
        <v>4</v>
      </c>
      <c r="JH11" s="5">
        <f t="shared" si="3"/>
        <v>-0.20447732001740609</v>
      </c>
    </row>
    <row r="12" spans="1:268" x14ac:dyDescent="0.2">
      <c r="A12" s="20"/>
      <c r="B12" s="21" t="s">
        <v>16</v>
      </c>
      <c r="C12" s="21">
        <f>IF(C11=1,2,1)</f>
        <v>1</v>
      </c>
      <c r="D12" s="22">
        <f>IF(C12=1,IF(MOD($JB$2,2)=0,VLOOKUP(JF8,$JG$7:$JH$206,2,FALSE),0),IF(MOD($JB$2,2)=0,0,VLOOKUP(JF8,$JG$7:$JH$206,2,FALSE)))</f>
        <v>0</v>
      </c>
      <c r="JA12" s="5">
        <f t="shared" si="1"/>
        <v>0.98962196313384043</v>
      </c>
      <c r="JB12" s="5">
        <f t="shared" si="4"/>
        <v>6</v>
      </c>
      <c r="JC12" s="5"/>
      <c r="JD12" s="5">
        <v>0.70548258188509239</v>
      </c>
      <c r="JE12" s="5">
        <f t="shared" si="2"/>
        <v>2</v>
      </c>
      <c r="JF12" s="5">
        <f t="shared" si="5"/>
        <v>99</v>
      </c>
      <c r="JG12" s="5">
        <f t="shared" si="6"/>
        <v>5</v>
      </c>
      <c r="JH12" s="5">
        <f t="shared" si="3"/>
        <v>0.54023520596805608</v>
      </c>
    </row>
    <row r="13" spans="1:268" x14ac:dyDescent="0.2">
      <c r="A13" s="17" t="s">
        <v>18</v>
      </c>
      <c r="B13" s="18" t="s">
        <v>19</v>
      </c>
      <c r="C13" s="18">
        <f>IF(MOD($JE$2,3)=0,1,IF(MOD($JE$2,3)=1,2,3))</f>
        <v>1</v>
      </c>
      <c r="D13" s="19">
        <f>IF(C13=1,IF(MOD($JB$2,2)=0,VLOOKUP(JF9,$JG$7:$JH$206,2,FALSE),0),IF(C13=2,VLOOKUP(JF9,$JG$7:$JH$206,2,FALSE),IF(MOD($JB$2,2)=0,0,VLOOKUP(JF9,$JG$7:$JH$206,2,FALSE))))</f>
        <v>0</v>
      </c>
      <c r="JA13" s="5">
        <f t="shared" si="1"/>
        <v>0.99743055037431771</v>
      </c>
      <c r="JB13" s="5">
        <f t="shared" si="4"/>
        <v>7</v>
      </c>
      <c r="JC13" s="5"/>
      <c r="JD13" s="5">
        <v>0.47221441953695464</v>
      </c>
      <c r="JE13" s="5">
        <f t="shared" si="2"/>
        <v>2</v>
      </c>
      <c r="JF13" s="5">
        <f t="shared" si="5"/>
        <v>100</v>
      </c>
      <c r="JG13" s="5">
        <f t="shared" si="6"/>
        <v>6</v>
      </c>
      <c r="JH13" s="5">
        <f t="shared" si="3"/>
        <v>-6.9704526308812118E-2</v>
      </c>
    </row>
    <row r="14" spans="1:268" x14ac:dyDescent="0.2">
      <c r="A14" s="23"/>
      <c r="B14" s="7" t="s">
        <v>20</v>
      </c>
      <c r="C14" s="7">
        <f>IF(MOD($JE$2,3)=0,2,IF(MOD($JE$2,3)=1,1,2))</f>
        <v>2</v>
      </c>
      <c r="D14" s="24">
        <f>IF(C14=1,IF(MOD($JB$2,2)=0,VLOOKUP(JF10,$JG$7:$JH$206,2,FALSE),0),IF(C14=2,VLOOKUP(JF10,$JG$7:$JH$206,2,FALSE),IF(MOD($JB$2,2)=0,0,VLOOKUP(JF10,$JG$7:$JH$206,2,FALSE))))</f>
        <v>0.6366263085377184</v>
      </c>
      <c r="JA14" s="5">
        <f t="shared" si="1"/>
        <v>0.99943847280758313</v>
      </c>
      <c r="JB14" s="5">
        <f t="shared" si="4"/>
        <v>8</v>
      </c>
      <c r="JC14" s="5"/>
      <c r="JD14" s="5">
        <v>0.79499894758291856</v>
      </c>
      <c r="JE14" s="5">
        <f t="shared" si="2"/>
        <v>3</v>
      </c>
      <c r="JF14" s="5">
        <f t="shared" si="5"/>
        <v>101</v>
      </c>
      <c r="JG14" s="5">
        <f t="shared" si="6"/>
        <v>7</v>
      </c>
      <c r="JH14" s="5">
        <f t="shared" si="3"/>
        <v>0.82388992628837299</v>
      </c>
    </row>
    <row r="15" spans="1:268" x14ac:dyDescent="0.2">
      <c r="A15" s="20"/>
      <c r="B15" s="21" t="s">
        <v>21</v>
      </c>
      <c r="C15" s="21">
        <f>IF(MOD($JE$2,3)=0,3,IF(MOD($JE$2,3)=1,3,1))</f>
        <v>3</v>
      </c>
      <c r="D15" s="22">
        <f>IF(C15=1,IF(MOD($JB$2,2)=0,VLOOKUP(JF11,$JG$7:$JH$206,2,FALSE),0),IF(C15=2,VLOOKUP(JF11,$JG$7:$JH$206,2,FALSE),IF(MOD($JB$2,2)=0,0,VLOOKUP(JF11,$JG$7:$JH$206,2,FALSE))))</f>
        <v>8.9311769318372425E-2</v>
      </c>
      <c r="JA15" s="5">
        <f t="shared" si="1"/>
        <v>0.99989025535506793</v>
      </c>
      <c r="JB15" s="5">
        <f t="shared" si="4"/>
        <v>9</v>
      </c>
      <c r="JC15" s="5"/>
      <c r="JD15" s="5">
        <v>0.70397436705092087</v>
      </c>
      <c r="JE15" s="5">
        <f t="shared" si="2"/>
        <v>2</v>
      </c>
      <c r="JF15" s="5">
        <f t="shared" si="5"/>
        <v>102</v>
      </c>
      <c r="JG15" s="5">
        <f t="shared" si="6"/>
        <v>8</v>
      </c>
      <c r="JH15" s="5">
        <f t="shared" si="3"/>
        <v>0.53586585269002129</v>
      </c>
    </row>
    <row r="16" spans="1:268" x14ac:dyDescent="0.2">
      <c r="A16" s="17" t="s">
        <v>22</v>
      </c>
      <c r="B16" s="18" t="s">
        <v>23</v>
      </c>
      <c r="C16" s="18">
        <f>IF(MOD($JF$2,4)=0,1,IF(MOD($JF$2,4)=1,2,IF(MOD($JF$2,4)=2,3,4)))</f>
        <v>2</v>
      </c>
      <c r="D16" s="19">
        <f>IF(C16=1,IF(MOD($JB$2,2)=0,VLOOKUP(JF12,$JG$7:$JH$206,2,FALSE),0),IF(OR(C16=2,C16=3),VLOOKUP(JF12,$JG$7:$JH$206,2,FALSE),IF(MOD($JB$2,2)=0,0,VLOOKUP(JF12,$JG$7:$JH$206,2,FALSE))))</f>
        <v>-1.6776869767296336</v>
      </c>
      <c r="JA16" s="5">
        <f t="shared" si="1"/>
        <v>0.99998061186456488</v>
      </c>
      <c r="JB16" s="5">
        <f t="shared" si="4"/>
        <v>10</v>
      </c>
      <c r="JC16" s="5"/>
      <c r="JD16" s="5">
        <v>7.0328474635537819E-2</v>
      </c>
      <c r="JE16" s="5">
        <f t="shared" si="2"/>
        <v>0</v>
      </c>
      <c r="JF16" s="5">
        <f t="shared" si="5"/>
        <v>103</v>
      </c>
      <c r="JG16" s="5">
        <f t="shared" si="6"/>
        <v>9</v>
      </c>
      <c r="JH16" s="5">
        <f t="shared" si="3"/>
        <v>-1.4733490194215331</v>
      </c>
    </row>
    <row r="17" spans="1:268" x14ac:dyDescent="0.2">
      <c r="A17" s="23"/>
      <c r="B17" s="7" t="s">
        <v>24</v>
      </c>
      <c r="C17" s="7">
        <f>IF(MOD($JF$2,4)=0,2,IF(MOD($JF$2,4)=1,3,IF(MOD($JF$2,4)=2,4,1)))</f>
        <v>3</v>
      </c>
      <c r="D17" s="24">
        <f>IF(C17=1,IF(MOD($JB$2,2)=0,VLOOKUP(JF13,$JG$7:$JH$206,2,FALSE),0),IF(OR(C17=2,C17=3),VLOOKUP(JF13,$JG$7:$JH$206,2,FALSE),IF(MOD($JB$2,2)=0,0,VLOOKUP(JF13,$JG$7:$JH$206,2,FALSE))))</f>
        <v>0.3457167358974787</v>
      </c>
      <c r="JA17" s="5">
        <f t="shared" si="1"/>
        <v>0.9999968760362743</v>
      </c>
      <c r="JB17" s="5">
        <f t="shared" si="4"/>
        <v>11</v>
      </c>
      <c r="JC17" s="5"/>
      <c r="JD17" s="5">
        <v>0.56657922822238538</v>
      </c>
      <c r="JE17" s="5">
        <f t="shared" si="2"/>
        <v>2</v>
      </c>
      <c r="JF17" s="5">
        <f t="shared" si="5"/>
        <v>104</v>
      </c>
      <c r="JG17" s="5">
        <f t="shared" si="6"/>
        <v>10</v>
      </c>
      <c r="JH17" s="5">
        <f t="shared" si="3"/>
        <v>0.16767172228003741</v>
      </c>
    </row>
    <row r="18" spans="1:268" x14ac:dyDescent="0.2">
      <c r="A18" s="23"/>
      <c r="B18" s="7" t="s">
        <v>25</v>
      </c>
      <c r="C18" s="7">
        <f>IF(MOD($JF$2,4)=0,3,IF(MOD($JF$2,4)=1,4,IF(MOD($JF$2,4)=2,1,2)))</f>
        <v>4</v>
      </c>
      <c r="D18" s="24">
        <f>IF(C18=1,IF(MOD($JB$2,2)=0,VLOOKUP(JF14,$JG$7:$JH$206,2,FALSE),0),IF(OR(C18=2,C18=3),VLOOKUP(JF14,$JG$7:$JH$206,2,FALSE),IF(MOD($JB$2,2)=0,0,VLOOKUP(JF14,$JG$7:$JH$206,2,FALSE))))</f>
        <v>0.42291831570276556</v>
      </c>
      <c r="JA18" s="5">
        <f t="shared" si="1"/>
        <v>0.99999953744619052</v>
      </c>
      <c r="JB18" s="5">
        <f t="shared" si="4"/>
        <v>12</v>
      </c>
      <c r="JC18" s="5"/>
      <c r="JD18" s="5">
        <v>0.69740402771481302</v>
      </c>
      <c r="JE18" s="5">
        <f t="shared" si="2"/>
        <v>2</v>
      </c>
      <c r="JF18" s="5">
        <f t="shared" si="5"/>
        <v>105</v>
      </c>
      <c r="JG18" s="5">
        <f t="shared" si="6"/>
        <v>11</v>
      </c>
      <c r="JH18" s="5">
        <f t="shared" si="3"/>
        <v>0.51694873684458209</v>
      </c>
    </row>
    <row r="19" spans="1:268" x14ac:dyDescent="0.2">
      <c r="A19" s="20"/>
      <c r="B19" s="21" t="s">
        <v>21</v>
      </c>
      <c r="C19" s="21">
        <f>IF(MOD($JF$2,4)=0,4,IF(MOD($JF$2,4)=1,1,IF(MOD($JF$2,4)=2,2,3)))</f>
        <v>1</v>
      </c>
      <c r="D19" s="22">
        <f>IF(C19=1,IF(MOD($JB$2,2)=0,VLOOKUP(JF15,$JG$7:$JH$206,2,FALSE),0),IF(OR(C19=2,C19=3),VLOOKUP(JF15,$JG$7:$JH$206,2,FALSE),IF(MOD($JB$2,2)=0,0,VLOOKUP(JF15,$JG$7:$JH$206,2,FALSE))))</f>
        <v>0</v>
      </c>
      <c r="JA19" s="5">
        <f t="shared" si="1"/>
        <v>0.99999993665767783</v>
      </c>
      <c r="JB19" s="5">
        <f t="shared" si="4"/>
        <v>13</v>
      </c>
      <c r="JC19" s="5"/>
      <c r="JD19" s="5">
        <v>0.91020195502803103</v>
      </c>
      <c r="JE19" s="5">
        <f t="shared" ref="JE19:JE50" si="7">VLOOKUP(JD19,$JA$6:$JB$36,2,TRUE)</f>
        <v>4</v>
      </c>
      <c r="JF19" s="5">
        <f t="shared" si="5"/>
        <v>106</v>
      </c>
      <c r="JG19" s="5">
        <f t="shared" si="6"/>
        <v>12</v>
      </c>
      <c r="JH19" s="5">
        <f t="shared" si="3"/>
        <v>1.3419997092084852</v>
      </c>
    </row>
    <row r="20" spans="1:268" x14ac:dyDescent="0.2">
      <c r="A20" s="25"/>
      <c r="B20" s="25"/>
      <c r="C20" s="25"/>
      <c r="D20" s="26"/>
      <c r="JA20" s="5">
        <f t="shared" si="1"/>
        <v>0.99999999193311462</v>
      </c>
      <c r="JB20" s="5">
        <f>1+JB19</f>
        <v>14</v>
      </c>
      <c r="JC20" s="5"/>
      <c r="JD20" s="5">
        <v>0.73487886020477367</v>
      </c>
      <c r="JE20" s="5">
        <f t="shared" si="7"/>
        <v>3</v>
      </c>
      <c r="JF20" s="5">
        <f>1+JF19</f>
        <v>107</v>
      </c>
      <c r="JG20" s="5">
        <f>1+JG19</f>
        <v>13</v>
      </c>
      <c r="JH20" s="5">
        <f t="shared" si="3"/>
        <v>0.62763621402908609</v>
      </c>
    </row>
    <row r="21" spans="1:268" x14ac:dyDescent="0.2">
      <c r="A21" s="27" t="s">
        <v>27</v>
      </c>
      <c r="B21" s="28" t="s">
        <v>28</v>
      </c>
      <c r="C21" s="28" t="s">
        <v>29</v>
      </c>
      <c r="D21" s="29" t="s">
        <v>17</v>
      </c>
      <c r="JA21" s="5">
        <f t="shared" si="1"/>
        <v>0.9999999990399564</v>
      </c>
      <c r="JB21" s="5">
        <f t="shared" si="4"/>
        <v>15</v>
      </c>
      <c r="JC21" s="5"/>
      <c r="JD21" s="5">
        <v>0.38461152315712921</v>
      </c>
      <c r="JE21" s="5">
        <f t="shared" si="7"/>
        <v>1</v>
      </c>
      <c r="JF21" s="5">
        <f t="shared" si="5"/>
        <v>108</v>
      </c>
      <c r="JG21" s="5">
        <f t="shared" si="6"/>
        <v>14</v>
      </c>
      <c r="JH21" s="5">
        <f t="shared" si="3"/>
        <v>-0.29339133702860015</v>
      </c>
    </row>
    <row r="22" spans="1:268" x14ac:dyDescent="0.2">
      <c r="A22" s="30"/>
      <c r="B22" s="7">
        <v>1</v>
      </c>
      <c r="C22" s="7">
        <v>1</v>
      </c>
      <c r="D22" s="31">
        <f t="shared" ref="D22:D33" si="8">IF(B22=1,IF(MOD($JB$2,2)=0,VLOOKUP(JF9,$JG$7:$JH$206,2,FALSE),0),IF(B22=2,VLOOKUP(JF9,$JG$7:$JH$206,2,FALSE),IF(MOD($JB$2,2)=0,0,VLOOKUP(JF9,$JG$7:$JH$206,2,FALSE))))*IF(C22=1,IF(MOD($JB$2,2)=0,VLOOKUP(JF12,$JG$7:$JH$206,2,FALSE),0),IF(OR(C22=2,C22=3),VLOOKUP(JF12,$JG$7:$JH$206,2,FALSE),IF(MOD($JB$2,2)=0,0,VLOOKUP(JF12,$JG$7:$JH$206,2,FALSE))))</f>
        <v>0</v>
      </c>
      <c r="JA22" s="5">
        <f t="shared" si="1"/>
        <v>0.99999999989277744</v>
      </c>
      <c r="JB22" s="5">
        <f t="shared" si="4"/>
        <v>16</v>
      </c>
      <c r="JC22" s="5"/>
      <c r="JD22" s="5">
        <v>0.29238502215744944</v>
      </c>
      <c r="JE22" s="5">
        <f t="shared" si="7"/>
        <v>1</v>
      </c>
      <c r="JF22" s="5">
        <f t="shared" si="5"/>
        <v>109</v>
      </c>
      <c r="JG22" s="5">
        <f t="shared" si="6"/>
        <v>15</v>
      </c>
      <c r="JH22" s="5">
        <f t="shared" si="3"/>
        <v>-0.54643050737461296</v>
      </c>
    </row>
    <row r="23" spans="1:268" x14ac:dyDescent="0.2">
      <c r="A23" s="30"/>
      <c r="B23" s="7">
        <v>1</v>
      </c>
      <c r="C23" s="7">
        <v>2</v>
      </c>
      <c r="D23" s="31">
        <f t="shared" si="8"/>
        <v>0</v>
      </c>
      <c r="JA23" s="5">
        <f t="shared" si="1"/>
        <v>0.9999999999887198</v>
      </c>
      <c r="JB23" s="5">
        <v>17</v>
      </c>
      <c r="JC23" s="5"/>
      <c r="JD23" s="5">
        <v>0.2833489877347557</v>
      </c>
      <c r="JE23" s="5">
        <f t="shared" si="7"/>
        <v>1</v>
      </c>
      <c r="JF23" s="5">
        <f t="shared" si="5"/>
        <v>110</v>
      </c>
      <c r="JG23" s="5">
        <f t="shared" si="6"/>
        <v>16</v>
      </c>
      <c r="JH23" s="5">
        <f t="shared" si="3"/>
        <v>-0.572921309508721</v>
      </c>
    </row>
    <row r="24" spans="1:268" x14ac:dyDescent="0.2">
      <c r="A24" s="30"/>
      <c r="B24" s="7">
        <v>1</v>
      </c>
      <c r="C24" s="7">
        <v>3</v>
      </c>
      <c r="D24" s="31">
        <f t="shared" si="8"/>
        <v>0</v>
      </c>
      <c r="JA24" s="5"/>
      <c r="JB24" s="5"/>
      <c r="JC24" s="5"/>
      <c r="JD24" s="5">
        <v>0.94252263982284146</v>
      </c>
      <c r="JE24" s="5">
        <f t="shared" si="7"/>
        <v>4</v>
      </c>
      <c r="JF24" s="5">
        <f t="shared" si="5"/>
        <v>111</v>
      </c>
      <c r="JG24" s="5">
        <f t="shared" si="6"/>
        <v>17</v>
      </c>
      <c r="JH24" s="5">
        <f t="shared" si="3"/>
        <v>1.5763085144491473</v>
      </c>
    </row>
    <row r="25" spans="1:268" x14ac:dyDescent="0.2">
      <c r="A25" s="30"/>
      <c r="B25" s="7">
        <v>1</v>
      </c>
      <c r="C25" s="7">
        <v>4</v>
      </c>
      <c r="D25" s="31">
        <f t="shared" si="8"/>
        <v>0</v>
      </c>
      <c r="JA25" s="5"/>
      <c r="JB25" s="5"/>
      <c r="JC25" s="5"/>
      <c r="JD25" s="5">
        <v>7.1536115496828589E-4</v>
      </c>
      <c r="JE25" s="5">
        <f t="shared" si="7"/>
        <v>0</v>
      </c>
      <c r="JF25" s="5">
        <f t="shared" si="5"/>
        <v>112</v>
      </c>
      <c r="JG25" s="5">
        <f t="shared" si="6"/>
        <v>18</v>
      </c>
      <c r="JH25" s="5">
        <f t="shared" si="3"/>
        <v>-3.1883803017680195</v>
      </c>
    </row>
    <row r="26" spans="1:268" x14ac:dyDescent="0.2">
      <c r="A26" s="30"/>
      <c r="B26" s="7">
        <v>2</v>
      </c>
      <c r="C26" s="7">
        <v>1</v>
      </c>
      <c r="D26" s="31">
        <f t="shared" si="8"/>
        <v>0</v>
      </c>
      <c r="JA26" s="5"/>
      <c r="JB26" s="5"/>
      <c r="JC26" s="5"/>
      <c r="JD26" s="5">
        <v>0.82531596973705457</v>
      </c>
      <c r="JE26" s="5">
        <f t="shared" si="7"/>
        <v>3</v>
      </c>
      <c r="JF26" s="5">
        <f t="shared" si="5"/>
        <v>113</v>
      </c>
      <c r="JG26" s="5">
        <f t="shared" si="6"/>
        <v>19</v>
      </c>
      <c r="JH26" s="5">
        <f t="shared" si="3"/>
        <v>0.93581575059356104</v>
      </c>
    </row>
    <row r="27" spans="1:268" x14ac:dyDescent="0.2">
      <c r="A27" s="30"/>
      <c r="B27" s="7">
        <v>2</v>
      </c>
      <c r="C27" s="7">
        <v>2</v>
      </c>
      <c r="D27" s="31">
        <f t="shared" si="8"/>
        <v>-0.58941924602448792</v>
      </c>
      <c r="JA27" s="5"/>
      <c r="JB27" s="5"/>
      <c r="JC27" s="5"/>
      <c r="JD27" s="5">
        <v>0.41411105928881642</v>
      </c>
      <c r="JE27" s="5">
        <f t="shared" si="7"/>
        <v>1</v>
      </c>
      <c r="JF27" s="5">
        <f t="shared" si="5"/>
        <v>114</v>
      </c>
      <c r="JG27" s="5">
        <f t="shared" si="6"/>
        <v>20</v>
      </c>
      <c r="JH27" s="5">
        <f t="shared" si="3"/>
        <v>-0.21698232607420884</v>
      </c>
    </row>
    <row r="28" spans="1:268" x14ac:dyDescent="0.2">
      <c r="A28" s="30"/>
      <c r="B28" s="7">
        <v>2</v>
      </c>
      <c r="C28" s="7">
        <v>3</v>
      </c>
      <c r="D28" s="31">
        <f t="shared" si="8"/>
        <v>-0.41771801773524192</v>
      </c>
      <c r="JA28" s="5"/>
      <c r="JB28" s="5"/>
      <c r="JC28" s="5"/>
      <c r="JD28" s="5">
        <v>0.93086183986049476</v>
      </c>
      <c r="JE28" s="5">
        <f t="shared" si="7"/>
        <v>4</v>
      </c>
      <c r="JF28" s="5">
        <f t="shared" si="5"/>
        <v>115</v>
      </c>
      <c r="JG28" s="5">
        <f t="shared" si="6"/>
        <v>21</v>
      </c>
      <c r="JH28" s="5">
        <f t="shared" si="3"/>
        <v>1.4822404756912679</v>
      </c>
    </row>
    <row r="29" spans="1:268" x14ac:dyDescent="0.2">
      <c r="A29" s="30"/>
      <c r="B29" s="7">
        <v>2</v>
      </c>
      <c r="C29" s="7">
        <v>4</v>
      </c>
      <c r="D29" s="31">
        <f t="shared" si="8"/>
        <v>-2.4292449567092609</v>
      </c>
      <c r="JA29" s="5"/>
      <c r="JB29" s="5"/>
      <c r="JC29" s="5"/>
      <c r="JD29" s="5">
        <v>0.19243090969002208</v>
      </c>
      <c r="JE29" s="5">
        <f t="shared" si="7"/>
        <v>1</v>
      </c>
      <c r="JF29" s="5">
        <f t="shared" si="5"/>
        <v>116</v>
      </c>
      <c r="JG29" s="5">
        <f t="shared" si="6"/>
        <v>22</v>
      </c>
      <c r="JH29" s="5">
        <f t="shared" si="3"/>
        <v>-0.86897314552220362</v>
      </c>
    </row>
    <row r="30" spans="1:268" x14ac:dyDescent="0.2">
      <c r="A30" s="30"/>
      <c r="B30" s="7">
        <v>3</v>
      </c>
      <c r="C30" s="7">
        <v>1</v>
      </c>
      <c r="D30" s="31">
        <f t="shared" si="8"/>
        <v>0</v>
      </c>
      <c r="JA30" s="5"/>
      <c r="JB30" s="5"/>
      <c r="JC30" s="5"/>
      <c r="JD30" s="5">
        <v>0.280905706394044</v>
      </c>
      <c r="JE30" s="5">
        <f t="shared" si="7"/>
        <v>1</v>
      </c>
      <c r="JF30" s="5">
        <f t="shared" si="5"/>
        <v>117</v>
      </c>
      <c r="JG30" s="5">
        <f t="shared" si="6"/>
        <v>23</v>
      </c>
      <c r="JH30" s="5">
        <f t="shared" si="3"/>
        <v>-0.58015304823441038</v>
      </c>
    </row>
    <row r="31" spans="1:268" x14ac:dyDescent="0.2">
      <c r="A31" s="30"/>
      <c r="B31" s="7">
        <v>3</v>
      </c>
      <c r="C31" s="7">
        <v>2</v>
      </c>
      <c r="D31" s="31">
        <f t="shared" si="8"/>
        <v>0.72543161369500819</v>
      </c>
      <c r="JA31" s="5"/>
      <c r="JB31" s="5"/>
      <c r="JC31" s="5"/>
      <c r="JD31" s="5">
        <v>0.70113659238491244</v>
      </c>
      <c r="JE31" s="5">
        <f t="shared" si="7"/>
        <v>2</v>
      </c>
      <c r="JF31" s="5">
        <f t="shared" si="5"/>
        <v>118</v>
      </c>
      <c r="JG31" s="5">
        <f t="shared" si="6"/>
        <v>24</v>
      </c>
      <c r="JH31" s="5">
        <f t="shared" si="3"/>
        <v>0.5276722811649398</v>
      </c>
    </row>
    <row r="32" spans="1:268" x14ac:dyDescent="0.2">
      <c r="A32" s="30"/>
      <c r="B32" s="7">
        <v>3</v>
      </c>
      <c r="C32" s="7">
        <v>3</v>
      </c>
      <c r="D32" s="31">
        <f t="shared" si="8"/>
        <v>-1.4382243314146168</v>
      </c>
      <c r="JA32" s="5"/>
      <c r="JB32" s="5"/>
      <c r="JC32" s="5"/>
      <c r="JD32" s="5">
        <v>0.7998474563882535</v>
      </c>
      <c r="JE32" s="5">
        <f t="shared" si="7"/>
        <v>3</v>
      </c>
      <c r="JF32" s="5">
        <f t="shared" si="5"/>
        <v>119</v>
      </c>
      <c r="JG32" s="5">
        <f t="shared" si="6"/>
        <v>25</v>
      </c>
      <c r="JH32" s="5">
        <f t="shared" si="3"/>
        <v>0.84107648572541394</v>
      </c>
    </row>
    <row r="33" spans="1:268" ht="16" thickBot="1" x14ac:dyDescent="0.25">
      <c r="A33" s="32"/>
      <c r="B33" s="33">
        <v>3</v>
      </c>
      <c r="C33" s="33">
        <v>4</v>
      </c>
      <c r="D33" s="34">
        <f t="shared" si="8"/>
        <v>-3.8989931091181103E-2</v>
      </c>
      <c r="JA33" s="5"/>
      <c r="JB33" s="5"/>
      <c r="JC33" s="5"/>
      <c r="JD33" s="5">
        <v>0.16080002229187396</v>
      </c>
      <c r="JE33" s="5">
        <f t="shared" si="7"/>
        <v>0</v>
      </c>
      <c r="JF33" s="5">
        <f t="shared" si="5"/>
        <v>120</v>
      </c>
      <c r="JG33" s="5">
        <f t="shared" si="6"/>
        <v>26</v>
      </c>
      <c r="JH33" s="5">
        <f t="shared" si="3"/>
        <v>-0.9911751867080959</v>
      </c>
    </row>
    <row r="34" spans="1:268" x14ac:dyDescent="0.2">
      <c r="A34" s="35" t="s">
        <v>26</v>
      </c>
      <c r="B34" s="36"/>
      <c r="C34" s="36"/>
      <c r="D34" s="37">
        <f>VLOOKUP(2*MOD($D$2,100),$JG$7:$JH$206,2,FALSE)</f>
        <v>1.8117034564724122</v>
      </c>
      <c r="JA34" s="5"/>
      <c r="JB34" s="5"/>
      <c r="JC34" s="5"/>
      <c r="JD34" s="5">
        <v>0.49635231741453123</v>
      </c>
      <c r="JE34" s="5">
        <f t="shared" si="7"/>
        <v>2</v>
      </c>
      <c r="JF34" s="5">
        <f t="shared" si="5"/>
        <v>121</v>
      </c>
      <c r="JG34" s="5">
        <f t="shared" si="6"/>
        <v>27</v>
      </c>
      <c r="JH34" s="5">
        <f t="shared" si="3"/>
        <v>-9.143511709414508E-3</v>
      </c>
    </row>
    <row r="35" spans="1:268" x14ac:dyDescent="0.2">
      <c r="JA35" s="5"/>
      <c r="JB35" s="5"/>
      <c r="JC35" s="5"/>
      <c r="JD35" s="5">
        <v>0.25076582382456647</v>
      </c>
      <c r="JE35" s="5">
        <f t="shared" si="7"/>
        <v>1</v>
      </c>
      <c r="JF35" s="5">
        <f t="shared" si="5"/>
        <v>122</v>
      </c>
      <c r="JG35" s="5">
        <f t="shared" si="6"/>
        <v>28</v>
      </c>
      <c r="JH35" s="5">
        <f t="shared" si="3"/>
        <v>-0.67208176015996091</v>
      </c>
    </row>
    <row r="36" spans="1:268" x14ac:dyDescent="0.2">
      <c r="JA36" s="5"/>
      <c r="JB36" s="5"/>
      <c r="JC36" s="5"/>
      <c r="JD36" s="5">
        <v>0.62972698882952616</v>
      </c>
      <c r="JE36" s="5">
        <f t="shared" si="7"/>
        <v>2</v>
      </c>
      <c r="JF36" s="5">
        <f t="shared" si="5"/>
        <v>123</v>
      </c>
      <c r="JG36" s="5">
        <f t="shared" si="6"/>
        <v>29</v>
      </c>
      <c r="JH36" s="5">
        <f t="shared" si="3"/>
        <v>0.33113035694472437</v>
      </c>
    </row>
    <row r="37" spans="1:268" x14ac:dyDescent="0.2">
      <c r="JA37" s="5"/>
      <c r="JB37" s="5"/>
      <c r="JC37" s="5"/>
      <c r="JD37" s="5">
        <v>2.0122871451225821E-3</v>
      </c>
      <c r="JE37" s="5">
        <f t="shared" si="7"/>
        <v>0</v>
      </c>
      <c r="JF37" s="5">
        <f t="shared" si="5"/>
        <v>124</v>
      </c>
      <c r="JG37" s="5">
        <f t="shared" si="6"/>
        <v>30</v>
      </c>
      <c r="JH37" s="5">
        <f t="shared" si="3"/>
        <v>-2.8762291462720437</v>
      </c>
    </row>
    <row r="38" spans="1:268" x14ac:dyDescent="0.2">
      <c r="JA38" s="5"/>
      <c r="JB38" s="5"/>
      <c r="JC38" s="5"/>
      <c r="JD38" s="5">
        <v>0.47775267176756142</v>
      </c>
      <c r="JE38" s="5">
        <f t="shared" si="7"/>
        <v>2</v>
      </c>
      <c r="JF38" s="5">
        <f t="shared" si="5"/>
        <v>125</v>
      </c>
      <c r="JG38" s="5">
        <f t="shared" si="6"/>
        <v>31</v>
      </c>
      <c r="JH38" s="5">
        <f t="shared" si="3"/>
        <v>-5.5794717097905192E-2</v>
      </c>
    </row>
    <row r="39" spans="1:268" x14ac:dyDescent="0.2">
      <c r="JA39" s="5"/>
      <c r="JB39" s="5"/>
      <c r="JC39" s="5"/>
      <c r="JD39" s="5">
        <v>0.74027313647592541</v>
      </c>
      <c r="JE39" s="5">
        <f t="shared" si="7"/>
        <v>3</v>
      </c>
      <c r="JF39" s="5">
        <f t="shared" si="5"/>
        <v>126</v>
      </c>
      <c r="JG39" s="5">
        <f t="shared" si="6"/>
        <v>32</v>
      </c>
      <c r="JH39" s="5">
        <f t="shared" ref="JH39:JH70" si="9">_xlfn.NORM.S.INV(JD39)</f>
        <v>0.64418769829565559</v>
      </c>
    </row>
    <row r="40" spans="1:268" x14ac:dyDescent="0.2">
      <c r="JA40" s="5" t="s">
        <v>9</v>
      </c>
      <c r="JB40" s="5">
        <f>MAX(JD7:JD206)</f>
        <v>0.99800136823199481</v>
      </c>
      <c r="JC40" s="5"/>
      <c r="JD40" s="5">
        <v>0.12712047649346148</v>
      </c>
      <c r="JE40" s="5">
        <f t="shared" si="7"/>
        <v>0</v>
      </c>
      <c r="JF40" s="5">
        <f t="shared" si="5"/>
        <v>127</v>
      </c>
      <c r="JG40" s="5">
        <f t="shared" si="6"/>
        <v>33</v>
      </c>
      <c r="JH40" s="5">
        <f t="shared" si="9"/>
        <v>-1.1401088556327135</v>
      </c>
    </row>
    <row r="41" spans="1:268" x14ac:dyDescent="0.2">
      <c r="JA41" s="5"/>
      <c r="JB41" s="5"/>
      <c r="JC41" s="5"/>
      <c r="JD41" s="5">
        <v>0.49988900086939547</v>
      </c>
      <c r="JE41" s="5">
        <f t="shared" si="7"/>
        <v>2</v>
      </c>
      <c r="JF41" s="5">
        <f t="shared" si="5"/>
        <v>128</v>
      </c>
      <c r="JG41" s="5">
        <f t="shared" si="6"/>
        <v>34</v>
      </c>
      <c r="JH41" s="5">
        <f t="shared" si="9"/>
        <v>-2.7823356282262663E-4</v>
      </c>
    </row>
    <row r="42" spans="1:268" x14ac:dyDescent="0.2">
      <c r="JA42" s="5"/>
      <c r="JB42" s="5"/>
      <c r="JC42" s="5"/>
      <c r="JD42" s="5">
        <v>0.52478081115987862</v>
      </c>
      <c r="JE42" s="5">
        <f t="shared" si="7"/>
        <v>2</v>
      </c>
      <c r="JF42" s="5">
        <f t="shared" si="5"/>
        <v>129</v>
      </c>
      <c r="JG42" s="5">
        <f t="shared" si="6"/>
        <v>35</v>
      </c>
      <c r="JH42" s="5">
        <f t="shared" si="9"/>
        <v>6.215628120244774E-2</v>
      </c>
    </row>
    <row r="43" spans="1:268" x14ac:dyDescent="0.2">
      <c r="JA43" s="5"/>
      <c r="JB43" s="5"/>
      <c r="JC43" s="5"/>
      <c r="JD43" s="5">
        <v>0.46853265278868261</v>
      </c>
      <c r="JE43" s="5">
        <f t="shared" si="7"/>
        <v>2</v>
      </c>
      <c r="JF43" s="5">
        <f t="shared" si="5"/>
        <v>130</v>
      </c>
      <c r="JG43" s="5">
        <f t="shared" si="6"/>
        <v>36</v>
      </c>
      <c r="JH43" s="5">
        <f t="shared" si="9"/>
        <v>-7.8958910591713824E-2</v>
      </c>
    </row>
    <row r="44" spans="1:268" x14ac:dyDescent="0.2">
      <c r="JA44" s="5"/>
      <c r="JB44" s="5"/>
      <c r="JC44" s="5"/>
      <c r="JD44" s="5">
        <v>0.44321239751585606</v>
      </c>
      <c r="JE44" s="5">
        <f t="shared" si="7"/>
        <v>1</v>
      </c>
      <c r="JF44" s="5">
        <f t="shared" si="5"/>
        <v>131</v>
      </c>
      <c r="JG44" s="5">
        <f t="shared" si="6"/>
        <v>37</v>
      </c>
      <c r="JH44" s="5">
        <f t="shared" si="9"/>
        <v>-0.14282955479003304</v>
      </c>
    </row>
    <row r="45" spans="1:268" x14ac:dyDescent="0.2">
      <c r="JA45" s="5"/>
      <c r="JB45" s="5"/>
      <c r="JC45" s="5"/>
      <c r="JD45" s="5">
        <v>4.6358730342677124E-4</v>
      </c>
      <c r="JE45" s="5">
        <f t="shared" si="7"/>
        <v>0</v>
      </c>
      <c r="JF45" s="5">
        <f t="shared" si="5"/>
        <v>132</v>
      </c>
      <c r="JG45" s="5">
        <f t="shared" si="6"/>
        <v>38</v>
      </c>
      <c r="JH45" s="5">
        <f t="shared" si="9"/>
        <v>-3.3117406394163456</v>
      </c>
    </row>
    <row r="46" spans="1:268" x14ac:dyDescent="0.2">
      <c r="JA46" s="5"/>
      <c r="JB46" s="5"/>
      <c r="JC46" s="5"/>
      <c r="JD46" s="5">
        <v>0.11708370246940003</v>
      </c>
      <c r="JE46" s="5">
        <f t="shared" si="7"/>
        <v>0</v>
      </c>
      <c r="JF46" s="5">
        <f t="shared" si="5"/>
        <v>133</v>
      </c>
      <c r="JG46" s="5">
        <f t="shared" si="6"/>
        <v>39</v>
      </c>
      <c r="JH46" s="5">
        <f t="shared" si="9"/>
        <v>-1.1896921676573273</v>
      </c>
    </row>
    <row r="47" spans="1:268" x14ac:dyDescent="0.2">
      <c r="JA47" s="5"/>
      <c r="JB47" s="5"/>
      <c r="JC47" s="5"/>
      <c r="JD47" s="5">
        <v>6.8899240825480712E-2</v>
      </c>
      <c r="JE47" s="5">
        <f t="shared" si="7"/>
        <v>0</v>
      </c>
      <c r="JF47" s="5">
        <f t="shared" si="5"/>
        <v>134</v>
      </c>
      <c r="JG47" s="5">
        <f t="shared" si="6"/>
        <v>40</v>
      </c>
      <c r="JH47" s="5">
        <f t="shared" si="9"/>
        <v>-1.4840393498279438</v>
      </c>
    </row>
    <row r="48" spans="1:268" x14ac:dyDescent="0.2">
      <c r="JA48" s="5"/>
      <c r="JB48" s="5"/>
      <c r="JC48" s="5"/>
      <c r="JD48" s="5">
        <v>0.87034021638555603</v>
      </c>
      <c r="JE48" s="5">
        <f t="shared" si="7"/>
        <v>3</v>
      </c>
      <c r="JF48" s="5">
        <f t="shared" si="5"/>
        <v>135</v>
      </c>
      <c r="JG48" s="5">
        <f t="shared" si="6"/>
        <v>41</v>
      </c>
      <c r="JH48" s="5">
        <f t="shared" si="9"/>
        <v>1.1280008332755864</v>
      </c>
    </row>
    <row r="49" spans="261:268" x14ac:dyDescent="0.2">
      <c r="JA49" s="5"/>
      <c r="JB49" s="5"/>
      <c r="JC49" s="5"/>
      <c r="JD49" s="5">
        <v>0.97657041229886066</v>
      </c>
      <c r="JE49" s="5">
        <f t="shared" si="7"/>
        <v>5</v>
      </c>
      <c r="JF49" s="5">
        <f t="shared" si="5"/>
        <v>136</v>
      </c>
      <c r="JG49" s="5">
        <f t="shared" si="6"/>
        <v>42</v>
      </c>
      <c r="JH49" s="5">
        <f t="shared" si="9"/>
        <v>1.9875708271851651</v>
      </c>
    </row>
    <row r="50" spans="261:268" x14ac:dyDescent="0.2">
      <c r="JA50" s="5"/>
      <c r="JB50" s="5"/>
      <c r="JC50" s="5"/>
      <c r="JD50" s="5">
        <v>0.75537770943878524</v>
      </c>
      <c r="JE50" s="5">
        <f t="shared" si="7"/>
        <v>3</v>
      </c>
      <c r="JF50" s="5">
        <f t="shared" si="5"/>
        <v>137</v>
      </c>
      <c r="JG50" s="5">
        <f t="shared" si="6"/>
        <v>43</v>
      </c>
      <c r="JH50" s="5">
        <f t="shared" si="9"/>
        <v>0.69151082376654471</v>
      </c>
    </row>
    <row r="51" spans="261:268" x14ac:dyDescent="0.2">
      <c r="JA51" s="5"/>
      <c r="JB51" s="5"/>
      <c r="JC51" s="5"/>
      <c r="JD51" s="5">
        <v>0.81379263999043294</v>
      </c>
      <c r="JE51" s="5">
        <f t="shared" ref="JE51:JE82" si="10">VLOOKUP(JD51,$JA$6:$JB$36,2,TRUE)</f>
        <v>3</v>
      </c>
      <c r="JF51" s="5">
        <f t="shared" si="5"/>
        <v>138</v>
      </c>
      <c r="JG51" s="5">
        <f t="shared" si="6"/>
        <v>44</v>
      </c>
      <c r="JH51" s="5">
        <f t="shared" si="9"/>
        <v>0.89195935209329236</v>
      </c>
    </row>
    <row r="52" spans="261:268" x14ac:dyDescent="0.2">
      <c r="JA52" s="5"/>
      <c r="JB52" s="5"/>
      <c r="JC52" s="5"/>
      <c r="JD52" s="5">
        <v>0.70125469243265626</v>
      </c>
      <c r="JE52" s="5">
        <f t="shared" si="10"/>
        <v>2</v>
      </c>
      <c r="JF52" s="5">
        <f t="shared" si="5"/>
        <v>139</v>
      </c>
      <c r="JG52" s="5">
        <f t="shared" si="6"/>
        <v>45</v>
      </c>
      <c r="JH52" s="5">
        <f t="shared" si="9"/>
        <v>0.5280125647949967</v>
      </c>
    </row>
    <row r="53" spans="261:268" x14ac:dyDescent="0.2">
      <c r="JA53" s="5"/>
      <c r="JB53" s="5"/>
      <c r="JC53" s="5"/>
      <c r="JD53" s="5">
        <v>0.79770482825077538</v>
      </c>
      <c r="JE53" s="5">
        <f t="shared" si="10"/>
        <v>3</v>
      </c>
      <c r="JF53" s="5">
        <f t="shared" si="5"/>
        <v>140</v>
      </c>
      <c r="JG53" s="5">
        <f t="shared" si="6"/>
        <v>46</v>
      </c>
      <c r="JH53" s="5">
        <f t="shared" si="9"/>
        <v>0.83345113910002011</v>
      </c>
    </row>
    <row r="54" spans="261:268" x14ac:dyDescent="0.2">
      <c r="JA54" s="5"/>
      <c r="JB54" s="5"/>
      <c r="JC54" s="5"/>
      <c r="JD54" s="5">
        <v>0.91867491830376935</v>
      </c>
      <c r="JE54" s="5">
        <f t="shared" si="10"/>
        <v>4</v>
      </c>
      <c r="JF54" s="5">
        <f t="shared" si="5"/>
        <v>141</v>
      </c>
      <c r="JG54" s="5">
        <f t="shared" si="6"/>
        <v>47</v>
      </c>
      <c r="JH54" s="5">
        <f t="shared" si="9"/>
        <v>1.3962136634029458</v>
      </c>
    </row>
    <row r="55" spans="261:268" x14ac:dyDescent="0.2">
      <c r="JA55" s="5"/>
      <c r="JB55" s="5"/>
      <c r="JC55" s="5"/>
      <c r="JD55" s="5">
        <v>0.63979823618725684</v>
      </c>
      <c r="JE55" s="5">
        <f t="shared" si="10"/>
        <v>2</v>
      </c>
      <c r="JF55" s="5">
        <f t="shared" si="5"/>
        <v>142</v>
      </c>
      <c r="JG55" s="5">
        <f t="shared" si="6"/>
        <v>48</v>
      </c>
      <c r="JH55" s="5">
        <f t="shared" si="9"/>
        <v>0.35791953960184669</v>
      </c>
    </row>
    <row r="56" spans="261:268" x14ac:dyDescent="0.2">
      <c r="JA56" s="5"/>
      <c r="JB56" s="5"/>
      <c r="JC56" s="5"/>
      <c r="JD56" s="5">
        <v>0.26493929159916607</v>
      </c>
      <c r="JE56" s="5">
        <f t="shared" si="10"/>
        <v>1</v>
      </c>
      <c r="JF56" s="5">
        <f t="shared" si="5"/>
        <v>143</v>
      </c>
      <c r="JG56" s="5">
        <f t="shared" si="6"/>
        <v>49</v>
      </c>
      <c r="JH56" s="5">
        <f t="shared" si="9"/>
        <v>-0.62819136975268863</v>
      </c>
    </row>
    <row r="57" spans="261:268" x14ac:dyDescent="0.2">
      <c r="JA57" s="5"/>
      <c r="JB57" s="5"/>
      <c r="JC57" s="5"/>
      <c r="JD57" s="5">
        <v>0.97701648833206201</v>
      </c>
      <c r="JE57" s="5">
        <f t="shared" si="10"/>
        <v>5</v>
      </c>
      <c r="JF57" s="5">
        <f t="shared" si="5"/>
        <v>144</v>
      </c>
      <c r="JG57" s="5">
        <f t="shared" si="6"/>
        <v>50</v>
      </c>
      <c r="JH57" s="5">
        <f t="shared" si="9"/>
        <v>1.9956959945848087</v>
      </c>
    </row>
    <row r="58" spans="261:268" x14ac:dyDescent="0.2">
      <c r="JA58" s="5"/>
      <c r="JB58" s="5"/>
      <c r="JC58" s="5"/>
      <c r="JD58" s="5">
        <v>3.1333387318525308E-2</v>
      </c>
      <c r="JE58" s="5">
        <f t="shared" si="10"/>
        <v>0</v>
      </c>
      <c r="JF58" s="5">
        <f t="shared" si="5"/>
        <v>145</v>
      </c>
      <c r="JG58" s="5">
        <f t="shared" si="6"/>
        <v>51</v>
      </c>
      <c r="JH58" s="5">
        <f t="shared" si="9"/>
        <v>-1.8615483838417248</v>
      </c>
    </row>
    <row r="59" spans="261:268" x14ac:dyDescent="0.2">
      <c r="JA59" s="5"/>
      <c r="JB59" s="5"/>
      <c r="JC59" s="5"/>
      <c r="JD59" s="5">
        <v>0.62878257918556602</v>
      </c>
      <c r="JE59" s="5">
        <f t="shared" si="10"/>
        <v>2</v>
      </c>
      <c r="JF59" s="5">
        <f t="shared" si="5"/>
        <v>146</v>
      </c>
      <c r="JG59" s="5">
        <f t="shared" si="6"/>
        <v>52</v>
      </c>
      <c r="JH59" s="5">
        <f t="shared" si="9"/>
        <v>0.32863069854001908</v>
      </c>
    </row>
    <row r="60" spans="261:268" x14ac:dyDescent="0.2">
      <c r="JA60" s="5"/>
      <c r="JB60" s="5"/>
      <c r="JC60" s="5"/>
      <c r="JD60" s="5">
        <v>0.35692108199247929</v>
      </c>
      <c r="JE60" s="5">
        <f t="shared" si="10"/>
        <v>1</v>
      </c>
      <c r="JF60" s="5">
        <f t="shared" si="5"/>
        <v>147</v>
      </c>
      <c r="JG60" s="5">
        <f t="shared" si="6"/>
        <v>53</v>
      </c>
      <c r="JH60" s="5">
        <f t="shared" si="9"/>
        <v>-0.36670086135723207</v>
      </c>
    </row>
    <row r="61" spans="261:268" x14ac:dyDescent="0.2">
      <c r="JA61" s="5"/>
      <c r="JB61" s="5"/>
      <c r="JC61" s="5"/>
      <c r="JD61" s="5">
        <v>0.33484378577009766</v>
      </c>
      <c r="JE61" s="5">
        <f t="shared" si="10"/>
        <v>1</v>
      </c>
      <c r="JF61" s="5">
        <f t="shared" si="5"/>
        <v>148</v>
      </c>
      <c r="JG61" s="5">
        <f t="shared" si="6"/>
        <v>54</v>
      </c>
      <c r="JH61" s="5">
        <f t="shared" si="9"/>
        <v>-0.42657683730993834</v>
      </c>
    </row>
    <row r="62" spans="261:268" x14ac:dyDescent="0.2">
      <c r="JA62" s="5"/>
      <c r="JB62" s="5"/>
      <c r="JC62" s="5"/>
      <c r="JD62" s="5">
        <v>0.11736697312422883</v>
      </c>
      <c r="JE62" s="5">
        <f t="shared" si="10"/>
        <v>0</v>
      </c>
      <c r="JF62" s="5">
        <f t="shared" si="5"/>
        <v>149</v>
      </c>
      <c r="JG62" s="5">
        <f t="shared" si="6"/>
        <v>55</v>
      </c>
      <c r="JH62" s="5">
        <f t="shared" si="9"/>
        <v>-1.1882524980603122</v>
      </c>
    </row>
    <row r="63" spans="261:268" x14ac:dyDescent="0.2">
      <c r="JA63" s="5"/>
      <c r="JB63" s="5"/>
      <c r="JC63" s="5"/>
      <c r="JD63" s="5">
        <v>0.73432093367860252</v>
      </c>
      <c r="JE63" s="5">
        <f t="shared" si="10"/>
        <v>3</v>
      </c>
      <c r="JF63" s="5">
        <f t="shared" si="5"/>
        <v>150</v>
      </c>
      <c r="JG63" s="5">
        <f t="shared" si="6"/>
        <v>56</v>
      </c>
      <c r="JH63" s="5">
        <f t="shared" si="9"/>
        <v>0.62593415205748626</v>
      </c>
    </row>
    <row r="64" spans="261:268" x14ac:dyDescent="0.2">
      <c r="JA64" s="5"/>
      <c r="JB64" s="5"/>
      <c r="JC64" s="5"/>
      <c r="JD64" s="5">
        <v>0.12333579933517058</v>
      </c>
      <c r="JE64" s="5">
        <f t="shared" si="10"/>
        <v>0</v>
      </c>
      <c r="JF64" s="5">
        <f t="shared" si="5"/>
        <v>151</v>
      </c>
      <c r="JG64" s="5">
        <f t="shared" si="6"/>
        <v>57</v>
      </c>
      <c r="JH64" s="5">
        <f t="shared" si="9"/>
        <v>-1.158471688673459</v>
      </c>
    </row>
    <row r="65" spans="261:268" x14ac:dyDescent="0.2">
      <c r="JA65" s="5"/>
      <c r="JB65" s="5"/>
      <c r="JC65" s="5"/>
      <c r="JD65" s="5">
        <v>0.93473657531283316</v>
      </c>
      <c r="JE65" s="5">
        <f t="shared" si="10"/>
        <v>4</v>
      </c>
      <c r="JF65" s="5">
        <f t="shared" si="5"/>
        <v>152</v>
      </c>
      <c r="JG65" s="5">
        <f t="shared" si="6"/>
        <v>58</v>
      </c>
      <c r="JH65" s="5">
        <f t="shared" si="9"/>
        <v>1.5120275684915399</v>
      </c>
    </row>
    <row r="66" spans="261:268" x14ac:dyDescent="0.2">
      <c r="JA66" s="5"/>
      <c r="JB66" s="5"/>
      <c r="JC66" s="5"/>
      <c r="JD66" s="5">
        <v>8.1521822584673664E-3</v>
      </c>
      <c r="JE66" s="5">
        <f t="shared" si="10"/>
        <v>0</v>
      </c>
      <c r="JF66" s="5">
        <f t="shared" si="5"/>
        <v>153</v>
      </c>
      <c r="JG66" s="5">
        <f t="shared" si="6"/>
        <v>59</v>
      </c>
      <c r="JH66" s="5">
        <f t="shared" si="9"/>
        <v>-2.4020301509427684</v>
      </c>
    </row>
    <row r="67" spans="261:268" x14ac:dyDescent="0.2">
      <c r="JA67" s="5"/>
      <c r="JB67" s="5"/>
      <c r="JC67" s="5"/>
      <c r="JD67" s="5">
        <v>0.97095254231593597</v>
      </c>
      <c r="JE67" s="5">
        <f t="shared" si="10"/>
        <v>5</v>
      </c>
      <c r="JF67" s="5">
        <f t="shared" si="5"/>
        <v>154</v>
      </c>
      <c r="JG67" s="5">
        <f t="shared" si="6"/>
        <v>60</v>
      </c>
      <c r="JH67" s="5">
        <f t="shared" si="9"/>
        <v>1.894981026549539</v>
      </c>
    </row>
    <row r="68" spans="261:268" x14ac:dyDescent="0.2">
      <c r="JA68" s="5"/>
      <c r="JB68" s="5"/>
      <c r="JC68" s="5"/>
      <c r="JD68" s="5">
        <v>0.28003588409400137</v>
      </c>
      <c r="JE68" s="5">
        <f t="shared" si="10"/>
        <v>1</v>
      </c>
      <c r="JF68" s="5">
        <f t="shared" si="5"/>
        <v>155</v>
      </c>
      <c r="JG68" s="5">
        <f t="shared" si="6"/>
        <v>61</v>
      </c>
      <c r="JH68" s="5">
        <f t="shared" si="9"/>
        <v>-0.58273491044750125</v>
      </c>
    </row>
    <row r="69" spans="261:268" x14ac:dyDescent="0.2">
      <c r="JA69" s="5"/>
      <c r="JB69" s="5"/>
      <c r="JC69" s="5"/>
      <c r="JD69" s="5">
        <v>8.6127249479790668E-2</v>
      </c>
      <c r="JE69" s="5">
        <f t="shared" si="10"/>
        <v>0</v>
      </c>
      <c r="JF69" s="5">
        <f t="shared" si="5"/>
        <v>156</v>
      </c>
      <c r="JG69" s="5">
        <f t="shared" si="6"/>
        <v>62</v>
      </c>
      <c r="JH69" s="5">
        <f t="shared" si="9"/>
        <v>-1.3649953899756608</v>
      </c>
    </row>
    <row r="70" spans="261:268" x14ac:dyDescent="0.2">
      <c r="JA70" s="5"/>
      <c r="JB70" s="5"/>
      <c r="JC70" s="5"/>
      <c r="JD70" s="5">
        <v>0.49356274604970607</v>
      </c>
      <c r="JE70" s="5">
        <f t="shared" si="10"/>
        <v>2</v>
      </c>
      <c r="JF70" s="5">
        <f t="shared" si="5"/>
        <v>157</v>
      </c>
      <c r="JG70" s="5">
        <f t="shared" si="6"/>
        <v>63</v>
      </c>
      <c r="JH70" s="5">
        <f t="shared" si="9"/>
        <v>-1.6136503023978094E-2</v>
      </c>
    </row>
    <row r="71" spans="261:268" x14ac:dyDescent="0.2">
      <c r="JA71" s="5"/>
      <c r="JB71" s="5"/>
      <c r="JC71" s="5"/>
      <c r="JD71" s="5">
        <v>0.87715520832930172</v>
      </c>
      <c r="JE71" s="5">
        <f t="shared" si="10"/>
        <v>3</v>
      </c>
      <c r="JF71" s="5">
        <f t="shared" si="5"/>
        <v>158</v>
      </c>
      <c r="JG71" s="5">
        <f t="shared" si="6"/>
        <v>64</v>
      </c>
      <c r="JH71" s="5">
        <f t="shared" ref="JH71:JH102" si="11">_xlfn.NORM.S.INV(JD71)</f>
        <v>1.1608827536211628</v>
      </c>
    </row>
    <row r="72" spans="261:268" x14ac:dyDescent="0.2">
      <c r="JA72" s="5"/>
      <c r="JB72" s="5"/>
      <c r="JC72" s="5"/>
      <c r="JD72" s="5">
        <v>0.71995191605645492</v>
      </c>
      <c r="JE72" s="5">
        <f t="shared" si="10"/>
        <v>2</v>
      </c>
      <c r="JF72" s="5">
        <f t="shared" si="5"/>
        <v>159</v>
      </c>
      <c r="JG72" s="5">
        <f t="shared" si="6"/>
        <v>65</v>
      </c>
      <c r="JH72" s="5">
        <f t="shared" si="11"/>
        <v>0.5826986712411335</v>
      </c>
    </row>
    <row r="73" spans="261:268" x14ac:dyDescent="0.2">
      <c r="JA73" s="5"/>
      <c r="JB73" s="5"/>
      <c r="JC73" s="5"/>
      <c r="JD73" s="5">
        <v>7.642895046822451E-2</v>
      </c>
      <c r="JE73" s="5">
        <f t="shared" si="10"/>
        <v>0</v>
      </c>
      <c r="JF73" s="5">
        <f t="shared" ref="JF73:JF136" si="12">1+JF72</f>
        <v>160</v>
      </c>
      <c r="JG73" s="5">
        <f t="shared" si="6"/>
        <v>66</v>
      </c>
      <c r="JH73" s="5">
        <f t="shared" si="11"/>
        <v>-1.4295093101702145</v>
      </c>
    </row>
    <row r="74" spans="261:268" x14ac:dyDescent="0.2">
      <c r="JA74" s="5"/>
      <c r="JB74" s="5"/>
      <c r="JC74" s="5"/>
      <c r="JD74" s="5">
        <v>0.48246499009480737</v>
      </c>
      <c r="JE74" s="5">
        <f t="shared" si="10"/>
        <v>2</v>
      </c>
      <c r="JF74" s="5">
        <f t="shared" si="12"/>
        <v>161</v>
      </c>
      <c r="JG74" s="5">
        <f t="shared" ref="JG74:JG137" si="13">1+JG73</f>
        <v>67</v>
      </c>
      <c r="JH74" s="5">
        <f t="shared" si="11"/>
        <v>-4.3967913813890175E-2</v>
      </c>
    </row>
    <row r="75" spans="261:268" x14ac:dyDescent="0.2">
      <c r="JA75" s="5"/>
      <c r="JB75" s="5"/>
      <c r="JC75" s="5"/>
      <c r="JD75" s="5">
        <v>0.91561414347575421</v>
      </c>
      <c r="JE75" s="5">
        <f t="shared" si="10"/>
        <v>4</v>
      </c>
      <c r="JF75" s="5">
        <f t="shared" si="12"/>
        <v>162</v>
      </c>
      <c r="JG75" s="5">
        <f t="shared" si="13"/>
        <v>68</v>
      </c>
      <c r="JH75" s="5">
        <f t="shared" si="11"/>
        <v>1.3761612597492787</v>
      </c>
    </row>
    <row r="76" spans="261:268" x14ac:dyDescent="0.2">
      <c r="JA76" s="5"/>
      <c r="JB76" s="5"/>
      <c r="JC76" s="5"/>
      <c r="JD76" s="5">
        <v>0.18893712792038109</v>
      </c>
      <c r="JE76" s="5">
        <f t="shared" si="10"/>
        <v>1</v>
      </c>
      <c r="JF76" s="5">
        <f t="shared" si="12"/>
        <v>163</v>
      </c>
      <c r="JG76" s="5">
        <f t="shared" si="13"/>
        <v>69</v>
      </c>
      <c r="JH76" s="5">
        <f t="shared" si="11"/>
        <v>-0.88181981237713658</v>
      </c>
    </row>
    <row r="77" spans="261:268" x14ac:dyDescent="0.2">
      <c r="JA77" s="5"/>
      <c r="JB77" s="5"/>
      <c r="JC77" s="5"/>
      <c r="JD77" s="5">
        <v>0.78763925070081209</v>
      </c>
      <c r="JE77" s="5">
        <f t="shared" si="10"/>
        <v>3</v>
      </c>
      <c r="JF77" s="5">
        <f t="shared" si="12"/>
        <v>164</v>
      </c>
      <c r="JG77" s="5">
        <f t="shared" si="13"/>
        <v>70</v>
      </c>
      <c r="JH77" s="5">
        <f t="shared" si="11"/>
        <v>0.79825677113482785</v>
      </c>
    </row>
    <row r="78" spans="261:268" x14ac:dyDescent="0.2">
      <c r="JA78" s="5"/>
      <c r="JB78" s="5"/>
      <c r="JC78" s="5"/>
      <c r="JD78" s="5">
        <v>0.93644857476711385</v>
      </c>
      <c r="JE78" s="5">
        <f t="shared" si="10"/>
        <v>4</v>
      </c>
      <c r="JF78" s="5">
        <f t="shared" si="12"/>
        <v>165</v>
      </c>
      <c r="JG78" s="5">
        <f t="shared" si="13"/>
        <v>71</v>
      </c>
      <c r="JH78" s="5">
        <f t="shared" si="11"/>
        <v>1.5256267332949924</v>
      </c>
    </row>
    <row r="79" spans="261:268" x14ac:dyDescent="0.2">
      <c r="JA79" s="5"/>
      <c r="JB79" s="5"/>
      <c r="JC79" s="5"/>
      <c r="JD79" s="5">
        <v>0.41477559104363459</v>
      </c>
      <c r="JE79" s="5">
        <f t="shared" si="10"/>
        <v>1</v>
      </c>
      <c r="JF79" s="5">
        <f t="shared" si="12"/>
        <v>166</v>
      </c>
      <c r="JG79" s="5">
        <f t="shared" si="13"/>
        <v>72</v>
      </c>
      <c r="JH79" s="5">
        <f t="shared" si="11"/>
        <v>-0.21527722894802717</v>
      </c>
    </row>
    <row r="80" spans="261:268" x14ac:dyDescent="0.2">
      <c r="JA80" s="5"/>
      <c r="JB80" s="5"/>
      <c r="JC80" s="5"/>
      <c r="JD80" s="5">
        <v>0.57248004981872824</v>
      </c>
      <c r="JE80" s="5">
        <f t="shared" si="10"/>
        <v>2</v>
      </c>
      <c r="JF80" s="5">
        <f t="shared" si="12"/>
        <v>167</v>
      </c>
      <c r="JG80" s="5">
        <f t="shared" si="13"/>
        <v>73</v>
      </c>
      <c r="JH80" s="5">
        <f t="shared" si="11"/>
        <v>0.18269173598339225</v>
      </c>
    </row>
    <row r="81" spans="261:268" x14ac:dyDescent="0.2">
      <c r="JA81" s="5"/>
      <c r="JB81" s="5"/>
      <c r="JC81" s="5"/>
      <c r="JD81" s="5">
        <v>0.446003388029658</v>
      </c>
      <c r="JE81" s="5">
        <f t="shared" si="10"/>
        <v>1</v>
      </c>
      <c r="JF81" s="5">
        <f t="shared" si="12"/>
        <v>168</v>
      </c>
      <c r="JG81" s="5">
        <f t="shared" si="13"/>
        <v>74</v>
      </c>
      <c r="JH81" s="5">
        <f t="shared" si="11"/>
        <v>-0.13576536013625912</v>
      </c>
    </row>
    <row r="82" spans="261:268" x14ac:dyDescent="0.2">
      <c r="JA82" s="5"/>
      <c r="JB82" s="5"/>
      <c r="JC82" s="5"/>
      <c r="JD82" s="5">
        <v>0.72370850601025849</v>
      </c>
      <c r="JE82" s="5">
        <f t="shared" si="10"/>
        <v>2</v>
      </c>
      <c r="JF82" s="5">
        <f t="shared" si="12"/>
        <v>169</v>
      </c>
      <c r="JG82" s="5">
        <f t="shared" si="13"/>
        <v>75</v>
      </c>
      <c r="JH82" s="5">
        <f t="shared" si="11"/>
        <v>0.59389403639161131</v>
      </c>
    </row>
    <row r="83" spans="261:268" x14ac:dyDescent="0.2">
      <c r="JA83" s="5"/>
      <c r="JB83" s="5"/>
      <c r="JC83" s="5"/>
      <c r="JD83" s="5">
        <v>3.591431209389484E-2</v>
      </c>
      <c r="JE83" s="5">
        <f t="shared" ref="JE83:JE114" si="14">VLOOKUP(JD83,$JA$6:$JB$36,2,TRUE)</f>
        <v>0</v>
      </c>
      <c r="JF83" s="5">
        <f t="shared" si="12"/>
        <v>170</v>
      </c>
      <c r="JG83" s="5">
        <f t="shared" si="13"/>
        <v>76</v>
      </c>
      <c r="JH83" s="5">
        <f t="shared" si="11"/>
        <v>-1.8002027854161908</v>
      </c>
    </row>
    <row r="84" spans="261:268" x14ac:dyDescent="0.2">
      <c r="JA84" s="5"/>
      <c r="JB84" s="5"/>
      <c r="JC84" s="5"/>
      <c r="JD84" s="5">
        <v>0.88175580930715691</v>
      </c>
      <c r="JE84" s="5">
        <f t="shared" si="14"/>
        <v>3</v>
      </c>
      <c r="JF84" s="5">
        <f t="shared" si="12"/>
        <v>171</v>
      </c>
      <c r="JG84" s="5">
        <f t="shared" si="13"/>
        <v>77</v>
      </c>
      <c r="JH84" s="5">
        <f t="shared" si="11"/>
        <v>1.1838097510622547</v>
      </c>
    </row>
    <row r="85" spans="261:268" x14ac:dyDescent="0.2">
      <c r="JA85" s="5"/>
      <c r="JB85" s="5"/>
      <c r="JC85" s="5"/>
      <c r="JD85" s="5">
        <v>0.12350842895261149</v>
      </c>
      <c r="JE85" s="5">
        <f t="shared" si="14"/>
        <v>0</v>
      </c>
      <c r="JF85" s="5">
        <f t="shared" si="12"/>
        <v>172</v>
      </c>
      <c r="JG85" s="5">
        <f t="shared" si="13"/>
        <v>78</v>
      </c>
      <c r="JH85" s="5">
        <f t="shared" si="11"/>
        <v>-1.1576255991162347</v>
      </c>
    </row>
    <row r="86" spans="261:268" x14ac:dyDescent="0.2">
      <c r="JA86" s="5"/>
      <c r="JB86" s="5"/>
      <c r="JC86" s="5"/>
      <c r="JD86" s="5">
        <v>0.99800136823199481</v>
      </c>
      <c r="JE86" s="5">
        <f t="shared" si="14"/>
        <v>7</v>
      </c>
      <c r="JF86" s="5">
        <f t="shared" si="12"/>
        <v>173</v>
      </c>
      <c r="JG86" s="5">
        <f t="shared" si="13"/>
        <v>79</v>
      </c>
      <c r="JH86" s="5">
        <f t="shared" si="11"/>
        <v>2.8783776090295135</v>
      </c>
    </row>
    <row r="87" spans="261:268" x14ac:dyDescent="0.2">
      <c r="JA87" s="5"/>
      <c r="JB87" s="5"/>
      <c r="JC87" s="5"/>
      <c r="JD87" s="5">
        <v>4.1897174517056102E-2</v>
      </c>
      <c r="JE87" s="5">
        <f t="shared" si="14"/>
        <v>0</v>
      </c>
      <c r="JF87" s="5">
        <f t="shared" si="12"/>
        <v>174</v>
      </c>
      <c r="JG87" s="5">
        <f t="shared" si="13"/>
        <v>80</v>
      </c>
      <c r="JH87" s="5">
        <f t="shared" si="11"/>
        <v>-1.7290823977380623</v>
      </c>
    </row>
    <row r="88" spans="261:268" x14ac:dyDescent="0.2">
      <c r="JA88" s="5"/>
      <c r="JB88" s="5"/>
      <c r="JC88" s="5"/>
      <c r="JD88" s="5">
        <v>0.14387550186137288</v>
      </c>
      <c r="JE88" s="5">
        <f t="shared" si="14"/>
        <v>0</v>
      </c>
      <c r="JF88" s="5">
        <f t="shared" si="12"/>
        <v>175</v>
      </c>
      <c r="JG88" s="5">
        <f t="shared" si="13"/>
        <v>81</v>
      </c>
      <c r="JH88" s="5">
        <f t="shared" si="11"/>
        <v>-1.0630682452644895</v>
      </c>
    </row>
    <row r="89" spans="261:268" x14ac:dyDescent="0.2">
      <c r="JA89" s="5"/>
      <c r="JB89" s="5"/>
      <c r="JC89" s="5"/>
      <c r="JD89" s="5">
        <v>0.3349285534514076</v>
      </c>
      <c r="JE89" s="5">
        <f t="shared" si="14"/>
        <v>1</v>
      </c>
      <c r="JF89" s="5">
        <f t="shared" si="12"/>
        <v>176</v>
      </c>
      <c r="JG89" s="5">
        <f t="shared" si="13"/>
        <v>82</v>
      </c>
      <c r="JH89" s="5">
        <f t="shared" si="11"/>
        <v>-0.42634412867892446</v>
      </c>
    </row>
    <row r="90" spans="261:268" x14ac:dyDescent="0.2">
      <c r="JA90" s="5"/>
      <c r="JB90" s="5"/>
      <c r="JC90" s="5"/>
      <c r="JD90" s="5">
        <v>0.14950653009965076</v>
      </c>
      <c r="JE90" s="5">
        <f t="shared" si="14"/>
        <v>0</v>
      </c>
      <c r="JF90" s="5">
        <f t="shared" si="12"/>
        <v>177</v>
      </c>
      <c r="JG90" s="5">
        <f t="shared" si="13"/>
        <v>83</v>
      </c>
      <c r="JH90" s="5">
        <f t="shared" si="11"/>
        <v>-1.0385521701028846</v>
      </c>
    </row>
    <row r="91" spans="261:268" x14ac:dyDescent="0.2">
      <c r="JA91" s="5"/>
      <c r="JB91" s="5"/>
      <c r="JC91" s="5"/>
      <c r="JD91" s="5">
        <v>0.69752194052295668</v>
      </c>
      <c r="JE91" s="5">
        <f t="shared" si="14"/>
        <v>2</v>
      </c>
      <c r="JF91" s="5">
        <f t="shared" si="12"/>
        <v>178</v>
      </c>
      <c r="JG91" s="5">
        <f t="shared" si="13"/>
        <v>84</v>
      </c>
      <c r="JH91" s="5">
        <f t="shared" si="11"/>
        <v>0.51728658255424353</v>
      </c>
    </row>
    <row r="92" spans="261:268" x14ac:dyDescent="0.2">
      <c r="JA92" s="5"/>
      <c r="JB92" s="5"/>
      <c r="JC92" s="5"/>
      <c r="JD92" s="5">
        <v>0.80673389828031472</v>
      </c>
      <c r="JE92" s="5">
        <f t="shared" si="14"/>
        <v>3</v>
      </c>
      <c r="JF92" s="5">
        <f t="shared" si="12"/>
        <v>179</v>
      </c>
      <c r="JG92" s="5">
        <f t="shared" si="13"/>
        <v>85</v>
      </c>
      <c r="JH92" s="5">
        <f t="shared" si="11"/>
        <v>0.86592333870319738</v>
      </c>
    </row>
    <row r="93" spans="261:268" x14ac:dyDescent="0.2">
      <c r="JA93" s="5"/>
      <c r="JB93" s="5"/>
      <c r="JC93" s="5"/>
      <c r="JD93" s="5">
        <v>0.50341006688296253</v>
      </c>
      <c r="JE93" s="5">
        <f t="shared" si="14"/>
        <v>2</v>
      </c>
      <c r="JF93" s="5">
        <f t="shared" si="12"/>
        <v>180</v>
      </c>
      <c r="JG93" s="5">
        <f t="shared" si="13"/>
        <v>86</v>
      </c>
      <c r="JH93" s="5">
        <f t="shared" si="11"/>
        <v>8.5478741594555135E-3</v>
      </c>
    </row>
    <row r="94" spans="261:268" x14ac:dyDescent="0.2">
      <c r="JA94" s="5"/>
      <c r="JB94" s="5"/>
      <c r="JC94" s="5"/>
      <c r="JD94" s="5">
        <v>0.39111616085780265</v>
      </c>
      <c r="JE94" s="5">
        <f t="shared" si="14"/>
        <v>1</v>
      </c>
      <c r="JF94" s="5">
        <f t="shared" si="12"/>
        <v>181</v>
      </c>
      <c r="JG94" s="5">
        <f t="shared" si="13"/>
        <v>87</v>
      </c>
      <c r="JH94" s="5">
        <f t="shared" si="11"/>
        <v>-0.27641111357384496</v>
      </c>
    </row>
    <row r="95" spans="261:268" x14ac:dyDescent="0.2">
      <c r="JA95" s="5"/>
      <c r="JB95" s="5"/>
      <c r="JC95" s="5"/>
      <c r="JD95" s="5">
        <v>0.35123758649533732</v>
      </c>
      <c r="JE95" s="5">
        <f t="shared" si="14"/>
        <v>1</v>
      </c>
      <c r="JF95" s="5">
        <f t="shared" si="12"/>
        <v>182</v>
      </c>
      <c r="JG95" s="5">
        <f t="shared" si="13"/>
        <v>88</v>
      </c>
      <c r="JH95" s="5">
        <f t="shared" si="11"/>
        <v>-0.38198138395707881</v>
      </c>
    </row>
    <row r="96" spans="261:268" x14ac:dyDescent="0.2">
      <c r="JA96" s="5"/>
      <c r="JB96" s="5"/>
      <c r="JC96" s="5"/>
      <c r="JD96" s="5">
        <v>0.82112460540527998</v>
      </c>
      <c r="JE96" s="5">
        <f t="shared" si="14"/>
        <v>3</v>
      </c>
      <c r="JF96" s="5">
        <f t="shared" si="12"/>
        <v>183</v>
      </c>
      <c r="JG96" s="5">
        <f t="shared" si="13"/>
        <v>89</v>
      </c>
      <c r="JH96" s="5">
        <f t="shared" si="11"/>
        <v>0.91965937351182658</v>
      </c>
    </row>
    <row r="97" spans="261:268" x14ac:dyDescent="0.2">
      <c r="JA97" s="5"/>
      <c r="JB97" s="5"/>
      <c r="JC97" s="5"/>
      <c r="JD97" s="5">
        <v>0.10800600295440865</v>
      </c>
      <c r="JE97" s="5">
        <f t="shared" si="14"/>
        <v>0</v>
      </c>
      <c r="JF97" s="5">
        <f t="shared" si="12"/>
        <v>184</v>
      </c>
      <c r="JG97" s="5">
        <f t="shared" si="13"/>
        <v>90</v>
      </c>
      <c r="JH97" s="5">
        <f t="shared" si="11"/>
        <v>-1.2372022513956233</v>
      </c>
    </row>
    <row r="98" spans="261:268" x14ac:dyDescent="0.2">
      <c r="JA98" s="5"/>
      <c r="JB98" s="5"/>
      <c r="JC98" s="5"/>
      <c r="JD98" s="5">
        <v>0.75197935926866</v>
      </c>
      <c r="JE98" s="5">
        <f t="shared" si="14"/>
        <v>3</v>
      </c>
      <c r="JF98" s="5">
        <f t="shared" si="12"/>
        <v>185</v>
      </c>
      <c r="JG98" s="5">
        <f t="shared" si="13"/>
        <v>91</v>
      </c>
      <c r="JH98" s="5">
        <f t="shared" si="11"/>
        <v>0.68073168840977893</v>
      </c>
    </row>
    <row r="99" spans="261:268" x14ac:dyDescent="0.2">
      <c r="JA99" s="5"/>
      <c r="JB99" s="5"/>
      <c r="JC99" s="5"/>
      <c r="JD99" s="5">
        <v>0.20497569205208865</v>
      </c>
      <c r="JE99" s="5">
        <f t="shared" si="14"/>
        <v>1</v>
      </c>
      <c r="JF99" s="5">
        <f t="shared" si="12"/>
        <v>186</v>
      </c>
      <c r="JG99" s="5">
        <f t="shared" si="13"/>
        <v>92</v>
      </c>
      <c r="JH99" s="5">
        <f t="shared" si="11"/>
        <v>-0.82397918688398963</v>
      </c>
    </row>
    <row r="100" spans="261:268" x14ac:dyDescent="0.2">
      <c r="JA100" s="5"/>
      <c r="JB100" s="5"/>
      <c r="JC100" s="5"/>
      <c r="JD100" s="5">
        <v>0.98989179355942902</v>
      </c>
      <c r="JE100" s="5">
        <f t="shared" si="14"/>
        <v>6</v>
      </c>
      <c r="JF100" s="5">
        <f t="shared" si="12"/>
        <v>187</v>
      </c>
      <c r="JG100" s="5">
        <f t="shared" si="13"/>
        <v>93</v>
      </c>
      <c r="JH100" s="5">
        <f t="shared" si="11"/>
        <v>2.3223069631981055</v>
      </c>
    </row>
    <row r="101" spans="261:268" x14ac:dyDescent="0.2">
      <c r="JA101" s="5"/>
      <c r="JB101" s="5"/>
      <c r="JC101" s="5"/>
      <c r="JD101" s="5">
        <v>0.30077736684050382</v>
      </c>
      <c r="JE101" s="5">
        <f t="shared" si="14"/>
        <v>1</v>
      </c>
      <c r="JF101" s="5">
        <f t="shared" si="12"/>
        <v>188</v>
      </c>
      <c r="JG101" s="5">
        <f t="shared" si="13"/>
        <v>94</v>
      </c>
      <c r="JH101" s="5">
        <f t="shared" si="11"/>
        <v>-0.52216603288358687</v>
      </c>
    </row>
    <row r="102" spans="261:268" x14ac:dyDescent="0.2">
      <c r="JA102" s="5"/>
      <c r="JB102" s="5"/>
      <c r="JC102" s="5"/>
      <c r="JD102" s="5">
        <v>0.86036612171314564</v>
      </c>
      <c r="JE102" s="5">
        <f t="shared" si="14"/>
        <v>3</v>
      </c>
      <c r="JF102" s="5">
        <f t="shared" si="12"/>
        <v>189</v>
      </c>
      <c r="JG102" s="5">
        <f t="shared" si="13"/>
        <v>95</v>
      </c>
      <c r="JH102" s="5">
        <f t="shared" si="11"/>
        <v>1.0819657285771691</v>
      </c>
    </row>
    <row r="103" spans="261:268" x14ac:dyDescent="0.2">
      <c r="JA103" s="5"/>
      <c r="JB103" s="5"/>
      <c r="JC103" s="5"/>
      <c r="JD103" s="5">
        <v>0.5506357784777749</v>
      </c>
      <c r="JE103" s="5">
        <f t="shared" si="14"/>
        <v>2</v>
      </c>
      <c r="JF103" s="5">
        <f t="shared" si="12"/>
        <v>190</v>
      </c>
      <c r="JG103" s="5">
        <f t="shared" si="13"/>
        <v>96</v>
      </c>
      <c r="JH103" s="5">
        <f t="shared" ref="JH103:JH134" si="15">_xlfn.NORM.S.INV(JD103)</f>
        <v>0.12726780235894283</v>
      </c>
    </row>
    <row r="104" spans="261:268" x14ac:dyDescent="0.2">
      <c r="JA104" s="5"/>
      <c r="JB104" s="5"/>
      <c r="JC104" s="5"/>
      <c r="JD104" s="5">
        <v>0.73781585781985926</v>
      </c>
      <c r="JE104" s="5">
        <f t="shared" si="14"/>
        <v>3</v>
      </c>
      <c r="JF104" s="5">
        <f t="shared" si="12"/>
        <v>191</v>
      </c>
      <c r="JG104" s="5">
        <f t="shared" si="13"/>
        <v>97</v>
      </c>
      <c r="JH104" s="5">
        <f t="shared" si="15"/>
        <v>0.6366263085377184</v>
      </c>
    </row>
    <row r="105" spans="261:268" x14ac:dyDescent="0.2">
      <c r="JA105" s="5"/>
      <c r="JB105" s="5"/>
      <c r="JC105" s="5"/>
      <c r="JD105" s="5">
        <v>0.53558292955677489</v>
      </c>
      <c r="JE105" s="5">
        <f t="shared" si="14"/>
        <v>2</v>
      </c>
      <c r="JF105" s="5">
        <f t="shared" si="12"/>
        <v>192</v>
      </c>
      <c r="JG105" s="5">
        <f t="shared" si="13"/>
        <v>98</v>
      </c>
      <c r="JH105" s="5">
        <f t="shared" si="15"/>
        <v>8.9311769318372425E-2</v>
      </c>
    </row>
    <row r="106" spans="261:268" x14ac:dyDescent="0.2">
      <c r="JA106" s="5"/>
      <c r="JB106" s="5"/>
      <c r="JC106" s="5"/>
      <c r="JD106" s="5">
        <v>4.6704111574875196E-2</v>
      </c>
      <c r="JE106" s="5">
        <f t="shared" si="14"/>
        <v>0</v>
      </c>
      <c r="JF106" s="5">
        <f t="shared" si="12"/>
        <v>193</v>
      </c>
      <c r="JG106" s="5">
        <f t="shared" si="13"/>
        <v>99</v>
      </c>
      <c r="JH106" s="5">
        <f t="shared" si="15"/>
        <v>-1.6776869767296336</v>
      </c>
    </row>
    <row r="107" spans="261:268" x14ac:dyDescent="0.2">
      <c r="JA107" s="5"/>
      <c r="JB107" s="5"/>
      <c r="JC107" s="5"/>
      <c r="JD107" s="5">
        <v>0.63522219723468099</v>
      </c>
      <c r="JE107" s="5">
        <f t="shared" si="14"/>
        <v>2</v>
      </c>
      <c r="JF107" s="5">
        <f t="shared" si="12"/>
        <v>194</v>
      </c>
      <c r="JG107" s="5">
        <f t="shared" si="13"/>
        <v>100</v>
      </c>
      <c r="JH107" s="5">
        <f t="shared" si="15"/>
        <v>0.3457167358974787</v>
      </c>
    </row>
    <row r="108" spans="261:268" x14ac:dyDescent="0.2">
      <c r="JA108" s="5"/>
      <c r="JB108" s="5"/>
      <c r="JC108" s="5"/>
      <c r="JD108" s="5">
        <v>0.66382257043545734</v>
      </c>
      <c r="JE108" s="5">
        <f t="shared" si="14"/>
        <v>2</v>
      </c>
      <c r="JF108" s="5">
        <f t="shared" si="12"/>
        <v>195</v>
      </c>
      <c r="JG108" s="5">
        <f t="shared" si="13"/>
        <v>101</v>
      </c>
      <c r="JH108" s="5">
        <f t="shared" si="15"/>
        <v>0.42291831570276556</v>
      </c>
    </row>
    <row r="109" spans="261:268" x14ac:dyDescent="0.2">
      <c r="JA109" s="5"/>
      <c r="JB109" s="5"/>
      <c r="JC109" s="5"/>
      <c r="JD109" s="5">
        <v>0.7762254868929348</v>
      </c>
      <c r="JE109" s="5">
        <f t="shared" si="14"/>
        <v>3</v>
      </c>
      <c r="JF109" s="5">
        <f t="shared" si="12"/>
        <v>196</v>
      </c>
      <c r="JG109" s="5">
        <f t="shared" si="13"/>
        <v>102</v>
      </c>
      <c r="JH109" s="5">
        <f t="shared" si="15"/>
        <v>0.75950750513520204</v>
      </c>
    </row>
    <row r="110" spans="261:268" x14ac:dyDescent="0.2">
      <c r="JA110" s="5"/>
      <c r="JB110" s="5"/>
      <c r="JC110" s="5"/>
      <c r="JD110" s="5">
        <v>0.10732165805423766</v>
      </c>
      <c r="JE110" s="5">
        <f t="shared" si="14"/>
        <v>0</v>
      </c>
      <c r="JF110" s="5">
        <f t="shared" si="12"/>
        <v>197</v>
      </c>
      <c r="JG110" s="5">
        <f t="shared" si="13"/>
        <v>103</v>
      </c>
      <c r="JH110" s="5">
        <f t="shared" si="15"/>
        <v>-1.2408983128500701</v>
      </c>
    </row>
    <row r="111" spans="261:268" x14ac:dyDescent="0.2">
      <c r="JA111" s="5"/>
      <c r="JB111" s="5"/>
      <c r="JC111" s="5"/>
      <c r="JD111" s="5">
        <v>8.1704826225685756E-2</v>
      </c>
      <c r="JE111" s="5">
        <f t="shared" si="14"/>
        <v>0</v>
      </c>
      <c r="JF111" s="5">
        <f t="shared" si="12"/>
        <v>198</v>
      </c>
      <c r="JG111" s="5">
        <f t="shared" si="13"/>
        <v>104</v>
      </c>
      <c r="JH111" s="5">
        <f t="shared" si="15"/>
        <v>-1.3936952459603149</v>
      </c>
    </row>
    <row r="112" spans="261:268" x14ac:dyDescent="0.2">
      <c r="JA112" s="5"/>
      <c r="JB112" s="5"/>
      <c r="JC112" s="5"/>
      <c r="JD112" s="5">
        <v>0.29116470339725853</v>
      </c>
      <c r="JE112" s="5">
        <f t="shared" si="14"/>
        <v>1</v>
      </c>
      <c r="JF112" s="5">
        <f t="shared" si="12"/>
        <v>199</v>
      </c>
      <c r="JG112" s="5">
        <f t="shared" si="13"/>
        <v>105</v>
      </c>
      <c r="JH112" s="5">
        <f t="shared" si="15"/>
        <v>-0.54998537198244379</v>
      </c>
    </row>
    <row r="113" spans="261:268" x14ac:dyDescent="0.2">
      <c r="JA113" s="5"/>
      <c r="JB113" s="5"/>
      <c r="JC113" s="5"/>
      <c r="JD113" s="5">
        <v>0.97486446970942464</v>
      </c>
      <c r="JE113" s="5">
        <f t="shared" si="14"/>
        <v>5</v>
      </c>
      <c r="JF113" s="5">
        <f t="shared" si="12"/>
        <v>200</v>
      </c>
      <c r="JG113" s="5">
        <f t="shared" si="13"/>
        <v>106</v>
      </c>
      <c r="JH113" s="5">
        <f t="shared" si="15"/>
        <v>1.9576503018444922</v>
      </c>
    </row>
    <row r="114" spans="261:268" x14ac:dyDescent="0.2">
      <c r="JA114" s="5"/>
      <c r="JB114" s="5"/>
      <c r="JC114" s="5"/>
      <c r="JD114" s="5">
        <v>0.47365663653428125</v>
      </c>
      <c r="JE114" s="5">
        <f t="shared" si="14"/>
        <v>2</v>
      </c>
      <c r="JF114" s="5">
        <f t="shared" si="12"/>
        <v>201</v>
      </c>
      <c r="JG114" s="5">
        <f t="shared" si="13"/>
        <v>107</v>
      </c>
      <c r="JH114" s="5">
        <f t="shared" si="15"/>
        <v>-6.6081081038859735E-2</v>
      </c>
    </row>
    <row r="115" spans="261:268" x14ac:dyDescent="0.2">
      <c r="JA115" s="5"/>
      <c r="JB115" s="5"/>
      <c r="JC115" s="5"/>
      <c r="JD115" s="5">
        <v>9.358428025024812E-2</v>
      </c>
      <c r="JE115" s="5">
        <f t="shared" ref="JE115:JE146" si="16">VLOOKUP(JD115,$JA$6:$JB$36,2,TRUE)</f>
        <v>0</v>
      </c>
      <c r="JF115" s="5">
        <f t="shared" si="12"/>
        <v>202</v>
      </c>
      <c r="JG115" s="5">
        <f t="shared" si="13"/>
        <v>108</v>
      </c>
      <c r="JH115" s="5">
        <f t="shared" si="15"/>
        <v>-1.3190016510442115</v>
      </c>
    </row>
    <row r="116" spans="261:268" x14ac:dyDescent="0.2">
      <c r="JA116" s="5"/>
      <c r="JB116" s="5"/>
      <c r="JC116" s="5"/>
      <c r="JD116" s="5">
        <v>0.23127065456835405</v>
      </c>
      <c r="JE116" s="5">
        <f t="shared" si="16"/>
        <v>1</v>
      </c>
      <c r="JF116" s="5">
        <f t="shared" si="12"/>
        <v>203</v>
      </c>
      <c r="JG116" s="5">
        <f t="shared" si="13"/>
        <v>109</v>
      </c>
      <c r="JH116" s="5">
        <f t="shared" si="15"/>
        <v>-0.73466866378511331</v>
      </c>
    </row>
    <row r="117" spans="261:268" x14ac:dyDescent="0.2">
      <c r="JA117" s="5"/>
      <c r="JB117" s="5"/>
      <c r="JC117" s="5"/>
      <c r="JD117" s="5">
        <v>0.72241529383709935</v>
      </c>
      <c r="JE117" s="5">
        <f t="shared" si="16"/>
        <v>2</v>
      </c>
      <c r="JF117" s="5">
        <f t="shared" si="12"/>
        <v>204</v>
      </c>
      <c r="JG117" s="5">
        <f t="shared" si="13"/>
        <v>110</v>
      </c>
      <c r="JH117" s="5">
        <f t="shared" si="15"/>
        <v>0.5900316774214488</v>
      </c>
    </row>
    <row r="118" spans="261:268" x14ac:dyDescent="0.2">
      <c r="JA118" s="5"/>
      <c r="JB118" s="5"/>
      <c r="JC118" s="5"/>
      <c r="JD118" s="5">
        <v>0.72637331529421179</v>
      </c>
      <c r="JE118" s="5">
        <f t="shared" si="16"/>
        <v>2</v>
      </c>
      <c r="JF118" s="5">
        <f t="shared" si="12"/>
        <v>205</v>
      </c>
      <c r="JG118" s="5">
        <f t="shared" si="13"/>
        <v>111</v>
      </c>
      <c r="JH118" s="5">
        <f t="shared" si="15"/>
        <v>0.60188097447248501</v>
      </c>
    </row>
    <row r="119" spans="261:268" x14ac:dyDescent="0.2">
      <c r="JA119" s="5"/>
      <c r="JB119" s="5"/>
      <c r="JC119" s="5"/>
      <c r="JD119" s="5">
        <v>0.89887014536401832</v>
      </c>
      <c r="JE119" s="5">
        <f t="shared" si="16"/>
        <v>4</v>
      </c>
      <c r="JF119" s="5">
        <f t="shared" si="12"/>
        <v>206</v>
      </c>
      <c r="JG119" s="5">
        <f t="shared" si="13"/>
        <v>112</v>
      </c>
      <c r="JH119" s="5">
        <f t="shared" si="15"/>
        <v>1.2751399557808596</v>
      </c>
    </row>
    <row r="120" spans="261:268" x14ac:dyDescent="0.2">
      <c r="JA120" s="5"/>
      <c r="JB120" s="5"/>
      <c r="JC120" s="5"/>
      <c r="JD120" s="5">
        <v>0.65001190912854934</v>
      </c>
      <c r="JE120" s="5">
        <f t="shared" si="16"/>
        <v>2</v>
      </c>
      <c r="JF120" s="5">
        <f t="shared" si="12"/>
        <v>207</v>
      </c>
      <c r="JG120" s="5">
        <f t="shared" si="13"/>
        <v>113</v>
      </c>
      <c r="JH120" s="5">
        <f t="shared" si="15"/>
        <v>0.3853526187680788</v>
      </c>
    </row>
    <row r="121" spans="261:268" x14ac:dyDescent="0.2">
      <c r="JA121" s="5"/>
      <c r="JB121" s="5"/>
      <c r="JC121" s="5"/>
      <c r="JD121" s="5">
        <v>0.85781160975420268</v>
      </c>
      <c r="JE121" s="5">
        <f t="shared" si="16"/>
        <v>3</v>
      </c>
      <c r="JF121" s="5">
        <f t="shared" si="12"/>
        <v>208</v>
      </c>
      <c r="JG121" s="5">
        <f t="shared" si="13"/>
        <v>114</v>
      </c>
      <c r="JH121" s="5">
        <f t="shared" si="15"/>
        <v>1.0705389634773346</v>
      </c>
    </row>
    <row r="122" spans="261:268" x14ac:dyDescent="0.2">
      <c r="JA122" s="5"/>
      <c r="JB122" s="5"/>
      <c r="JC122" s="5"/>
      <c r="JD122" s="5">
        <v>2.8766004837817882E-2</v>
      </c>
      <c r="JE122" s="5">
        <f t="shared" si="16"/>
        <v>0</v>
      </c>
      <c r="JF122" s="5">
        <f t="shared" si="12"/>
        <v>209</v>
      </c>
      <c r="JG122" s="5">
        <f t="shared" si="13"/>
        <v>115</v>
      </c>
      <c r="JH122" s="5">
        <f t="shared" si="15"/>
        <v>-1.899246985442288</v>
      </c>
    </row>
    <row r="123" spans="261:268" x14ac:dyDescent="0.2">
      <c r="JA123" s="5"/>
      <c r="JB123" s="5"/>
      <c r="JC123" s="5"/>
      <c r="JD123" s="5">
        <v>0.18202488787686821</v>
      </c>
      <c r="JE123" s="5">
        <f t="shared" si="16"/>
        <v>1</v>
      </c>
      <c r="JF123" s="5">
        <f t="shared" si="12"/>
        <v>210</v>
      </c>
      <c r="JG123" s="5">
        <f t="shared" si="13"/>
        <v>116</v>
      </c>
      <c r="JH123" s="5">
        <f t="shared" si="15"/>
        <v>-0.9076753412491918</v>
      </c>
    </row>
    <row r="124" spans="261:268" x14ac:dyDescent="0.2">
      <c r="JA124" s="5"/>
      <c r="JB124" s="5"/>
      <c r="JC124" s="5"/>
      <c r="JD124" s="5">
        <v>7.9750021553257611E-2</v>
      </c>
      <c r="JE124" s="5">
        <f t="shared" si="16"/>
        <v>0</v>
      </c>
      <c r="JF124" s="5">
        <f t="shared" si="12"/>
        <v>211</v>
      </c>
      <c r="JG124" s="5">
        <f t="shared" si="13"/>
        <v>117</v>
      </c>
      <c r="JH124" s="5">
        <f t="shared" si="15"/>
        <v>-1.4067550249120042</v>
      </c>
    </row>
    <row r="125" spans="261:268" x14ac:dyDescent="0.2">
      <c r="JA125" s="5"/>
      <c r="JB125" s="5"/>
      <c r="JC125" s="5"/>
      <c r="JD125" s="5">
        <v>0.16855246344868169</v>
      </c>
      <c r="JE125" s="5">
        <f t="shared" si="16"/>
        <v>1</v>
      </c>
      <c r="JF125" s="5">
        <f t="shared" si="12"/>
        <v>212</v>
      </c>
      <c r="JG125" s="5">
        <f t="shared" si="13"/>
        <v>118</v>
      </c>
      <c r="JH125" s="5">
        <f t="shared" si="15"/>
        <v>-0.95990123042947451</v>
      </c>
    </row>
    <row r="126" spans="261:268" x14ac:dyDescent="0.2">
      <c r="JA126" s="5"/>
      <c r="JB126" s="5"/>
      <c r="JC126" s="5"/>
      <c r="JD126" s="5">
        <v>0.91563872673256785</v>
      </c>
      <c r="JE126" s="5">
        <f t="shared" si="16"/>
        <v>4</v>
      </c>
      <c r="JF126" s="5">
        <f t="shared" si="12"/>
        <v>213</v>
      </c>
      <c r="JG126" s="5">
        <f t="shared" si="13"/>
        <v>119</v>
      </c>
      <c r="JH126" s="5">
        <f t="shared" si="15"/>
        <v>1.3763201197545238</v>
      </c>
    </row>
    <row r="127" spans="261:268" x14ac:dyDescent="0.2">
      <c r="JA127" s="5"/>
      <c r="JB127" s="5"/>
      <c r="JC127" s="5"/>
      <c r="JD127" s="5">
        <v>0.94340957969168593</v>
      </c>
      <c r="JE127" s="5">
        <f t="shared" si="16"/>
        <v>4</v>
      </c>
      <c r="JF127" s="5">
        <f t="shared" si="12"/>
        <v>214</v>
      </c>
      <c r="JG127" s="5">
        <f t="shared" si="13"/>
        <v>120</v>
      </c>
      <c r="JH127" s="5">
        <f t="shared" si="15"/>
        <v>1.5840565950737131</v>
      </c>
    </row>
    <row r="128" spans="261:268" x14ac:dyDescent="0.2">
      <c r="JA128" s="5"/>
      <c r="JB128" s="5"/>
      <c r="JC128" s="5"/>
      <c r="JD128" s="5">
        <v>0.57772313164119349</v>
      </c>
      <c r="JE128" s="5">
        <f t="shared" si="16"/>
        <v>2</v>
      </c>
      <c r="JF128" s="5">
        <f t="shared" si="12"/>
        <v>215</v>
      </c>
      <c r="JG128" s="5">
        <f t="shared" si="13"/>
        <v>121</v>
      </c>
      <c r="JH128" s="5">
        <f t="shared" si="15"/>
        <v>0.19607209571247874</v>
      </c>
    </row>
    <row r="129" spans="261:268" x14ac:dyDescent="0.2">
      <c r="JA129" s="5"/>
      <c r="JB129" s="5"/>
      <c r="JC129" s="5"/>
      <c r="JD129" s="5">
        <v>0.17003075485203412</v>
      </c>
      <c r="JE129" s="5">
        <f t="shared" si="16"/>
        <v>1</v>
      </c>
      <c r="JF129" s="5">
        <f t="shared" si="12"/>
        <v>216</v>
      </c>
      <c r="JG129" s="5">
        <f t="shared" si="13"/>
        <v>122</v>
      </c>
      <c r="JH129" s="5">
        <f t="shared" si="15"/>
        <v>-0.95404372523077319</v>
      </c>
    </row>
    <row r="130" spans="261:268" x14ac:dyDescent="0.2">
      <c r="JA130" s="5"/>
      <c r="JB130" s="5"/>
      <c r="JC130" s="5"/>
      <c r="JD130" s="5">
        <v>0.9404136615315738</v>
      </c>
      <c r="JE130" s="5">
        <f t="shared" si="16"/>
        <v>4</v>
      </c>
      <c r="JF130" s="5">
        <f t="shared" si="12"/>
        <v>217</v>
      </c>
      <c r="JG130" s="5">
        <f t="shared" si="13"/>
        <v>123</v>
      </c>
      <c r="JH130" s="5">
        <f t="shared" si="15"/>
        <v>1.5582555688250899</v>
      </c>
    </row>
    <row r="131" spans="261:268" x14ac:dyDescent="0.2">
      <c r="JA131" s="5"/>
      <c r="JB131" s="5"/>
      <c r="JC131" s="5"/>
      <c r="JD131" s="5">
        <v>0.46774005571796973</v>
      </c>
      <c r="JE131" s="5">
        <f t="shared" si="16"/>
        <v>2</v>
      </c>
      <c r="JF131" s="5">
        <f t="shared" si="12"/>
        <v>218</v>
      </c>
      <c r="JG131" s="5">
        <f t="shared" si="13"/>
        <v>124</v>
      </c>
      <c r="JH131" s="5">
        <f t="shared" si="15"/>
        <v>-8.095201781906694E-2</v>
      </c>
    </row>
    <row r="132" spans="261:268" x14ac:dyDescent="0.2">
      <c r="JA132" s="5"/>
      <c r="JB132" s="5"/>
      <c r="JC132" s="5"/>
      <c r="JD132" s="5">
        <v>0.69303781495602057</v>
      </c>
      <c r="JE132" s="5">
        <f t="shared" si="16"/>
        <v>2</v>
      </c>
      <c r="JF132" s="5">
        <f t="shared" si="12"/>
        <v>219</v>
      </c>
      <c r="JG132" s="5">
        <f t="shared" si="13"/>
        <v>125</v>
      </c>
      <c r="JH132" s="5">
        <f t="shared" si="15"/>
        <v>0.50447963416022312</v>
      </c>
    </row>
    <row r="133" spans="261:268" x14ac:dyDescent="0.2">
      <c r="JA133" s="5"/>
      <c r="JB133" s="5"/>
      <c r="JC133" s="5"/>
      <c r="JD133" s="5">
        <v>5.3867296998319936E-2</v>
      </c>
      <c r="JE133" s="5">
        <f t="shared" si="16"/>
        <v>0</v>
      </c>
      <c r="JF133" s="5">
        <f t="shared" si="12"/>
        <v>220</v>
      </c>
      <c r="JG133" s="5">
        <f t="shared" si="13"/>
        <v>126</v>
      </c>
      <c r="JH133" s="5">
        <f t="shared" si="15"/>
        <v>-1.6084594332824695</v>
      </c>
    </row>
    <row r="134" spans="261:268" x14ac:dyDescent="0.2">
      <c r="JA134" s="5"/>
      <c r="JB134" s="5"/>
      <c r="JC134" s="5"/>
      <c r="JD134" s="5">
        <v>0.75617818200147391</v>
      </c>
      <c r="JE134" s="5">
        <f t="shared" si="16"/>
        <v>3</v>
      </c>
      <c r="JF134" s="5">
        <f t="shared" si="12"/>
        <v>221</v>
      </c>
      <c r="JG134" s="5">
        <f t="shared" si="13"/>
        <v>127</v>
      </c>
      <c r="JH134" s="5">
        <f t="shared" si="15"/>
        <v>0.6940615088619444</v>
      </c>
    </row>
    <row r="135" spans="261:268" x14ac:dyDescent="0.2">
      <c r="JA135" s="5"/>
      <c r="JB135" s="5"/>
      <c r="JC135" s="5"/>
      <c r="JD135" s="5">
        <v>4.2704695542744586E-2</v>
      </c>
      <c r="JE135" s="5">
        <f t="shared" si="16"/>
        <v>0</v>
      </c>
      <c r="JF135" s="5">
        <f t="shared" si="12"/>
        <v>222</v>
      </c>
      <c r="JG135" s="5">
        <f t="shared" si="13"/>
        <v>128</v>
      </c>
      <c r="JH135" s="5">
        <f t="shared" ref="JH135:JH166" si="17">_xlfn.NORM.S.INV(JD135)</f>
        <v>-1.7201268224096906</v>
      </c>
    </row>
    <row r="136" spans="261:268" x14ac:dyDescent="0.2">
      <c r="JA136" s="5"/>
      <c r="JB136" s="5"/>
      <c r="JC136" s="5"/>
      <c r="JD136" s="5">
        <v>0.89724637894200387</v>
      </c>
      <c r="JE136" s="5">
        <f t="shared" si="16"/>
        <v>4</v>
      </c>
      <c r="JF136" s="5">
        <f t="shared" si="12"/>
        <v>223</v>
      </c>
      <c r="JG136" s="5">
        <f t="shared" si="13"/>
        <v>129</v>
      </c>
      <c r="JH136" s="5">
        <f t="shared" si="17"/>
        <v>1.2660163125402468</v>
      </c>
    </row>
    <row r="137" spans="261:268" x14ac:dyDescent="0.2">
      <c r="JA137" s="5"/>
      <c r="JB137" s="5"/>
      <c r="JC137" s="5"/>
      <c r="JD137" s="5">
        <v>0.61911329728321862</v>
      </c>
      <c r="JE137" s="5">
        <f t="shared" si="16"/>
        <v>2</v>
      </c>
      <c r="JF137" s="5">
        <f t="shared" ref="JF137:JF200" si="18">1+JF136</f>
        <v>224</v>
      </c>
      <c r="JG137" s="5">
        <f t="shared" si="13"/>
        <v>130</v>
      </c>
      <c r="JH137" s="5">
        <f t="shared" si="17"/>
        <v>0.30315281590126197</v>
      </c>
    </row>
    <row r="138" spans="261:268" x14ac:dyDescent="0.2">
      <c r="JA138" s="5"/>
      <c r="JB138" s="5"/>
      <c r="JC138" s="5"/>
      <c r="JD138" s="5">
        <v>0.4827509770521371</v>
      </c>
      <c r="JE138" s="5">
        <f t="shared" si="16"/>
        <v>2</v>
      </c>
      <c r="JF138" s="5">
        <f t="shared" si="18"/>
        <v>225</v>
      </c>
      <c r="JG138" s="5">
        <f t="shared" ref="JG138:JG201" si="19">1+JG137</f>
        <v>131</v>
      </c>
      <c r="JH138" s="5">
        <f t="shared" si="17"/>
        <v>-4.3250368831239762E-2</v>
      </c>
    </row>
    <row r="139" spans="261:268" x14ac:dyDescent="0.2">
      <c r="JA139" s="5"/>
      <c r="JB139" s="5"/>
      <c r="JC139" s="5"/>
      <c r="JD139" s="5">
        <v>0.38424627600851691</v>
      </c>
      <c r="JE139" s="5">
        <f t="shared" si="16"/>
        <v>1</v>
      </c>
      <c r="JF139" s="5">
        <f t="shared" si="18"/>
        <v>226</v>
      </c>
      <c r="JG139" s="5">
        <f t="shared" si="19"/>
        <v>132</v>
      </c>
      <c r="JH139" s="5">
        <f t="shared" si="17"/>
        <v>-0.29434727439667435</v>
      </c>
    </row>
    <row r="140" spans="261:268" x14ac:dyDescent="0.2">
      <c r="JA140" s="5"/>
      <c r="JB140" s="5"/>
      <c r="JC140" s="5"/>
      <c r="JD140" s="5">
        <v>0.17991869133844485</v>
      </c>
      <c r="JE140" s="5">
        <f t="shared" si="16"/>
        <v>1</v>
      </c>
      <c r="JF140" s="5">
        <f t="shared" si="18"/>
        <v>227</v>
      </c>
      <c r="JG140" s="5">
        <f t="shared" si="19"/>
        <v>133</v>
      </c>
      <c r="JH140" s="5">
        <f t="shared" si="17"/>
        <v>-0.91567499710655187</v>
      </c>
    </row>
    <row r="141" spans="261:268" x14ac:dyDescent="0.2">
      <c r="JA141" s="5"/>
      <c r="JB141" s="5"/>
      <c r="JC141" s="5"/>
      <c r="JD141" s="5">
        <v>0.74376135140834432</v>
      </c>
      <c r="JE141" s="5">
        <f t="shared" si="16"/>
        <v>3</v>
      </c>
      <c r="JF141" s="5">
        <f t="shared" si="18"/>
        <v>228</v>
      </c>
      <c r="JG141" s="5">
        <f t="shared" si="19"/>
        <v>134</v>
      </c>
      <c r="JH141" s="5">
        <f t="shared" si="17"/>
        <v>0.65498517789121791</v>
      </c>
    </row>
    <row r="142" spans="261:268" x14ac:dyDescent="0.2">
      <c r="JA142" s="5"/>
      <c r="JB142" s="5"/>
      <c r="JC142" s="5"/>
      <c r="JD142" s="5">
        <v>0.72064791726577371</v>
      </c>
      <c r="JE142" s="5">
        <f t="shared" si="16"/>
        <v>2</v>
      </c>
      <c r="JF142" s="5">
        <f t="shared" si="18"/>
        <v>229</v>
      </c>
      <c r="JG142" s="5">
        <f t="shared" si="19"/>
        <v>135</v>
      </c>
      <c r="JH142" s="5">
        <f t="shared" si="17"/>
        <v>0.58476734329495128</v>
      </c>
    </row>
    <row r="143" spans="261:268" x14ac:dyDescent="0.2">
      <c r="JA143" s="5"/>
      <c r="JB143" s="5"/>
      <c r="JC143" s="5"/>
      <c r="JD143" s="5">
        <v>0.85845825095631079</v>
      </c>
      <c r="JE143" s="5">
        <f t="shared" si="16"/>
        <v>3</v>
      </c>
      <c r="JF143" s="5">
        <f t="shared" si="18"/>
        <v>230</v>
      </c>
      <c r="JG143" s="5">
        <f t="shared" si="19"/>
        <v>136</v>
      </c>
      <c r="JH143" s="5">
        <f t="shared" si="17"/>
        <v>1.0734182538224488</v>
      </c>
    </row>
    <row r="144" spans="261:268" x14ac:dyDescent="0.2">
      <c r="JA144" s="5"/>
      <c r="JB144" s="5"/>
      <c r="JC144" s="5"/>
      <c r="JD144" s="5">
        <v>1.3740368141613724E-3</v>
      </c>
      <c r="JE144" s="5">
        <f t="shared" si="16"/>
        <v>0</v>
      </c>
      <c r="JF144" s="5">
        <f t="shared" si="18"/>
        <v>231</v>
      </c>
      <c r="JG144" s="5">
        <f t="shared" si="19"/>
        <v>137</v>
      </c>
      <c r="JH144" s="5">
        <f t="shared" si="17"/>
        <v>-2.9945973316459944</v>
      </c>
    </row>
    <row r="145" spans="261:268" x14ac:dyDescent="0.2">
      <c r="JA145" s="5"/>
      <c r="JB145" s="5"/>
      <c r="JC145" s="5"/>
      <c r="JD145" s="5">
        <v>0.4802498051704146</v>
      </c>
      <c r="JE145" s="5">
        <f t="shared" si="16"/>
        <v>2</v>
      </c>
      <c r="JF145" s="5">
        <f t="shared" si="18"/>
        <v>232</v>
      </c>
      <c r="JG145" s="5">
        <f t="shared" si="19"/>
        <v>138</v>
      </c>
      <c r="JH145" s="5">
        <f t="shared" si="17"/>
        <v>-4.9526636555036418E-2</v>
      </c>
    </row>
    <row r="146" spans="261:268" x14ac:dyDescent="0.2">
      <c r="JA146" s="5"/>
      <c r="JB146" s="5"/>
      <c r="JC146" s="5"/>
      <c r="JD146" s="5">
        <v>0.54248290608823324</v>
      </c>
      <c r="JE146" s="5">
        <f t="shared" si="16"/>
        <v>2</v>
      </c>
      <c r="JF146" s="5">
        <f t="shared" si="18"/>
        <v>233</v>
      </c>
      <c r="JG146" s="5">
        <f t="shared" si="19"/>
        <v>139</v>
      </c>
      <c r="JH146" s="5">
        <f t="shared" si="17"/>
        <v>0.10669091805401408</v>
      </c>
    </row>
    <row r="147" spans="261:268" x14ac:dyDescent="0.2">
      <c r="JA147" s="5"/>
      <c r="JB147" s="5"/>
      <c r="JC147" s="5"/>
      <c r="JD147" s="5">
        <v>0.93685213393893518</v>
      </c>
      <c r="JE147" s="5">
        <f t="shared" ref="JE147:JE178" si="20">VLOOKUP(JD147,$JA$6:$JB$36,2,TRUE)</f>
        <v>4</v>
      </c>
      <c r="JF147" s="5">
        <f t="shared" si="18"/>
        <v>234</v>
      </c>
      <c r="JG147" s="5">
        <f t="shared" si="19"/>
        <v>140</v>
      </c>
      <c r="JH147" s="5">
        <f t="shared" si="17"/>
        <v>1.5288738014459238</v>
      </c>
    </row>
    <row r="148" spans="261:268" x14ac:dyDescent="0.2">
      <c r="JA148" s="5"/>
      <c r="JB148" s="5"/>
      <c r="JC148" s="5"/>
      <c r="JD148" s="5">
        <v>0.68937482558613317</v>
      </c>
      <c r="JE148" s="5">
        <f t="shared" si="20"/>
        <v>2</v>
      </c>
      <c r="JF148" s="5">
        <f t="shared" si="18"/>
        <v>235</v>
      </c>
      <c r="JG148" s="5">
        <f t="shared" si="19"/>
        <v>141</v>
      </c>
      <c r="JH148" s="5">
        <f t="shared" si="17"/>
        <v>0.49407905564862376</v>
      </c>
    </row>
    <row r="149" spans="261:268" x14ac:dyDescent="0.2">
      <c r="JA149" s="5"/>
      <c r="JB149" s="5"/>
      <c r="JC149" s="5"/>
      <c r="JD149" s="5">
        <v>0.71621635152268326</v>
      </c>
      <c r="JE149" s="5">
        <f t="shared" si="20"/>
        <v>2</v>
      </c>
      <c r="JF149" s="5">
        <f t="shared" si="18"/>
        <v>236</v>
      </c>
      <c r="JG149" s="5">
        <f t="shared" si="19"/>
        <v>142</v>
      </c>
      <c r="JH149" s="5">
        <f t="shared" si="17"/>
        <v>0.57163792452606144</v>
      </c>
    </row>
    <row r="150" spans="261:268" x14ac:dyDescent="0.2">
      <c r="JA150" s="5"/>
      <c r="JB150" s="5"/>
      <c r="JC150" s="5"/>
      <c r="JD150" s="5">
        <v>0.72030626044184665</v>
      </c>
      <c r="JE150" s="5">
        <f t="shared" si="20"/>
        <v>2</v>
      </c>
      <c r="JF150" s="5">
        <f t="shared" si="18"/>
        <v>237</v>
      </c>
      <c r="JG150" s="5">
        <f t="shared" si="19"/>
        <v>143</v>
      </c>
      <c r="JH150" s="5">
        <f t="shared" si="17"/>
        <v>0.58375155025498726</v>
      </c>
    </row>
    <row r="151" spans="261:268" x14ac:dyDescent="0.2">
      <c r="JA151" s="5"/>
      <c r="JB151" s="5"/>
      <c r="JC151" s="5"/>
      <c r="JD151" s="5">
        <v>0.71353181631542251</v>
      </c>
      <c r="JE151" s="5">
        <f t="shared" si="20"/>
        <v>2</v>
      </c>
      <c r="JF151" s="5">
        <f t="shared" si="18"/>
        <v>238</v>
      </c>
      <c r="JG151" s="5">
        <f t="shared" si="19"/>
        <v>144</v>
      </c>
      <c r="JH151" s="5">
        <f t="shared" si="17"/>
        <v>0.56373224773593578</v>
      </c>
    </row>
    <row r="152" spans="261:268" x14ac:dyDescent="0.2">
      <c r="JA152" s="5"/>
      <c r="JB152" s="5"/>
      <c r="JC152" s="5"/>
      <c r="JD152" s="5">
        <v>0.85687295106731376</v>
      </c>
      <c r="JE152" s="5">
        <f t="shared" si="20"/>
        <v>3</v>
      </c>
      <c r="JF152" s="5">
        <f t="shared" si="18"/>
        <v>239</v>
      </c>
      <c r="JG152" s="5">
        <f t="shared" si="19"/>
        <v>145</v>
      </c>
      <c r="JH152" s="5">
        <f t="shared" si="17"/>
        <v>1.0663751335282228</v>
      </c>
    </row>
    <row r="153" spans="261:268" x14ac:dyDescent="0.2">
      <c r="JA153" s="5"/>
      <c r="JB153" s="5"/>
      <c r="JC153" s="5"/>
      <c r="JD153" s="5">
        <v>2.4150458327158897E-2</v>
      </c>
      <c r="JE153" s="5">
        <f t="shared" si="20"/>
        <v>0</v>
      </c>
      <c r="JF153" s="5">
        <f t="shared" si="18"/>
        <v>240</v>
      </c>
      <c r="JG153" s="5">
        <f t="shared" si="19"/>
        <v>146</v>
      </c>
      <c r="JH153" s="5">
        <f t="shared" si="17"/>
        <v>-1.9747113280568636</v>
      </c>
    </row>
    <row r="154" spans="261:268" x14ac:dyDescent="0.2">
      <c r="JA154" s="5"/>
      <c r="JB154" s="5"/>
      <c r="JC154" s="5"/>
      <c r="JD154" s="5">
        <v>0.29622118924371876</v>
      </c>
      <c r="JE154" s="5">
        <f t="shared" si="20"/>
        <v>1</v>
      </c>
      <c r="JF154" s="5">
        <f t="shared" si="18"/>
        <v>241</v>
      </c>
      <c r="JG154" s="5">
        <f t="shared" si="19"/>
        <v>147</v>
      </c>
      <c r="JH154" s="5">
        <f t="shared" si="17"/>
        <v>-0.53530006925188411</v>
      </c>
    </row>
    <row r="155" spans="261:268" x14ac:dyDescent="0.2">
      <c r="JA155" s="5"/>
      <c r="JB155" s="5"/>
      <c r="JC155" s="5"/>
      <c r="JD155" s="5">
        <v>4.0855193028614289E-2</v>
      </c>
      <c r="JE155" s="5">
        <f t="shared" si="20"/>
        <v>0</v>
      </c>
      <c r="JF155" s="5">
        <f t="shared" si="18"/>
        <v>242</v>
      </c>
      <c r="JG155" s="5">
        <f t="shared" si="19"/>
        <v>148</v>
      </c>
      <c r="JH155" s="5">
        <f t="shared" si="17"/>
        <v>-1.7408470850711346</v>
      </c>
    </row>
    <row r="156" spans="261:268" x14ac:dyDescent="0.2">
      <c r="JA156" s="5"/>
      <c r="JB156" s="5"/>
      <c r="JC156" s="5"/>
      <c r="JD156" s="5">
        <v>0.91333168267251696</v>
      </c>
      <c r="JE156" s="5">
        <f t="shared" si="20"/>
        <v>4</v>
      </c>
      <c r="JF156" s="5">
        <f t="shared" si="18"/>
        <v>243</v>
      </c>
      <c r="JG156" s="5">
        <f t="shared" si="19"/>
        <v>149</v>
      </c>
      <c r="JH156" s="5">
        <f t="shared" si="17"/>
        <v>1.3615604794468366</v>
      </c>
    </row>
    <row r="157" spans="261:268" x14ac:dyDescent="0.2">
      <c r="JA157" s="5"/>
      <c r="JB157" s="5"/>
      <c r="JC157" s="5"/>
      <c r="JD157" s="5">
        <v>0.35441001892946888</v>
      </c>
      <c r="JE157" s="5">
        <f t="shared" si="20"/>
        <v>1</v>
      </c>
      <c r="JF157" s="5">
        <f t="shared" si="18"/>
        <v>244</v>
      </c>
      <c r="JG157" s="5">
        <f t="shared" si="19"/>
        <v>150</v>
      </c>
      <c r="JH157" s="5">
        <f t="shared" si="17"/>
        <v>-0.37344128421174544</v>
      </c>
    </row>
    <row r="158" spans="261:268" x14ac:dyDescent="0.2">
      <c r="JA158" s="5"/>
      <c r="JB158" s="5"/>
      <c r="JC158" s="5"/>
      <c r="JD158" s="5">
        <v>0.2107238112481562</v>
      </c>
      <c r="JE158" s="5">
        <f t="shared" si="20"/>
        <v>1</v>
      </c>
      <c r="JF158" s="5">
        <f t="shared" si="18"/>
        <v>245</v>
      </c>
      <c r="JG158" s="5">
        <f t="shared" si="19"/>
        <v>151</v>
      </c>
      <c r="JH158" s="5">
        <f t="shared" si="17"/>
        <v>-0.80391230598029417</v>
      </c>
    </row>
    <row r="159" spans="261:268" x14ac:dyDescent="0.2">
      <c r="JA159" s="5"/>
      <c r="JB159" s="5"/>
      <c r="JC159" s="5"/>
      <c r="JD159" s="5">
        <v>0.29850864681107436</v>
      </c>
      <c r="JE159" s="5">
        <f t="shared" si="20"/>
        <v>1</v>
      </c>
      <c r="JF159" s="5">
        <f t="shared" si="18"/>
        <v>246</v>
      </c>
      <c r="JG159" s="5">
        <f t="shared" si="19"/>
        <v>152</v>
      </c>
      <c r="JH159" s="5">
        <f t="shared" si="17"/>
        <v>-0.52869464347667949</v>
      </c>
    </row>
    <row r="160" spans="261:268" x14ac:dyDescent="0.2">
      <c r="JA160" s="5"/>
      <c r="JB160" s="5"/>
      <c r="JC160" s="5"/>
      <c r="JD160" s="5">
        <v>0.29835696776104681</v>
      </c>
      <c r="JE160" s="5">
        <f t="shared" si="20"/>
        <v>1</v>
      </c>
      <c r="JF160" s="5">
        <f t="shared" si="18"/>
        <v>247</v>
      </c>
      <c r="JG160" s="5">
        <f t="shared" si="19"/>
        <v>153</v>
      </c>
      <c r="JH160" s="5">
        <f t="shared" si="17"/>
        <v>-0.52913192619818095</v>
      </c>
    </row>
    <row r="161" spans="261:268" x14ac:dyDescent="0.2">
      <c r="JA161" s="5"/>
      <c r="JB161" s="5"/>
      <c r="JC161" s="5"/>
      <c r="JD161" s="5">
        <v>0.77185696857518482</v>
      </c>
      <c r="JE161" s="5">
        <f t="shared" si="20"/>
        <v>3</v>
      </c>
      <c r="JF161" s="5">
        <f t="shared" si="18"/>
        <v>248</v>
      </c>
      <c r="JG161" s="5">
        <f t="shared" si="19"/>
        <v>154</v>
      </c>
      <c r="JH161" s="5">
        <f t="shared" si="17"/>
        <v>0.74497627439989411</v>
      </c>
    </row>
    <row r="162" spans="261:268" x14ac:dyDescent="0.2">
      <c r="JA162" s="5"/>
      <c r="JB162" s="5"/>
      <c r="JC162" s="5"/>
      <c r="JD162" s="5">
        <v>0.89164637118924484</v>
      </c>
      <c r="JE162" s="5">
        <f t="shared" si="20"/>
        <v>4</v>
      </c>
      <c r="JF162" s="5">
        <f t="shared" si="18"/>
        <v>249</v>
      </c>
      <c r="JG162" s="5">
        <f t="shared" si="19"/>
        <v>155</v>
      </c>
      <c r="JH162" s="5">
        <f t="shared" si="17"/>
        <v>1.2353312240241574</v>
      </c>
    </row>
    <row r="163" spans="261:268" x14ac:dyDescent="0.2">
      <c r="JA163" s="5"/>
      <c r="JB163" s="5"/>
      <c r="JC163" s="5"/>
      <c r="JD163" s="5">
        <v>0.12588750240234003</v>
      </c>
      <c r="JE163" s="5">
        <f t="shared" si="20"/>
        <v>0</v>
      </c>
      <c r="JF163" s="5">
        <f t="shared" si="18"/>
        <v>250</v>
      </c>
      <c r="JG163" s="5">
        <f t="shared" si="19"/>
        <v>156</v>
      </c>
      <c r="JH163" s="5">
        <f t="shared" si="17"/>
        <v>-1.1460486934882221</v>
      </c>
    </row>
    <row r="164" spans="261:268" x14ac:dyDescent="0.2">
      <c r="JA164" s="5"/>
      <c r="JB164" s="5"/>
      <c r="JC164" s="5"/>
      <c r="JD164" s="5">
        <v>2.4564564242171461E-2</v>
      </c>
      <c r="JE164" s="5">
        <f t="shared" si="20"/>
        <v>0</v>
      </c>
      <c r="JF164" s="5">
        <f t="shared" si="18"/>
        <v>251</v>
      </c>
      <c r="JG164" s="5">
        <f t="shared" si="19"/>
        <v>157</v>
      </c>
      <c r="JH164" s="5">
        <f t="shared" si="17"/>
        <v>-1.9674693291130851</v>
      </c>
    </row>
    <row r="165" spans="261:268" x14ac:dyDescent="0.2">
      <c r="JA165" s="5"/>
      <c r="JB165" s="5"/>
      <c r="JC165" s="5"/>
      <c r="JD165" s="5">
        <v>0.43127128676584348</v>
      </c>
      <c r="JE165" s="5">
        <f t="shared" si="20"/>
        <v>1</v>
      </c>
      <c r="JF165" s="5">
        <f t="shared" si="18"/>
        <v>252</v>
      </c>
      <c r="JG165" s="5">
        <f t="shared" si="19"/>
        <v>158</v>
      </c>
      <c r="JH165" s="5">
        <f t="shared" si="17"/>
        <v>-0.17313848696487663</v>
      </c>
    </row>
    <row r="166" spans="261:268" x14ac:dyDescent="0.2">
      <c r="JA166" s="5"/>
      <c r="JB166" s="5"/>
      <c r="JC166" s="5"/>
      <c r="JD166" s="5">
        <v>0.96848676377406073</v>
      </c>
      <c r="JE166" s="5">
        <f t="shared" si="20"/>
        <v>5</v>
      </c>
      <c r="JF166" s="5">
        <f t="shared" si="18"/>
        <v>253</v>
      </c>
      <c r="JG166" s="5">
        <f t="shared" si="19"/>
        <v>159</v>
      </c>
      <c r="JH166" s="5">
        <f t="shared" si="17"/>
        <v>1.8590046981462518</v>
      </c>
    </row>
    <row r="167" spans="261:268" x14ac:dyDescent="0.2">
      <c r="JA167" s="5"/>
      <c r="JB167" s="5"/>
      <c r="JC167" s="5"/>
      <c r="JD167" s="5">
        <v>0.27659443445237053</v>
      </c>
      <c r="JE167" s="5">
        <f t="shared" si="20"/>
        <v>1</v>
      </c>
      <c r="JF167" s="5">
        <f t="shared" si="18"/>
        <v>254</v>
      </c>
      <c r="JG167" s="5">
        <f t="shared" si="19"/>
        <v>160</v>
      </c>
      <c r="JH167" s="5">
        <f t="shared" ref="JH167:JH198" si="21">_xlfn.NORM.S.INV(JD167)</f>
        <v>-0.59298846953462547</v>
      </c>
    </row>
    <row r="168" spans="261:268" x14ac:dyDescent="0.2">
      <c r="JA168" s="5"/>
      <c r="JB168" s="5"/>
      <c r="JC168" s="5"/>
      <c r="JD168" s="5">
        <v>0.95881631239230658</v>
      </c>
      <c r="JE168" s="5">
        <f t="shared" si="20"/>
        <v>4</v>
      </c>
      <c r="JF168" s="5">
        <f t="shared" si="18"/>
        <v>255</v>
      </c>
      <c r="JG168" s="5">
        <f t="shared" si="19"/>
        <v>161</v>
      </c>
      <c r="JH168" s="5">
        <f t="shared" si="21"/>
        <v>1.7371121610416151</v>
      </c>
    </row>
    <row r="169" spans="261:268" x14ac:dyDescent="0.2">
      <c r="JA169" s="5"/>
      <c r="JB169" s="5"/>
      <c r="JC169" s="5"/>
      <c r="JD169" s="5">
        <v>0.35746624198855648</v>
      </c>
      <c r="JE169" s="5">
        <f t="shared" si="20"/>
        <v>1</v>
      </c>
      <c r="JF169" s="5">
        <f t="shared" si="18"/>
        <v>256</v>
      </c>
      <c r="JG169" s="5">
        <f t="shared" si="19"/>
        <v>162</v>
      </c>
      <c r="JH169" s="5">
        <f t="shared" si="21"/>
        <v>-0.36523970261898003</v>
      </c>
    </row>
    <row r="170" spans="261:268" x14ac:dyDescent="0.2">
      <c r="JA170" s="5"/>
      <c r="JB170" s="5"/>
      <c r="JC170" s="5"/>
      <c r="JD170" s="5">
        <v>0.70784095430569083</v>
      </c>
      <c r="JE170" s="5">
        <f t="shared" si="20"/>
        <v>2</v>
      </c>
      <c r="JF170" s="5">
        <f t="shared" si="18"/>
        <v>257</v>
      </c>
      <c r="JG170" s="5">
        <f t="shared" si="19"/>
        <v>163</v>
      </c>
      <c r="JH170" s="5">
        <f t="shared" si="21"/>
        <v>0.5470882688120694</v>
      </c>
    </row>
    <row r="171" spans="261:268" x14ac:dyDescent="0.2">
      <c r="JA171" s="5"/>
      <c r="JB171" s="5"/>
      <c r="JC171" s="5"/>
      <c r="JD171" s="5">
        <v>0.45329592658262952</v>
      </c>
      <c r="JE171" s="5">
        <f t="shared" si="20"/>
        <v>1</v>
      </c>
      <c r="JF171" s="5">
        <f t="shared" si="18"/>
        <v>258</v>
      </c>
      <c r="JG171" s="5">
        <f t="shared" si="19"/>
        <v>164</v>
      </c>
      <c r="JH171" s="5">
        <f t="shared" si="21"/>
        <v>-0.11733845455275674</v>
      </c>
    </row>
    <row r="172" spans="261:268" x14ac:dyDescent="0.2">
      <c r="JA172" s="5"/>
      <c r="JB172" s="5"/>
      <c r="JC172" s="5"/>
      <c r="JD172" s="5">
        <v>0.29369138204920531</v>
      </c>
      <c r="JE172" s="5">
        <f t="shared" si="20"/>
        <v>1</v>
      </c>
      <c r="JF172" s="5">
        <f t="shared" si="18"/>
        <v>259</v>
      </c>
      <c r="JG172" s="5">
        <f t="shared" si="19"/>
        <v>165</v>
      </c>
      <c r="JH172" s="5">
        <f t="shared" si="21"/>
        <v>-0.54263263566642495</v>
      </c>
    </row>
    <row r="173" spans="261:268" x14ac:dyDescent="0.2">
      <c r="JA173" s="5"/>
      <c r="JB173" s="5"/>
      <c r="JC173" s="5"/>
      <c r="JD173" s="5">
        <v>0.40686688156005846</v>
      </c>
      <c r="JE173" s="5">
        <f t="shared" si="20"/>
        <v>1</v>
      </c>
      <c r="JF173" s="5">
        <f t="shared" si="18"/>
        <v>260</v>
      </c>
      <c r="JG173" s="5">
        <f t="shared" si="19"/>
        <v>166</v>
      </c>
      <c r="JH173" s="5">
        <f t="shared" si="21"/>
        <v>-0.23561199718318154</v>
      </c>
    </row>
    <row r="174" spans="261:268" x14ac:dyDescent="0.2">
      <c r="JA174" s="5"/>
      <c r="JB174" s="5"/>
      <c r="JC174" s="5"/>
      <c r="JD174" s="5">
        <v>0.28052460811117297</v>
      </c>
      <c r="JE174" s="5">
        <f t="shared" si="20"/>
        <v>1</v>
      </c>
      <c r="JF174" s="5">
        <f t="shared" si="18"/>
        <v>261</v>
      </c>
      <c r="JG174" s="5">
        <f t="shared" si="19"/>
        <v>167</v>
      </c>
      <c r="JH174" s="5">
        <f t="shared" si="21"/>
        <v>-0.58128377154687583</v>
      </c>
    </row>
    <row r="175" spans="261:268" x14ac:dyDescent="0.2">
      <c r="JA175" s="5"/>
      <c r="JB175" s="5"/>
      <c r="JC175" s="5"/>
      <c r="JD175" s="5">
        <v>0.67749062094591317</v>
      </c>
      <c r="JE175" s="5">
        <f t="shared" si="20"/>
        <v>2</v>
      </c>
      <c r="JF175" s="5">
        <f t="shared" si="18"/>
        <v>262</v>
      </c>
      <c r="JG175" s="5">
        <f t="shared" si="19"/>
        <v>168</v>
      </c>
      <c r="JH175" s="5">
        <f t="shared" si="21"/>
        <v>0.46069316690731776</v>
      </c>
    </row>
    <row r="176" spans="261:268" x14ac:dyDescent="0.2">
      <c r="JA176" s="5"/>
      <c r="JB176" s="5"/>
      <c r="JC176" s="5"/>
      <c r="JD176" s="5">
        <v>0.94233920309569241</v>
      </c>
      <c r="JE176" s="5">
        <f t="shared" si="20"/>
        <v>4</v>
      </c>
      <c r="JF176" s="5">
        <f t="shared" si="18"/>
        <v>263</v>
      </c>
      <c r="JG176" s="5">
        <f t="shared" si="19"/>
        <v>169</v>
      </c>
      <c r="JH176" s="5">
        <f t="shared" si="21"/>
        <v>1.5747178151012162</v>
      </c>
    </row>
    <row r="177" spans="261:268" x14ac:dyDescent="0.2">
      <c r="JA177" s="5"/>
      <c r="JB177" s="5"/>
      <c r="JC177" s="5"/>
      <c r="JD177" s="5">
        <v>0.46534188564370538</v>
      </c>
      <c r="JE177" s="5">
        <f t="shared" si="20"/>
        <v>2</v>
      </c>
      <c r="JF177" s="5">
        <f t="shared" si="18"/>
        <v>264</v>
      </c>
      <c r="JG177" s="5">
        <f t="shared" si="19"/>
        <v>170</v>
      </c>
      <c r="JH177" s="5">
        <f t="shared" si="21"/>
        <v>-8.6984577150689579E-2</v>
      </c>
    </row>
    <row r="178" spans="261:268" x14ac:dyDescent="0.2">
      <c r="JA178" s="5"/>
      <c r="JB178" s="5"/>
      <c r="JC178" s="5"/>
      <c r="JD178" s="5">
        <v>0.62292568946694837</v>
      </c>
      <c r="JE178" s="5">
        <f t="shared" si="20"/>
        <v>2</v>
      </c>
      <c r="JF178" s="5">
        <f t="shared" si="18"/>
        <v>265</v>
      </c>
      <c r="JG178" s="5">
        <f t="shared" si="19"/>
        <v>171</v>
      </c>
      <c r="JH178" s="5">
        <f t="shared" si="21"/>
        <v>0.31317380190475036</v>
      </c>
    </row>
    <row r="179" spans="261:268" x14ac:dyDescent="0.2">
      <c r="JA179" s="5"/>
      <c r="JB179" s="5"/>
      <c r="JC179" s="5"/>
      <c r="JD179" s="5">
        <v>0.80038539060237568</v>
      </c>
      <c r="JE179" s="5">
        <f t="shared" ref="JE179:JE206" si="22">VLOOKUP(JD179,$JA$6:$JB$36,2,TRUE)</f>
        <v>3</v>
      </c>
      <c r="JF179" s="5">
        <f t="shared" si="18"/>
        <v>266</v>
      </c>
      <c r="JG179" s="5">
        <f t="shared" si="19"/>
        <v>172</v>
      </c>
      <c r="JH179" s="5">
        <f t="shared" si="21"/>
        <v>0.84299861427379086</v>
      </c>
    </row>
    <row r="180" spans="261:268" x14ac:dyDescent="0.2">
      <c r="JA180" s="5"/>
      <c r="JB180" s="5"/>
      <c r="JC180" s="5"/>
      <c r="JD180" s="5">
        <v>0.68844159452480302</v>
      </c>
      <c r="JE180" s="5">
        <f t="shared" si="22"/>
        <v>2</v>
      </c>
      <c r="JF180" s="5">
        <f t="shared" si="18"/>
        <v>267</v>
      </c>
      <c r="JG180" s="5">
        <f t="shared" si="19"/>
        <v>173</v>
      </c>
      <c r="JH180" s="5">
        <f t="shared" si="21"/>
        <v>0.49143783351085663</v>
      </c>
    </row>
    <row r="181" spans="261:268" x14ac:dyDescent="0.2">
      <c r="JA181" s="5"/>
      <c r="JB181" s="5"/>
      <c r="JC181" s="5"/>
      <c r="JD181" s="5">
        <v>0.58539766355324718</v>
      </c>
      <c r="JE181" s="5">
        <f t="shared" si="22"/>
        <v>2</v>
      </c>
      <c r="JF181" s="5">
        <f t="shared" si="18"/>
        <v>268</v>
      </c>
      <c r="JG181" s="5">
        <f t="shared" si="19"/>
        <v>174</v>
      </c>
      <c r="JH181" s="5">
        <f t="shared" si="21"/>
        <v>0.21572171591030226</v>
      </c>
    </row>
    <row r="182" spans="261:268" x14ac:dyDescent="0.2">
      <c r="JA182" s="5"/>
      <c r="JB182" s="5"/>
      <c r="JC182" s="5"/>
      <c r="JD182" s="5">
        <v>0.4384660606775842</v>
      </c>
      <c r="JE182" s="5">
        <f t="shared" si="22"/>
        <v>1</v>
      </c>
      <c r="JF182" s="5">
        <f t="shared" si="18"/>
        <v>269</v>
      </c>
      <c r="JG182" s="5">
        <f t="shared" si="19"/>
        <v>175</v>
      </c>
      <c r="JH182" s="5">
        <f t="shared" si="21"/>
        <v>-0.15485945098539847</v>
      </c>
    </row>
    <row r="183" spans="261:268" x14ac:dyDescent="0.2">
      <c r="JA183" s="5"/>
      <c r="JB183" s="5"/>
      <c r="JC183" s="5"/>
      <c r="JD183" s="5">
        <v>0.33337880462599834</v>
      </c>
      <c r="JE183" s="5">
        <f t="shared" si="22"/>
        <v>1</v>
      </c>
      <c r="JF183" s="5">
        <f t="shared" si="18"/>
        <v>270</v>
      </c>
      <c r="JG183" s="5">
        <f t="shared" si="19"/>
        <v>176</v>
      </c>
      <c r="JH183" s="5">
        <f t="shared" si="21"/>
        <v>-0.43060224402504138</v>
      </c>
    </row>
    <row r="184" spans="261:268" x14ac:dyDescent="0.2">
      <c r="JA184" s="5"/>
      <c r="JB184" s="5"/>
      <c r="JC184" s="5"/>
      <c r="JD184" s="5">
        <v>0.2132890616626445</v>
      </c>
      <c r="JE184" s="5">
        <f t="shared" si="22"/>
        <v>1</v>
      </c>
      <c r="JF184" s="5">
        <f t="shared" si="18"/>
        <v>271</v>
      </c>
      <c r="JG184" s="5">
        <f t="shared" si="19"/>
        <v>177</v>
      </c>
      <c r="JH184" s="5">
        <f t="shared" si="21"/>
        <v>-0.79506082139046608</v>
      </c>
    </row>
    <row r="185" spans="261:268" x14ac:dyDescent="0.2">
      <c r="JA185" s="5"/>
      <c r="JB185" s="5"/>
      <c r="JC185" s="5"/>
      <c r="JD185" s="5">
        <v>0.78257320231746663</v>
      </c>
      <c r="JE185" s="5">
        <f t="shared" si="22"/>
        <v>3</v>
      </c>
      <c r="JF185" s="5">
        <f t="shared" si="18"/>
        <v>272</v>
      </c>
      <c r="JG185" s="5">
        <f t="shared" si="19"/>
        <v>178</v>
      </c>
      <c r="JH185" s="5">
        <f t="shared" si="21"/>
        <v>0.78091311935512131</v>
      </c>
    </row>
    <row r="186" spans="261:268" x14ac:dyDescent="0.2">
      <c r="JA186" s="5"/>
      <c r="JB186" s="5"/>
      <c r="JC186" s="5"/>
      <c r="JD186" s="5">
        <v>0.55562854235042525</v>
      </c>
      <c r="JE186" s="5">
        <f t="shared" si="22"/>
        <v>2</v>
      </c>
      <c r="JF186" s="5">
        <f t="shared" si="18"/>
        <v>273</v>
      </c>
      <c r="JG186" s="5">
        <f t="shared" si="19"/>
        <v>179</v>
      </c>
      <c r="JH186" s="5">
        <f t="shared" si="21"/>
        <v>0.13989504627708838</v>
      </c>
    </row>
    <row r="187" spans="261:268" x14ac:dyDescent="0.2">
      <c r="JA187" s="5"/>
      <c r="JB187" s="5"/>
      <c r="JC187" s="5"/>
      <c r="JD187" s="5">
        <v>0.48333131635395576</v>
      </c>
      <c r="JE187" s="5">
        <f t="shared" si="22"/>
        <v>2</v>
      </c>
      <c r="JF187" s="5">
        <f t="shared" si="18"/>
        <v>274</v>
      </c>
      <c r="JG187" s="5">
        <f t="shared" si="19"/>
        <v>180</v>
      </c>
      <c r="JH187" s="5">
        <f t="shared" si="21"/>
        <v>-4.1794358051055823E-2</v>
      </c>
    </row>
    <row r="188" spans="261:268" x14ac:dyDescent="0.2">
      <c r="JA188" s="5"/>
      <c r="JB188" s="5"/>
      <c r="JC188" s="5"/>
      <c r="JD188" s="5">
        <v>0.37824319778737392</v>
      </c>
      <c r="JE188" s="5">
        <f t="shared" si="22"/>
        <v>1</v>
      </c>
      <c r="JF188" s="5">
        <f t="shared" si="18"/>
        <v>275</v>
      </c>
      <c r="JG188" s="5">
        <f t="shared" si="19"/>
        <v>181</v>
      </c>
      <c r="JH188" s="5">
        <f t="shared" si="21"/>
        <v>-0.31009804937710922</v>
      </c>
    </row>
    <row r="189" spans="261:268" x14ac:dyDescent="0.2">
      <c r="JA189" s="5"/>
      <c r="JB189" s="5"/>
      <c r="JC189" s="5"/>
      <c r="JD189" s="5">
        <v>0.71832121423296857</v>
      </c>
      <c r="JE189" s="5">
        <f t="shared" si="22"/>
        <v>2</v>
      </c>
      <c r="JF189" s="5">
        <f t="shared" si="18"/>
        <v>276</v>
      </c>
      <c r="JG189" s="5">
        <f t="shared" si="19"/>
        <v>182</v>
      </c>
      <c r="JH189" s="5">
        <f t="shared" si="21"/>
        <v>0.57786158664747489</v>
      </c>
    </row>
    <row r="190" spans="261:268" x14ac:dyDescent="0.2">
      <c r="JA190" s="5"/>
      <c r="JB190" s="5"/>
      <c r="JC190" s="5"/>
      <c r="JD190" s="5">
        <v>0.29882343853644699</v>
      </c>
      <c r="JE190" s="5">
        <f t="shared" si="22"/>
        <v>1</v>
      </c>
      <c r="JF190" s="5">
        <f t="shared" si="18"/>
        <v>277</v>
      </c>
      <c r="JG190" s="5">
        <f t="shared" si="19"/>
        <v>183</v>
      </c>
      <c r="JH190" s="5">
        <f t="shared" si="21"/>
        <v>-0.52778743789344762</v>
      </c>
    </row>
    <row r="191" spans="261:268" x14ac:dyDescent="0.2">
      <c r="JA191" s="5"/>
      <c r="JB191" s="5"/>
      <c r="JC191" s="5"/>
      <c r="JD191" s="5">
        <v>0.15601696251663966</v>
      </c>
      <c r="JE191" s="5">
        <f t="shared" si="22"/>
        <v>0</v>
      </c>
      <c r="JF191" s="5">
        <f t="shared" si="18"/>
        <v>278</v>
      </c>
      <c r="JG191" s="5">
        <f t="shared" si="19"/>
        <v>184</v>
      </c>
      <c r="JH191" s="5">
        <f t="shared" si="21"/>
        <v>-1.0109634470354836</v>
      </c>
    </row>
    <row r="192" spans="261:268" x14ac:dyDescent="0.2">
      <c r="JA192" s="5"/>
      <c r="JB192" s="5"/>
      <c r="JC192" s="5"/>
      <c r="JD192" s="5">
        <v>0.12083148370972863</v>
      </c>
      <c r="JE192" s="5">
        <f t="shared" si="22"/>
        <v>0</v>
      </c>
      <c r="JF192" s="5">
        <f t="shared" si="18"/>
        <v>279</v>
      </c>
      <c r="JG192" s="5">
        <f t="shared" si="19"/>
        <v>185</v>
      </c>
      <c r="JH192" s="5">
        <f t="shared" si="21"/>
        <v>-1.1708403202941249</v>
      </c>
    </row>
    <row r="193" spans="261:268" x14ac:dyDescent="0.2">
      <c r="JA193" s="5"/>
      <c r="JB193" s="5"/>
      <c r="JC193" s="5"/>
      <c r="JD193" s="5">
        <v>0.26731727787387827</v>
      </c>
      <c r="JE193" s="5">
        <f t="shared" si="22"/>
        <v>1</v>
      </c>
      <c r="JF193" s="5">
        <f t="shared" si="18"/>
        <v>280</v>
      </c>
      <c r="JG193" s="5">
        <f t="shared" si="19"/>
        <v>186</v>
      </c>
      <c r="JH193" s="5">
        <f t="shared" si="21"/>
        <v>-0.62094690859803869</v>
      </c>
    </row>
    <row r="194" spans="261:268" x14ac:dyDescent="0.2">
      <c r="JA194" s="5"/>
      <c r="JB194" s="5"/>
      <c r="JC194" s="5"/>
      <c r="JD194" s="5">
        <v>0.41326730080567586</v>
      </c>
      <c r="JE194" s="5">
        <f t="shared" si="22"/>
        <v>1</v>
      </c>
      <c r="JF194" s="5">
        <f t="shared" si="18"/>
        <v>281</v>
      </c>
      <c r="JG194" s="5">
        <f t="shared" si="19"/>
        <v>187</v>
      </c>
      <c r="JH194" s="5">
        <f t="shared" si="21"/>
        <v>-0.21914820438738802</v>
      </c>
    </row>
    <row r="195" spans="261:268" x14ac:dyDescent="0.2">
      <c r="JA195" s="5"/>
      <c r="JB195" s="5"/>
      <c r="JC195" s="5"/>
      <c r="JD195" s="5">
        <v>0.9649839853633323</v>
      </c>
      <c r="JE195" s="5">
        <f t="shared" si="22"/>
        <v>5</v>
      </c>
      <c r="JF195" s="5">
        <f t="shared" si="18"/>
        <v>282</v>
      </c>
      <c r="JG195" s="5">
        <f t="shared" si="19"/>
        <v>188</v>
      </c>
      <c r="JH195" s="5">
        <f t="shared" si="21"/>
        <v>1.8117034564724122</v>
      </c>
    </row>
    <row r="196" spans="261:268" x14ac:dyDescent="0.2">
      <c r="JA196" s="5"/>
      <c r="JB196" s="5"/>
      <c r="JC196" s="5"/>
      <c r="JD196" s="5">
        <v>0.82130323696804275</v>
      </c>
      <c r="JE196" s="5">
        <f t="shared" si="22"/>
        <v>3</v>
      </c>
      <c r="JF196" s="5">
        <f t="shared" si="18"/>
        <v>283</v>
      </c>
      <c r="JG196" s="5">
        <f t="shared" si="19"/>
        <v>189</v>
      </c>
      <c r="JH196" s="5">
        <f t="shared" si="21"/>
        <v>0.9203430364534787</v>
      </c>
    </row>
    <row r="197" spans="261:268" x14ac:dyDescent="0.2">
      <c r="JA197" s="5"/>
      <c r="JB197" s="5"/>
      <c r="JC197" s="5"/>
      <c r="JD197" s="5">
        <v>0.7672170121389118</v>
      </c>
      <c r="JE197" s="5">
        <f t="shared" si="22"/>
        <v>3</v>
      </c>
      <c r="JF197" s="5">
        <f t="shared" si="18"/>
        <v>284</v>
      </c>
      <c r="JG197" s="5">
        <f t="shared" si="19"/>
        <v>190</v>
      </c>
      <c r="JH197" s="5">
        <f t="shared" si="21"/>
        <v>0.72971243961319232</v>
      </c>
    </row>
    <row r="198" spans="261:268" x14ac:dyDescent="0.2">
      <c r="JA198" s="5"/>
      <c r="JB198" s="5"/>
      <c r="JC198" s="5"/>
      <c r="JD198" s="5">
        <v>0.47518289848141992</v>
      </c>
      <c r="JE198" s="5">
        <f t="shared" si="22"/>
        <v>2</v>
      </c>
      <c r="JF198" s="5">
        <f t="shared" si="18"/>
        <v>285</v>
      </c>
      <c r="JG198" s="5">
        <f t="shared" si="19"/>
        <v>191</v>
      </c>
      <c r="JH198" s="5">
        <f t="shared" si="21"/>
        <v>-6.2247423789805294E-2</v>
      </c>
    </row>
    <row r="199" spans="261:268" x14ac:dyDescent="0.2">
      <c r="JA199" s="5"/>
      <c r="JB199" s="5"/>
      <c r="JC199" s="5"/>
      <c r="JD199" s="5">
        <v>0.1005719728124751</v>
      </c>
      <c r="JE199" s="5">
        <f t="shared" si="22"/>
        <v>0</v>
      </c>
      <c r="JF199" s="5">
        <f t="shared" si="18"/>
        <v>286</v>
      </c>
      <c r="JG199" s="5">
        <f t="shared" si="19"/>
        <v>192</v>
      </c>
      <c r="JH199" s="5">
        <f t="shared" ref="JH199:JH206" si="23">_xlfn.NORM.S.INV(JD199)</f>
        <v>-1.2782992118989536</v>
      </c>
    </row>
    <row r="200" spans="261:268" x14ac:dyDescent="0.2">
      <c r="JA200" s="5"/>
      <c r="JB200" s="5"/>
      <c r="JC200" s="5"/>
      <c r="JD200" s="5">
        <v>0.58735640942154022</v>
      </c>
      <c r="JE200" s="5">
        <f t="shared" si="22"/>
        <v>2</v>
      </c>
      <c r="JF200" s="5">
        <f t="shared" si="18"/>
        <v>287</v>
      </c>
      <c r="JG200" s="5">
        <f t="shared" si="19"/>
        <v>193</v>
      </c>
      <c r="JH200" s="5">
        <f t="shared" si="23"/>
        <v>0.22074989231660114</v>
      </c>
    </row>
    <row r="201" spans="261:268" x14ac:dyDescent="0.2">
      <c r="JA201" s="5"/>
      <c r="JB201" s="5"/>
      <c r="JC201" s="5"/>
      <c r="JD201" s="5">
        <v>9.403630873692459E-2</v>
      </c>
      <c r="JE201" s="5">
        <f t="shared" si="22"/>
        <v>0</v>
      </c>
      <c r="JF201" s="5">
        <f t="shared" ref="JF201:JF206" si="24">1+JF200</f>
        <v>288</v>
      </c>
      <c r="JG201" s="5">
        <f t="shared" si="19"/>
        <v>194</v>
      </c>
      <c r="JH201" s="5">
        <f t="shared" si="23"/>
        <v>-1.3163022455522786</v>
      </c>
    </row>
    <row r="202" spans="261:268" x14ac:dyDescent="0.2">
      <c r="JA202" s="5"/>
      <c r="JB202" s="5"/>
      <c r="JC202" s="5"/>
      <c r="JD202" s="5">
        <v>0.93857570517567834</v>
      </c>
      <c r="JE202" s="5">
        <f t="shared" si="22"/>
        <v>4</v>
      </c>
      <c r="JF202" s="5">
        <f t="shared" si="24"/>
        <v>289</v>
      </c>
      <c r="JG202" s="5">
        <f t="shared" ref="JG202:JG206" si="25">1+JG201</f>
        <v>195</v>
      </c>
      <c r="JH202" s="5">
        <f t="shared" si="23"/>
        <v>1.5429265849677927</v>
      </c>
    </row>
    <row r="203" spans="261:268" x14ac:dyDescent="0.2">
      <c r="JA203" s="5"/>
      <c r="JB203" s="5"/>
      <c r="JC203" s="5"/>
      <c r="JD203" s="5">
        <v>0.27935496033654239</v>
      </c>
      <c r="JE203" s="5">
        <f t="shared" si="22"/>
        <v>1</v>
      </c>
      <c r="JF203" s="5">
        <f t="shared" si="24"/>
        <v>290</v>
      </c>
      <c r="JG203" s="5">
        <f t="shared" si="25"/>
        <v>196</v>
      </c>
      <c r="JH203" s="5">
        <f t="shared" si="23"/>
        <v>-0.58475878526624636</v>
      </c>
    </row>
    <row r="204" spans="261:268" x14ac:dyDescent="0.2">
      <c r="JA204" s="5"/>
      <c r="JB204" s="5"/>
      <c r="JC204" s="5"/>
      <c r="JD204" s="5">
        <v>0.85989814629096628</v>
      </c>
      <c r="JE204" s="5">
        <f t="shared" si="22"/>
        <v>3</v>
      </c>
      <c r="JF204" s="5">
        <f t="shared" si="24"/>
        <v>291</v>
      </c>
      <c r="JG204" s="5">
        <f t="shared" si="25"/>
        <v>197</v>
      </c>
      <c r="JH204" s="5">
        <f t="shared" si="23"/>
        <v>1.0798618421652253</v>
      </c>
    </row>
    <row r="205" spans="261:268" x14ac:dyDescent="0.2">
      <c r="JA205" s="5"/>
      <c r="JB205" s="5"/>
      <c r="JC205" s="5"/>
      <c r="JD205" s="5">
        <v>0.37637661909506193</v>
      </c>
      <c r="JE205" s="5">
        <f t="shared" si="22"/>
        <v>1</v>
      </c>
      <c r="JF205" s="5">
        <f t="shared" si="24"/>
        <v>292</v>
      </c>
      <c r="JG205" s="5">
        <f t="shared" si="25"/>
        <v>198</v>
      </c>
      <c r="JH205" s="5">
        <f t="shared" si="23"/>
        <v>-0.31501108398898875</v>
      </c>
    </row>
    <row r="206" spans="261:268" x14ac:dyDescent="0.2">
      <c r="JA206" s="5"/>
      <c r="JB206" s="5"/>
      <c r="JC206" s="5"/>
      <c r="JD206" s="5">
        <v>7.5189882443461364E-2</v>
      </c>
      <c r="JE206" s="5">
        <f t="shared" si="22"/>
        <v>0</v>
      </c>
      <c r="JF206" s="5">
        <f t="shared" si="24"/>
        <v>293</v>
      </c>
      <c r="JG206" s="5">
        <f t="shared" si="25"/>
        <v>199</v>
      </c>
      <c r="JH206" s="5">
        <f t="shared" si="23"/>
        <v>-1.4381913639867101</v>
      </c>
    </row>
    <row r="207" spans="261:268" x14ac:dyDescent="0.2">
      <c r="JA207" s="5"/>
      <c r="JB207" s="5"/>
      <c r="JC207" s="5"/>
      <c r="JD207" s="5"/>
      <c r="JE207" s="5"/>
      <c r="JF207" s="5"/>
      <c r="JG207" s="5"/>
      <c r="JH207" s="5"/>
    </row>
    <row r="208" spans="261:268" x14ac:dyDescent="0.2">
      <c r="JA208" s="5"/>
      <c r="JB208" s="5"/>
      <c r="JC208" s="5"/>
      <c r="JD208" s="5"/>
      <c r="JE208" s="5"/>
      <c r="JF208" s="5"/>
      <c r="JG208" s="5"/>
      <c r="JH208" s="5"/>
    </row>
    <row r="209" spans="261:268" x14ac:dyDescent="0.2">
      <c r="JA209" s="5"/>
      <c r="JB209" s="5"/>
      <c r="JC209" s="5"/>
      <c r="JD209" s="5"/>
      <c r="JE209" s="5"/>
      <c r="JF209" s="5"/>
      <c r="JG209" s="5"/>
      <c r="JH209" s="5"/>
    </row>
    <row r="210" spans="261:268" x14ac:dyDescent="0.2">
      <c r="JA210" s="5"/>
      <c r="JB210" s="5"/>
      <c r="JC210" s="5"/>
      <c r="JD210" s="5"/>
      <c r="JE210" s="5"/>
      <c r="JF210" s="5"/>
      <c r="JG210" s="5"/>
      <c r="JH210" s="5"/>
    </row>
    <row r="211" spans="261:268" x14ac:dyDescent="0.2">
      <c r="JA211" s="5"/>
      <c r="JB211" s="5"/>
      <c r="JC211" s="5"/>
      <c r="JD211" s="5"/>
      <c r="JE211" s="5"/>
      <c r="JF211" s="5"/>
      <c r="JG211" s="5"/>
      <c r="JH211" s="5"/>
    </row>
    <row r="212" spans="261:268" x14ac:dyDescent="0.2">
      <c r="JA212" s="5"/>
      <c r="JB212" s="5"/>
      <c r="JC212" s="5"/>
      <c r="JD212" s="5"/>
      <c r="JE212" s="5"/>
      <c r="JF212" s="5"/>
      <c r="JG212" s="5"/>
      <c r="JH212" s="5"/>
    </row>
    <row r="213" spans="261:268" x14ac:dyDescent="0.2">
      <c r="JA213" s="5"/>
      <c r="JB213" s="5"/>
      <c r="JC213" s="5"/>
      <c r="JD213" s="5"/>
      <c r="JE213" s="5"/>
      <c r="JF213" s="5"/>
      <c r="JG213" s="5"/>
      <c r="JH213" s="5"/>
    </row>
    <row r="214" spans="261:268" x14ac:dyDescent="0.2">
      <c r="JA214" s="5"/>
      <c r="JB214" s="5"/>
      <c r="JC214" s="5"/>
      <c r="JD214" s="5"/>
      <c r="JE214" s="5"/>
      <c r="JF214" s="5"/>
      <c r="JG214" s="5"/>
      <c r="JH214" s="5"/>
    </row>
    <row r="215" spans="261:268" x14ac:dyDescent="0.2">
      <c r="JA215" s="5"/>
      <c r="JB215" s="5"/>
      <c r="JC215" s="5"/>
      <c r="JD215" s="5"/>
      <c r="JE215" s="5"/>
      <c r="JF215" s="5"/>
      <c r="JG215" s="5"/>
      <c r="JH215" s="5"/>
    </row>
    <row r="216" spans="261:268" x14ac:dyDescent="0.2">
      <c r="JA216" s="5"/>
      <c r="JB216" s="5"/>
      <c r="JC216" s="5"/>
      <c r="JD216" s="5"/>
      <c r="JE216" s="5"/>
      <c r="JF216" s="5"/>
      <c r="JG216" s="5"/>
      <c r="JH216" s="5"/>
    </row>
    <row r="217" spans="261:268" x14ac:dyDescent="0.2">
      <c r="JA217" s="5"/>
      <c r="JB217" s="5"/>
      <c r="JC217" s="5"/>
      <c r="JD217" s="5"/>
      <c r="JE217" s="5"/>
      <c r="JF217" s="5"/>
      <c r="JG217" s="5"/>
      <c r="JH217" s="5"/>
    </row>
    <row r="218" spans="261:268" x14ac:dyDescent="0.2">
      <c r="JA218" s="5"/>
      <c r="JB218" s="5"/>
      <c r="JC218" s="5"/>
      <c r="JD218" s="5"/>
      <c r="JE218" s="5"/>
      <c r="JF218" s="5"/>
      <c r="JG218" s="5"/>
      <c r="JH218" s="5"/>
    </row>
    <row r="219" spans="261:268" x14ac:dyDescent="0.2">
      <c r="JA219" s="5"/>
      <c r="JB219" s="5"/>
      <c r="JC219" s="5"/>
      <c r="JD219" s="5"/>
      <c r="JE219" s="5"/>
      <c r="JF219" s="5"/>
      <c r="JG219" s="5"/>
      <c r="JH219" s="5"/>
    </row>
    <row r="220" spans="261:268" x14ac:dyDescent="0.2">
      <c r="JA220" s="5"/>
      <c r="JB220" s="5"/>
      <c r="JC220" s="5"/>
      <c r="JD220" s="5"/>
      <c r="JE220" s="5"/>
      <c r="JF220" s="5"/>
      <c r="JG220" s="5"/>
      <c r="JH220" s="5"/>
    </row>
    <row r="221" spans="261:268" x14ac:dyDescent="0.2">
      <c r="JA221" s="5"/>
      <c r="JB221" s="5"/>
      <c r="JC221" s="5"/>
      <c r="JD221" s="5"/>
      <c r="JE221" s="5"/>
      <c r="JF221" s="5"/>
      <c r="JG221" s="5"/>
      <c r="JH221" s="5"/>
    </row>
    <row r="222" spans="261:268" x14ac:dyDescent="0.2">
      <c r="JA222" s="5"/>
      <c r="JB222" s="5"/>
      <c r="JC222" s="5"/>
      <c r="JD222" s="5"/>
      <c r="JE222" s="5"/>
      <c r="JF222" s="5"/>
      <c r="JG222" s="5"/>
      <c r="JH222" s="5"/>
    </row>
    <row r="223" spans="261:268" x14ac:dyDescent="0.2">
      <c r="JA223" s="5"/>
      <c r="JB223" s="5"/>
      <c r="JC223" s="5"/>
      <c r="JD223" s="5"/>
      <c r="JE223" s="5"/>
      <c r="JF223" s="5"/>
      <c r="JG223" s="5"/>
      <c r="JH223" s="5"/>
    </row>
    <row r="224" spans="261:268" x14ac:dyDescent="0.2">
      <c r="JA224" s="5"/>
      <c r="JB224" s="5"/>
      <c r="JC224" s="5"/>
      <c r="JD224" s="5"/>
      <c r="JE224" s="5"/>
      <c r="JF224" s="5"/>
      <c r="JG224" s="5"/>
      <c r="JH224" s="5"/>
    </row>
    <row r="225" spans="261:268" x14ac:dyDescent="0.2">
      <c r="JA225" s="5"/>
      <c r="JB225" s="5"/>
      <c r="JC225" s="5"/>
      <c r="JD225" s="5"/>
      <c r="JE225" s="5"/>
      <c r="JF225" s="5"/>
      <c r="JG225" s="5"/>
      <c r="JH225" s="5"/>
    </row>
    <row r="226" spans="261:268" x14ac:dyDescent="0.2">
      <c r="JA226" s="5"/>
      <c r="JB226" s="5"/>
      <c r="JC226" s="5"/>
      <c r="JD226" s="5"/>
      <c r="JE226" s="5"/>
      <c r="JF226" s="5"/>
      <c r="JG226" s="5"/>
      <c r="JH226" s="5"/>
    </row>
    <row r="227" spans="261:268" x14ac:dyDescent="0.2">
      <c r="JA227" s="5"/>
      <c r="JB227" s="5"/>
      <c r="JC227" s="5"/>
      <c r="JD227" s="5"/>
      <c r="JE227" s="5"/>
      <c r="JF227" s="5"/>
      <c r="JG227" s="5"/>
      <c r="JH227" s="5"/>
    </row>
  </sheetData>
  <sheetProtection algorithmName="SHA-512" hashValue="gGq90EgssKYFVhUXxxg7r0q3XG+4RUW/Uam+HTzfRrzf8hP2hwBaZFWcPFO54mSslsqzNMemLAzbaynNU2T0fA==" saltValue="vOXRici1SCVKdgfqaevmAw==" spinCount="100000" sheet="1" objects="1" scenarios="1"/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2020-12-09T11:47:18Z</dcterms:modified>
</cp:coreProperties>
</file>