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ing" sheetId="1" r:id="rId4"/>
  </sheets>
  <definedNames/>
  <calcPr/>
  <extLst>
    <ext uri="GoogleSheetsCustomDataVersion2">
      <go:sheetsCustomData xmlns:go="http://customooxmlschemas.google.com/" r:id="rId5" roundtripDataChecksum="PTmw+8fat+cdsR4chdGKRd3km/nJIMnZHhupgbixNMA="/>
    </ext>
  </extLst>
</workbook>
</file>

<file path=xl/sharedStrings.xml><?xml version="1.0" encoding="utf-8"?>
<sst xmlns="http://schemas.openxmlformats.org/spreadsheetml/2006/main" count="54" uniqueCount="39">
  <si>
    <t>SUPPLY &amp; INSTALLATION OF A WATER TREATMENT PLANT -250 LIT/HR</t>
  </si>
  <si>
    <t>No.</t>
  </si>
  <si>
    <t>DESCRIPTION</t>
  </si>
  <si>
    <t>QTY</t>
  </si>
  <si>
    <t>VAT</t>
  </si>
  <si>
    <t>PRICE</t>
  </si>
  <si>
    <t>DISC</t>
  </si>
  <si>
    <t>AMOUNT</t>
  </si>
  <si>
    <t>DAYLIFF DDG1000 0.8kW BOOSTER PUMP</t>
  </si>
  <si>
    <t>AIRMAC DBMX80 1PH AIR BLOWER</t>
  </si>
  <si>
    <t>JETFLEX DISC DIFFUSER HD 270</t>
  </si>
  <si>
    <t>DAYLIFF PXD240 MANUAL HIGH PRESSURE FILTER</t>
  </si>
  <si>
    <t xml:space="preserve">DISCOUNTS CAN BE GIVEN AS PER CLIENT'S ACCOUNT </t>
  </si>
  <si>
    <t>CERTIKIN GRADE 2 GLASS MEDIA</t>
  </si>
  <si>
    <t>CERTIKIN GRADE 3 GLASS MEDIA</t>
  </si>
  <si>
    <t>DAYLIFF PANTHERA 6*12 MESH ACTIVATED CARBON 25KG BAG</t>
  </si>
  <si>
    <t>DAYLIFF SEKO AML200 DOSING PUMP</t>
  </si>
  <si>
    <t>60 LIT CHEMICAL TANK</t>
  </si>
  <si>
    <t>DAYLIFF FLOCULANT-5KGS</t>
  </si>
  <si>
    <t>DAYLIFF PH PLUS - 5KGS</t>
  </si>
  <si>
    <t>DAYLIFF CHLORINE 65-5KGS</t>
  </si>
  <si>
    <t>DAYLIFF RO 0.25M3/HR ECONOMY TDS1000</t>
  </si>
  <si>
    <t>GRUNDFOS DDE 6-10 DOSING PUMP</t>
  </si>
  <si>
    <t>GENESYS LF ANTISCALANT BROAD SPECTRUM -25KGS</t>
  </si>
  <si>
    <t>INSTALLATION SUNDRIES</t>
  </si>
  <si>
    <t>LABOUR REVENUE</t>
  </si>
  <si>
    <t xml:space="preserve">TRANSPORT CHARGES </t>
  </si>
  <si>
    <t/>
  </si>
  <si>
    <t>SUB-TOTAL</t>
  </si>
  <si>
    <t>KES</t>
  </si>
  <si>
    <t>LESS DISCOUNT</t>
  </si>
  <si>
    <t>NET</t>
  </si>
  <si>
    <t>ADD VAT</t>
  </si>
  <si>
    <t>TOTAL</t>
  </si>
  <si>
    <t xml:space="preserve">RATE </t>
  </si>
  <si>
    <t xml:space="preserve">TOTAL </t>
  </si>
  <si>
    <t>VAT (16%)</t>
  </si>
  <si>
    <t>TOTAL PRICE INCLUDING VAT</t>
  </si>
  <si>
    <t>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</si>
</sst>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_(* #,##0.00_);_(* \(#,##0.00\);_(* &quot;-&quot;??_);_(@_)"/>
    <numFmt numFmtId="166" formatCode="_(* #,##0_);_(* \(#,##0\);_(* &quot;-&quot;??_);_(@_)"/>
  </numFmts>
  <fonts count="9">
    <font>
      <sz val="11.0"/>
      <color theme="1"/>
      <name val="Calibri"/>
      <scheme val="minor"/>
    </font>
    <font>
      <b/>
      <sz val="10.0"/>
      <color rgb="FF000000"/>
      <name val="Quattrocento Sans"/>
    </font>
    <font/>
    <font>
      <sz val="10.0"/>
      <color theme="1"/>
      <name val="Quattrocento Sans"/>
    </font>
    <font>
      <sz val="10.0"/>
      <color rgb="FF000000"/>
      <name val="Quattrocento Sans"/>
    </font>
    <font>
      <b/>
      <sz val="10.0"/>
      <color theme="1"/>
      <name val="Quattrocento Sans"/>
    </font>
    <font>
      <b/>
      <sz val="11.0"/>
      <color theme="0"/>
      <name val="Arial"/>
    </font>
    <font>
      <sz val="11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thin">
        <color rgb="FF000000"/>
      </left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</border>
    <border>
      <left style="medium">
        <color rgb="FF0070C0"/>
      </left>
      <right style="thin">
        <color rgb="FF0070C0"/>
      </right>
      <top style="thin">
        <color rgb="FF0070C0"/>
      </top>
    </border>
    <border>
      <left style="thin">
        <color rgb="FF0070C0"/>
      </left>
      <right style="thin">
        <color rgb="FF0070C0"/>
      </right>
      <top style="thin">
        <color rgb="FF0070C0"/>
      </top>
    </border>
    <border>
      <left style="thin">
        <color rgb="FF0070C0"/>
      </left>
      <right style="medium">
        <color rgb="FF0070C0"/>
      </right>
      <top style="thin">
        <color rgb="FF0070C0"/>
      </top>
    </border>
    <border>
      <left style="medium">
        <color rgb="FF0070C0"/>
      </left>
      <right style="thin">
        <color rgb="FF0070C0"/>
      </right>
      <bottom style="thin">
        <color rgb="FF0070C0"/>
      </bottom>
    </border>
    <border>
      <left style="thin">
        <color rgb="FF0070C0"/>
      </left>
      <right style="thin">
        <color rgb="FF0070C0"/>
      </right>
      <bottom style="thin">
        <color rgb="FF0070C0"/>
      </bottom>
    </border>
    <border>
      <left style="thin">
        <color rgb="FF0070C0"/>
      </left>
      <right style="medium">
        <color rgb="FF0070C0"/>
      </right>
      <bottom style="thin">
        <color rgb="FF0070C0"/>
      </bottom>
    </border>
    <border>
      <left style="medium">
        <color rgb="FF0070C0"/>
      </left>
      <top style="thin">
        <color rgb="FF0070C0"/>
      </top>
      <bottom style="thin">
        <color rgb="FF0070C0"/>
      </bottom>
    </border>
    <border>
      <top style="thin">
        <color rgb="FF0070C0"/>
      </top>
      <bottom style="thin">
        <color rgb="FF0070C0"/>
      </bottom>
    </border>
    <border>
      <right style="thin">
        <color rgb="FF0070C0"/>
      </right>
      <top style="thin">
        <color rgb="FF0070C0"/>
      </top>
      <bottom style="thin">
        <color rgb="FF0070C0"/>
      </bottom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</border>
    <border>
      <left style="medium">
        <color rgb="FF0070C0"/>
      </left>
      <top style="thin">
        <color rgb="FF0070C0"/>
      </top>
      <bottom style="medium">
        <color rgb="FF0070C0"/>
      </bottom>
    </border>
    <border>
      <top style="thin">
        <color rgb="FF0070C0"/>
      </top>
      <bottom style="medium">
        <color rgb="FF0070C0"/>
      </bottom>
    </border>
    <border>
      <right style="thin">
        <color rgb="FF0070C0"/>
      </right>
      <top style="thin">
        <color rgb="FF0070C0"/>
      </top>
      <bottom style="medium">
        <color rgb="FF0070C0"/>
      </bottom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3" numFmtId="0" xfId="0" applyAlignment="1" applyBorder="1" applyFont="1">
      <alignment shrinkToFit="0" vertical="top" wrapText="1"/>
    </xf>
    <xf borderId="5" fillId="2" fontId="1" numFmtId="0" xfId="0" applyAlignment="1" applyBorder="1" applyFont="1">
      <alignment horizontal="center" readingOrder="1" shrinkToFit="0" vertical="center" wrapText="1"/>
    </xf>
    <xf borderId="6" fillId="2" fontId="1" numFmtId="0" xfId="0" applyAlignment="1" applyBorder="1" applyFont="1">
      <alignment horizontal="center" readingOrder="1" shrinkToFit="0" vertical="center" wrapText="1"/>
    </xf>
    <xf borderId="7" fillId="0" fontId="3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center" readingOrder="1" shrinkToFit="0" vertical="top" wrapText="1"/>
    </xf>
    <xf borderId="8" fillId="0" fontId="4" numFmtId="0" xfId="0" applyAlignment="1" applyBorder="1" applyFont="1">
      <alignment horizontal="left" readingOrder="1" shrinkToFit="0" vertical="top" wrapText="1"/>
    </xf>
    <xf borderId="8" fillId="0" fontId="4" numFmtId="9" xfId="0" applyAlignment="1" applyBorder="1" applyFont="1" applyNumberFormat="1">
      <alignment horizontal="center" readingOrder="1" shrinkToFit="0" vertical="top" wrapText="1"/>
    </xf>
    <xf borderId="9" fillId="0" fontId="4" numFmtId="164" xfId="0" applyAlignment="1" applyBorder="1" applyFont="1" applyNumberFormat="1">
      <alignment horizontal="right" readingOrder="1" shrinkToFit="0" vertical="center" wrapText="1"/>
    </xf>
    <xf borderId="8" fillId="0" fontId="4" numFmtId="9" xfId="0" applyAlignment="1" applyBorder="1" applyFont="1" applyNumberFormat="1">
      <alignment horizontal="right" readingOrder="1" shrinkToFit="0" vertical="top" wrapText="1"/>
    </xf>
    <xf borderId="10" fillId="3" fontId="5" numFmtId="0" xfId="0" applyAlignment="1" applyBorder="1" applyFill="1" applyFont="1">
      <alignment horizontal="center" shrinkToFit="0" vertical="center" wrapText="1"/>
    </xf>
    <xf borderId="6" fillId="0" fontId="4" numFmtId="164" xfId="0" applyAlignment="1" applyBorder="1" applyFont="1" applyNumberFormat="1">
      <alignment horizontal="right" readingOrder="1" shrinkToFit="0" vertical="center" wrapText="1"/>
    </xf>
    <xf borderId="11" fillId="0" fontId="2" numFmtId="0" xfId="0" applyBorder="1" applyFont="1"/>
    <xf borderId="12" fillId="0" fontId="4" numFmtId="0" xfId="0" applyAlignment="1" applyBorder="1" applyFont="1">
      <alignment horizontal="left" readingOrder="1" shrinkToFit="0" vertical="top" wrapText="1"/>
    </xf>
    <xf borderId="12" fillId="0" fontId="4" numFmtId="0" xfId="0" applyAlignment="1" applyBorder="1" applyFont="1">
      <alignment horizontal="center" readingOrder="1" shrinkToFit="0" vertical="top" wrapText="1"/>
    </xf>
    <xf borderId="4" fillId="0" fontId="4" numFmtId="164" xfId="0" applyAlignment="1" applyBorder="1" applyFont="1" applyNumberFormat="1">
      <alignment horizontal="right" readingOrder="1" shrinkToFit="0" vertical="center" wrapText="1"/>
    </xf>
    <xf borderId="13" fillId="0" fontId="4" numFmtId="0" xfId="0" applyAlignment="1" applyBorder="1" applyFont="1">
      <alignment horizontal="left" readingOrder="1" shrinkToFit="0" vertical="top" wrapText="1"/>
    </xf>
    <xf borderId="13" fillId="0" fontId="4" numFmtId="0" xfId="0" applyAlignment="1" applyBorder="1" applyFont="1">
      <alignment horizontal="center" readingOrder="1" shrinkToFit="0" vertical="top" wrapText="1"/>
    </xf>
    <xf borderId="13" fillId="0" fontId="4" numFmtId="9" xfId="0" applyAlignment="1" applyBorder="1" applyFont="1" applyNumberFormat="1">
      <alignment horizontal="center" readingOrder="1" shrinkToFit="0" vertical="top" wrapText="1"/>
    </xf>
    <xf borderId="14" fillId="0" fontId="4" numFmtId="0" xfId="0" applyAlignment="1" applyBorder="1" applyFont="1">
      <alignment horizontal="left" readingOrder="1" shrinkToFit="0" vertical="top" wrapText="1"/>
    </xf>
    <xf borderId="14" fillId="0" fontId="4" numFmtId="0" xfId="0" applyAlignment="1" applyBorder="1" applyFont="1">
      <alignment horizontal="center" readingOrder="1" shrinkToFit="0" vertical="top" wrapText="1"/>
    </xf>
    <xf borderId="15" fillId="0" fontId="4" numFmtId="164" xfId="0" applyAlignment="1" applyBorder="1" applyFont="1" applyNumberFormat="1">
      <alignment horizontal="right" readingOrder="1" shrinkToFit="0" vertical="center" wrapText="1"/>
    </xf>
    <xf borderId="1" fillId="0" fontId="4" numFmtId="0" xfId="0" applyAlignment="1" applyBorder="1" applyFont="1">
      <alignment horizontal="left" readingOrder="1" shrinkToFit="0" vertical="top" wrapText="1"/>
    </xf>
    <xf borderId="1" fillId="0" fontId="4" numFmtId="0" xfId="0" applyAlignment="1" applyBorder="1" applyFont="1">
      <alignment horizontal="center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vertical="center" wrapText="1"/>
    </xf>
    <xf borderId="9" fillId="0" fontId="4" numFmtId="165" xfId="0" applyAlignment="1" applyBorder="1" applyFont="1" applyNumberFormat="1">
      <alignment horizontal="right" readingOrder="1" shrinkToFit="0" vertical="center" wrapText="1"/>
    </xf>
    <xf borderId="1" fillId="0" fontId="4" numFmtId="9" xfId="0" applyAlignment="1" applyBorder="1" applyFont="1" applyNumberFormat="1">
      <alignment horizontal="right" readingOrder="1" shrinkToFit="0" vertical="top" wrapText="1"/>
    </xf>
    <xf borderId="16" fillId="0" fontId="4" numFmtId="0" xfId="0" applyAlignment="1" applyBorder="1" applyFont="1">
      <alignment horizontal="center" readingOrder="1" shrinkToFit="0" vertical="top" wrapText="1"/>
    </xf>
    <xf borderId="1" fillId="0" fontId="4" numFmtId="9" xfId="0" applyAlignment="1" applyBorder="1" applyFont="1" applyNumberFormat="1">
      <alignment horizontal="center" readingOrder="1" shrinkToFit="0" vertical="top" wrapText="1"/>
    </xf>
    <xf borderId="17" fillId="0" fontId="2" numFmtId="0" xfId="0" applyBorder="1" applyFont="1"/>
    <xf borderId="6" fillId="0" fontId="4" numFmtId="166" xfId="0" applyAlignment="1" applyBorder="1" applyFont="1" applyNumberFormat="1">
      <alignment horizontal="right" readingOrder="1" shrinkToFit="0" vertical="center" wrapText="1"/>
    </xf>
    <xf borderId="18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horizontal="center" readingOrder="1" shrinkToFit="0" vertical="top" wrapText="1"/>
    </xf>
    <xf borderId="0" fillId="0" fontId="4" numFmtId="0" xfId="0" applyAlignment="1" applyFont="1">
      <alignment horizontal="left" readingOrder="1" shrinkToFit="0" vertical="top" wrapText="1"/>
    </xf>
    <xf borderId="6" fillId="2" fontId="4" numFmtId="0" xfId="0" applyAlignment="1" applyBorder="1" applyFont="1">
      <alignment horizontal="center" readingOrder="1" shrinkToFit="0" vertical="center" wrapText="1"/>
    </xf>
    <xf borderId="6" fillId="0" fontId="4" numFmtId="0" xfId="0" applyAlignment="1" applyBorder="1" applyFont="1">
      <alignment horizontal="center" readingOrder="1" shrinkToFit="0" vertical="center" wrapText="1"/>
    </xf>
    <xf borderId="0" fillId="0" fontId="3" numFmtId="164" xfId="0" applyFont="1" applyNumberFormat="1"/>
    <xf borderId="19" fillId="4" fontId="6" numFmtId="0" xfId="0" applyAlignment="1" applyBorder="1" applyFill="1" applyFont="1">
      <alignment horizontal="left" vertical="center"/>
    </xf>
    <xf borderId="20" fillId="4" fontId="6" numFmtId="0" xfId="0" applyAlignment="1" applyBorder="1" applyFont="1">
      <alignment horizontal="center" vertical="center"/>
    </xf>
    <xf borderId="20" fillId="4" fontId="6" numFmtId="0" xfId="0" applyAlignment="1" applyBorder="1" applyFont="1">
      <alignment horizontal="center" shrinkToFit="0" vertical="center" wrapText="1"/>
    </xf>
    <xf borderId="21" fillId="4" fontId="6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left" shrinkToFit="0" vertical="center" wrapText="1"/>
    </xf>
    <xf borderId="23" fillId="0" fontId="7" numFmtId="0" xfId="0" applyAlignment="1" applyBorder="1" applyFont="1">
      <alignment horizontal="center" vertical="center"/>
    </xf>
    <xf borderId="23" fillId="0" fontId="7" numFmtId="166" xfId="0" applyAlignment="1" applyBorder="1" applyFont="1" applyNumberFormat="1">
      <alignment horizontal="left" vertical="center"/>
    </xf>
    <xf borderId="24" fillId="0" fontId="7" numFmtId="166" xfId="0" applyAlignment="1" applyBorder="1" applyFont="1" applyNumberFormat="1">
      <alignment vertical="center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8" numFmtId="0" xfId="0" applyAlignment="1" applyBorder="1" applyFont="1">
      <alignment horizontal="right" vertical="center"/>
    </xf>
    <xf borderId="29" fillId="0" fontId="2" numFmtId="0" xfId="0" applyBorder="1" applyFont="1"/>
    <xf borderId="30" fillId="0" fontId="2" numFmtId="0" xfId="0" applyBorder="1" applyFont="1"/>
    <xf borderId="31" fillId="0" fontId="8" numFmtId="166" xfId="0" applyAlignment="1" applyBorder="1" applyFont="1" applyNumberFormat="1">
      <alignment vertical="center"/>
    </xf>
    <xf borderId="28" fillId="0" fontId="7" numFmtId="0" xfId="0" applyAlignment="1" applyBorder="1" applyFont="1">
      <alignment horizontal="right" vertical="center"/>
    </xf>
    <xf borderId="31" fillId="0" fontId="7" numFmtId="166" xfId="0" applyAlignment="1" applyBorder="1" applyFont="1" applyNumberFormat="1">
      <alignment vertical="center"/>
    </xf>
    <xf borderId="32" fillId="0" fontId="7" numFmtId="0" xfId="0" applyAlignment="1" applyBorder="1" applyFont="1">
      <alignment horizontal="right"/>
    </xf>
    <xf borderId="33" fillId="0" fontId="2" numFmtId="0" xfId="0" applyBorder="1" applyFont="1"/>
    <xf borderId="34" fillId="0" fontId="2" numFmtId="0" xfId="0" applyBorder="1" applyFont="1"/>
    <xf borderId="35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9.43"/>
    <col customWidth="1" min="4" max="4" width="8.29"/>
    <col customWidth="1" min="5" max="5" width="11.57"/>
    <col customWidth="1" min="6" max="6" width="12.14"/>
    <col customWidth="1" min="7" max="7" width="8.0"/>
    <col customWidth="1" min="8" max="8" width="10.0"/>
    <col customWidth="1" min="9" max="9" width="28.0"/>
    <col customWidth="1" min="10" max="10" width="25.71"/>
    <col customWidth="1" min="11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8"/>
      <c r="B3" s="9">
        <v>1.0</v>
      </c>
      <c r="C3" s="10" t="s">
        <v>8</v>
      </c>
      <c r="D3" s="9">
        <v>1.0</v>
      </c>
      <c r="E3" s="11">
        <v>0.16</v>
      </c>
      <c r="F3" s="12">
        <v>9920.0</v>
      </c>
      <c r="G3" s="13">
        <v>0.0</v>
      </c>
      <c r="H3" s="12">
        <f t="shared" ref="H3:H20" si="1">D3*F3</f>
        <v>9920</v>
      </c>
      <c r="I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8"/>
      <c r="B4" s="9">
        <v>2.0</v>
      </c>
      <c r="C4" s="10" t="s">
        <v>9</v>
      </c>
      <c r="D4" s="9">
        <v>1.0</v>
      </c>
      <c r="E4" s="11">
        <v>0.16</v>
      </c>
      <c r="F4" s="12">
        <v>85000.0</v>
      </c>
      <c r="G4" s="13">
        <v>0.0</v>
      </c>
      <c r="H4" s="12">
        <f t="shared" si="1"/>
        <v>85000</v>
      </c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8"/>
      <c r="B5" s="9">
        <v>3.0</v>
      </c>
      <c r="C5" s="10" t="s">
        <v>10</v>
      </c>
      <c r="D5" s="9">
        <v>3.0</v>
      </c>
      <c r="E5" s="11">
        <v>0.16</v>
      </c>
      <c r="F5" s="12">
        <v>7600.0</v>
      </c>
      <c r="G5" s="13">
        <v>0.0</v>
      </c>
      <c r="H5" s="12">
        <f t="shared" si="1"/>
        <v>22800</v>
      </c>
      <c r="I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8"/>
      <c r="B6" s="9">
        <v>4.0</v>
      </c>
      <c r="C6" s="10" t="s">
        <v>11</v>
      </c>
      <c r="D6" s="9">
        <v>2.0</v>
      </c>
      <c r="E6" s="11">
        <v>0.16</v>
      </c>
      <c r="F6" s="12">
        <v>37400.0</v>
      </c>
      <c r="G6" s="13">
        <v>0.0</v>
      </c>
      <c r="H6" s="12">
        <f t="shared" si="1"/>
        <v>74800</v>
      </c>
      <c r="I6" s="14" t="s">
        <v>12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8"/>
      <c r="B7" s="9">
        <v>5.0</v>
      </c>
      <c r="C7" s="10" t="s">
        <v>13</v>
      </c>
      <c r="D7" s="9">
        <v>4.0</v>
      </c>
      <c r="E7" s="11">
        <v>0.16</v>
      </c>
      <c r="F7" s="15">
        <v>6500.0</v>
      </c>
      <c r="G7" s="13">
        <v>0.0</v>
      </c>
      <c r="H7" s="12">
        <f t="shared" si="1"/>
        <v>26000</v>
      </c>
      <c r="I7" s="1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8"/>
      <c r="B8" s="9">
        <v>6.0</v>
      </c>
      <c r="C8" s="10" t="s">
        <v>14</v>
      </c>
      <c r="D8" s="9">
        <v>2.0</v>
      </c>
      <c r="E8" s="11">
        <v>0.16</v>
      </c>
      <c r="F8" s="15">
        <v>6500.0</v>
      </c>
      <c r="G8" s="13">
        <v>0.0</v>
      </c>
      <c r="H8" s="12">
        <f t="shared" si="1"/>
        <v>13000</v>
      </c>
      <c r="I8" s="1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8"/>
      <c r="B9" s="9">
        <v>7.0</v>
      </c>
      <c r="C9" s="17" t="s">
        <v>15</v>
      </c>
      <c r="D9" s="18">
        <v>2.0</v>
      </c>
      <c r="E9" s="11">
        <v>0.16</v>
      </c>
      <c r="F9" s="19">
        <v>22500.0</v>
      </c>
      <c r="G9" s="13">
        <v>0.0</v>
      </c>
      <c r="H9" s="19">
        <f t="shared" si="1"/>
        <v>45000</v>
      </c>
      <c r="I9" s="1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8"/>
      <c r="B10" s="9">
        <v>8.0</v>
      </c>
      <c r="C10" s="20" t="s">
        <v>16</v>
      </c>
      <c r="D10" s="21">
        <v>3.0</v>
      </c>
      <c r="E10" s="22">
        <v>0.16</v>
      </c>
      <c r="F10" s="15">
        <v>77000.0</v>
      </c>
      <c r="G10" s="13">
        <v>0.0</v>
      </c>
      <c r="H10" s="15">
        <f t="shared" si="1"/>
        <v>231000</v>
      </c>
      <c r="I10" s="1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8"/>
      <c r="B11" s="9">
        <v>9.0</v>
      </c>
      <c r="C11" s="20" t="s">
        <v>17</v>
      </c>
      <c r="D11" s="21">
        <v>4.0</v>
      </c>
      <c r="E11" s="22">
        <v>0.16</v>
      </c>
      <c r="F11" s="15">
        <v>21800.0</v>
      </c>
      <c r="G11" s="13">
        <v>0.0</v>
      </c>
      <c r="H11" s="15">
        <f t="shared" si="1"/>
        <v>87200</v>
      </c>
      <c r="I11" s="1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8"/>
      <c r="B12" s="9">
        <v>10.0</v>
      </c>
      <c r="C12" s="23" t="s">
        <v>18</v>
      </c>
      <c r="D12" s="24">
        <v>1.0</v>
      </c>
      <c r="E12" s="22">
        <v>0.16</v>
      </c>
      <c r="F12" s="25">
        <v>836.0</v>
      </c>
      <c r="G12" s="13">
        <v>0.0</v>
      </c>
      <c r="H12" s="25">
        <f t="shared" si="1"/>
        <v>836</v>
      </c>
      <c r="I12" s="1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8"/>
      <c r="B13" s="9">
        <v>11.0</v>
      </c>
      <c r="C13" s="23" t="s">
        <v>19</v>
      </c>
      <c r="D13" s="24">
        <v>1.0</v>
      </c>
      <c r="E13" s="22">
        <v>0.16</v>
      </c>
      <c r="F13" s="25">
        <v>741.0</v>
      </c>
      <c r="G13" s="13">
        <v>0.0</v>
      </c>
      <c r="H13" s="25">
        <f t="shared" si="1"/>
        <v>741</v>
      </c>
      <c r="I13" s="1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8"/>
      <c r="B14" s="9">
        <v>12.0</v>
      </c>
      <c r="C14" s="26" t="s">
        <v>20</v>
      </c>
      <c r="D14" s="27">
        <v>1.0</v>
      </c>
      <c r="E14" s="22">
        <v>0.16</v>
      </c>
      <c r="F14" s="28">
        <v>2112.0</v>
      </c>
      <c r="G14" s="13">
        <v>0.0</v>
      </c>
      <c r="H14" s="28">
        <f t="shared" si="1"/>
        <v>2112</v>
      </c>
      <c r="I14" s="1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8"/>
      <c r="B15" s="9">
        <v>13.0</v>
      </c>
      <c r="C15" s="10" t="s">
        <v>21</v>
      </c>
      <c r="D15" s="27">
        <v>1.0</v>
      </c>
      <c r="E15" s="22">
        <v>0.16</v>
      </c>
      <c r="F15" s="29">
        <v>565000.0</v>
      </c>
      <c r="G15" s="30">
        <v>0.0</v>
      </c>
      <c r="H15" s="12">
        <f t="shared" si="1"/>
        <v>565000</v>
      </c>
      <c r="I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8"/>
      <c r="B16" s="9">
        <v>14.0</v>
      </c>
      <c r="C16" s="10" t="s">
        <v>22</v>
      </c>
      <c r="D16" s="31">
        <v>1.0</v>
      </c>
      <c r="E16" s="32">
        <v>0.16</v>
      </c>
      <c r="F16" s="29">
        <v>80000.0</v>
      </c>
      <c r="G16" s="30">
        <v>0.0</v>
      </c>
      <c r="H16" s="12">
        <f t="shared" si="1"/>
        <v>80000</v>
      </c>
      <c r="I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8"/>
      <c r="B17" s="9">
        <v>15.0</v>
      </c>
      <c r="C17" s="10" t="s">
        <v>23</v>
      </c>
      <c r="D17" s="9">
        <v>1.0</v>
      </c>
      <c r="E17" s="32">
        <v>0.16</v>
      </c>
      <c r="F17" s="12">
        <v>32000.0</v>
      </c>
      <c r="G17" s="30">
        <v>0.0</v>
      </c>
      <c r="H17" s="12">
        <f t="shared" si="1"/>
        <v>32000</v>
      </c>
      <c r="I17" s="3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8"/>
      <c r="B18" s="9">
        <v>16.0</v>
      </c>
      <c r="C18" s="10" t="s">
        <v>24</v>
      </c>
      <c r="D18" s="9">
        <v>1.0</v>
      </c>
      <c r="E18" s="11">
        <v>0.16</v>
      </c>
      <c r="F18" s="34">
        <f>0.08*SUM(H3:H17)</f>
        <v>102032.72</v>
      </c>
      <c r="G18" s="30">
        <v>0.0</v>
      </c>
      <c r="H18" s="15">
        <f t="shared" si="1"/>
        <v>102032.72</v>
      </c>
      <c r="I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8"/>
      <c r="B19" s="9">
        <v>17.0</v>
      </c>
      <c r="C19" s="10" t="s">
        <v>25</v>
      </c>
      <c r="D19" s="9">
        <v>3.0</v>
      </c>
      <c r="E19" s="11">
        <v>0.16</v>
      </c>
      <c r="F19" s="15">
        <v>31700.0</v>
      </c>
      <c r="G19" s="30">
        <v>0.0</v>
      </c>
      <c r="H19" s="15">
        <f t="shared" si="1"/>
        <v>95100</v>
      </c>
      <c r="I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8"/>
      <c r="B20" s="9">
        <v>18.0</v>
      </c>
      <c r="C20" s="10" t="s">
        <v>26</v>
      </c>
      <c r="D20" s="9">
        <v>1.0</v>
      </c>
      <c r="E20" s="11">
        <v>0.16</v>
      </c>
      <c r="F20" s="15">
        <v>60000.0</v>
      </c>
      <c r="G20" s="13">
        <v>0.0</v>
      </c>
      <c r="H20" s="15">
        <f t="shared" si="1"/>
        <v>60000</v>
      </c>
      <c r="I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5"/>
      <c r="B21" s="36"/>
      <c r="C21" s="37" t="s">
        <v>27</v>
      </c>
      <c r="D21" s="4"/>
      <c r="E21" s="4"/>
      <c r="F21" s="38" t="s">
        <v>28</v>
      </c>
      <c r="G21" s="39" t="s">
        <v>29</v>
      </c>
      <c r="H21" s="15">
        <f>SUM(H3:H20)</f>
        <v>1532541.72</v>
      </c>
      <c r="I21" s="4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5"/>
      <c r="B22" s="36" t="s">
        <v>27</v>
      </c>
      <c r="C22" s="4"/>
      <c r="D22" s="4"/>
      <c r="E22" s="4"/>
      <c r="F22" s="38" t="s">
        <v>30</v>
      </c>
      <c r="G22" s="39" t="s">
        <v>29</v>
      </c>
      <c r="H22" s="15">
        <v>0.0</v>
      </c>
      <c r="I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5"/>
      <c r="B23" s="36" t="s">
        <v>27</v>
      </c>
      <c r="C23" s="4"/>
      <c r="D23" s="4"/>
      <c r="E23" s="4"/>
      <c r="F23" s="38" t="s">
        <v>31</v>
      </c>
      <c r="G23" s="39" t="s">
        <v>29</v>
      </c>
      <c r="H23" s="15">
        <f>H21-H22</f>
        <v>1532541.72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5"/>
      <c r="B24" s="36" t="s">
        <v>27</v>
      </c>
      <c r="C24" s="4"/>
      <c r="D24" s="4"/>
      <c r="E24" s="4"/>
      <c r="F24" s="38" t="s">
        <v>32</v>
      </c>
      <c r="G24" s="39" t="s">
        <v>29</v>
      </c>
      <c r="H24" s="15">
        <f>H23*0.16</f>
        <v>245206.6752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5"/>
      <c r="B25" s="36" t="s">
        <v>27</v>
      </c>
      <c r="C25" s="37" t="s">
        <v>27</v>
      </c>
      <c r="D25" s="36" t="s">
        <v>27</v>
      </c>
      <c r="E25" s="18" t="s">
        <v>27</v>
      </c>
      <c r="F25" s="38" t="s">
        <v>33</v>
      </c>
      <c r="G25" s="39" t="s">
        <v>29</v>
      </c>
      <c r="H25" s="15">
        <f>H23+H24</f>
        <v>1777748.395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1" t="s">
        <v>2</v>
      </c>
      <c r="D27" s="42" t="s">
        <v>3</v>
      </c>
      <c r="E27" s="43" t="s">
        <v>34</v>
      </c>
      <c r="F27" s="44" t="s">
        <v>35</v>
      </c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5" t="str">
        <f>A1</f>
        <v>SUPPLY &amp; INSTALLATION OF A WATER TREATMENT PLANT -250 LIT/HR</v>
      </c>
      <c r="D28" s="46">
        <v>1.0</v>
      </c>
      <c r="E28" s="47">
        <f>ROUNDUP(H21,-1)</f>
        <v>1532550</v>
      </c>
      <c r="F28" s="48">
        <f>E28*D28</f>
        <v>1532550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9"/>
      <c r="D29" s="50"/>
      <c r="E29" s="50"/>
      <c r="F29" s="5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52" t="s">
        <v>28</v>
      </c>
      <c r="D30" s="53"/>
      <c r="E30" s="54"/>
      <c r="F30" s="55">
        <f>SUM(F28:F29)</f>
        <v>1532550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56" t="s">
        <v>36</v>
      </c>
      <c r="D31" s="53"/>
      <c r="E31" s="54"/>
      <c r="F31" s="57">
        <f>16%*F30</f>
        <v>245208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52" t="s">
        <v>37</v>
      </c>
      <c r="D32" s="53"/>
      <c r="E32" s="54"/>
      <c r="F32" s="55">
        <f>F30+F31</f>
        <v>1777758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58" t="s">
        <v>38</v>
      </c>
      <c r="D33" s="59"/>
      <c r="E33" s="60"/>
      <c r="F33" s="61" t="s">
        <v>29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C31:E31"/>
    <mergeCell ref="C32:E32"/>
    <mergeCell ref="C33:E33"/>
    <mergeCell ref="A1:H1"/>
    <mergeCell ref="I6:I17"/>
    <mergeCell ref="C28:C29"/>
    <mergeCell ref="D28:D29"/>
    <mergeCell ref="E28:E29"/>
    <mergeCell ref="F28:F29"/>
    <mergeCell ref="C30:E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Christine Ombui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fe8dcb-6147-4658-ac84-b2106d8ef0ca_Enabled">
    <vt:lpwstr>true</vt:lpwstr>
  </property>
  <property fmtid="{D5CDD505-2E9C-101B-9397-08002B2CF9AE}" pid="3" name="MSIP_Label_85fe8dcb-6147-4658-ac84-b2106d8ef0ca_SetDate">
    <vt:lpwstr>2025-04-04T09:29:30Z</vt:lpwstr>
  </property>
  <property fmtid="{D5CDD505-2E9C-101B-9397-08002B2CF9AE}" pid="4" name="MSIP_Label_85fe8dcb-6147-4658-ac84-b2106d8ef0ca_Method">
    <vt:lpwstr>Privileged</vt:lpwstr>
  </property>
  <property fmtid="{D5CDD505-2E9C-101B-9397-08002B2CF9AE}" pid="5" name="MSIP_Label_85fe8dcb-6147-4658-ac84-b2106d8ef0ca_Name">
    <vt:lpwstr>Public</vt:lpwstr>
  </property>
  <property fmtid="{D5CDD505-2E9C-101B-9397-08002B2CF9AE}" pid="6" name="MSIP_Label_85fe8dcb-6147-4658-ac84-b2106d8ef0ca_SiteId">
    <vt:lpwstr>e9e12402-b3ab-458f-a106-d7b5007b75fc</vt:lpwstr>
  </property>
  <property fmtid="{D5CDD505-2E9C-101B-9397-08002B2CF9AE}" pid="7" name="MSIP_Label_85fe8dcb-6147-4658-ac84-b2106d8ef0ca_ActionId">
    <vt:lpwstr>1de9e1fc-b1d9-43f1-b54e-5ba6e5cab134</vt:lpwstr>
  </property>
  <property fmtid="{D5CDD505-2E9C-101B-9397-08002B2CF9AE}" pid="8" name="MSIP_Label_85fe8dcb-6147-4658-ac84-b2106d8ef0ca_ContentBits">
    <vt:lpwstr>0</vt:lpwstr>
  </property>
  <property fmtid="{D5CDD505-2E9C-101B-9397-08002B2CF9AE}" pid="9" name="MSIP_Label_85fe8dcb-6147-4658-ac84-b2106d8ef0ca_Tag">
    <vt:lpwstr>10, 0, 1, 1</vt:lpwstr>
  </property>
</Properties>
</file>