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umonsac-my.sharepoint.com/personal/151201_umons_ac_be/Documents/UMONS/MA2/ERASMUS CHYPRE/CYPRUS Project/DATA/"/>
    </mc:Choice>
  </mc:AlternateContent>
  <xr:revisionPtr revIDLastSave="1140" documentId="8_{0D90B5EB-6DCE-41C2-B685-BA0414EC56D9}" xr6:coauthVersionLast="47" xr6:coauthVersionMax="47" xr10:uidLastSave="{12FB5431-7055-4A5D-8D51-F064AC44DE9F}"/>
  <bookViews>
    <workbookView xWindow="384" yWindow="384" windowWidth="17280" windowHeight="8964" xr2:uid="{98E50E84-7A07-4FF2-BAF0-5110FF5F9C18}"/>
  </bookViews>
  <sheets>
    <sheet name="DATA_site" sheetId="1" r:id="rId1"/>
    <sheet name="Nbr O.venosa" sheetId="5" r:id="rId2"/>
    <sheet name="Relevé florale" sheetId="7" r:id="rId3"/>
    <sheet name="Info station" sheetId="3" r:id="rId4"/>
    <sheet name="MRM method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2" i="3"/>
  <c r="J3" i="3"/>
  <c r="J4" i="3"/>
  <c r="J5" i="3"/>
  <c r="J6" i="3"/>
  <c r="J7" i="3"/>
  <c r="J8" i="3"/>
  <c r="J9" i="3"/>
  <c r="J10" i="3"/>
  <c r="J11" i="3"/>
  <c r="J12" i="3"/>
  <c r="J13" i="3"/>
  <c r="J2" i="3"/>
  <c r="D5" i="2"/>
  <c r="D4" i="2"/>
  <c r="D2" i="2"/>
  <c r="B2" i="2" s="1"/>
  <c r="D3" i="2"/>
  <c r="C5" i="2"/>
  <c r="C4" i="2"/>
  <c r="C3" i="2"/>
  <c r="H2" i="2"/>
  <c r="B4" i="2" l="1"/>
  <c r="I4" i="2" s="1"/>
  <c r="B5" i="2"/>
  <c r="I5" i="2" s="1"/>
  <c r="B3" i="2"/>
  <c r="E3" i="2"/>
  <c r="H3" i="2" s="1"/>
  <c r="D6" i="2"/>
  <c r="C6" i="2"/>
  <c r="F2" i="2"/>
  <c r="G2" i="2"/>
  <c r="I2" i="2"/>
  <c r="B22" i="2" l="1"/>
  <c r="B23" i="2" s="1"/>
  <c r="F3" i="2"/>
  <c r="I3" i="2"/>
  <c r="G3" i="2"/>
  <c r="E4" i="2"/>
  <c r="H4" i="2" s="1"/>
  <c r="B6" i="2"/>
  <c r="E5" i="2"/>
  <c r="H5" i="2" s="1"/>
  <c r="I6" i="2"/>
  <c r="G5" i="2" l="1"/>
  <c r="F5" i="2"/>
  <c r="F4" i="2"/>
  <c r="G4" i="2"/>
  <c r="H6" i="2"/>
  <c r="E6" i="2"/>
  <c r="G6" i="2" l="1"/>
  <c r="B16" i="2" s="1"/>
  <c r="B19" i="2" s="1"/>
  <c r="F6" i="2"/>
  <c r="B11" i="2" s="1"/>
  <c r="B17" i="2" l="1"/>
  <c r="B18" i="2" s="1"/>
  <c r="B12" i="2"/>
  <c r="B14" i="2"/>
  <c r="B10" i="2"/>
</calcChain>
</file>

<file path=xl/sharedStrings.xml><?xml version="1.0" encoding="utf-8"?>
<sst xmlns="http://schemas.openxmlformats.org/spreadsheetml/2006/main" count="2030" uniqueCount="358">
  <si>
    <t>ID_BEE</t>
  </si>
  <si>
    <t>First capture</t>
  </si>
  <si>
    <t>Collector</t>
  </si>
  <si>
    <t>Capture</t>
  </si>
  <si>
    <t>Pollen</t>
  </si>
  <si>
    <t>Subsite</t>
  </si>
  <si>
    <t>Site</t>
  </si>
  <si>
    <t>Date</t>
  </si>
  <si>
    <t>CF_01</t>
  </si>
  <si>
    <t>CF_02</t>
  </si>
  <si>
    <t>CF_03</t>
  </si>
  <si>
    <t>CF_04</t>
  </si>
  <si>
    <t>CF_05</t>
  </si>
  <si>
    <t>CF_06</t>
  </si>
  <si>
    <t>CF_07</t>
  </si>
  <si>
    <t>CF_08</t>
  </si>
  <si>
    <t>CF_09</t>
  </si>
  <si>
    <t>CF_10</t>
  </si>
  <si>
    <t>CF_11</t>
  </si>
  <si>
    <t>CF_12</t>
  </si>
  <si>
    <t>CF_13</t>
  </si>
  <si>
    <t>CF_14</t>
  </si>
  <si>
    <t>CF_15</t>
  </si>
  <si>
    <t>CF_16</t>
  </si>
  <si>
    <t>CF_17</t>
  </si>
  <si>
    <t>CF_18</t>
  </si>
  <si>
    <t>CF_19</t>
  </si>
  <si>
    <t>CF_20</t>
  </si>
  <si>
    <t>CF_21</t>
  </si>
  <si>
    <t>CF_22</t>
  </si>
  <si>
    <t>JB</t>
  </si>
  <si>
    <t>RS</t>
  </si>
  <si>
    <t>ov</t>
  </si>
  <si>
    <t>flight</t>
  </si>
  <si>
    <t>ground</t>
  </si>
  <si>
    <t>C</t>
  </si>
  <si>
    <t>C1</t>
  </si>
  <si>
    <t>C2</t>
  </si>
  <si>
    <t>C3</t>
  </si>
  <si>
    <t>C4</t>
  </si>
  <si>
    <t>CF_23</t>
  </si>
  <si>
    <t>CF_24</t>
  </si>
  <si>
    <t>CF_25</t>
  </si>
  <si>
    <t>CF_26</t>
  </si>
  <si>
    <t>CF_27</t>
  </si>
  <si>
    <t>CF_28</t>
  </si>
  <si>
    <t>CF_29</t>
  </si>
  <si>
    <t>CF_30</t>
  </si>
  <si>
    <t>CF_31</t>
  </si>
  <si>
    <t>CF_32</t>
  </si>
  <si>
    <t>CF_33</t>
  </si>
  <si>
    <t>CF_34</t>
  </si>
  <si>
    <t>CF_36</t>
  </si>
  <si>
    <t>CF_37</t>
  </si>
  <si>
    <t>CF_38</t>
  </si>
  <si>
    <t>CF_39</t>
  </si>
  <si>
    <t>CF_40</t>
  </si>
  <si>
    <t>CF_41</t>
  </si>
  <si>
    <t>CF_42</t>
  </si>
  <si>
    <t>CF_43</t>
  </si>
  <si>
    <t>CF_44</t>
  </si>
  <si>
    <t>CF_45</t>
  </si>
  <si>
    <t>CF_46</t>
  </si>
  <si>
    <t>CF_47</t>
  </si>
  <si>
    <t>little</t>
  </si>
  <si>
    <t>much</t>
  </si>
  <si>
    <t>CF_48</t>
  </si>
  <si>
    <t>CF_49</t>
  </si>
  <si>
    <t>CF_50</t>
  </si>
  <si>
    <t>none</t>
  </si>
  <si>
    <t>CM_01</t>
  </si>
  <si>
    <t>CM_02</t>
  </si>
  <si>
    <t>CM_03</t>
  </si>
  <si>
    <t>Comments</t>
  </si>
  <si>
    <t>Mort</t>
  </si>
  <si>
    <t>CF_51</t>
  </si>
  <si>
    <t>CF_52</t>
  </si>
  <si>
    <t>CF_53</t>
  </si>
  <si>
    <t>CF_54</t>
  </si>
  <si>
    <t>CF_55</t>
  </si>
  <si>
    <t>CF_56</t>
  </si>
  <si>
    <t>CF_57</t>
  </si>
  <si>
    <t>CF_58</t>
  </si>
  <si>
    <t>CF_59</t>
  </si>
  <si>
    <t>CF_60</t>
  </si>
  <si>
    <t>CF_61</t>
  </si>
  <si>
    <t>CF_62</t>
  </si>
  <si>
    <t>CF_63</t>
  </si>
  <si>
    <t>CF_64</t>
  </si>
  <si>
    <t>CF_65</t>
  </si>
  <si>
    <t>CF_66</t>
  </si>
  <si>
    <t>Morte</t>
  </si>
  <si>
    <t>CF_67</t>
  </si>
  <si>
    <t>CF_68</t>
  </si>
  <si>
    <t>CF_69</t>
  </si>
  <si>
    <t>CF_70</t>
  </si>
  <si>
    <t>CF_71</t>
  </si>
  <si>
    <t>CF_72</t>
  </si>
  <si>
    <t>CF_73</t>
  </si>
  <si>
    <t>CF_74</t>
  </si>
  <si>
    <t>CF_75</t>
  </si>
  <si>
    <t>CF_76</t>
  </si>
  <si>
    <t>CF_77</t>
  </si>
  <si>
    <t>CF_78</t>
  </si>
  <si>
    <t>CF_79</t>
  </si>
  <si>
    <t>CF_80</t>
  </si>
  <si>
    <t>CF_81</t>
  </si>
  <si>
    <t>CF_82</t>
  </si>
  <si>
    <t>CF_83</t>
  </si>
  <si>
    <t>CF_84</t>
  </si>
  <si>
    <t>CF_85</t>
  </si>
  <si>
    <t>CF_86</t>
  </si>
  <si>
    <t>CF_87</t>
  </si>
  <si>
    <t>CF_88</t>
  </si>
  <si>
    <t>CF_89</t>
  </si>
  <si>
    <t>CF_90</t>
  </si>
  <si>
    <t>CF_91</t>
  </si>
  <si>
    <t>CF_92</t>
  </si>
  <si>
    <t>CF_93</t>
  </si>
  <si>
    <t>CF_94</t>
  </si>
  <si>
    <t>CF_95</t>
  </si>
  <si>
    <t>CF_96</t>
  </si>
  <si>
    <t>CF_97</t>
  </si>
  <si>
    <t>CF_98</t>
  </si>
  <si>
    <t>CF_99</t>
  </si>
  <si>
    <t>No data</t>
  </si>
  <si>
    <t>Time</t>
  </si>
  <si>
    <t>Ct (Number of bee caught)</t>
  </si>
  <si>
    <t>Rt (Number of recaptures)</t>
  </si>
  <si>
    <t>Ut (Number of newly marked)</t>
  </si>
  <si>
    <t>Mt (Marked bee)</t>
  </si>
  <si>
    <t>Ct*Mt</t>
  </si>
  <si>
    <t>Ct*Mt²</t>
  </si>
  <si>
    <t>Rt*Mt</t>
  </si>
  <si>
    <t>Rt²/Ct</t>
  </si>
  <si>
    <t>Schnabel method</t>
  </si>
  <si>
    <t>1</t>
  </si>
  <si>
    <t>Marked &gt; 10%:</t>
  </si>
  <si>
    <t>2</t>
  </si>
  <si>
    <t>Estimate population (N) = Σ(CtMt)/Σ Rt</t>
  </si>
  <si>
    <t>3</t>
  </si>
  <si>
    <t>Lower 95% confidence limit</t>
  </si>
  <si>
    <t>4</t>
  </si>
  <si>
    <t>Upper 95% confidence limit</t>
  </si>
  <si>
    <t>Total</t>
  </si>
  <si>
    <t>Marked &lt; 10%:</t>
  </si>
  <si>
    <t>Estimate population (N) = Σ(CtMt)/Σ Rt + 1</t>
  </si>
  <si>
    <t>Schumarcher method</t>
  </si>
  <si>
    <t>Estimate population (N) = Σ(CtMt²)/Σ (RtMt)</t>
  </si>
  <si>
    <t>Variance of (1/N)</t>
  </si>
  <si>
    <t>Standard error (1/N)</t>
  </si>
  <si>
    <t>Confidence interval</t>
  </si>
  <si>
    <t>From Student's table</t>
  </si>
  <si>
    <t>± 2.179</t>
  </si>
  <si>
    <t>Larsson method</t>
  </si>
  <si>
    <t>Number of bee per average (T)</t>
  </si>
  <si>
    <t>Estimation population (R)</t>
  </si>
  <si>
    <t>Sex</t>
  </si>
  <si>
    <t>female</t>
  </si>
  <si>
    <t>male</t>
  </si>
  <si>
    <t>Passage</t>
  </si>
  <si>
    <t>D</t>
  </si>
  <si>
    <t>DM_01</t>
  </si>
  <si>
    <t>DM_02</t>
  </si>
  <si>
    <t>DM_03</t>
  </si>
  <si>
    <t>DM_04</t>
  </si>
  <si>
    <t>Accouplement</t>
  </si>
  <si>
    <t>DF_01</t>
  </si>
  <si>
    <t>DF_02</t>
  </si>
  <si>
    <t>DF_03</t>
  </si>
  <si>
    <t>DF_04</t>
  </si>
  <si>
    <t>DF_05</t>
  </si>
  <si>
    <t>DF_06</t>
  </si>
  <si>
    <t>DF_07</t>
  </si>
  <si>
    <t>DF_08</t>
  </si>
  <si>
    <t>DF_09</t>
  </si>
  <si>
    <t>DF_10</t>
  </si>
  <si>
    <t>DF_11</t>
  </si>
  <si>
    <t>DF_12</t>
  </si>
  <si>
    <t>DF_13</t>
  </si>
  <si>
    <t>DF_14</t>
  </si>
  <si>
    <t>DF_15</t>
  </si>
  <si>
    <t>DM_05</t>
  </si>
  <si>
    <t>AM_01</t>
  </si>
  <si>
    <t>AF_01</t>
  </si>
  <si>
    <t>AF_02</t>
  </si>
  <si>
    <t>AF_03</t>
  </si>
  <si>
    <t>AF_04</t>
  </si>
  <si>
    <t>AF_05</t>
  </si>
  <si>
    <t>AF_06</t>
  </si>
  <si>
    <t>A</t>
  </si>
  <si>
    <t>AF_07</t>
  </si>
  <si>
    <t>AF_08</t>
  </si>
  <si>
    <t>AF_09</t>
  </si>
  <si>
    <t>AF_10</t>
  </si>
  <si>
    <t>AF_11</t>
  </si>
  <si>
    <t>AF_12</t>
  </si>
  <si>
    <t>AF_13</t>
  </si>
  <si>
    <t>AF_14</t>
  </si>
  <si>
    <t>AF_15</t>
  </si>
  <si>
    <t>AF_16</t>
  </si>
  <si>
    <t>AF_17</t>
  </si>
  <si>
    <t>AF_18</t>
  </si>
  <si>
    <t>AF_19</t>
  </si>
  <si>
    <t>AF_20</t>
  </si>
  <si>
    <t>AF_21</t>
  </si>
  <si>
    <t>AF_22</t>
  </si>
  <si>
    <t>AF_23</t>
  </si>
  <si>
    <t>AF_24</t>
  </si>
  <si>
    <t>AF_25</t>
  </si>
  <si>
    <t>AF_26</t>
  </si>
  <si>
    <t>AF_27</t>
  </si>
  <si>
    <t>AF_28</t>
  </si>
  <si>
    <t>AF_29</t>
  </si>
  <si>
    <t>AF_30</t>
  </si>
  <si>
    <t>AF_31</t>
  </si>
  <si>
    <t>AF_32</t>
  </si>
  <si>
    <t>AF_33</t>
  </si>
  <si>
    <t>AF_34</t>
  </si>
  <si>
    <t>AF_35</t>
  </si>
  <si>
    <t>AF_36</t>
  </si>
  <si>
    <t>AF_37</t>
  </si>
  <si>
    <t>AF_38</t>
  </si>
  <si>
    <t>AF_39</t>
  </si>
  <si>
    <t>AF_40</t>
  </si>
  <si>
    <t>AF_41</t>
  </si>
  <si>
    <t>AF_42</t>
  </si>
  <si>
    <t>AF_43</t>
  </si>
  <si>
    <t>AF_44</t>
  </si>
  <si>
    <t>AF_45</t>
  </si>
  <si>
    <t>AF_46</t>
  </si>
  <si>
    <t>AF_47</t>
  </si>
  <si>
    <t>AF_48</t>
  </si>
  <si>
    <t>AF_49</t>
  </si>
  <si>
    <t>AF_50</t>
  </si>
  <si>
    <t>AM_04</t>
  </si>
  <si>
    <t>AM_05</t>
  </si>
  <si>
    <t>AM_06</t>
  </si>
  <si>
    <t>AF_51</t>
  </si>
  <si>
    <t>AF_52</t>
  </si>
  <si>
    <t>AF_53</t>
  </si>
  <si>
    <t>AF_54</t>
  </si>
  <si>
    <t>AF_55</t>
  </si>
  <si>
    <t>AF_56</t>
  </si>
  <si>
    <t>AF_57</t>
  </si>
  <si>
    <t>AF_58</t>
  </si>
  <si>
    <t>AF_59</t>
  </si>
  <si>
    <t>AF_60</t>
  </si>
  <si>
    <t>AF_61</t>
  </si>
  <si>
    <t>AF_62</t>
  </si>
  <si>
    <t>AF_63</t>
  </si>
  <si>
    <t>AF_64</t>
  </si>
  <si>
    <t>AF_65</t>
  </si>
  <si>
    <t>AF_66</t>
  </si>
  <si>
    <t>AF_67</t>
  </si>
  <si>
    <t>START time</t>
  </si>
  <si>
    <t>END time</t>
  </si>
  <si>
    <t>START weather</t>
  </si>
  <si>
    <t>END weather</t>
  </si>
  <si>
    <t>START T</t>
  </si>
  <si>
    <t>END T</t>
  </si>
  <si>
    <t>START H</t>
  </si>
  <si>
    <t>END H</t>
  </si>
  <si>
    <t>9h30</t>
  </si>
  <si>
    <t>10h53</t>
  </si>
  <si>
    <t>léger voile</t>
  </si>
  <si>
    <t>16h23</t>
  </si>
  <si>
    <t>18h00</t>
  </si>
  <si>
    <t>ciel bleu</t>
  </si>
  <si>
    <t>14h15</t>
  </si>
  <si>
    <t>15h30</t>
  </si>
  <si>
    <t>16h40</t>
  </si>
  <si>
    <t>11h10</t>
  </si>
  <si>
    <t>12h53</t>
  </si>
  <si>
    <t>15h45</t>
  </si>
  <si>
    <t>17h00</t>
  </si>
  <si>
    <t>voilé</t>
  </si>
  <si>
    <t>9h03</t>
  </si>
  <si>
    <t>10h16</t>
  </si>
  <si>
    <t>10h30</t>
  </si>
  <si>
    <t>11h37</t>
  </si>
  <si>
    <t>16h00</t>
  </si>
  <si>
    <t>17h45</t>
  </si>
  <si>
    <t>12h51</t>
  </si>
  <si>
    <t>15h00</t>
  </si>
  <si>
    <t>voilé léger</t>
  </si>
  <si>
    <t>12h00</t>
  </si>
  <si>
    <t>nuageux</t>
  </si>
  <si>
    <t>10h00</t>
  </si>
  <si>
    <t>12h49</t>
  </si>
  <si>
    <t>MOY T</t>
  </si>
  <si>
    <t>MOY H</t>
  </si>
  <si>
    <t>transporte terre</t>
  </si>
  <si>
    <t>AM_03 et 02 n'existe pas</t>
  </si>
  <si>
    <t>EM_01</t>
  </si>
  <si>
    <t>EM_02</t>
  </si>
  <si>
    <t>EM_03</t>
  </si>
  <si>
    <t>EM_04</t>
  </si>
  <si>
    <t>EM_05</t>
  </si>
  <si>
    <t>EM_06</t>
  </si>
  <si>
    <t>EM_07</t>
  </si>
  <si>
    <t>EM_08</t>
  </si>
  <si>
    <t>EM_09</t>
  </si>
  <si>
    <t>EM_10</t>
  </si>
  <si>
    <t>EM_11</t>
  </si>
  <si>
    <t>EM_12</t>
  </si>
  <si>
    <t>EM_13</t>
  </si>
  <si>
    <t>EM_14</t>
  </si>
  <si>
    <t>EM_15</t>
  </si>
  <si>
    <t>EM_16</t>
  </si>
  <si>
    <t>EM_17</t>
  </si>
  <si>
    <t>EM_18</t>
  </si>
  <si>
    <t>EM_19</t>
  </si>
  <si>
    <t>EM_20</t>
  </si>
  <si>
    <t>EM_21</t>
  </si>
  <si>
    <t>EM_22</t>
  </si>
  <si>
    <t>E</t>
  </si>
  <si>
    <t>Nbr de pied</t>
  </si>
  <si>
    <t>ID_floral</t>
  </si>
  <si>
    <t>Name species</t>
  </si>
  <si>
    <t>Genus</t>
  </si>
  <si>
    <t>Family</t>
  </si>
  <si>
    <t>Helichrysum</t>
  </si>
  <si>
    <t>Lithodora</t>
  </si>
  <si>
    <t>Asteraceae</t>
  </si>
  <si>
    <t>Comment</t>
  </si>
  <si>
    <t>jaune</t>
  </si>
  <si>
    <t>Cistus</t>
  </si>
  <si>
    <t>Prasium majus</t>
  </si>
  <si>
    <t>Fabaceae</t>
  </si>
  <si>
    <t>Lysimachia</t>
  </si>
  <si>
    <t>Calicatome</t>
  </si>
  <si>
    <t>Sinapis</t>
  </si>
  <si>
    <t>Oxalis</t>
  </si>
  <si>
    <t>Pistacia</t>
  </si>
  <si>
    <t>Pistacia lentiscus</t>
  </si>
  <si>
    <t>Scandix</t>
  </si>
  <si>
    <t>Scandix pecten-veneris</t>
  </si>
  <si>
    <t>Glebionis</t>
  </si>
  <si>
    <t xml:space="preserve">Anemone  </t>
  </si>
  <si>
    <t>Anemone coronaria</t>
  </si>
  <si>
    <t xml:space="preserve">Calendula </t>
  </si>
  <si>
    <t>Calendula arvensis</t>
  </si>
  <si>
    <t>Trifolium</t>
  </si>
  <si>
    <t>Vicia</t>
  </si>
  <si>
    <t>Fumaria</t>
  </si>
  <si>
    <t>Lathyrus</t>
  </si>
  <si>
    <t>Erodium</t>
  </si>
  <si>
    <t>Bellevolia</t>
  </si>
  <si>
    <t>Renunculus</t>
  </si>
  <si>
    <t>Medicago</t>
  </si>
  <si>
    <t>Malva</t>
  </si>
  <si>
    <t>Asphodelus</t>
  </si>
  <si>
    <t>Site A</t>
  </si>
  <si>
    <t>Site C</t>
  </si>
  <si>
    <t>Site D</t>
  </si>
  <si>
    <t>Oxalis pes-caprae</t>
  </si>
  <si>
    <t>hors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</si>
</sst>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49" fontId="0" fillId="0" borderId="4" xfId="0" applyNumberFormat="1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49" fontId="0" fillId="0" borderId="7" xfId="0" applyNumberFormat="1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10" xfId="0" applyNumberFormat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2" xfId="0" applyFont="1" applyBorder="1"/>
    <xf numFmtId="0" fontId="2" fillId="0" borderId="3" xfId="0" applyFont="1" applyBorder="1"/>
    <xf numFmtId="0" fontId="0" fillId="0" borderId="19" xfId="0" applyBorder="1"/>
    <xf numFmtId="0" fontId="4" fillId="0" borderId="7" xfId="0" applyFont="1" applyBorder="1"/>
    <xf numFmtId="0" fontId="0" fillId="0" borderId="0" xfId="0" applyNumberFormat="1"/>
    <xf numFmtId="0" fontId="4" fillId="0" borderId="20" xfId="0" applyFont="1" applyBorder="1" applyAlignment="1">
      <alignment horizontal="right"/>
    </xf>
    <xf numFmtId="0" fontId="4" fillId="0" borderId="21" xfId="0" applyFont="1" applyBorder="1" applyAlignment="1">
      <alignment horizontal="right"/>
    </xf>
    <xf numFmtId="0" fontId="4" fillId="0" borderId="22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164" fontId="2" fillId="0" borderId="20" xfId="0" applyNumberFormat="1" applyFont="1" applyBorder="1" applyAlignment="1">
      <alignment horizontal="right"/>
    </xf>
    <xf numFmtId="164" fontId="2" fillId="0" borderId="21" xfId="0" applyNumberFormat="1" applyFont="1" applyBorder="1" applyAlignment="1">
      <alignment horizontal="right"/>
    </xf>
    <xf numFmtId="164" fontId="2" fillId="0" borderId="22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0" fontId="2" fillId="0" borderId="21" xfId="0" applyFont="1" applyBorder="1" applyAlignment="1">
      <alignment horizontal="right"/>
    </xf>
    <xf numFmtId="0" fontId="2" fillId="0" borderId="22" xfId="0" applyFont="1" applyBorder="1" applyAlignment="1">
      <alignment horizontal="right"/>
    </xf>
    <xf numFmtId="164" fontId="2" fillId="0" borderId="16" xfId="0" applyNumberFormat="1" applyFont="1" applyBorder="1" applyAlignment="1">
      <alignment horizontal="right"/>
    </xf>
    <xf numFmtId="164" fontId="2" fillId="0" borderId="17" xfId="0" applyNumberFormat="1" applyFont="1" applyBorder="1" applyAlignment="1">
      <alignment horizontal="right"/>
    </xf>
    <xf numFmtId="164" fontId="2" fillId="0" borderId="18" xfId="0" applyNumberFormat="1" applyFont="1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8">
    <dxf>
      <fill>
        <patternFill>
          <bgColor theme="5" tint="0.79998168889431442"/>
        </patternFill>
      </fill>
    </dxf>
    <dxf>
      <fill>
        <patternFill>
          <bgColor rgb="FFFFA3A3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rgb="FFFCBCF1"/>
        </patternFill>
      </fill>
    </dxf>
  </dxfs>
  <tableStyles count="0" defaultTableStyle="TableStyleMedium2" defaultPivotStyle="PivotStyleLight16"/>
  <colors>
    <mruColors>
      <color rgb="FFFFA3A3"/>
      <color rgb="FFFCBC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E9EC0-9C29-4A58-ABF6-DEFB4DF5F680}">
  <dimension ref="A1:K290"/>
  <sheetViews>
    <sheetView tabSelected="1" topLeftCell="A61" workbookViewId="0">
      <selection activeCell="K288" sqref="K288"/>
    </sheetView>
  </sheetViews>
  <sheetFormatPr defaultRowHeight="14.4" x14ac:dyDescent="0.3"/>
  <cols>
    <col min="1" max="1" width="10.5546875" style="1" bestFit="1" customWidth="1"/>
    <col min="2" max="2" width="10.5546875" style="29" customWidth="1"/>
    <col min="3" max="4" width="7.5546875" customWidth="1"/>
    <col min="5" max="5" width="10.5546875" customWidth="1"/>
    <col min="6" max="6" width="8.5546875" customWidth="1"/>
    <col min="7" max="7" width="7.44140625" customWidth="1"/>
    <col min="8" max="8" width="11.6640625" customWidth="1"/>
    <col min="9" max="9" width="4.77734375" customWidth="1"/>
  </cols>
  <sheetData>
    <row r="1" spans="1:11" x14ac:dyDescent="0.3">
      <c r="A1" t="s">
        <v>7</v>
      </c>
      <c r="B1" s="29" t="s">
        <v>160</v>
      </c>
      <c r="C1" t="s">
        <v>0</v>
      </c>
      <c r="D1" t="s">
        <v>157</v>
      </c>
      <c r="E1" t="s">
        <v>1</v>
      </c>
      <c r="F1" t="s">
        <v>2</v>
      </c>
      <c r="G1" t="s">
        <v>3</v>
      </c>
      <c r="H1" t="s">
        <v>4</v>
      </c>
      <c r="I1" t="s">
        <v>6</v>
      </c>
      <c r="J1" t="s">
        <v>5</v>
      </c>
      <c r="K1" t="s">
        <v>73</v>
      </c>
    </row>
    <row r="2" spans="1:11" x14ac:dyDescent="0.3">
      <c r="A2" s="1">
        <v>44650</v>
      </c>
      <c r="B2" s="29">
        <v>1</v>
      </c>
      <c r="C2" t="s">
        <v>8</v>
      </c>
      <c r="D2" t="s">
        <v>158</v>
      </c>
      <c r="E2">
        <v>1</v>
      </c>
      <c r="F2" t="s">
        <v>30</v>
      </c>
      <c r="G2" t="s">
        <v>32</v>
      </c>
      <c r="H2" s="2" t="s">
        <v>125</v>
      </c>
      <c r="I2" t="s">
        <v>35</v>
      </c>
      <c r="J2" t="s">
        <v>36</v>
      </c>
    </row>
    <row r="3" spans="1:11" x14ac:dyDescent="0.3">
      <c r="A3" s="1">
        <v>44650</v>
      </c>
      <c r="B3" s="29">
        <v>1</v>
      </c>
      <c r="C3" t="s">
        <v>9</v>
      </c>
      <c r="D3" t="s">
        <v>158</v>
      </c>
      <c r="E3">
        <v>1</v>
      </c>
      <c r="F3" t="s">
        <v>30</v>
      </c>
      <c r="G3" t="s">
        <v>32</v>
      </c>
      <c r="H3" s="2" t="s">
        <v>125</v>
      </c>
      <c r="I3" t="s">
        <v>35</v>
      </c>
      <c r="J3" t="s">
        <v>36</v>
      </c>
    </row>
    <row r="4" spans="1:11" x14ac:dyDescent="0.3">
      <c r="A4" s="1">
        <v>44650</v>
      </c>
      <c r="B4" s="29">
        <v>1</v>
      </c>
      <c r="C4" t="s">
        <v>10</v>
      </c>
      <c r="D4" t="s">
        <v>158</v>
      </c>
      <c r="E4">
        <v>1</v>
      </c>
      <c r="F4" t="s">
        <v>30</v>
      </c>
      <c r="G4" t="s">
        <v>32</v>
      </c>
      <c r="H4" s="2" t="s">
        <v>125</v>
      </c>
      <c r="I4" t="s">
        <v>35</v>
      </c>
      <c r="J4" t="s">
        <v>36</v>
      </c>
    </row>
    <row r="5" spans="1:11" x14ac:dyDescent="0.3">
      <c r="A5" s="1">
        <v>44650</v>
      </c>
      <c r="B5" s="29">
        <v>1</v>
      </c>
      <c r="C5" t="s">
        <v>11</v>
      </c>
      <c r="D5" t="s">
        <v>158</v>
      </c>
      <c r="E5">
        <v>1</v>
      </c>
      <c r="F5" t="s">
        <v>30</v>
      </c>
      <c r="G5" t="s">
        <v>32</v>
      </c>
      <c r="H5" s="2" t="s">
        <v>125</v>
      </c>
      <c r="I5" t="s">
        <v>35</v>
      </c>
      <c r="J5" t="s">
        <v>37</v>
      </c>
    </row>
    <row r="6" spans="1:11" x14ac:dyDescent="0.3">
      <c r="A6" s="1">
        <v>44650</v>
      </c>
      <c r="B6" s="29">
        <v>1</v>
      </c>
      <c r="C6" t="s">
        <v>12</v>
      </c>
      <c r="D6" t="s">
        <v>158</v>
      </c>
      <c r="E6">
        <v>1</v>
      </c>
      <c r="F6" t="s">
        <v>30</v>
      </c>
      <c r="G6" t="s">
        <v>33</v>
      </c>
      <c r="H6" s="2" t="s">
        <v>125</v>
      </c>
      <c r="I6" t="s">
        <v>35</v>
      </c>
      <c r="J6" t="s">
        <v>37</v>
      </c>
    </row>
    <row r="7" spans="1:11" x14ac:dyDescent="0.3">
      <c r="A7" s="1">
        <v>44650</v>
      </c>
      <c r="B7" s="29">
        <v>1</v>
      </c>
      <c r="C7" t="s">
        <v>13</v>
      </c>
      <c r="D7" t="s">
        <v>158</v>
      </c>
      <c r="E7">
        <v>1</v>
      </c>
      <c r="F7" t="s">
        <v>30</v>
      </c>
      <c r="G7" t="s">
        <v>34</v>
      </c>
      <c r="H7" s="2" t="s">
        <v>125</v>
      </c>
      <c r="I7" t="s">
        <v>35</v>
      </c>
      <c r="J7" t="s">
        <v>38</v>
      </c>
    </row>
    <row r="8" spans="1:11" x14ac:dyDescent="0.3">
      <c r="A8" s="1">
        <v>44650</v>
      </c>
      <c r="B8" s="29">
        <v>1</v>
      </c>
      <c r="C8" t="s">
        <v>14</v>
      </c>
      <c r="D8" t="s">
        <v>158</v>
      </c>
      <c r="E8">
        <v>1</v>
      </c>
      <c r="F8" t="s">
        <v>30</v>
      </c>
      <c r="G8" t="s">
        <v>34</v>
      </c>
      <c r="H8" s="2" t="s">
        <v>125</v>
      </c>
      <c r="I8" t="s">
        <v>35</v>
      </c>
      <c r="J8" t="s">
        <v>38</v>
      </c>
    </row>
    <row r="9" spans="1:11" x14ac:dyDescent="0.3">
      <c r="A9" s="1">
        <v>44650</v>
      </c>
      <c r="B9" s="29">
        <v>1</v>
      </c>
      <c r="C9" t="s">
        <v>15</v>
      </c>
      <c r="D9" t="s">
        <v>158</v>
      </c>
      <c r="E9">
        <v>1</v>
      </c>
      <c r="F9" t="s">
        <v>30</v>
      </c>
      <c r="G9" t="s">
        <v>32</v>
      </c>
      <c r="H9" s="2" t="s">
        <v>125</v>
      </c>
      <c r="I9" t="s">
        <v>35</v>
      </c>
      <c r="J9" t="s">
        <v>39</v>
      </c>
    </row>
    <row r="10" spans="1:11" x14ac:dyDescent="0.3">
      <c r="A10" s="1">
        <v>44650</v>
      </c>
      <c r="B10" s="29">
        <v>1</v>
      </c>
      <c r="C10" t="s">
        <v>16</v>
      </c>
      <c r="D10" t="s">
        <v>158</v>
      </c>
      <c r="E10">
        <v>1</v>
      </c>
      <c r="F10" t="s">
        <v>31</v>
      </c>
      <c r="G10" t="s">
        <v>34</v>
      </c>
      <c r="H10" s="2" t="s">
        <v>125</v>
      </c>
      <c r="I10" t="s">
        <v>35</v>
      </c>
      <c r="J10" t="s">
        <v>36</v>
      </c>
    </row>
    <row r="11" spans="1:11" x14ac:dyDescent="0.3">
      <c r="A11" s="1">
        <v>44650</v>
      </c>
      <c r="B11" s="29">
        <v>1</v>
      </c>
      <c r="C11" t="s">
        <v>17</v>
      </c>
      <c r="D11" t="s">
        <v>158</v>
      </c>
      <c r="E11">
        <v>1</v>
      </c>
      <c r="F11" t="s">
        <v>31</v>
      </c>
      <c r="G11" t="s">
        <v>32</v>
      </c>
      <c r="H11" s="2" t="s">
        <v>125</v>
      </c>
      <c r="I11" t="s">
        <v>35</v>
      </c>
      <c r="J11" t="s">
        <v>36</v>
      </c>
    </row>
    <row r="12" spans="1:11" x14ac:dyDescent="0.3">
      <c r="A12" s="1">
        <v>44650</v>
      </c>
      <c r="B12" s="29">
        <v>1</v>
      </c>
      <c r="C12" t="s">
        <v>18</v>
      </c>
      <c r="D12" t="s">
        <v>158</v>
      </c>
      <c r="E12">
        <v>1</v>
      </c>
      <c r="F12" t="s">
        <v>31</v>
      </c>
      <c r="G12" t="s">
        <v>32</v>
      </c>
      <c r="H12" s="2" t="s">
        <v>125</v>
      </c>
      <c r="I12" t="s">
        <v>35</v>
      </c>
      <c r="J12" t="s">
        <v>36</v>
      </c>
    </row>
    <row r="13" spans="1:11" x14ac:dyDescent="0.3">
      <c r="A13" s="1">
        <v>44650</v>
      </c>
      <c r="B13" s="29">
        <v>1</v>
      </c>
      <c r="C13" t="s">
        <v>19</v>
      </c>
      <c r="D13" t="s">
        <v>158</v>
      </c>
      <c r="E13">
        <v>1</v>
      </c>
      <c r="F13" t="s">
        <v>31</v>
      </c>
      <c r="G13" t="s">
        <v>34</v>
      </c>
      <c r="H13" s="2" t="s">
        <v>125</v>
      </c>
      <c r="I13" t="s">
        <v>35</v>
      </c>
      <c r="J13" t="s">
        <v>36</v>
      </c>
    </row>
    <row r="14" spans="1:11" x14ac:dyDescent="0.3">
      <c r="A14" s="1">
        <v>44650</v>
      </c>
      <c r="B14" s="29">
        <v>1</v>
      </c>
      <c r="C14" t="s">
        <v>20</v>
      </c>
      <c r="D14" t="s">
        <v>158</v>
      </c>
      <c r="E14">
        <v>1</v>
      </c>
      <c r="F14" t="s">
        <v>31</v>
      </c>
      <c r="G14" t="s">
        <v>33</v>
      </c>
      <c r="H14" s="2" t="s">
        <v>125</v>
      </c>
      <c r="I14" t="s">
        <v>35</v>
      </c>
      <c r="J14" t="s">
        <v>36</v>
      </c>
    </row>
    <row r="15" spans="1:11" x14ac:dyDescent="0.3">
      <c r="A15" s="1">
        <v>44650</v>
      </c>
      <c r="B15" s="29">
        <v>1</v>
      </c>
      <c r="C15" t="s">
        <v>21</v>
      </c>
      <c r="D15" t="s">
        <v>158</v>
      </c>
      <c r="E15">
        <v>1</v>
      </c>
      <c r="F15" t="s">
        <v>31</v>
      </c>
      <c r="G15" t="s">
        <v>32</v>
      </c>
      <c r="H15" s="2" t="s">
        <v>125</v>
      </c>
      <c r="I15" t="s">
        <v>35</v>
      </c>
      <c r="J15" t="s">
        <v>37</v>
      </c>
    </row>
    <row r="16" spans="1:11" x14ac:dyDescent="0.3">
      <c r="A16" s="1">
        <v>44650</v>
      </c>
      <c r="B16" s="29">
        <v>1</v>
      </c>
      <c r="C16" t="s">
        <v>22</v>
      </c>
      <c r="D16" t="s">
        <v>158</v>
      </c>
      <c r="E16">
        <v>1</v>
      </c>
      <c r="F16" t="s">
        <v>31</v>
      </c>
      <c r="G16" t="s">
        <v>32</v>
      </c>
      <c r="H16" s="2" t="s">
        <v>125</v>
      </c>
      <c r="I16" t="s">
        <v>35</v>
      </c>
      <c r="J16" t="s">
        <v>37</v>
      </c>
    </row>
    <row r="17" spans="1:10" x14ac:dyDescent="0.3">
      <c r="A17" s="1">
        <v>44650</v>
      </c>
      <c r="B17" s="29">
        <v>1</v>
      </c>
      <c r="C17" t="s">
        <v>23</v>
      </c>
      <c r="D17" t="s">
        <v>158</v>
      </c>
      <c r="E17">
        <v>1</v>
      </c>
      <c r="F17" t="s">
        <v>31</v>
      </c>
      <c r="G17" t="s">
        <v>32</v>
      </c>
      <c r="H17" s="2" t="s">
        <v>125</v>
      </c>
      <c r="I17" t="s">
        <v>35</v>
      </c>
      <c r="J17" t="s">
        <v>37</v>
      </c>
    </row>
    <row r="18" spans="1:10" x14ac:dyDescent="0.3">
      <c r="A18" s="1">
        <v>44650</v>
      </c>
      <c r="B18" s="29">
        <v>1</v>
      </c>
      <c r="C18" t="s">
        <v>24</v>
      </c>
      <c r="D18" t="s">
        <v>158</v>
      </c>
      <c r="E18">
        <v>1</v>
      </c>
      <c r="F18" t="s">
        <v>31</v>
      </c>
      <c r="G18" t="s">
        <v>33</v>
      </c>
      <c r="H18" s="2" t="s">
        <v>125</v>
      </c>
      <c r="I18" t="s">
        <v>35</v>
      </c>
      <c r="J18" t="s">
        <v>37</v>
      </c>
    </row>
    <row r="19" spans="1:10" x14ac:dyDescent="0.3">
      <c r="A19" s="1">
        <v>44650</v>
      </c>
      <c r="B19" s="29">
        <v>1</v>
      </c>
      <c r="C19" t="s">
        <v>25</v>
      </c>
      <c r="D19" t="s">
        <v>158</v>
      </c>
      <c r="E19">
        <v>1</v>
      </c>
      <c r="F19" t="s">
        <v>31</v>
      </c>
      <c r="G19" t="s">
        <v>33</v>
      </c>
      <c r="H19" s="2" t="s">
        <v>125</v>
      </c>
      <c r="I19" t="s">
        <v>35</v>
      </c>
      <c r="J19" t="s">
        <v>37</v>
      </c>
    </row>
    <row r="20" spans="1:10" x14ac:dyDescent="0.3">
      <c r="A20" s="1">
        <v>44650</v>
      </c>
      <c r="B20" s="29">
        <v>1</v>
      </c>
      <c r="C20" t="s">
        <v>26</v>
      </c>
      <c r="D20" t="s">
        <v>158</v>
      </c>
      <c r="E20">
        <v>1</v>
      </c>
      <c r="F20" t="s">
        <v>31</v>
      </c>
      <c r="G20" t="s">
        <v>34</v>
      </c>
      <c r="H20" s="2" t="s">
        <v>125</v>
      </c>
      <c r="I20" t="s">
        <v>35</v>
      </c>
      <c r="J20" t="s">
        <v>38</v>
      </c>
    </row>
    <row r="21" spans="1:10" x14ac:dyDescent="0.3">
      <c r="A21" s="1">
        <v>44650</v>
      </c>
      <c r="B21" s="29">
        <v>1</v>
      </c>
      <c r="C21" t="s">
        <v>27</v>
      </c>
      <c r="D21" t="s">
        <v>158</v>
      </c>
      <c r="E21">
        <v>1</v>
      </c>
      <c r="F21" t="s">
        <v>31</v>
      </c>
      <c r="G21" t="s">
        <v>34</v>
      </c>
      <c r="H21" s="2" t="s">
        <v>125</v>
      </c>
      <c r="I21" t="s">
        <v>35</v>
      </c>
      <c r="J21" t="s">
        <v>38</v>
      </c>
    </row>
    <row r="22" spans="1:10" x14ac:dyDescent="0.3">
      <c r="A22" s="1">
        <v>44650</v>
      </c>
      <c r="B22" s="29">
        <v>1</v>
      </c>
      <c r="C22" t="s">
        <v>28</v>
      </c>
      <c r="D22" t="s">
        <v>158</v>
      </c>
      <c r="E22">
        <v>1</v>
      </c>
      <c r="F22" t="s">
        <v>31</v>
      </c>
      <c r="G22" t="s">
        <v>32</v>
      </c>
      <c r="H22" s="2" t="s">
        <v>125</v>
      </c>
      <c r="I22" t="s">
        <v>35</v>
      </c>
      <c r="J22" t="s">
        <v>39</v>
      </c>
    </row>
    <row r="23" spans="1:10" x14ac:dyDescent="0.3">
      <c r="A23" s="1">
        <v>44650</v>
      </c>
      <c r="B23" s="29">
        <v>1</v>
      </c>
      <c r="C23" t="s">
        <v>29</v>
      </c>
      <c r="D23" t="s">
        <v>158</v>
      </c>
      <c r="E23">
        <v>1</v>
      </c>
      <c r="F23" t="s">
        <v>31</v>
      </c>
      <c r="G23" t="s">
        <v>32</v>
      </c>
      <c r="H23" s="2" t="s">
        <v>125</v>
      </c>
      <c r="I23" t="s">
        <v>35</v>
      </c>
      <c r="J23" t="s">
        <v>39</v>
      </c>
    </row>
    <row r="24" spans="1:10" x14ac:dyDescent="0.3">
      <c r="A24" s="1">
        <v>44652</v>
      </c>
      <c r="B24" s="29">
        <v>2</v>
      </c>
      <c r="C24" t="s">
        <v>10</v>
      </c>
      <c r="D24" t="s">
        <v>158</v>
      </c>
      <c r="E24">
        <v>0</v>
      </c>
      <c r="F24" t="s">
        <v>31</v>
      </c>
      <c r="G24" t="s">
        <v>32</v>
      </c>
      <c r="H24" t="s">
        <v>64</v>
      </c>
      <c r="I24" t="s">
        <v>35</v>
      </c>
      <c r="J24" t="s">
        <v>36</v>
      </c>
    </row>
    <row r="25" spans="1:10" x14ac:dyDescent="0.3">
      <c r="A25" s="1">
        <v>44652</v>
      </c>
      <c r="B25" s="29">
        <v>2</v>
      </c>
      <c r="C25" t="s">
        <v>28</v>
      </c>
      <c r="D25" t="s">
        <v>158</v>
      </c>
      <c r="E25">
        <v>0</v>
      </c>
      <c r="F25" t="s">
        <v>31</v>
      </c>
      <c r="G25" t="s">
        <v>32</v>
      </c>
      <c r="H25" t="s">
        <v>65</v>
      </c>
      <c r="I25" t="s">
        <v>35</v>
      </c>
      <c r="J25" t="s">
        <v>39</v>
      </c>
    </row>
    <row r="26" spans="1:10" x14ac:dyDescent="0.3">
      <c r="A26" s="1">
        <v>44652</v>
      </c>
      <c r="B26" s="29">
        <v>2</v>
      </c>
      <c r="C26" t="s">
        <v>14</v>
      </c>
      <c r="D26" t="s">
        <v>158</v>
      </c>
      <c r="E26">
        <v>0</v>
      </c>
      <c r="F26" t="s">
        <v>30</v>
      </c>
      <c r="G26" t="s">
        <v>32</v>
      </c>
      <c r="H26" t="s">
        <v>65</v>
      </c>
      <c r="I26" t="s">
        <v>35</v>
      </c>
      <c r="J26" t="s">
        <v>38</v>
      </c>
    </row>
    <row r="27" spans="1:10" x14ac:dyDescent="0.3">
      <c r="A27" s="1">
        <v>44652</v>
      </c>
      <c r="B27" s="29">
        <v>2</v>
      </c>
      <c r="C27" t="s">
        <v>40</v>
      </c>
      <c r="D27" t="s">
        <v>158</v>
      </c>
      <c r="E27">
        <v>1</v>
      </c>
      <c r="F27" t="s">
        <v>30</v>
      </c>
      <c r="G27" t="s">
        <v>34</v>
      </c>
      <c r="H27" t="s">
        <v>69</v>
      </c>
      <c r="I27" t="s">
        <v>35</v>
      </c>
      <c r="J27" t="s">
        <v>38</v>
      </c>
    </row>
    <row r="28" spans="1:10" x14ac:dyDescent="0.3">
      <c r="A28" s="1">
        <v>44652</v>
      </c>
      <c r="B28" s="29">
        <v>2</v>
      </c>
      <c r="C28" t="s">
        <v>41</v>
      </c>
      <c r="D28" t="s">
        <v>158</v>
      </c>
      <c r="E28">
        <v>1</v>
      </c>
      <c r="F28" t="s">
        <v>30</v>
      </c>
      <c r="G28" t="s">
        <v>32</v>
      </c>
      <c r="H28" t="s">
        <v>65</v>
      </c>
      <c r="I28" t="s">
        <v>35</v>
      </c>
      <c r="J28" t="s">
        <v>38</v>
      </c>
    </row>
    <row r="29" spans="1:10" x14ac:dyDescent="0.3">
      <c r="A29" s="1">
        <v>44652</v>
      </c>
      <c r="B29" s="29">
        <v>2</v>
      </c>
      <c r="C29" t="s">
        <v>42</v>
      </c>
      <c r="D29" t="s">
        <v>158</v>
      </c>
      <c r="E29">
        <v>1</v>
      </c>
      <c r="F29" t="s">
        <v>30</v>
      </c>
      <c r="G29" t="s">
        <v>32</v>
      </c>
      <c r="H29" t="s">
        <v>65</v>
      </c>
      <c r="I29" t="s">
        <v>35</v>
      </c>
      <c r="J29" t="s">
        <v>37</v>
      </c>
    </row>
    <row r="30" spans="1:10" x14ac:dyDescent="0.3">
      <c r="A30" s="1">
        <v>44652</v>
      </c>
      <c r="B30" s="29">
        <v>2</v>
      </c>
      <c r="C30" t="s">
        <v>43</v>
      </c>
      <c r="D30" t="s">
        <v>158</v>
      </c>
      <c r="E30">
        <v>1</v>
      </c>
      <c r="F30" t="s">
        <v>30</v>
      </c>
      <c r="G30" t="s">
        <v>32</v>
      </c>
      <c r="H30" t="s">
        <v>64</v>
      </c>
      <c r="I30" t="s">
        <v>35</v>
      </c>
      <c r="J30" t="s">
        <v>38</v>
      </c>
    </row>
    <row r="31" spans="1:10" x14ac:dyDescent="0.3">
      <c r="A31" s="1">
        <v>44652</v>
      </c>
      <c r="B31" s="29">
        <v>2</v>
      </c>
      <c r="C31" t="s">
        <v>44</v>
      </c>
      <c r="D31" t="s">
        <v>158</v>
      </c>
      <c r="E31">
        <v>1</v>
      </c>
      <c r="F31" t="s">
        <v>30</v>
      </c>
      <c r="G31" t="s">
        <v>32</v>
      </c>
      <c r="H31" t="s">
        <v>64</v>
      </c>
      <c r="I31" t="s">
        <v>35</v>
      </c>
      <c r="J31" t="s">
        <v>37</v>
      </c>
    </row>
    <row r="32" spans="1:10" x14ac:dyDescent="0.3">
      <c r="A32" s="1">
        <v>44652</v>
      </c>
      <c r="B32" s="29">
        <v>2</v>
      </c>
      <c r="C32" t="s">
        <v>45</v>
      </c>
      <c r="D32" t="s">
        <v>158</v>
      </c>
      <c r="E32">
        <v>1</v>
      </c>
      <c r="F32" t="s">
        <v>30</v>
      </c>
      <c r="G32" t="s">
        <v>32</v>
      </c>
      <c r="H32" t="s">
        <v>65</v>
      </c>
      <c r="I32" t="s">
        <v>35</v>
      </c>
      <c r="J32" t="s">
        <v>37</v>
      </c>
    </row>
    <row r="33" spans="1:10" x14ac:dyDescent="0.3">
      <c r="A33" s="1">
        <v>44652</v>
      </c>
      <c r="B33" s="29">
        <v>2</v>
      </c>
      <c r="C33" t="s">
        <v>46</v>
      </c>
      <c r="D33" t="s">
        <v>158</v>
      </c>
      <c r="E33">
        <v>1</v>
      </c>
      <c r="F33" t="s">
        <v>30</v>
      </c>
      <c r="G33" t="s">
        <v>32</v>
      </c>
      <c r="H33" t="s">
        <v>64</v>
      </c>
      <c r="I33" t="s">
        <v>35</v>
      </c>
      <c r="J33" t="s">
        <v>37</v>
      </c>
    </row>
    <row r="34" spans="1:10" x14ac:dyDescent="0.3">
      <c r="A34" s="1">
        <v>44652</v>
      </c>
      <c r="B34" s="29">
        <v>2</v>
      </c>
      <c r="C34" t="s">
        <v>47</v>
      </c>
      <c r="D34" t="s">
        <v>158</v>
      </c>
      <c r="E34">
        <v>1</v>
      </c>
      <c r="F34" t="s">
        <v>31</v>
      </c>
      <c r="G34" t="s">
        <v>32</v>
      </c>
      <c r="H34" t="s">
        <v>64</v>
      </c>
      <c r="I34" t="s">
        <v>35</v>
      </c>
      <c r="J34" t="s">
        <v>36</v>
      </c>
    </row>
    <row r="35" spans="1:10" x14ac:dyDescent="0.3">
      <c r="A35" s="1">
        <v>44652</v>
      </c>
      <c r="B35" s="29">
        <v>2</v>
      </c>
      <c r="C35" t="s">
        <v>48</v>
      </c>
      <c r="D35" t="s">
        <v>158</v>
      </c>
      <c r="E35">
        <v>1</v>
      </c>
      <c r="F35" t="s">
        <v>31</v>
      </c>
      <c r="G35" t="s">
        <v>34</v>
      </c>
      <c r="H35" t="s">
        <v>64</v>
      </c>
      <c r="I35" t="s">
        <v>35</v>
      </c>
      <c r="J35" t="s">
        <v>36</v>
      </c>
    </row>
    <row r="36" spans="1:10" x14ac:dyDescent="0.3">
      <c r="A36" s="1">
        <v>44652</v>
      </c>
      <c r="B36" s="29">
        <v>2</v>
      </c>
      <c r="C36" t="s">
        <v>49</v>
      </c>
      <c r="D36" t="s">
        <v>158</v>
      </c>
      <c r="E36">
        <v>1</v>
      </c>
      <c r="F36" t="s">
        <v>31</v>
      </c>
      <c r="G36" t="s">
        <v>33</v>
      </c>
      <c r="H36" t="s">
        <v>69</v>
      </c>
      <c r="I36" t="s">
        <v>35</v>
      </c>
      <c r="J36" t="s">
        <v>36</v>
      </c>
    </row>
    <row r="37" spans="1:10" x14ac:dyDescent="0.3">
      <c r="A37" s="1">
        <v>44652</v>
      </c>
      <c r="B37" s="29">
        <v>2</v>
      </c>
      <c r="C37" t="s">
        <v>50</v>
      </c>
      <c r="D37" t="s">
        <v>158</v>
      </c>
      <c r="E37">
        <v>1</v>
      </c>
      <c r="F37" t="s">
        <v>31</v>
      </c>
      <c r="G37" t="s">
        <v>33</v>
      </c>
      <c r="H37" t="s">
        <v>69</v>
      </c>
      <c r="I37" t="s">
        <v>35</v>
      </c>
      <c r="J37" t="s">
        <v>36</v>
      </c>
    </row>
    <row r="38" spans="1:10" x14ac:dyDescent="0.3">
      <c r="A38" s="1">
        <v>44652</v>
      </c>
      <c r="B38" s="29">
        <v>2</v>
      </c>
      <c r="C38" t="s">
        <v>51</v>
      </c>
      <c r="D38" t="s">
        <v>158</v>
      </c>
      <c r="E38">
        <v>1</v>
      </c>
      <c r="F38" t="s">
        <v>31</v>
      </c>
      <c r="G38" t="s">
        <v>32</v>
      </c>
      <c r="H38" t="s">
        <v>64</v>
      </c>
      <c r="I38" t="s">
        <v>35</v>
      </c>
      <c r="J38" t="s">
        <v>36</v>
      </c>
    </row>
    <row r="39" spans="1:10" x14ac:dyDescent="0.3">
      <c r="A39" s="1">
        <v>44652</v>
      </c>
      <c r="B39" s="29">
        <v>2</v>
      </c>
      <c r="C39" t="s">
        <v>52</v>
      </c>
      <c r="D39" t="s">
        <v>158</v>
      </c>
      <c r="E39">
        <v>1</v>
      </c>
      <c r="F39" t="s">
        <v>31</v>
      </c>
      <c r="G39" t="s">
        <v>33</v>
      </c>
      <c r="H39" t="s">
        <v>69</v>
      </c>
      <c r="I39" t="s">
        <v>35</v>
      </c>
      <c r="J39" t="s">
        <v>36</v>
      </c>
    </row>
    <row r="40" spans="1:10" x14ac:dyDescent="0.3">
      <c r="A40" s="1">
        <v>44652</v>
      </c>
      <c r="B40" s="29">
        <v>2</v>
      </c>
      <c r="C40" t="s">
        <v>53</v>
      </c>
      <c r="D40" t="s">
        <v>158</v>
      </c>
      <c r="E40">
        <v>1</v>
      </c>
      <c r="F40" t="s">
        <v>31</v>
      </c>
      <c r="G40" t="s">
        <v>32</v>
      </c>
      <c r="H40" t="s">
        <v>65</v>
      </c>
      <c r="I40" t="s">
        <v>35</v>
      </c>
      <c r="J40" t="s">
        <v>36</v>
      </c>
    </row>
    <row r="41" spans="1:10" x14ac:dyDescent="0.3">
      <c r="A41" s="1">
        <v>44652</v>
      </c>
      <c r="B41" s="29">
        <v>2</v>
      </c>
      <c r="C41" t="s">
        <v>54</v>
      </c>
      <c r="D41" t="s">
        <v>158</v>
      </c>
      <c r="E41">
        <v>1</v>
      </c>
      <c r="F41" t="s">
        <v>31</v>
      </c>
      <c r="G41" t="s">
        <v>34</v>
      </c>
      <c r="H41" t="s">
        <v>64</v>
      </c>
      <c r="I41" t="s">
        <v>35</v>
      </c>
      <c r="J41" t="s">
        <v>36</v>
      </c>
    </row>
    <row r="42" spans="1:10" x14ac:dyDescent="0.3">
      <c r="A42" s="1">
        <v>44652</v>
      </c>
      <c r="B42" s="29">
        <v>2</v>
      </c>
      <c r="C42" t="s">
        <v>55</v>
      </c>
      <c r="D42" t="s">
        <v>158</v>
      </c>
      <c r="E42">
        <v>1</v>
      </c>
      <c r="F42" t="s">
        <v>31</v>
      </c>
      <c r="G42" t="s">
        <v>32</v>
      </c>
      <c r="H42" t="s">
        <v>65</v>
      </c>
      <c r="I42" t="s">
        <v>35</v>
      </c>
      <c r="J42" t="s">
        <v>39</v>
      </c>
    </row>
    <row r="43" spans="1:10" x14ac:dyDescent="0.3">
      <c r="A43" s="1">
        <v>44652</v>
      </c>
      <c r="B43" s="29">
        <v>2</v>
      </c>
      <c r="C43" t="s">
        <v>56</v>
      </c>
      <c r="D43" t="s">
        <v>158</v>
      </c>
      <c r="E43">
        <v>1</v>
      </c>
      <c r="F43" t="s">
        <v>31</v>
      </c>
      <c r="G43" t="s">
        <v>33</v>
      </c>
      <c r="H43" t="s">
        <v>64</v>
      </c>
      <c r="I43" t="s">
        <v>35</v>
      </c>
      <c r="J43" t="s">
        <v>39</v>
      </c>
    </row>
    <row r="44" spans="1:10" x14ac:dyDescent="0.3">
      <c r="A44" s="1">
        <v>44652</v>
      </c>
      <c r="B44" s="29">
        <v>2</v>
      </c>
      <c r="C44" t="s">
        <v>57</v>
      </c>
      <c r="D44" t="s">
        <v>158</v>
      </c>
      <c r="E44">
        <v>1</v>
      </c>
      <c r="F44" t="s">
        <v>31</v>
      </c>
      <c r="G44" t="s">
        <v>32</v>
      </c>
      <c r="H44" t="s">
        <v>69</v>
      </c>
      <c r="I44" t="s">
        <v>35</v>
      </c>
      <c r="J44" t="s">
        <v>39</v>
      </c>
    </row>
    <row r="45" spans="1:10" x14ac:dyDescent="0.3">
      <c r="A45" s="1">
        <v>44652</v>
      </c>
      <c r="B45" s="29">
        <v>2</v>
      </c>
      <c r="C45" t="s">
        <v>58</v>
      </c>
      <c r="D45" t="s">
        <v>158</v>
      </c>
      <c r="E45">
        <v>1</v>
      </c>
      <c r="F45" t="s">
        <v>31</v>
      </c>
      <c r="G45" t="s">
        <v>32</v>
      </c>
      <c r="H45" t="s">
        <v>65</v>
      </c>
      <c r="I45" t="s">
        <v>35</v>
      </c>
      <c r="J45" t="s">
        <v>39</v>
      </c>
    </row>
    <row r="46" spans="1:10" x14ac:dyDescent="0.3">
      <c r="A46" s="1">
        <v>44652</v>
      </c>
      <c r="B46" s="29">
        <v>2</v>
      </c>
      <c r="C46" t="s">
        <v>59</v>
      </c>
      <c r="D46" t="s">
        <v>158</v>
      </c>
      <c r="E46">
        <v>1</v>
      </c>
      <c r="F46" t="s">
        <v>31</v>
      </c>
      <c r="G46" t="s">
        <v>32</v>
      </c>
      <c r="H46" t="s">
        <v>69</v>
      </c>
      <c r="I46" t="s">
        <v>35</v>
      </c>
      <c r="J46" t="s">
        <v>39</v>
      </c>
    </row>
    <row r="47" spans="1:10" x14ac:dyDescent="0.3">
      <c r="A47" s="1">
        <v>44652</v>
      </c>
      <c r="B47" s="29">
        <v>2</v>
      </c>
      <c r="C47" t="s">
        <v>60</v>
      </c>
      <c r="D47" t="s">
        <v>158</v>
      </c>
      <c r="E47">
        <v>1</v>
      </c>
      <c r="F47" t="s">
        <v>31</v>
      </c>
      <c r="G47" t="s">
        <v>32</v>
      </c>
      <c r="H47" t="s">
        <v>64</v>
      </c>
      <c r="I47" t="s">
        <v>35</v>
      </c>
      <c r="J47" t="s">
        <v>39</v>
      </c>
    </row>
    <row r="48" spans="1:10" x14ac:dyDescent="0.3">
      <c r="A48" s="1">
        <v>44652</v>
      </c>
      <c r="B48" s="29">
        <v>2</v>
      </c>
      <c r="C48" t="s">
        <v>70</v>
      </c>
      <c r="D48" t="s">
        <v>159</v>
      </c>
      <c r="E48">
        <v>1</v>
      </c>
      <c r="F48" t="s">
        <v>30</v>
      </c>
      <c r="G48" t="s">
        <v>32</v>
      </c>
      <c r="I48" t="s">
        <v>35</v>
      </c>
      <c r="J48" t="s">
        <v>38</v>
      </c>
    </row>
    <row r="49" spans="1:11" x14ac:dyDescent="0.3">
      <c r="A49" s="1">
        <v>44653</v>
      </c>
      <c r="B49" s="29">
        <v>3</v>
      </c>
      <c r="C49" t="s">
        <v>20</v>
      </c>
      <c r="D49" t="s">
        <v>158</v>
      </c>
      <c r="E49">
        <v>0</v>
      </c>
      <c r="F49" t="s">
        <v>30</v>
      </c>
      <c r="G49" t="s">
        <v>32</v>
      </c>
      <c r="H49" t="s">
        <v>64</v>
      </c>
      <c r="I49" t="s">
        <v>35</v>
      </c>
      <c r="J49" t="s">
        <v>36</v>
      </c>
    </row>
    <row r="50" spans="1:11" x14ac:dyDescent="0.3">
      <c r="A50" s="1">
        <v>44653</v>
      </c>
      <c r="B50" s="29">
        <v>3</v>
      </c>
      <c r="C50" t="s">
        <v>29</v>
      </c>
      <c r="D50" t="s">
        <v>158</v>
      </c>
      <c r="E50">
        <v>0</v>
      </c>
      <c r="F50" t="s">
        <v>30</v>
      </c>
      <c r="G50" t="s">
        <v>32</v>
      </c>
      <c r="H50" t="s">
        <v>64</v>
      </c>
      <c r="I50" t="s">
        <v>35</v>
      </c>
      <c r="J50" t="s">
        <v>39</v>
      </c>
    </row>
    <row r="51" spans="1:11" x14ac:dyDescent="0.3">
      <c r="A51" s="1">
        <v>44653</v>
      </c>
      <c r="B51" s="29">
        <v>3</v>
      </c>
      <c r="C51" t="s">
        <v>59</v>
      </c>
      <c r="D51" t="s">
        <v>158</v>
      </c>
      <c r="E51">
        <v>0</v>
      </c>
      <c r="F51" t="s">
        <v>30</v>
      </c>
      <c r="G51" t="s">
        <v>33</v>
      </c>
      <c r="H51" t="s">
        <v>65</v>
      </c>
      <c r="I51" t="s">
        <v>35</v>
      </c>
      <c r="J51" t="s">
        <v>39</v>
      </c>
    </row>
    <row r="52" spans="1:11" x14ac:dyDescent="0.3">
      <c r="A52" s="1">
        <v>44653</v>
      </c>
      <c r="B52" s="29">
        <v>3</v>
      </c>
      <c r="C52" t="s">
        <v>60</v>
      </c>
      <c r="D52" t="s">
        <v>158</v>
      </c>
      <c r="E52">
        <v>0</v>
      </c>
      <c r="F52" t="s">
        <v>30</v>
      </c>
      <c r="G52" t="s">
        <v>33</v>
      </c>
      <c r="H52" t="s">
        <v>64</v>
      </c>
      <c r="I52" t="s">
        <v>35</v>
      </c>
      <c r="J52" t="s">
        <v>39</v>
      </c>
    </row>
    <row r="53" spans="1:11" x14ac:dyDescent="0.3">
      <c r="A53" s="1">
        <v>44653</v>
      </c>
      <c r="B53" s="29">
        <v>3</v>
      </c>
      <c r="C53" t="s">
        <v>55</v>
      </c>
      <c r="D53" t="s">
        <v>158</v>
      </c>
      <c r="E53">
        <v>0</v>
      </c>
      <c r="F53" t="s">
        <v>30</v>
      </c>
      <c r="G53" t="s">
        <v>33</v>
      </c>
      <c r="H53" t="s">
        <v>64</v>
      </c>
      <c r="I53" t="s">
        <v>35</v>
      </c>
      <c r="J53" t="s">
        <v>39</v>
      </c>
    </row>
    <row r="54" spans="1:11" x14ac:dyDescent="0.3">
      <c r="A54" s="1">
        <v>44653</v>
      </c>
      <c r="B54" s="29">
        <v>3</v>
      </c>
      <c r="C54" t="s">
        <v>58</v>
      </c>
      <c r="D54" t="s">
        <v>158</v>
      </c>
      <c r="E54">
        <v>0</v>
      </c>
      <c r="F54" t="s">
        <v>30</v>
      </c>
      <c r="G54" t="s">
        <v>33</v>
      </c>
      <c r="H54" t="s">
        <v>64</v>
      </c>
      <c r="I54" t="s">
        <v>35</v>
      </c>
      <c r="J54" t="s">
        <v>39</v>
      </c>
    </row>
    <row r="55" spans="1:11" x14ac:dyDescent="0.3">
      <c r="A55" s="1">
        <v>44653</v>
      </c>
      <c r="B55" s="29">
        <v>3</v>
      </c>
      <c r="C55" t="s">
        <v>16</v>
      </c>
      <c r="D55" t="s">
        <v>158</v>
      </c>
      <c r="E55">
        <v>0</v>
      </c>
      <c r="F55" t="s">
        <v>31</v>
      </c>
      <c r="G55" t="s">
        <v>32</v>
      </c>
      <c r="H55" t="s">
        <v>64</v>
      </c>
      <c r="I55" t="s">
        <v>35</v>
      </c>
      <c r="J55" t="s">
        <v>37</v>
      </c>
    </row>
    <row r="56" spans="1:11" x14ac:dyDescent="0.3">
      <c r="A56" s="1">
        <v>44653</v>
      </c>
      <c r="B56" s="29">
        <v>3</v>
      </c>
      <c r="C56" t="s">
        <v>42</v>
      </c>
      <c r="D56" t="s">
        <v>158</v>
      </c>
      <c r="E56">
        <v>0</v>
      </c>
      <c r="F56" t="s">
        <v>31</v>
      </c>
      <c r="G56" t="s">
        <v>32</v>
      </c>
      <c r="H56" t="s">
        <v>64</v>
      </c>
      <c r="I56" t="s">
        <v>35</v>
      </c>
      <c r="J56" t="s">
        <v>37</v>
      </c>
    </row>
    <row r="57" spans="1:11" x14ac:dyDescent="0.3">
      <c r="A57" s="1">
        <v>44653</v>
      </c>
      <c r="B57" s="29">
        <v>3</v>
      </c>
      <c r="C57" t="s">
        <v>45</v>
      </c>
      <c r="D57" t="s">
        <v>158</v>
      </c>
      <c r="E57">
        <v>0</v>
      </c>
      <c r="F57" t="s">
        <v>31</v>
      </c>
      <c r="G57" t="s">
        <v>34</v>
      </c>
      <c r="H57" t="s">
        <v>64</v>
      </c>
      <c r="I57" t="s">
        <v>35</v>
      </c>
      <c r="J57" t="s">
        <v>37</v>
      </c>
    </row>
    <row r="58" spans="1:11" x14ac:dyDescent="0.3">
      <c r="A58" s="1">
        <v>44653</v>
      </c>
      <c r="B58" s="29">
        <v>3</v>
      </c>
      <c r="C58" t="s">
        <v>14</v>
      </c>
      <c r="D58" t="s">
        <v>158</v>
      </c>
      <c r="E58">
        <v>0</v>
      </c>
      <c r="F58" t="s">
        <v>31</v>
      </c>
      <c r="G58" t="s">
        <v>32</v>
      </c>
      <c r="H58" t="s">
        <v>64</v>
      </c>
      <c r="I58" t="s">
        <v>35</v>
      </c>
      <c r="J58" t="s">
        <v>38</v>
      </c>
    </row>
    <row r="59" spans="1:11" x14ac:dyDescent="0.3">
      <c r="A59" s="1">
        <v>44653</v>
      </c>
      <c r="B59" s="29">
        <v>3</v>
      </c>
      <c r="C59" t="s">
        <v>23</v>
      </c>
      <c r="D59" t="s">
        <v>158</v>
      </c>
      <c r="E59">
        <v>0</v>
      </c>
      <c r="F59" t="s">
        <v>31</v>
      </c>
      <c r="G59" t="s">
        <v>32</v>
      </c>
      <c r="H59" t="s">
        <v>65</v>
      </c>
      <c r="I59" t="s">
        <v>35</v>
      </c>
      <c r="J59" t="s">
        <v>38</v>
      </c>
    </row>
    <row r="60" spans="1:11" x14ac:dyDescent="0.3">
      <c r="A60" s="1">
        <v>44653</v>
      </c>
      <c r="B60" s="29">
        <v>3</v>
      </c>
      <c r="C60" t="s">
        <v>71</v>
      </c>
      <c r="D60" t="s">
        <v>159</v>
      </c>
      <c r="E60">
        <v>1</v>
      </c>
      <c r="F60" t="s">
        <v>30</v>
      </c>
      <c r="G60" t="s">
        <v>32</v>
      </c>
      <c r="I60" t="s">
        <v>35</v>
      </c>
      <c r="J60" s="2" t="s">
        <v>125</v>
      </c>
      <c r="K60" t="s">
        <v>74</v>
      </c>
    </row>
    <row r="61" spans="1:11" x14ac:dyDescent="0.3">
      <c r="A61" s="1">
        <v>44653</v>
      </c>
      <c r="B61" s="29">
        <v>3</v>
      </c>
      <c r="C61" t="s">
        <v>72</v>
      </c>
      <c r="D61" t="s">
        <v>159</v>
      </c>
      <c r="E61">
        <v>1</v>
      </c>
      <c r="F61" t="s">
        <v>31</v>
      </c>
      <c r="G61" t="s">
        <v>32</v>
      </c>
      <c r="I61" t="s">
        <v>35</v>
      </c>
      <c r="J61" s="2" t="s">
        <v>125</v>
      </c>
      <c r="K61" t="s">
        <v>74</v>
      </c>
    </row>
    <row r="62" spans="1:11" x14ac:dyDescent="0.3">
      <c r="A62" s="1">
        <v>44653</v>
      </c>
      <c r="B62" s="29">
        <v>3</v>
      </c>
      <c r="C62" t="s">
        <v>61</v>
      </c>
      <c r="D62" t="s">
        <v>158</v>
      </c>
      <c r="E62">
        <v>1</v>
      </c>
      <c r="F62" t="s">
        <v>30</v>
      </c>
      <c r="G62" t="s">
        <v>32</v>
      </c>
      <c r="H62" t="s">
        <v>65</v>
      </c>
      <c r="I62" t="s">
        <v>35</v>
      </c>
      <c r="J62" t="s">
        <v>36</v>
      </c>
    </row>
    <row r="63" spans="1:11" x14ac:dyDescent="0.3">
      <c r="A63" s="1">
        <v>44653</v>
      </c>
      <c r="B63" s="29">
        <v>3</v>
      </c>
      <c r="C63" t="s">
        <v>62</v>
      </c>
      <c r="D63" t="s">
        <v>158</v>
      </c>
      <c r="E63">
        <v>1</v>
      </c>
      <c r="F63" t="s">
        <v>30</v>
      </c>
      <c r="G63" t="s">
        <v>32</v>
      </c>
      <c r="H63" t="s">
        <v>65</v>
      </c>
      <c r="I63" t="s">
        <v>35</v>
      </c>
      <c r="J63" t="s">
        <v>36</v>
      </c>
    </row>
    <row r="64" spans="1:11" x14ac:dyDescent="0.3">
      <c r="A64" s="1">
        <v>44653</v>
      </c>
      <c r="B64" s="29">
        <v>3</v>
      </c>
      <c r="C64" t="s">
        <v>63</v>
      </c>
      <c r="D64" t="s">
        <v>158</v>
      </c>
      <c r="E64">
        <v>1</v>
      </c>
      <c r="F64" t="s">
        <v>30</v>
      </c>
      <c r="G64" t="s">
        <v>33</v>
      </c>
      <c r="H64" t="s">
        <v>64</v>
      </c>
      <c r="I64" t="s">
        <v>35</v>
      </c>
      <c r="J64" t="s">
        <v>39</v>
      </c>
    </row>
    <row r="65" spans="1:11" x14ac:dyDescent="0.3">
      <c r="A65" s="1">
        <v>44653</v>
      </c>
      <c r="B65" s="29">
        <v>3</v>
      </c>
      <c r="C65" t="s">
        <v>66</v>
      </c>
      <c r="D65" t="s">
        <v>158</v>
      </c>
      <c r="E65">
        <v>1</v>
      </c>
      <c r="F65" t="s">
        <v>30</v>
      </c>
      <c r="G65" t="s">
        <v>33</v>
      </c>
      <c r="H65" t="s">
        <v>64</v>
      </c>
      <c r="I65" t="s">
        <v>35</v>
      </c>
      <c r="J65" t="s">
        <v>39</v>
      </c>
    </row>
    <row r="66" spans="1:11" x14ac:dyDescent="0.3">
      <c r="A66" s="1">
        <v>44653</v>
      </c>
      <c r="B66" s="29">
        <v>3</v>
      </c>
      <c r="C66" t="s">
        <v>67</v>
      </c>
      <c r="D66" t="s">
        <v>158</v>
      </c>
      <c r="E66">
        <v>1</v>
      </c>
      <c r="F66" t="s">
        <v>30</v>
      </c>
      <c r="G66" t="s">
        <v>33</v>
      </c>
      <c r="H66" t="s">
        <v>64</v>
      </c>
      <c r="I66" t="s">
        <v>35</v>
      </c>
      <c r="J66" t="s">
        <v>39</v>
      </c>
    </row>
    <row r="67" spans="1:11" x14ac:dyDescent="0.3">
      <c r="A67" s="1">
        <v>44653</v>
      </c>
      <c r="B67" s="29">
        <v>3</v>
      </c>
      <c r="C67" t="s">
        <v>68</v>
      </c>
      <c r="D67" t="s">
        <v>158</v>
      </c>
      <c r="E67">
        <v>1</v>
      </c>
      <c r="F67" t="s">
        <v>30</v>
      </c>
      <c r="G67" t="s">
        <v>33</v>
      </c>
      <c r="H67" t="s">
        <v>65</v>
      </c>
      <c r="I67" t="s">
        <v>35</v>
      </c>
      <c r="J67" t="s">
        <v>39</v>
      </c>
    </row>
    <row r="68" spans="1:11" x14ac:dyDescent="0.3">
      <c r="A68" s="1">
        <v>44653</v>
      </c>
      <c r="B68" s="29">
        <v>3</v>
      </c>
      <c r="C68" t="s">
        <v>75</v>
      </c>
      <c r="D68" t="s">
        <v>158</v>
      </c>
      <c r="E68">
        <v>1</v>
      </c>
      <c r="F68" t="s">
        <v>30</v>
      </c>
      <c r="G68" t="s">
        <v>33</v>
      </c>
      <c r="H68" t="s">
        <v>65</v>
      </c>
      <c r="I68" t="s">
        <v>35</v>
      </c>
      <c r="J68" t="s">
        <v>39</v>
      </c>
    </row>
    <row r="69" spans="1:11" x14ac:dyDescent="0.3">
      <c r="A69" s="1">
        <v>44653</v>
      </c>
      <c r="B69" s="29">
        <v>3</v>
      </c>
      <c r="C69" t="s">
        <v>76</v>
      </c>
      <c r="D69" t="s">
        <v>158</v>
      </c>
      <c r="E69">
        <v>1</v>
      </c>
      <c r="F69" t="s">
        <v>30</v>
      </c>
      <c r="G69" t="s">
        <v>32</v>
      </c>
      <c r="H69" t="s">
        <v>65</v>
      </c>
      <c r="I69" t="s">
        <v>35</v>
      </c>
      <c r="J69" t="s">
        <v>39</v>
      </c>
    </row>
    <row r="70" spans="1:11" x14ac:dyDescent="0.3">
      <c r="A70" s="1">
        <v>44653</v>
      </c>
      <c r="B70" s="29">
        <v>3</v>
      </c>
      <c r="C70" t="s">
        <v>77</v>
      </c>
      <c r="D70" t="s">
        <v>158</v>
      </c>
      <c r="E70">
        <v>1</v>
      </c>
      <c r="F70" t="s">
        <v>30</v>
      </c>
      <c r="G70" t="s">
        <v>32</v>
      </c>
      <c r="H70" t="s">
        <v>65</v>
      </c>
      <c r="I70" t="s">
        <v>35</v>
      </c>
      <c r="J70" t="s">
        <v>39</v>
      </c>
    </row>
    <row r="71" spans="1:11" x14ac:dyDescent="0.3">
      <c r="A71" s="1">
        <v>44653</v>
      </c>
      <c r="B71" s="29">
        <v>3</v>
      </c>
      <c r="C71" t="s">
        <v>78</v>
      </c>
      <c r="D71" t="s">
        <v>158</v>
      </c>
      <c r="E71">
        <v>1</v>
      </c>
      <c r="F71" t="s">
        <v>30</v>
      </c>
      <c r="G71" t="s">
        <v>32</v>
      </c>
      <c r="H71" t="s">
        <v>65</v>
      </c>
      <c r="I71" t="s">
        <v>35</v>
      </c>
      <c r="J71" t="s">
        <v>39</v>
      </c>
      <c r="K71" t="s">
        <v>91</v>
      </c>
    </row>
    <row r="72" spans="1:11" x14ac:dyDescent="0.3">
      <c r="A72" s="1">
        <v>44653</v>
      </c>
      <c r="B72" s="29">
        <v>3</v>
      </c>
      <c r="C72" t="s">
        <v>79</v>
      </c>
      <c r="D72" t="s">
        <v>158</v>
      </c>
      <c r="E72">
        <v>1</v>
      </c>
      <c r="F72" t="s">
        <v>31</v>
      </c>
      <c r="G72" t="s">
        <v>32</v>
      </c>
      <c r="H72" t="s">
        <v>65</v>
      </c>
      <c r="I72" t="s">
        <v>35</v>
      </c>
      <c r="J72" t="s">
        <v>37</v>
      </c>
    </row>
    <row r="73" spans="1:11" x14ac:dyDescent="0.3">
      <c r="A73" s="1">
        <v>44653</v>
      </c>
      <c r="B73" s="29">
        <v>3</v>
      </c>
      <c r="C73" t="s">
        <v>80</v>
      </c>
      <c r="D73" t="s">
        <v>158</v>
      </c>
      <c r="E73">
        <v>1</v>
      </c>
      <c r="F73" t="s">
        <v>31</v>
      </c>
      <c r="G73" t="s">
        <v>32</v>
      </c>
      <c r="H73" t="s">
        <v>69</v>
      </c>
      <c r="I73" t="s">
        <v>35</v>
      </c>
      <c r="J73" t="s">
        <v>37</v>
      </c>
    </row>
    <row r="74" spans="1:11" x14ac:dyDescent="0.3">
      <c r="A74" s="1">
        <v>44653</v>
      </c>
      <c r="B74" s="29">
        <v>3</v>
      </c>
      <c r="C74" t="s">
        <v>81</v>
      </c>
      <c r="D74" t="s">
        <v>158</v>
      </c>
      <c r="E74">
        <v>1</v>
      </c>
      <c r="F74" t="s">
        <v>31</v>
      </c>
      <c r="G74" t="s">
        <v>32</v>
      </c>
      <c r="H74" t="s">
        <v>65</v>
      </c>
      <c r="I74" t="s">
        <v>35</v>
      </c>
      <c r="J74" t="s">
        <v>37</v>
      </c>
    </row>
    <row r="75" spans="1:11" x14ac:dyDescent="0.3">
      <c r="A75" s="1">
        <v>44653</v>
      </c>
      <c r="B75" s="29">
        <v>3</v>
      </c>
      <c r="C75" t="s">
        <v>82</v>
      </c>
      <c r="D75" t="s">
        <v>158</v>
      </c>
      <c r="E75">
        <v>1</v>
      </c>
      <c r="F75" t="s">
        <v>31</v>
      </c>
      <c r="G75" t="s">
        <v>33</v>
      </c>
      <c r="H75" t="s">
        <v>69</v>
      </c>
      <c r="I75" t="s">
        <v>35</v>
      </c>
      <c r="J75" t="s">
        <v>37</v>
      </c>
    </row>
    <row r="76" spans="1:11" x14ac:dyDescent="0.3">
      <c r="A76" s="1">
        <v>44653</v>
      </c>
      <c r="B76" s="29">
        <v>3</v>
      </c>
      <c r="C76" t="s">
        <v>83</v>
      </c>
      <c r="D76" t="s">
        <v>158</v>
      </c>
      <c r="E76">
        <v>1</v>
      </c>
      <c r="F76" t="s">
        <v>31</v>
      </c>
      <c r="G76" t="s">
        <v>33</v>
      </c>
      <c r="H76" t="s">
        <v>64</v>
      </c>
      <c r="I76" t="s">
        <v>35</v>
      </c>
      <c r="J76" t="s">
        <v>37</v>
      </c>
      <c r="K76" t="s">
        <v>91</v>
      </c>
    </row>
    <row r="77" spans="1:11" x14ac:dyDescent="0.3">
      <c r="A77" s="1">
        <v>44653</v>
      </c>
      <c r="B77" s="29">
        <v>3</v>
      </c>
      <c r="C77" t="s">
        <v>84</v>
      </c>
      <c r="D77" t="s">
        <v>158</v>
      </c>
      <c r="E77">
        <v>1</v>
      </c>
      <c r="F77" t="s">
        <v>31</v>
      </c>
      <c r="G77" t="s">
        <v>33</v>
      </c>
      <c r="H77" t="s">
        <v>64</v>
      </c>
      <c r="I77" t="s">
        <v>35</v>
      </c>
      <c r="J77" t="s">
        <v>37</v>
      </c>
      <c r="K77" t="s">
        <v>91</v>
      </c>
    </row>
    <row r="78" spans="1:11" x14ac:dyDescent="0.3">
      <c r="A78" s="1">
        <v>44653</v>
      </c>
      <c r="B78" s="29">
        <v>3</v>
      </c>
      <c r="C78" t="s">
        <v>85</v>
      </c>
      <c r="D78" t="s">
        <v>158</v>
      </c>
      <c r="E78">
        <v>1</v>
      </c>
      <c r="F78" t="s">
        <v>31</v>
      </c>
      <c r="G78" t="s">
        <v>34</v>
      </c>
      <c r="H78" t="s">
        <v>64</v>
      </c>
      <c r="I78" t="s">
        <v>35</v>
      </c>
      <c r="J78" t="s">
        <v>37</v>
      </c>
    </row>
    <row r="79" spans="1:11" x14ac:dyDescent="0.3">
      <c r="A79" s="1">
        <v>44653</v>
      </c>
      <c r="B79" s="29">
        <v>3</v>
      </c>
      <c r="C79" t="s">
        <v>86</v>
      </c>
      <c r="D79" t="s">
        <v>158</v>
      </c>
      <c r="E79">
        <v>1</v>
      </c>
      <c r="F79" t="s">
        <v>31</v>
      </c>
      <c r="G79" t="s">
        <v>34</v>
      </c>
      <c r="H79" t="s">
        <v>64</v>
      </c>
      <c r="I79" t="s">
        <v>35</v>
      </c>
      <c r="J79" t="s">
        <v>37</v>
      </c>
      <c r="K79" t="s">
        <v>91</v>
      </c>
    </row>
    <row r="80" spans="1:11" x14ac:dyDescent="0.3">
      <c r="A80" s="1">
        <v>44653</v>
      </c>
      <c r="B80" s="29">
        <v>3</v>
      </c>
      <c r="C80" t="s">
        <v>87</v>
      </c>
      <c r="D80" t="s">
        <v>158</v>
      </c>
      <c r="E80">
        <v>1</v>
      </c>
      <c r="F80" t="s">
        <v>31</v>
      </c>
      <c r="G80" t="s">
        <v>32</v>
      </c>
      <c r="H80" t="s">
        <v>65</v>
      </c>
      <c r="I80" t="s">
        <v>35</v>
      </c>
      <c r="J80" t="s">
        <v>38</v>
      </c>
    </row>
    <row r="81" spans="1:10" x14ac:dyDescent="0.3">
      <c r="A81" s="1">
        <v>44653</v>
      </c>
      <c r="B81" s="29">
        <v>3</v>
      </c>
      <c r="C81" t="s">
        <v>88</v>
      </c>
      <c r="D81" t="s">
        <v>158</v>
      </c>
      <c r="E81">
        <v>1</v>
      </c>
      <c r="F81" t="s">
        <v>31</v>
      </c>
      <c r="G81" t="s">
        <v>33</v>
      </c>
      <c r="H81" t="s">
        <v>65</v>
      </c>
      <c r="I81" t="s">
        <v>35</v>
      </c>
      <c r="J81" t="s">
        <v>38</v>
      </c>
    </row>
    <row r="82" spans="1:10" x14ac:dyDescent="0.3">
      <c r="A82" s="1">
        <v>44653</v>
      </c>
      <c r="B82" s="29">
        <v>3</v>
      </c>
      <c r="C82" t="s">
        <v>89</v>
      </c>
      <c r="D82" t="s">
        <v>158</v>
      </c>
      <c r="E82">
        <v>1</v>
      </c>
      <c r="F82" t="s">
        <v>31</v>
      </c>
      <c r="G82" t="s">
        <v>33</v>
      </c>
      <c r="H82" t="s">
        <v>65</v>
      </c>
      <c r="I82" t="s">
        <v>35</v>
      </c>
      <c r="J82" t="s">
        <v>38</v>
      </c>
    </row>
    <row r="83" spans="1:10" x14ac:dyDescent="0.3">
      <c r="A83" s="1">
        <v>44653</v>
      </c>
      <c r="B83" s="29">
        <v>3</v>
      </c>
      <c r="C83" t="s">
        <v>90</v>
      </c>
      <c r="D83" t="s">
        <v>158</v>
      </c>
      <c r="E83">
        <v>1</v>
      </c>
      <c r="F83" t="s">
        <v>31</v>
      </c>
      <c r="G83" t="s">
        <v>34</v>
      </c>
      <c r="H83" t="s">
        <v>65</v>
      </c>
      <c r="I83" t="s">
        <v>35</v>
      </c>
      <c r="J83" t="s">
        <v>38</v>
      </c>
    </row>
    <row r="84" spans="1:10" x14ac:dyDescent="0.3">
      <c r="A84" s="1">
        <v>44655</v>
      </c>
      <c r="B84" s="29">
        <v>4</v>
      </c>
      <c r="C84" t="s">
        <v>16</v>
      </c>
      <c r="D84" t="s">
        <v>158</v>
      </c>
      <c r="E84">
        <v>0</v>
      </c>
      <c r="F84" t="s">
        <v>30</v>
      </c>
      <c r="G84" t="s">
        <v>33</v>
      </c>
      <c r="H84" t="s">
        <v>65</v>
      </c>
      <c r="I84" t="s">
        <v>35</v>
      </c>
      <c r="J84" t="s">
        <v>37</v>
      </c>
    </row>
    <row r="85" spans="1:10" x14ac:dyDescent="0.3">
      <c r="A85" s="1">
        <v>44655</v>
      </c>
      <c r="B85" s="29">
        <v>4</v>
      </c>
      <c r="C85" t="s">
        <v>10</v>
      </c>
      <c r="D85" t="s">
        <v>158</v>
      </c>
      <c r="E85">
        <v>0</v>
      </c>
      <c r="F85" t="s">
        <v>31</v>
      </c>
      <c r="G85" t="s">
        <v>32</v>
      </c>
      <c r="H85" t="s">
        <v>65</v>
      </c>
      <c r="I85" t="s">
        <v>35</v>
      </c>
      <c r="J85" t="s">
        <v>36</v>
      </c>
    </row>
    <row r="86" spans="1:10" x14ac:dyDescent="0.3">
      <c r="A86" s="1">
        <v>44655</v>
      </c>
      <c r="B86" s="29">
        <v>4</v>
      </c>
      <c r="C86" t="s">
        <v>62</v>
      </c>
      <c r="D86" t="s">
        <v>158</v>
      </c>
      <c r="E86">
        <v>0</v>
      </c>
      <c r="F86" t="s">
        <v>31</v>
      </c>
      <c r="G86" t="s">
        <v>34</v>
      </c>
      <c r="H86" t="s">
        <v>65</v>
      </c>
      <c r="I86" t="s">
        <v>35</v>
      </c>
      <c r="J86" t="s">
        <v>36</v>
      </c>
    </row>
    <row r="87" spans="1:10" x14ac:dyDescent="0.3">
      <c r="A87" s="1">
        <v>44655</v>
      </c>
      <c r="B87" s="29">
        <v>4</v>
      </c>
      <c r="C87" t="s">
        <v>8</v>
      </c>
      <c r="D87" t="s">
        <v>158</v>
      </c>
      <c r="E87">
        <v>0</v>
      </c>
      <c r="F87" t="s">
        <v>31</v>
      </c>
      <c r="G87" t="s">
        <v>33</v>
      </c>
      <c r="H87" t="s">
        <v>65</v>
      </c>
      <c r="I87" t="s">
        <v>35</v>
      </c>
      <c r="J87" t="s">
        <v>36</v>
      </c>
    </row>
    <row r="88" spans="1:10" x14ac:dyDescent="0.3">
      <c r="A88" s="1">
        <v>44655</v>
      </c>
      <c r="B88" s="29">
        <v>4</v>
      </c>
      <c r="C88" t="s">
        <v>52</v>
      </c>
      <c r="D88" t="s">
        <v>158</v>
      </c>
      <c r="E88">
        <v>0</v>
      </c>
      <c r="F88" t="s">
        <v>31</v>
      </c>
      <c r="G88" t="s">
        <v>33</v>
      </c>
      <c r="H88" t="s">
        <v>64</v>
      </c>
      <c r="I88" t="s">
        <v>35</v>
      </c>
      <c r="J88" t="s">
        <v>36</v>
      </c>
    </row>
    <row r="89" spans="1:10" x14ac:dyDescent="0.3">
      <c r="A89" s="1">
        <v>44655</v>
      </c>
      <c r="B89" s="29">
        <v>4</v>
      </c>
      <c r="C89" t="s">
        <v>92</v>
      </c>
      <c r="D89" t="s">
        <v>158</v>
      </c>
      <c r="E89">
        <v>1</v>
      </c>
      <c r="F89" t="s">
        <v>30</v>
      </c>
      <c r="G89" t="s">
        <v>32</v>
      </c>
      <c r="H89" t="s">
        <v>64</v>
      </c>
      <c r="I89" t="s">
        <v>35</v>
      </c>
      <c r="J89" t="s">
        <v>37</v>
      </c>
    </row>
    <row r="90" spans="1:10" x14ac:dyDescent="0.3">
      <c r="A90" s="1">
        <v>44655</v>
      </c>
      <c r="B90" s="29">
        <v>4</v>
      </c>
      <c r="C90" t="s">
        <v>93</v>
      </c>
      <c r="D90" t="s">
        <v>158</v>
      </c>
      <c r="E90">
        <v>1</v>
      </c>
      <c r="F90" t="s">
        <v>30</v>
      </c>
      <c r="G90" t="s">
        <v>32</v>
      </c>
      <c r="H90" t="s">
        <v>65</v>
      </c>
      <c r="I90" t="s">
        <v>35</v>
      </c>
      <c r="J90" t="s">
        <v>37</v>
      </c>
    </row>
    <row r="91" spans="1:10" x14ac:dyDescent="0.3">
      <c r="A91" s="1">
        <v>44655</v>
      </c>
      <c r="B91" s="29">
        <v>4</v>
      </c>
      <c r="C91" t="s">
        <v>94</v>
      </c>
      <c r="D91" t="s">
        <v>158</v>
      </c>
      <c r="E91">
        <v>1</v>
      </c>
      <c r="F91" t="s">
        <v>30</v>
      </c>
      <c r="G91" t="s">
        <v>32</v>
      </c>
      <c r="H91" t="s">
        <v>64</v>
      </c>
      <c r="I91" t="s">
        <v>35</v>
      </c>
      <c r="J91" t="s">
        <v>37</v>
      </c>
    </row>
    <row r="92" spans="1:10" x14ac:dyDescent="0.3">
      <c r="A92" s="1">
        <v>44655</v>
      </c>
      <c r="B92" s="29">
        <v>4</v>
      </c>
      <c r="C92" t="s">
        <v>95</v>
      </c>
      <c r="D92" t="s">
        <v>158</v>
      </c>
      <c r="E92">
        <v>1</v>
      </c>
      <c r="F92" t="s">
        <v>30</v>
      </c>
      <c r="G92" t="s">
        <v>34</v>
      </c>
      <c r="H92" t="s">
        <v>64</v>
      </c>
      <c r="I92" t="s">
        <v>35</v>
      </c>
      <c r="J92" t="s">
        <v>37</v>
      </c>
    </row>
    <row r="93" spans="1:10" x14ac:dyDescent="0.3">
      <c r="A93" s="1">
        <v>44655</v>
      </c>
      <c r="B93" s="29">
        <v>4</v>
      </c>
      <c r="C93" t="s">
        <v>96</v>
      </c>
      <c r="D93" t="s">
        <v>158</v>
      </c>
      <c r="E93">
        <v>1</v>
      </c>
      <c r="F93" t="s">
        <v>30</v>
      </c>
      <c r="G93" t="s">
        <v>34</v>
      </c>
      <c r="H93" t="s">
        <v>64</v>
      </c>
      <c r="I93" t="s">
        <v>35</v>
      </c>
      <c r="J93" t="s">
        <v>37</v>
      </c>
    </row>
    <row r="94" spans="1:10" x14ac:dyDescent="0.3">
      <c r="A94" s="1">
        <v>44655</v>
      </c>
      <c r="B94" s="29">
        <v>4</v>
      </c>
      <c r="C94" t="s">
        <v>97</v>
      </c>
      <c r="D94" t="s">
        <v>158</v>
      </c>
      <c r="E94">
        <v>1</v>
      </c>
      <c r="F94" t="s">
        <v>30</v>
      </c>
      <c r="G94" t="s">
        <v>33</v>
      </c>
      <c r="H94" t="s">
        <v>64</v>
      </c>
      <c r="I94" t="s">
        <v>35</v>
      </c>
      <c r="J94" t="s">
        <v>37</v>
      </c>
    </row>
    <row r="95" spans="1:10" x14ac:dyDescent="0.3">
      <c r="A95" s="1">
        <v>44655</v>
      </c>
      <c r="B95" s="29">
        <v>4</v>
      </c>
      <c r="C95" t="s">
        <v>98</v>
      </c>
      <c r="D95" t="s">
        <v>158</v>
      </c>
      <c r="E95">
        <v>1</v>
      </c>
      <c r="F95" t="s">
        <v>30</v>
      </c>
      <c r="G95" t="s">
        <v>33</v>
      </c>
      <c r="H95" t="s">
        <v>65</v>
      </c>
      <c r="I95" t="s">
        <v>35</v>
      </c>
      <c r="J95" t="s">
        <v>37</v>
      </c>
    </row>
    <row r="96" spans="1:10" x14ac:dyDescent="0.3">
      <c r="A96" s="1">
        <v>44655</v>
      </c>
      <c r="B96" s="29">
        <v>4</v>
      </c>
      <c r="C96" t="s">
        <v>99</v>
      </c>
      <c r="D96" t="s">
        <v>158</v>
      </c>
      <c r="E96">
        <v>1</v>
      </c>
      <c r="F96" t="s">
        <v>30</v>
      </c>
      <c r="G96" t="s">
        <v>32</v>
      </c>
      <c r="H96" t="s">
        <v>65</v>
      </c>
      <c r="I96" t="s">
        <v>35</v>
      </c>
      <c r="J96" t="s">
        <v>36</v>
      </c>
    </row>
    <row r="97" spans="1:10" x14ac:dyDescent="0.3">
      <c r="A97" s="1">
        <v>44655</v>
      </c>
      <c r="B97" s="29">
        <v>4</v>
      </c>
      <c r="C97" t="s">
        <v>100</v>
      </c>
      <c r="D97" t="s">
        <v>158</v>
      </c>
      <c r="E97">
        <v>1</v>
      </c>
      <c r="F97" t="s">
        <v>31</v>
      </c>
      <c r="G97" t="s">
        <v>32</v>
      </c>
      <c r="H97" t="s">
        <v>65</v>
      </c>
      <c r="I97" t="s">
        <v>35</v>
      </c>
      <c r="J97" t="s">
        <v>36</v>
      </c>
    </row>
    <row r="98" spans="1:10" x14ac:dyDescent="0.3">
      <c r="A98" s="1">
        <v>44655</v>
      </c>
      <c r="B98" s="29">
        <v>4</v>
      </c>
      <c r="C98" t="s">
        <v>101</v>
      </c>
      <c r="D98" t="s">
        <v>158</v>
      </c>
      <c r="E98">
        <v>1</v>
      </c>
      <c r="F98" t="s">
        <v>31</v>
      </c>
      <c r="G98" t="s">
        <v>32</v>
      </c>
      <c r="H98" t="s">
        <v>64</v>
      </c>
      <c r="I98" t="s">
        <v>35</v>
      </c>
      <c r="J98" t="s">
        <v>36</v>
      </c>
    </row>
    <row r="99" spans="1:10" x14ac:dyDescent="0.3">
      <c r="A99" s="1">
        <v>44655</v>
      </c>
      <c r="B99" s="29">
        <v>4</v>
      </c>
      <c r="C99" t="s">
        <v>102</v>
      </c>
      <c r="D99" t="s">
        <v>158</v>
      </c>
      <c r="E99">
        <v>1</v>
      </c>
      <c r="F99" t="s">
        <v>31</v>
      </c>
      <c r="G99" t="s">
        <v>33</v>
      </c>
      <c r="H99" t="s">
        <v>65</v>
      </c>
      <c r="I99" t="s">
        <v>35</v>
      </c>
      <c r="J99" t="s">
        <v>36</v>
      </c>
    </row>
    <row r="100" spans="1:10" x14ac:dyDescent="0.3">
      <c r="A100" s="1">
        <v>44655</v>
      </c>
      <c r="B100" s="29">
        <v>4</v>
      </c>
      <c r="C100" t="s">
        <v>103</v>
      </c>
      <c r="D100" t="s">
        <v>158</v>
      </c>
      <c r="E100">
        <v>1</v>
      </c>
      <c r="F100" t="s">
        <v>31</v>
      </c>
      <c r="G100" t="s">
        <v>33</v>
      </c>
      <c r="H100" t="s">
        <v>64</v>
      </c>
      <c r="I100" t="s">
        <v>35</v>
      </c>
      <c r="J100" t="s">
        <v>36</v>
      </c>
    </row>
    <row r="101" spans="1:10" x14ac:dyDescent="0.3">
      <c r="A101" s="1">
        <v>44655</v>
      </c>
      <c r="B101" s="29">
        <v>4</v>
      </c>
      <c r="C101" t="s">
        <v>104</v>
      </c>
      <c r="D101" t="s">
        <v>158</v>
      </c>
      <c r="E101">
        <v>1</v>
      </c>
      <c r="F101" t="s">
        <v>31</v>
      </c>
      <c r="G101" t="s">
        <v>33</v>
      </c>
      <c r="H101" t="s">
        <v>64</v>
      </c>
      <c r="I101" t="s">
        <v>35</v>
      </c>
      <c r="J101" t="s">
        <v>36</v>
      </c>
    </row>
    <row r="102" spans="1:10" x14ac:dyDescent="0.3">
      <c r="A102" s="1">
        <v>44655</v>
      </c>
      <c r="B102" s="29">
        <v>4</v>
      </c>
      <c r="C102" t="s">
        <v>105</v>
      </c>
      <c r="D102" t="s">
        <v>158</v>
      </c>
      <c r="E102">
        <v>1</v>
      </c>
      <c r="F102" t="s">
        <v>31</v>
      </c>
      <c r="G102" t="s">
        <v>34</v>
      </c>
      <c r="H102" t="s">
        <v>64</v>
      </c>
      <c r="I102" t="s">
        <v>35</v>
      </c>
      <c r="J102" t="s">
        <v>36</v>
      </c>
    </row>
    <row r="103" spans="1:10" x14ac:dyDescent="0.3">
      <c r="A103" s="1">
        <v>44655</v>
      </c>
      <c r="B103" s="29">
        <v>4</v>
      </c>
      <c r="C103" t="s">
        <v>106</v>
      </c>
      <c r="D103" t="s">
        <v>158</v>
      </c>
      <c r="E103">
        <v>1</v>
      </c>
      <c r="F103" t="s">
        <v>30</v>
      </c>
      <c r="G103" t="s">
        <v>32</v>
      </c>
      <c r="H103" t="s">
        <v>69</v>
      </c>
      <c r="I103" t="s">
        <v>35</v>
      </c>
      <c r="J103" t="s">
        <v>38</v>
      </c>
    </row>
    <row r="104" spans="1:10" x14ac:dyDescent="0.3">
      <c r="A104" s="1">
        <v>44655</v>
      </c>
      <c r="B104" s="29">
        <v>4</v>
      </c>
      <c r="C104" t="s">
        <v>107</v>
      </c>
      <c r="D104" t="s">
        <v>158</v>
      </c>
      <c r="E104">
        <v>1</v>
      </c>
      <c r="F104" t="s">
        <v>30</v>
      </c>
      <c r="G104" t="s">
        <v>32</v>
      </c>
      <c r="H104" t="s">
        <v>64</v>
      </c>
      <c r="I104" t="s">
        <v>35</v>
      </c>
      <c r="J104" t="s">
        <v>38</v>
      </c>
    </row>
    <row r="105" spans="1:10" x14ac:dyDescent="0.3">
      <c r="A105" s="1">
        <v>44655</v>
      </c>
      <c r="B105" s="29">
        <v>4</v>
      </c>
      <c r="C105" t="s">
        <v>108</v>
      </c>
      <c r="D105" t="s">
        <v>158</v>
      </c>
      <c r="E105">
        <v>1</v>
      </c>
      <c r="F105" t="s">
        <v>30</v>
      </c>
      <c r="G105" t="s">
        <v>32</v>
      </c>
      <c r="H105" t="s">
        <v>64</v>
      </c>
      <c r="I105" t="s">
        <v>35</v>
      </c>
      <c r="J105" t="s">
        <v>38</v>
      </c>
    </row>
    <row r="106" spans="1:10" x14ac:dyDescent="0.3">
      <c r="A106" s="1">
        <v>44655</v>
      </c>
      <c r="B106" s="29">
        <v>4</v>
      </c>
      <c r="C106" t="s">
        <v>109</v>
      </c>
      <c r="D106" t="s">
        <v>158</v>
      </c>
      <c r="E106">
        <v>1</v>
      </c>
      <c r="F106" t="s">
        <v>30</v>
      </c>
      <c r="G106" t="s">
        <v>32</v>
      </c>
      <c r="H106" t="s">
        <v>65</v>
      </c>
      <c r="I106" t="s">
        <v>35</v>
      </c>
      <c r="J106" t="s">
        <v>38</v>
      </c>
    </row>
    <row r="107" spans="1:10" x14ac:dyDescent="0.3">
      <c r="A107" s="1">
        <v>44655</v>
      </c>
      <c r="B107" s="29">
        <v>4</v>
      </c>
      <c r="C107" t="s">
        <v>110</v>
      </c>
      <c r="D107" t="s">
        <v>158</v>
      </c>
      <c r="E107">
        <v>1</v>
      </c>
      <c r="F107" t="s">
        <v>30</v>
      </c>
      <c r="G107" t="s">
        <v>32</v>
      </c>
      <c r="H107" t="s">
        <v>65</v>
      </c>
      <c r="I107" t="s">
        <v>35</v>
      </c>
      <c r="J107" t="s">
        <v>38</v>
      </c>
    </row>
    <row r="108" spans="1:10" x14ac:dyDescent="0.3">
      <c r="A108" s="1">
        <v>44655</v>
      </c>
      <c r="B108" s="29">
        <v>4</v>
      </c>
      <c r="C108" t="s">
        <v>111</v>
      </c>
      <c r="D108" t="s">
        <v>158</v>
      </c>
      <c r="E108">
        <v>1</v>
      </c>
      <c r="F108" t="s">
        <v>30</v>
      </c>
      <c r="G108" t="s">
        <v>32</v>
      </c>
      <c r="H108" t="s">
        <v>65</v>
      </c>
      <c r="I108" t="s">
        <v>35</v>
      </c>
      <c r="J108" t="s">
        <v>38</v>
      </c>
    </row>
    <row r="109" spans="1:10" x14ac:dyDescent="0.3">
      <c r="A109" s="1">
        <v>44655</v>
      </c>
      <c r="B109" s="29">
        <v>4</v>
      </c>
      <c r="C109" t="s">
        <v>112</v>
      </c>
      <c r="D109" t="s">
        <v>158</v>
      </c>
      <c r="E109">
        <v>1</v>
      </c>
      <c r="F109" t="s">
        <v>30</v>
      </c>
      <c r="G109" t="s">
        <v>33</v>
      </c>
      <c r="H109" t="s">
        <v>69</v>
      </c>
      <c r="I109" t="s">
        <v>35</v>
      </c>
      <c r="J109" t="s">
        <v>38</v>
      </c>
    </row>
    <row r="110" spans="1:10" x14ac:dyDescent="0.3">
      <c r="A110" s="1">
        <v>44655</v>
      </c>
      <c r="B110" s="29">
        <v>4</v>
      </c>
      <c r="C110" t="s">
        <v>113</v>
      </c>
      <c r="D110" t="s">
        <v>158</v>
      </c>
      <c r="E110">
        <v>1</v>
      </c>
      <c r="F110" t="s">
        <v>31</v>
      </c>
      <c r="G110" t="s">
        <v>32</v>
      </c>
      <c r="H110" t="s">
        <v>69</v>
      </c>
      <c r="I110" t="s">
        <v>35</v>
      </c>
      <c r="J110" t="s">
        <v>38</v>
      </c>
    </row>
    <row r="111" spans="1:10" x14ac:dyDescent="0.3">
      <c r="A111" s="1">
        <v>44655</v>
      </c>
      <c r="B111" s="29">
        <v>4</v>
      </c>
      <c r="C111" t="s">
        <v>114</v>
      </c>
      <c r="D111" t="s">
        <v>158</v>
      </c>
      <c r="E111">
        <v>1</v>
      </c>
      <c r="F111" t="s">
        <v>30</v>
      </c>
      <c r="G111" t="s">
        <v>33</v>
      </c>
      <c r="H111" t="s">
        <v>64</v>
      </c>
      <c r="I111" t="s">
        <v>35</v>
      </c>
      <c r="J111" t="s">
        <v>38</v>
      </c>
    </row>
    <row r="112" spans="1:10" x14ac:dyDescent="0.3">
      <c r="A112" s="1">
        <v>44655</v>
      </c>
      <c r="B112" s="29">
        <v>4</v>
      </c>
      <c r="C112" t="s">
        <v>115</v>
      </c>
      <c r="D112" t="s">
        <v>158</v>
      </c>
      <c r="E112">
        <v>1</v>
      </c>
      <c r="F112" t="s">
        <v>30</v>
      </c>
      <c r="G112" t="s">
        <v>33</v>
      </c>
      <c r="H112" t="s">
        <v>65</v>
      </c>
      <c r="I112" t="s">
        <v>35</v>
      </c>
      <c r="J112" t="s">
        <v>38</v>
      </c>
    </row>
    <row r="113" spans="1:11" x14ac:dyDescent="0.3">
      <c r="A113" s="1">
        <v>44655</v>
      </c>
      <c r="B113" s="29">
        <v>4</v>
      </c>
      <c r="C113" t="s">
        <v>116</v>
      </c>
      <c r="D113" t="s">
        <v>158</v>
      </c>
      <c r="E113">
        <v>1</v>
      </c>
      <c r="F113" t="s">
        <v>31</v>
      </c>
      <c r="G113" t="s">
        <v>33</v>
      </c>
      <c r="H113" t="s">
        <v>64</v>
      </c>
      <c r="I113" t="s">
        <v>35</v>
      </c>
      <c r="J113" t="s">
        <v>39</v>
      </c>
    </row>
    <row r="114" spans="1:11" x14ac:dyDescent="0.3">
      <c r="A114" s="1">
        <v>44655</v>
      </c>
      <c r="B114" s="29">
        <v>4</v>
      </c>
      <c r="C114" t="s">
        <v>117</v>
      </c>
      <c r="D114" t="s">
        <v>158</v>
      </c>
      <c r="E114">
        <v>1</v>
      </c>
      <c r="F114" t="s">
        <v>31</v>
      </c>
      <c r="G114" t="s">
        <v>33</v>
      </c>
      <c r="H114" t="s">
        <v>69</v>
      </c>
      <c r="I114" t="s">
        <v>35</v>
      </c>
      <c r="J114" t="s">
        <v>39</v>
      </c>
    </row>
    <row r="115" spans="1:11" x14ac:dyDescent="0.3">
      <c r="A115" s="1">
        <v>44655</v>
      </c>
      <c r="B115" s="29">
        <v>4</v>
      </c>
      <c r="C115" t="s">
        <v>118</v>
      </c>
      <c r="D115" t="s">
        <v>158</v>
      </c>
      <c r="E115">
        <v>1</v>
      </c>
      <c r="F115" t="s">
        <v>31</v>
      </c>
      <c r="G115" t="s">
        <v>33</v>
      </c>
      <c r="H115" t="s">
        <v>64</v>
      </c>
      <c r="I115" t="s">
        <v>35</v>
      </c>
      <c r="J115" t="s">
        <v>39</v>
      </c>
    </row>
    <row r="116" spans="1:11" x14ac:dyDescent="0.3">
      <c r="A116" s="1">
        <v>44655</v>
      </c>
      <c r="B116" s="29">
        <v>4</v>
      </c>
      <c r="C116" t="s">
        <v>119</v>
      </c>
      <c r="D116" t="s">
        <v>158</v>
      </c>
      <c r="E116">
        <v>1</v>
      </c>
      <c r="F116" t="s">
        <v>31</v>
      </c>
      <c r="G116" t="s">
        <v>33</v>
      </c>
      <c r="H116" t="s">
        <v>64</v>
      </c>
      <c r="I116" t="s">
        <v>35</v>
      </c>
      <c r="J116" t="s">
        <v>39</v>
      </c>
    </row>
    <row r="117" spans="1:11" x14ac:dyDescent="0.3">
      <c r="A117" s="1">
        <v>44655</v>
      </c>
      <c r="B117" s="29">
        <v>4</v>
      </c>
      <c r="C117" t="s">
        <v>120</v>
      </c>
      <c r="D117" t="s">
        <v>158</v>
      </c>
      <c r="E117">
        <v>1</v>
      </c>
      <c r="F117" t="s">
        <v>31</v>
      </c>
      <c r="G117" t="s">
        <v>33</v>
      </c>
      <c r="H117" t="s">
        <v>65</v>
      </c>
      <c r="I117" t="s">
        <v>35</v>
      </c>
      <c r="J117" t="s">
        <v>39</v>
      </c>
    </row>
    <row r="118" spans="1:11" x14ac:dyDescent="0.3">
      <c r="A118" s="1">
        <v>44655</v>
      </c>
      <c r="B118" s="29">
        <v>4</v>
      </c>
      <c r="C118" t="s">
        <v>121</v>
      </c>
      <c r="D118" t="s">
        <v>158</v>
      </c>
      <c r="E118">
        <v>1</v>
      </c>
      <c r="F118" t="s">
        <v>31</v>
      </c>
      <c r="G118" t="s">
        <v>33</v>
      </c>
      <c r="H118" t="s">
        <v>64</v>
      </c>
      <c r="I118" t="s">
        <v>35</v>
      </c>
      <c r="J118" t="s">
        <v>39</v>
      </c>
    </row>
    <row r="119" spans="1:11" x14ac:dyDescent="0.3">
      <c r="A119" s="1">
        <v>44655</v>
      </c>
      <c r="B119" s="29">
        <v>4</v>
      </c>
      <c r="C119" t="s">
        <v>122</v>
      </c>
      <c r="D119" t="s">
        <v>158</v>
      </c>
      <c r="E119">
        <v>1</v>
      </c>
      <c r="F119" t="s">
        <v>31</v>
      </c>
      <c r="G119" t="s">
        <v>32</v>
      </c>
      <c r="H119" t="s">
        <v>69</v>
      </c>
      <c r="I119" t="s">
        <v>35</v>
      </c>
      <c r="J119" t="s">
        <v>39</v>
      </c>
    </row>
    <row r="120" spans="1:11" x14ac:dyDescent="0.3">
      <c r="A120" s="1">
        <v>44655</v>
      </c>
      <c r="B120" s="29">
        <v>4</v>
      </c>
      <c r="C120" t="s">
        <v>123</v>
      </c>
      <c r="D120" t="s">
        <v>158</v>
      </c>
      <c r="E120">
        <v>1</v>
      </c>
      <c r="F120" t="s">
        <v>31</v>
      </c>
      <c r="G120" t="s">
        <v>32</v>
      </c>
      <c r="H120" t="s">
        <v>64</v>
      </c>
      <c r="I120" t="s">
        <v>35</v>
      </c>
      <c r="J120" t="s">
        <v>39</v>
      </c>
    </row>
    <row r="121" spans="1:11" x14ac:dyDescent="0.3">
      <c r="A121" s="1">
        <v>44655</v>
      </c>
      <c r="B121" s="29">
        <v>4</v>
      </c>
      <c r="C121" t="s">
        <v>124</v>
      </c>
      <c r="D121" t="s">
        <v>158</v>
      </c>
      <c r="E121">
        <v>1</v>
      </c>
      <c r="F121" t="s">
        <v>31</v>
      </c>
      <c r="G121" t="s">
        <v>32</v>
      </c>
      <c r="H121" t="s">
        <v>65</v>
      </c>
      <c r="I121" t="s">
        <v>35</v>
      </c>
      <c r="J121" t="s">
        <v>39</v>
      </c>
    </row>
    <row r="122" spans="1:11" x14ac:dyDescent="0.3">
      <c r="A122" s="1">
        <v>44655</v>
      </c>
      <c r="B122" s="29">
        <v>4</v>
      </c>
      <c r="C122" t="s">
        <v>14</v>
      </c>
      <c r="D122" t="s">
        <v>158</v>
      </c>
      <c r="E122">
        <v>0</v>
      </c>
      <c r="F122" t="s">
        <v>31</v>
      </c>
      <c r="G122" t="s">
        <v>33</v>
      </c>
      <c r="H122" t="s">
        <v>64</v>
      </c>
      <c r="I122" t="s">
        <v>35</v>
      </c>
      <c r="J122" t="s">
        <v>38</v>
      </c>
    </row>
    <row r="123" spans="1:11" x14ac:dyDescent="0.3">
      <c r="A123" s="1">
        <v>44655</v>
      </c>
      <c r="B123" s="29">
        <v>4</v>
      </c>
      <c r="C123" t="s">
        <v>89</v>
      </c>
      <c r="D123" t="s">
        <v>158</v>
      </c>
      <c r="E123">
        <v>0</v>
      </c>
      <c r="F123" t="s">
        <v>30</v>
      </c>
      <c r="G123" t="s">
        <v>33</v>
      </c>
      <c r="H123" t="s">
        <v>64</v>
      </c>
      <c r="I123" t="s">
        <v>35</v>
      </c>
      <c r="J123" t="s">
        <v>38</v>
      </c>
    </row>
    <row r="124" spans="1:11" x14ac:dyDescent="0.3">
      <c r="A124" s="1">
        <v>44650</v>
      </c>
      <c r="B124" s="29">
        <v>1</v>
      </c>
      <c r="C124" t="s">
        <v>162</v>
      </c>
      <c r="D124" t="s">
        <v>159</v>
      </c>
      <c r="E124">
        <v>1</v>
      </c>
      <c r="F124" t="s">
        <v>30</v>
      </c>
      <c r="G124" t="s">
        <v>34</v>
      </c>
      <c r="I124" t="s">
        <v>161</v>
      </c>
    </row>
    <row r="125" spans="1:11" x14ac:dyDescent="0.3">
      <c r="A125" s="1">
        <v>44650</v>
      </c>
      <c r="B125" s="29">
        <v>1</v>
      </c>
      <c r="C125" t="s">
        <v>163</v>
      </c>
      <c r="D125" t="s">
        <v>159</v>
      </c>
      <c r="E125">
        <v>1</v>
      </c>
      <c r="F125" t="s">
        <v>30</v>
      </c>
      <c r="G125" t="s">
        <v>34</v>
      </c>
      <c r="I125" t="s">
        <v>161</v>
      </c>
      <c r="K125" t="s">
        <v>166</v>
      </c>
    </row>
    <row r="126" spans="1:11" x14ac:dyDescent="0.3">
      <c r="A126" s="1">
        <v>44650</v>
      </c>
      <c r="B126" s="29">
        <v>1</v>
      </c>
      <c r="C126" t="s">
        <v>164</v>
      </c>
      <c r="D126" t="s">
        <v>159</v>
      </c>
      <c r="E126">
        <v>1</v>
      </c>
      <c r="F126" t="s">
        <v>31</v>
      </c>
      <c r="G126" t="s">
        <v>33</v>
      </c>
      <c r="I126" t="s">
        <v>161</v>
      </c>
    </row>
    <row r="127" spans="1:11" x14ac:dyDescent="0.3">
      <c r="A127" s="1">
        <v>44650</v>
      </c>
      <c r="B127" s="29">
        <v>1</v>
      </c>
      <c r="C127" t="s">
        <v>165</v>
      </c>
      <c r="D127" t="s">
        <v>159</v>
      </c>
      <c r="E127">
        <v>1</v>
      </c>
      <c r="F127" t="s">
        <v>31</v>
      </c>
      <c r="G127" t="s">
        <v>32</v>
      </c>
      <c r="I127" t="s">
        <v>161</v>
      </c>
    </row>
    <row r="128" spans="1:11" x14ac:dyDescent="0.3">
      <c r="A128" s="1">
        <v>44650</v>
      </c>
      <c r="B128" s="29">
        <v>1</v>
      </c>
      <c r="C128" t="s">
        <v>167</v>
      </c>
      <c r="D128" t="s">
        <v>158</v>
      </c>
      <c r="E128">
        <v>1</v>
      </c>
      <c r="F128" t="s">
        <v>30</v>
      </c>
      <c r="G128" t="s">
        <v>32</v>
      </c>
      <c r="H128" t="s">
        <v>64</v>
      </c>
      <c r="I128" t="s">
        <v>161</v>
      </c>
    </row>
    <row r="129" spans="1:9" x14ac:dyDescent="0.3">
      <c r="A129" s="1">
        <v>44650</v>
      </c>
      <c r="B129" s="29">
        <v>1</v>
      </c>
      <c r="C129" t="s">
        <v>168</v>
      </c>
      <c r="D129" t="s">
        <v>158</v>
      </c>
      <c r="E129">
        <v>1</v>
      </c>
      <c r="F129" t="s">
        <v>30</v>
      </c>
      <c r="G129" t="s">
        <v>34</v>
      </c>
      <c r="H129" t="s">
        <v>69</v>
      </c>
      <c r="I129" t="s">
        <v>161</v>
      </c>
    </row>
    <row r="130" spans="1:9" x14ac:dyDescent="0.3">
      <c r="A130" s="1">
        <v>44650</v>
      </c>
      <c r="B130" s="29">
        <v>1</v>
      </c>
      <c r="C130" t="s">
        <v>169</v>
      </c>
      <c r="D130" t="s">
        <v>158</v>
      </c>
      <c r="E130">
        <v>1</v>
      </c>
      <c r="F130" t="s">
        <v>30</v>
      </c>
      <c r="G130" t="s">
        <v>32</v>
      </c>
      <c r="H130" t="s">
        <v>64</v>
      </c>
      <c r="I130" t="s">
        <v>161</v>
      </c>
    </row>
    <row r="131" spans="1:9" x14ac:dyDescent="0.3">
      <c r="A131" s="1">
        <v>44650</v>
      </c>
      <c r="B131" s="29">
        <v>1</v>
      </c>
      <c r="C131" t="s">
        <v>170</v>
      </c>
      <c r="D131" t="s">
        <v>158</v>
      </c>
      <c r="E131">
        <v>1</v>
      </c>
      <c r="F131" t="s">
        <v>31</v>
      </c>
      <c r="G131" t="s">
        <v>34</v>
      </c>
      <c r="H131" t="s">
        <v>64</v>
      </c>
      <c r="I131" t="s">
        <v>161</v>
      </c>
    </row>
    <row r="132" spans="1:9" x14ac:dyDescent="0.3">
      <c r="A132" s="1">
        <v>44650</v>
      </c>
      <c r="B132" s="29">
        <v>1</v>
      </c>
      <c r="C132" t="s">
        <v>171</v>
      </c>
      <c r="D132" t="s">
        <v>158</v>
      </c>
      <c r="E132">
        <v>1</v>
      </c>
      <c r="F132" t="s">
        <v>31</v>
      </c>
      <c r="G132" t="s">
        <v>34</v>
      </c>
      <c r="H132" t="s">
        <v>64</v>
      </c>
      <c r="I132" t="s">
        <v>161</v>
      </c>
    </row>
    <row r="133" spans="1:9" x14ac:dyDescent="0.3">
      <c r="A133" s="1">
        <v>44650</v>
      </c>
      <c r="B133" s="29">
        <v>1</v>
      </c>
      <c r="C133" t="s">
        <v>172</v>
      </c>
      <c r="D133" t="s">
        <v>158</v>
      </c>
      <c r="E133">
        <v>1</v>
      </c>
      <c r="F133" t="s">
        <v>31</v>
      </c>
      <c r="G133" t="s">
        <v>32</v>
      </c>
      <c r="H133" t="s">
        <v>65</v>
      </c>
      <c r="I133" t="s">
        <v>161</v>
      </c>
    </row>
    <row r="134" spans="1:9" x14ac:dyDescent="0.3">
      <c r="A134" s="1">
        <v>44650</v>
      </c>
      <c r="B134" s="29">
        <v>1</v>
      </c>
      <c r="C134" t="s">
        <v>173</v>
      </c>
      <c r="D134" t="s">
        <v>158</v>
      </c>
      <c r="E134">
        <v>1</v>
      </c>
      <c r="F134" t="s">
        <v>31</v>
      </c>
      <c r="G134" t="s">
        <v>34</v>
      </c>
      <c r="H134" t="s">
        <v>64</v>
      </c>
      <c r="I134" t="s">
        <v>161</v>
      </c>
    </row>
    <row r="135" spans="1:9" x14ac:dyDescent="0.3">
      <c r="A135" s="1">
        <v>44651</v>
      </c>
      <c r="B135" s="29">
        <v>2</v>
      </c>
      <c r="C135" t="s">
        <v>173</v>
      </c>
      <c r="D135" t="s">
        <v>158</v>
      </c>
      <c r="E135">
        <v>0</v>
      </c>
      <c r="F135" t="s">
        <v>31</v>
      </c>
      <c r="G135" t="s">
        <v>34</v>
      </c>
      <c r="H135" t="s">
        <v>69</v>
      </c>
      <c r="I135" t="s">
        <v>161</v>
      </c>
    </row>
    <row r="136" spans="1:9" x14ac:dyDescent="0.3">
      <c r="A136" s="1">
        <v>44651</v>
      </c>
      <c r="B136" s="29">
        <v>2</v>
      </c>
      <c r="C136" t="s">
        <v>174</v>
      </c>
      <c r="D136" t="s">
        <v>158</v>
      </c>
      <c r="E136">
        <v>1</v>
      </c>
      <c r="F136" t="s">
        <v>31</v>
      </c>
      <c r="G136" t="s">
        <v>33</v>
      </c>
      <c r="H136" t="s">
        <v>69</v>
      </c>
      <c r="I136" t="s">
        <v>161</v>
      </c>
    </row>
    <row r="137" spans="1:9" x14ac:dyDescent="0.3">
      <c r="A137" s="1">
        <v>44651</v>
      </c>
      <c r="B137" s="29">
        <v>2</v>
      </c>
      <c r="C137" t="s">
        <v>175</v>
      </c>
      <c r="D137" t="s">
        <v>158</v>
      </c>
      <c r="E137">
        <v>1</v>
      </c>
      <c r="F137" t="s">
        <v>31</v>
      </c>
      <c r="G137" t="s">
        <v>33</v>
      </c>
      <c r="H137" t="s">
        <v>69</v>
      </c>
      <c r="I137" t="s">
        <v>161</v>
      </c>
    </row>
    <row r="138" spans="1:9" x14ac:dyDescent="0.3">
      <c r="A138" s="1">
        <v>44652</v>
      </c>
      <c r="B138" s="29">
        <v>3</v>
      </c>
      <c r="C138" t="s">
        <v>176</v>
      </c>
      <c r="D138" t="s">
        <v>158</v>
      </c>
      <c r="E138">
        <v>0</v>
      </c>
      <c r="F138" t="s">
        <v>31</v>
      </c>
      <c r="G138" t="s">
        <v>33</v>
      </c>
      <c r="H138" t="s">
        <v>69</v>
      </c>
      <c r="I138" t="s">
        <v>161</v>
      </c>
    </row>
    <row r="139" spans="1:9" x14ac:dyDescent="0.3">
      <c r="A139" s="1">
        <v>44652</v>
      </c>
      <c r="B139" s="29">
        <v>3</v>
      </c>
      <c r="C139" t="s">
        <v>177</v>
      </c>
      <c r="D139" t="s">
        <v>158</v>
      </c>
      <c r="E139">
        <v>0</v>
      </c>
      <c r="F139" t="s">
        <v>30</v>
      </c>
      <c r="G139" t="s">
        <v>32</v>
      </c>
      <c r="H139" t="s">
        <v>65</v>
      </c>
      <c r="I139" t="s">
        <v>161</v>
      </c>
    </row>
    <row r="140" spans="1:9" x14ac:dyDescent="0.3">
      <c r="A140" s="1">
        <v>44652</v>
      </c>
      <c r="B140" s="29">
        <v>3</v>
      </c>
      <c r="C140" t="s">
        <v>178</v>
      </c>
      <c r="D140" t="s">
        <v>158</v>
      </c>
      <c r="E140">
        <v>1</v>
      </c>
      <c r="F140" t="s">
        <v>30</v>
      </c>
      <c r="G140" t="s">
        <v>32</v>
      </c>
      <c r="H140" t="s">
        <v>65</v>
      </c>
      <c r="I140" t="s">
        <v>161</v>
      </c>
    </row>
    <row r="141" spans="1:9" x14ac:dyDescent="0.3">
      <c r="A141" s="1">
        <v>44652</v>
      </c>
      <c r="B141" s="29">
        <v>3</v>
      </c>
      <c r="C141" t="s">
        <v>169</v>
      </c>
      <c r="D141" t="s">
        <v>158</v>
      </c>
      <c r="E141">
        <v>1</v>
      </c>
      <c r="F141" t="s">
        <v>31</v>
      </c>
      <c r="G141" t="s">
        <v>34</v>
      </c>
      <c r="H141" t="s">
        <v>65</v>
      </c>
      <c r="I141" t="s">
        <v>161</v>
      </c>
    </row>
    <row r="142" spans="1:9" x14ac:dyDescent="0.3">
      <c r="A142" s="1">
        <v>44652</v>
      </c>
      <c r="B142" s="29">
        <v>3</v>
      </c>
      <c r="C142" t="s">
        <v>165</v>
      </c>
      <c r="D142" t="s">
        <v>159</v>
      </c>
      <c r="E142">
        <v>0</v>
      </c>
      <c r="F142" t="s">
        <v>31</v>
      </c>
      <c r="G142" t="s">
        <v>34</v>
      </c>
      <c r="I142" t="s">
        <v>161</v>
      </c>
    </row>
    <row r="143" spans="1:9" x14ac:dyDescent="0.3">
      <c r="A143" s="1">
        <v>44652</v>
      </c>
      <c r="B143" s="29">
        <v>3</v>
      </c>
      <c r="C143" t="s">
        <v>171</v>
      </c>
      <c r="D143" t="s">
        <v>158</v>
      </c>
      <c r="E143">
        <v>0</v>
      </c>
      <c r="F143" t="s">
        <v>31</v>
      </c>
      <c r="G143" t="s">
        <v>34</v>
      </c>
      <c r="H143" t="s">
        <v>64</v>
      </c>
      <c r="I143" t="s">
        <v>161</v>
      </c>
    </row>
    <row r="144" spans="1:9" x14ac:dyDescent="0.3">
      <c r="A144" s="1">
        <v>44652</v>
      </c>
      <c r="B144" s="29">
        <v>3</v>
      </c>
      <c r="C144" t="s">
        <v>172</v>
      </c>
      <c r="D144" t="s">
        <v>158</v>
      </c>
      <c r="E144">
        <v>0</v>
      </c>
      <c r="F144" t="s">
        <v>31</v>
      </c>
      <c r="G144" t="s">
        <v>33</v>
      </c>
      <c r="H144" t="s">
        <v>64</v>
      </c>
      <c r="I144" t="s">
        <v>161</v>
      </c>
    </row>
    <row r="145" spans="1:11" x14ac:dyDescent="0.3">
      <c r="A145" s="1">
        <v>44652</v>
      </c>
      <c r="B145" s="29">
        <v>3</v>
      </c>
      <c r="C145" t="s">
        <v>173</v>
      </c>
      <c r="D145" t="s">
        <v>158</v>
      </c>
      <c r="E145">
        <v>0</v>
      </c>
      <c r="F145" t="s">
        <v>31</v>
      </c>
      <c r="G145" t="s">
        <v>33</v>
      </c>
      <c r="H145" t="s">
        <v>65</v>
      </c>
      <c r="I145" t="s">
        <v>161</v>
      </c>
      <c r="K145" t="s">
        <v>292</v>
      </c>
    </row>
    <row r="146" spans="1:11" x14ac:dyDescent="0.3">
      <c r="A146" s="1">
        <v>44652</v>
      </c>
      <c r="B146" s="29">
        <v>3</v>
      </c>
      <c r="C146" t="s">
        <v>174</v>
      </c>
      <c r="D146" t="s">
        <v>158</v>
      </c>
      <c r="E146">
        <v>0</v>
      </c>
      <c r="F146" t="s">
        <v>31</v>
      </c>
      <c r="G146" t="s">
        <v>34</v>
      </c>
      <c r="H146" t="s">
        <v>69</v>
      </c>
      <c r="I146" t="s">
        <v>161</v>
      </c>
    </row>
    <row r="147" spans="1:11" x14ac:dyDescent="0.3">
      <c r="A147" s="1">
        <v>44654</v>
      </c>
      <c r="B147" s="29">
        <v>4</v>
      </c>
      <c r="C147" t="s">
        <v>182</v>
      </c>
      <c r="D147" t="s">
        <v>159</v>
      </c>
      <c r="E147">
        <v>1</v>
      </c>
      <c r="F147" t="s">
        <v>31</v>
      </c>
      <c r="G147" t="s">
        <v>33</v>
      </c>
      <c r="I147" t="s">
        <v>161</v>
      </c>
    </row>
    <row r="148" spans="1:11" x14ac:dyDescent="0.3">
      <c r="A148" s="1">
        <v>44654</v>
      </c>
      <c r="B148" s="29">
        <v>4</v>
      </c>
      <c r="C148" t="s">
        <v>167</v>
      </c>
      <c r="D148" t="s">
        <v>158</v>
      </c>
      <c r="E148">
        <v>0</v>
      </c>
      <c r="F148" t="s">
        <v>31</v>
      </c>
      <c r="G148" t="s">
        <v>32</v>
      </c>
      <c r="H148" t="s">
        <v>65</v>
      </c>
      <c r="I148" t="s">
        <v>161</v>
      </c>
    </row>
    <row r="149" spans="1:11" x14ac:dyDescent="0.3">
      <c r="A149" s="1">
        <v>44654</v>
      </c>
      <c r="B149" s="29">
        <v>4</v>
      </c>
      <c r="C149" t="s">
        <v>171</v>
      </c>
      <c r="D149" t="s">
        <v>158</v>
      </c>
      <c r="E149">
        <v>0</v>
      </c>
      <c r="F149" t="s">
        <v>31</v>
      </c>
      <c r="G149" t="s">
        <v>34</v>
      </c>
      <c r="H149" t="s">
        <v>64</v>
      </c>
      <c r="I149" t="s">
        <v>161</v>
      </c>
    </row>
    <row r="150" spans="1:11" x14ac:dyDescent="0.3">
      <c r="A150" s="1">
        <v>44654</v>
      </c>
      <c r="B150" s="29">
        <v>4</v>
      </c>
      <c r="C150" t="s">
        <v>173</v>
      </c>
      <c r="D150" t="s">
        <v>158</v>
      </c>
      <c r="E150">
        <v>0</v>
      </c>
      <c r="F150" t="s">
        <v>30</v>
      </c>
      <c r="G150" t="s">
        <v>33</v>
      </c>
      <c r="H150" t="s">
        <v>64</v>
      </c>
      <c r="I150" t="s">
        <v>161</v>
      </c>
    </row>
    <row r="151" spans="1:11" x14ac:dyDescent="0.3">
      <c r="A151" s="1">
        <v>44654</v>
      </c>
      <c r="B151" s="29">
        <v>4</v>
      </c>
      <c r="C151" t="s">
        <v>174</v>
      </c>
      <c r="D151" t="s">
        <v>158</v>
      </c>
      <c r="E151">
        <v>0</v>
      </c>
      <c r="F151" t="s">
        <v>30</v>
      </c>
      <c r="G151" t="s">
        <v>33</v>
      </c>
      <c r="H151" t="s">
        <v>64</v>
      </c>
      <c r="I151" t="s">
        <v>161</v>
      </c>
    </row>
    <row r="152" spans="1:11" x14ac:dyDescent="0.3">
      <c r="A152" s="1">
        <v>44654</v>
      </c>
      <c r="B152" s="29">
        <v>4</v>
      </c>
      <c r="C152" t="s">
        <v>175</v>
      </c>
      <c r="D152" t="s">
        <v>158</v>
      </c>
      <c r="E152">
        <v>0</v>
      </c>
      <c r="F152" t="s">
        <v>31</v>
      </c>
      <c r="G152" t="s">
        <v>33</v>
      </c>
      <c r="H152" t="s">
        <v>65</v>
      </c>
      <c r="I152" t="s">
        <v>161</v>
      </c>
    </row>
    <row r="153" spans="1:11" x14ac:dyDescent="0.3">
      <c r="A153" s="1">
        <v>44654</v>
      </c>
      <c r="B153" s="29">
        <v>4</v>
      </c>
      <c r="C153" t="s">
        <v>179</v>
      </c>
      <c r="D153" t="s">
        <v>158</v>
      </c>
      <c r="E153">
        <v>1</v>
      </c>
      <c r="F153" t="s">
        <v>31</v>
      </c>
      <c r="G153" t="s">
        <v>32</v>
      </c>
      <c r="H153" t="s">
        <v>64</v>
      </c>
      <c r="I153" t="s">
        <v>161</v>
      </c>
    </row>
    <row r="154" spans="1:11" x14ac:dyDescent="0.3">
      <c r="A154" s="1">
        <v>44654</v>
      </c>
      <c r="B154" s="29">
        <v>4</v>
      </c>
      <c r="C154" t="s">
        <v>180</v>
      </c>
      <c r="D154" t="s">
        <v>158</v>
      </c>
      <c r="E154">
        <v>1</v>
      </c>
      <c r="F154" t="s">
        <v>31</v>
      </c>
      <c r="G154" t="s">
        <v>32</v>
      </c>
      <c r="H154" t="s">
        <v>65</v>
      </c>
      <c r="I154" t="s">
        <v>161</v>
      </c>
    </row>
    <row r="155" spans="1:11" x14ac:dyDescent="0.3">
      <c r="A155" s="1">
        <v>44654</v>
      </c>
      <c r="B155" s="29">
        <v>4</v>
      </c>
      <c r="C155" t="s">
        <v>181</v>
      </c>
      <c r="D155" t="s">
        <v>158</v>
      </c>
      <c r="E155">
        <v>1</v>
      </c>
      <c r="F155" t="s">
        <v>31</v>
      </c>
      <c r="G155" t="s">
        <v>32</v>
      </c>
      <c r="H155" t="s">
        <v>69</v>
      </c>
      <c r="I155" t="s">
        <v>161</v>
      </c>
    </row>
    <row r="156" spans="1:11" x14ac:dyDescent="0.3">
      <c r="A156" s="1">
        <v>44651</v>
      </c>
      <c r="B156" s="29">
        <v>1</v>
      </c>
      <c r="C156" t="s">
        <v>183</v>
      </c>
      <c r="D156" t="s">
        <v>159</v>
      </c>
      <c r="E156">
        <v>1</v>
      </c>
      <c r="F156" t="s">
        <v>30</v>
      </c>
      <c r="G156" t="s">
        <v>33</v>
      </c>
      <c r="I156" t="s">
        <v>190</v>
      </c>
    </row>
    <row r="157" spans="1:11" x14ac:dyDescent="0.3">
      <c r="A157" s="1">
        <v>44651</v>
      </c>
      <c r="B157" s="29">
        <v>1</v>
      </c>
      <c r="C157" t="s">
        <v>184</v>
      </c>
      <c r="D157" t="s">
        <v>158</v>
      </c>
      <c r="E157">
        <v>1</v>
      </c>
      <c r="F157" t="s">
        <v>30</v>
      </c>
      <c r="G157" t="s">
        <v>34</v>
      </c>
      <c r="H157" t="s">
        <v>64</v>
      </c>
      <c r="I157" t="s">
        <v>190</v>
      </c>
    </row>
    <row r="158" spans="1:11" x14ac:dyDescent="0.3">
      <c r="A158" s="1">
        <v>44651</v>
      </c>
      <c r="B158" s="29">
        <v>1</v>
      </c>
      <c r="C158" t="s">
        <v>185</v>
      </c>
      <c r="D158" t="s">
        <v>158</v>
      </c>
      <c r="E158">
        <v>1</v>
      </c>
      <c r="F158" t="s">
        <v>31</v>
      </c>
      <c r="G158" t="s">
        <v>34</v>
      </c>
      <c r="H158" t="s">
        <v>65</v>
      </c>
      <c r="I158" t="s">
        <v>190</v>
      </c>
    </row>
    <row r="159" spans="1:11" x14ac:dyDescent="0.3">
      <c r="A159" s="1">
        <v>44651</v>
      </c>
      <c r="B159" s="29">
        <v>1</v>
      </c>
      <c r="C159" t="s">
        <v>186</v>
      </c>
      <c r="D159" t="s">
        <v>158</v>
      </c>
      <c r="E159">
        <v>1</v>
      </c>
      <c r="F159" t="s">
        <v>31</v>
      </c>
      <c r="G159" t="s">
        <v>34</v>
      </c>
      <c r="H159" t="s">
        <v>69</v>
      </c>
      <c r="I159" t="s">
        <v>190</v>
      </c>
    </row>
    <row r="160" spans="1:11" x14ac:dyDescent="0.3">
      <c r="A160" s="1">
        <v>44651</v>
      </c>
      <c r="B160" s="29">
        <v>1</v>
      </c>
      <c r="C160" t="s">
        <v>187</v>
      </c>
      <c r="D160" t="s">
        <v>158</v>
      </c>
      <c r="E160">
        <v>1</v>
      </c>
      <c r="F160" t="s">
        <v>31</v>
      </c>
      <c r="G160" t="s">
        <v>32</v>
      </c>
      <c r="H160" t="s">
        <v>69</v>
      </c>
      <c r="I160" t="s">
        <v>190</v>
      </c>
    </row>
    <row r="161" spans="1:9" x14ac:dyDescent="0.3">
      <c r="A161" s="1">
        <v>44651</v>
      </c>
      <c r="B161" s="29">
        <v>1</v>
      </c>
      <c r="C161" t="s">
        <v>188</v>
      </c>
      <c r="D161" t="s">
        <v>158</v>
      </c>
      <c r="E161">
        <v>1</v>
      </c>
      <c r="F161" t="s">
        <v>31</v>
      </c>
      <c r="G161" t="s">
        <v>34</v>
      </c>
      <c r="H161" t="s">
        <v>69</v>
      </c>
      <c r="I161" t="s">
        <v>190</v>
      </c>
    </row>
    <row r="162" spans="1:9" x14ac:dyDescent="0.3">
      <c r="A162" s="1">
        <v>44651</v>
      </c>
      <c r="B162" s="29">
        <v>1</v>
      </c>
      <c r="C162" t="s">
        <v>189</v>
      </c>
      <c r="D162" t="s">
        <v>158</v>
      </c>
      <c r="E162">
        <v>1</v>
      </c>
      <c r="F162" t="s">
        <v>31</v>
      </c>
      <c r="G162" t="s">
        <v>33</v>
      </c>
      <c r="H162" t="s">
        <v>69</v>
      </c>
      <c r="I162" t="s">
        <v>190</v>
      </c>
    </row>
    <row r="163" spans="1:9" x14ac:dyDescent="0.3">
      <c r="A163" s="1">
        <v>44653</v>
      </c>
      <c r="B163" s="29">
        <v>2</v>
      </c>
      <c r="C163" t="s">
        <v>185</v>
      </c>
      <c r="D163" t="s">
        <v>158</v>
      </c>
      <c r="E163">
        <v>0</v>
      </c>
      <c r="F163" t="s">
        <v>31</v>
      </c>
      <c r="G163" t="s">
        <v>34</v>
      </c>
      <c r="H163" t="s">
        <v>69</v>
      </c>
      <c r="I163" t="s">
        <v>190</v>
      </c>
    </row>
    <row r="164" spans="1:9" x14ac:dyDescent="0.3">
      <c r="A164" s="1">
        <v>44653</v>
      </c>
      <c r="B164" s="29">
        <v>2</v>
      </c>
      <c r="C164" t="s">
        <v>186</v>
      </c>
      <c r="D164" t="s">
        <v>158</v>
      </c>
      <c r="E164">
        <v>0</v>
      </c>
      <c r="F164" t="s">
        <v>31</v>
      </c>
      <c r="G164" t="s">
        <v>34</v>
      </c>
      <c r="H164" t="s">
        <v>64</v>
      </c>
      <c r="I164" t="s">
        <v>190</v>
      </c>
    </row>
    <row r="165" spans="1:9" x14ac:dyDescent="0.3">
      <c r="A165" s="1">
        <v>44653</v>
      </c>
      <c r="B165" s="29">
        <v>2</v>
      </c>
      <c r="C165" t="s">
        <v>187</v>
      </c>
      <c r="D165" t="s">
        <v>158</v>
      </c>
      <c r="E165">
        <v>0</v>
      </c>
      <c r="F165" t="s">
        <v>30</v>
      </c>
      <c r="G165" t="s">
        <v>32</v>
      </c>
      <c r="H165" t="s">
        <v>69</v>
      </c>
      <c r="I165" t="s">
        <v>190</v>
      </c>
    </row>
    <row r="166" spans="1:9" x14ac:dyDescent="0.3">
      <c r="A166" s="1">
        <v>44653</v>
      </c>
      <c r="B166" s="29">
        <v>2</v>
      </c>
      <c r="C166" t="s">
        <v>189</v>
      </c>
      <c r="D166" t="s">
        <v>158</v>
      </c>
      <c r="E166">
        <v>0</v>
      </c>
      <c r="F166" t="s">
        <v>31</v>
      </c>
      <c r="G166" t="s">
        <v>33</v>
      </c>
      <c r="H166" t="s">
        <v>64</v>
      </c>
      <c r="I166" t="s">
        <v>190</v>
      </c>
    </row>
    <row r="167" spans="1:9" x14ac:dyDescent="0.3">
      <c r="A167" s="1">
        <v>44653</v>
      </c>
      <c r="B167" s="29">
        <v>2</v>
      </c>
      <c r="C167" t="s">
        <v>191</v>
      </c>
      <c r="D167" t="s">
        <v>158</v>
      </c>
      <c r="E167">
        <v>1</v>
      </c>
      <c r="F167" t="s">
        <v>30</v>
      </c>
      <c r="G167" t="s">
        <v>34</v>
      </c>
      <c r="H167" t="s">
        <v>69</v>
      </c>
      <c r="I167" t="s">
        <v>190</v>
      </c>
    </row>
    <row r="168" spans="1:9" x14ac:dyDescent="0.3">
      <c r="A168" s="1">
        <v>44653</v>
      </c>
      <c r="B168" s="29">
        <v>2</v>
      </c>
      <c r="C168" t="s">
        <v>192</v>
      </c>
      <c r="D168" t="s">
        <v>158</v>
      </c>
      <c r="E168">
        <v>1</v>
      </c>
      <c r="F168" t="s">
        <v>30</v>
      </c>
      <c r="G168" t="s">
        <v>34</v>
      </c>
      <c r="H168" t="s">
        <v>69</v>
      </c>
      <c r="I168" t="s">
        <v>190</v>
      </c>
    </row>
    <row r="169" spans="1:9" x14ac:dyDescent="0.3">
      <c r="A169" s="1">
        <v>44653</v>
      </c>
      <c r="B169" s="29">
        <v>2</v>
      </c>
      <c r="C169" t="s">
        <v>193</v>
      </c>
      <c r="D169" t="s">
        <v>158</v>
      </c>
      <c r="E169">
        <v>1</v>
      </c>
      <c r="F169" t="s">
        <v>30</v>
      </c>
      <c r="G169" t="s">
        <v>34</v>
      </c>
      <c r="H169" t="s">
        <v>69</v>
      </c>
      <c r="I169" t="s">
        <v>190</v>
      </c>
    </row>
    <row r="170" spans="1:9" x14ac:dyDescent="0.3">
      <c r="A170" s="1">
        <v>44653</v>
      </c>
      <c r="B170" s="29">
        <v>2</v>
      </c>
      <c r="C170" t="s">
        <v>194</v>
      </c>
      <c r="D170" t="s">
        <v>158</v>
      </c>
      <c r="E170">
        <v>1</v>
      </c>
      <c r="F170" t="s">
        <v>30</v>
      </c>
      <c r="G170" t="s">
        <v>33</v>
      </c>
      <c r="H170" t="s">
        <v>69</v>
      </c>
      <c r="I170" t="s">
        <v>190</v>
      </c>
    </row>
    <row r="171" spans="1:9" x14ac:dyDescent="0.3">
      <c r="A171" s="1">
        <v>44653</v>
      </c>
      <c r="B171" s="29">
        <v>2</v>
      </c>
      <c r="C171" t="s">
        <v>195</v>
      </c>
      <c r="D171" t="s">
        <v>158</v>
      </c>
      <c r="E171">
        <v>1</v>
      </c>
      <c r="F171" t="s">
        <v>30</v>
      </c>
      <c r="G171" t="s">
        <v>33</v>
      </c>
      <c r="H171" t="s">
        <v>69</v>
      </c>
      <c r="I171" t="s">
        <v>190</v>
      </c>
    </row>
    <row r="172" spans="1:9" x14ac:dyDescent="0.3">
      <c r="A172" s="1">
        <v>44653</v>
      </c>
      <c r="B172" s="29">
        <v>2</v>
      </c>
      <c r="C172" t="s">
        <v>196</v>
      </c>
      <c r="D172" t="s">
        <v>158</v>
      </c>
      <c r="E172">
        <v>1</v>
      </c>
      <c r="F172" t="s">
        <v>30</v>
      </c>
      <c r="G172" t="s">
        <v>33</v>
      </c>
      <c r="H172" t="s">
        <v>69</v>
      </c>
      <c r="I172" t="s">
        <v>190</v>
      </c>
    </row>
    <row r="173" spans="1:9" x14ac:dyDescent="0.3">
      <c r="A173" s="1">
        <v>44653</v>
      </c>
      <c r="B173" s="29">
        <v>2</v>
      </c>
      <c r="C173" t="s">
        <v>197</v>
      </c>
      <c r="D173" t="s">
        <v>158</v>
      </c>
      <c r="E173">
        <v>1</v>
      </c>
      <c r="F173" t="s">
        <v>30</v>
      </c>
      <c r="G173" t="s">
        <v>33</v>
      </c>
      <c r="H173" t="s">
        <v>69</v>
      </c>
      <c r="I173" t="s">
        <v>190</v>
      </c>
    </row>
    <row r="174" spans="1:9" x14ac:dyDescent="0.3">
      <c r="A174" s="1">
        <v>44653</v>
      </c>
      <c r="B174" s="29">
        <v>2</v>
      </c>
      <c r="C174" t="s">
        <v>198</v>
      </c>
      <c r="D174" t="s">
        <v>158</v>
      </c>
      <c r="E174">
        <v>1</v>
      </c>
      <c r="F174" t="s">
        <v>30</v>
      </c>
      <c r="G174" t="s">
        <v>32</v>
      </c>
      <c r="H174" t="s">
        <v>69</v>
      </c>
      <c r="I174" t="s">
        <v>190</v>
      </c>
    </row>
    <row r="175" spans="1:9" x14ac:dyDescent="0.3">
      <c r="A175" s="1">
        <v>44653</v>
      </c>
      <c r="B175" s="29">
        <v>2</v>
      </c>
      <c r="C175" t="s">
        <v>199</v>
      </c>
      <c r="D175" t="s">
        <v>158</v>
      </c>
      <c r="E175">
        <v>1</v>
      </c>
      <c r="F175" t="s">
        <v>30</v>
      </c>
      <c r="G175" t="s">
        <v>32</v>
      </c>
      <c r="H175" t="s">
        <v>69</v>
      </c>
      <c r="I175" t="s">
        <v>190</v>
      </c>
    </row>
    <row r="176" spans="1:9" x14ac:dyDescent="0.3">
      <c r="A176" s="1">
        <v>44653</v>
      </c>
      <c r="B176" s="29">
        <v>2</v>
      </c>
      <c r="C176" t="s">
        <v>200</v>
      </c>
      <c r="D176" t="s">
        <v>158</v>
      </c>
      <c r="E176">
        <v>1</v>
      </c>
      <c r="F176" t="s">
        <v>31</v>
      </c>
      <c r="G176" t="s">
        <v>34</v>
      </c>
      <c r="H176" t="s">
        <v>64</v>
      </c>
      <c r="I176" t="s">
        <v>190</v>
      </c>
    </row>
    <row r="177" spans="1:9" x14ac:dyDescent="0.3">
      <c r="A177" s="1">
        <v>44653</v>
      </c>
      <c r="B177" s="29">
        <v>2</v>
      </c>
      <c r="C177" t="s">
        <v>201</v>
      </c>
      <c r="D177" t="s">
        <v>158</v>
      </c>
      <c r="E177">
        <v>1</v>
      </c>
      <c r="F177" t="s">
        <v>31</v>
      </c>
      <c r="G177" t="s">
        <v>34</v>
      </c>
      <c r="H177" t="s">
        <v>64</v>
      </c>
      <c r="I177" t="s">
        <v>190</v>
      </c>
    </row>
    <row r="178" spans="1:9" x14ac:dyDescent="0.3">
      <c r="A178" s="1">
        <v>44653</v>
      </c>
      <c r="B178" s="29">
        <v>2</v>
      </c>
      <c r="C178" t="s">
        <v>202</v>
      </c>
      <c r="D178" t="s">
        <v>158</v>
      </c>
      <c r="E178">
        <v>1</v>
      </c>
      <c r="F178" t="s">
        <v>31</v>
      </c>
      <c r="G178" t="s">
        <v>34</v>
      </c>
      <c r="H178" t="s">
        <v>69</v>
      </c>
      <c r="I178" t="s">
        <v>190</v>
      </c>
    </row>
    <row r="179" spans="1:9" x14ac:dyDescent="0.3">
      <c r="A179" s="1">
        <v>44653</v>
      </c>
      <c r="B179" s="29">
        <v>2</v>
      </c>
      <c r="C179" t="s">
        <v>203</v>
      </c>
      <c r="D179" t="s">
        <v>158</v>
      </c>
      <c r="E179">
        <v>1</v>
      </c>
      <c r="F179" t="s">
        <v>31</v>
      </c>
      <c r="G179" t="s">
        <v>34</v>
      </c>
      <c r="H179" t="s">
        <v>69</v>
      </c>
      <c r="I179" t="s">
        <v>190</v>
      </c>
    </row>
    <row r="180" spans="1:9" x14ac:dyDescent="0.3">
      <c r="A180" s="1">
        <v>44653</v>
      </c>
      <c r="B180" s="29">
        <v>2</v>
      </c>
      <c r="C180" t="s">
        <v>204</v>
      </c>
      <c r="D180" t="s">
        <v>158</v>
      </c>
      <c r="E180">
        <v>1</v>
      </c>
      <c r="F180" t="s">
        <v>31</v>
      </c>
      <c r="G180" t="s">
        <v>33</v>
      </c>
      <c r="H180" t="s">
        <v>69</v>
      </c>
      <c r="I180" t="s">
        <v>190</v>
      </c>
    </row>
    <row r="181" spans="1:9" x14ac:dyDescent="0.3">
      <c r="A181" s="1">
        <v>44653</v>
      </c>
      <c r="B181" s="29">
        <v>2</v>
      </c>
      <c r="C181" t="s">
        <v>205</v>
      </c>
      <c r="D181" t="s">
        <v>158</v>
      </c>
      <c r="E181">
        <v>1</v>
      </c>
      <c r="F181" t="s">
        <v>31</v>
      </c>
      <c r="G181" t="s">
        <v>33</v>
      </c>
      <c r="H181" t="s">
        <v>69</v>
      </c>
      <c r="I181" t="s">
        <v>190</v>
      </c>
    </row>
    <row r="182" spans="1:9" x14ac:dyDescent="0.3">
      <c r="A182" s="1">
        <v>44653</v>
      </c>
      <c r="B182" s="29">
        <v>2</v>
      </c>
      <c r="C182" t="s">
        <v>206</v>
      </c>
      <c r="D182" t="s">
        <v>158</v>
      </c>
      <c r="E182">
        <v>1</v>
      </c>
      <c r="F182" t="s">
        <v>31</v>
      </c>
      <c r="G182" t="s">
        <v>32</v>
      </c>
      <c r="H182" t="s">
        <v>69</v>
      </c>
      <c r="I182" t="s">
        <v>190</v>
      </c>
    </row>
    <row r="183" spans="1:9" x14ac:dyDescent="0.3">
      <c r="A183" s="1">
        <v>44653</v>
      </c>
      <c r="B183" s="29">
        <v>2</v>
      </c>
      <c r="C183" t="s">
        <v>207</v>
      </c>
      <c r="D183" t="s">
        <v>158</v>
      </c>
      <c r="E183">
        <v>1</v>
      </c>
      <c r="F183" t="s">
        <v>31</v>
      </c>
      <c r="G183" t="s">
        <v>32</v>
      </c>
      <c r="H183" t="s">
        <v>64</v>
      </c>
      <c r="I183" t="s">
        <v>190</v>
      </c>
    </row>
    <row r="184" spans="1:9" x14ac:dyDescent="0.3">
      <c r="A184" s="1">
        <v>44653</v>
      </c>
      <c r="B184" s="29">
        <v>2</v>
      </c>
      <c r="C184" t="s">
        <v>208</v>
      </c>
      <c r="D184" t="s">
        <v>158</v>
      </c>
      <c r="E184">
        <v>1</v>
      </c>
      <c r="F184" t="s">
        <v>31</v>
      </c>
      <c r="G184" t="s">
        <v>32</v>
      </c>
      <c r="H184" t="s">
        <v>69</v>
      </c>
      <c r="I184" t="s">
        <v>190</v>
      </c>
    </row>
    <row r="185" spans="1:9" x14ac:dyDescent="0.3">
      <c r="A185" s="1">
        <v>44654</v>
      </c>
      <c r="B185" s="29">
        <v>3</v>
      </c>
      <c r="C185" t="s">
        <v>191</v>
      </c>
      <c r="D185" t="s">
        <v>158</v>
      </c>
      <c r="E185">
        <v>0</v>
      </c>
      <c r="F185" t="s">
        <v>30</v>
      </c>
      <c r="G185" t="s">
        <v>33</v>
      </c>
      <c r="H185" t="s">
        <v>65</v>
      </c>
      <c r="I185" t="s">
        <v>190</v>
      </c>
    </row>
    <row r="186" spans="1:9" x14ac:dyDescent="0.3">
      <c r="A186" s="1">
        <v>44654</v>
      </c>
      <c r="B186" s="29">
        <v>3</v>
      </c>
      <c r="C186" t="s">
        <v>201</v>
      </c>
      <c r="D186" t="s">
        <v>158</v>
      </c>
      <c r="E186">
        <v>0</v>
      </c>
      <c r="F186" t="s">
        <v>30</v>
      </c>
      <c r="G186" t="s">
        <v>33</v>
      </c>
      <c r="H186" t="s">
        <v>64</v>
      </c>
      <c r="I186" t="s">
        <v>190</v>
      </c>
    </row>
    <row r="187" spans="1:9" x14ac:dyDescent="0.3">
      <c r="A187" s="1">
        <v>44654</v>
      </c>
      <c r="B187" s="29">
        <v>3</v>
      </c>
      <c r="C187" t="s">
        <v>202</v>
      </c>
      <c r="D187" t="s">
        <v>158</v>
      </c>
      <c r="E187">
        <v>0</v>
      </c>
      <c r="F187" t="s">
        <v>30</v>
      </c>
      <c r="G187" t="s">
        <v>33</v>
      </c>
      <c r="H187" t="s">
        <v>69</v>
      </c>
      <c r="I187" t="s">
        <v>190</v>
      </c>
    </row>
    <row r="188" spans="1:9" x14ac:dyDescent="0.3">
      <c r="A188" s="1">
        <v>44654</v>
      </c>
      <c r="B188" s="29">
        <v>3</v>
      </c>
      <c r="C188" t="s">
        <v>205</v>
      </c>
      <c r="D188" t="s">
        <v>158</v>
      </c>
      <c r="E188">
        <v>0</v>
      </c>
      <c r="F188" t="s">
        <v>30</v>
      </c>
      <c r="G188" t="s">
        <v>33</v>
      </c>
      <c r="H188" t="s">
        <v>69</v>
      </c>
      <c r="I188" t="s">
        <v>190</v>
      </c>
    </row>
    <row r="189" spans="1:9" x14ac:dyDescent="0.3">
      <c r="A189" s="1">
        <v>44654</v>
      </c>
      <c r="B189" s="29">
        <v>3</v>
      </c>
      <c r="C189" t="s">
        <v>206</v>
      </c>
      <c r="D189" t="s">
        <v>158</v>
      </c>
      <c r="E189">
        <v>0</v>
      </c>
      <c r="F189" t="s">
        <v>30</v>
      </c>
      <c r="G189" t="s">
        <v>33</v>
      </c>
      <c r="H189" t="s">
        <v>65</v>
      </c>
      <c r="I189" t="s">
        <v>190</v>
      </c>
    </row>
    <row r="190" spans="1:9" x14ac:dyDescent="0.3">
      <c r="A190" s="1">
        <v>44654</v>
      </c>
      <c r="B190" s="29">
        <v>3</v>
      </c>
      <c r="C190" t="s">
        <v>209</v>
      </c>
      <c r="D190" t="s">
        <v>158</v>
      </c>
      <c r="E190">
        <v>1</v>
      </c>
      <c r="F190" t="s">
        <v>30</v>
      </c>
      <c r="G190" t="s">
        <v>33</v>
      </c>
      <c r="H190" t="s">
        <v>69</v>
      </c>
      <c r="I190" t="s">
        <v>190</v>
      </c>
    </row>
    <row r="191" spans="1:9" x14ac:dyDescent="0.3">
      <c r="A191" s="1">
        <v>44654</v>
      </c>
      <c r="B191" s="29">
        <v>3</v>
      </c>
      <c r="C191" t="s">
        <v>210</v>
      </c>
      <c r="D191" t="s">
        <v>158</v>
      </c>
      <c r="E191">
        <v>1</v>
      </c>
      <c r="F191" t="s">
        <v>30</v>
      </c>
      <c r="G191" t="s">
        <v>33</v>
      </c>
      <c r="H191" t="s">
        <v>69</v>
      </c>
      <c r="I191" t="s">
        <v>190</v>
      </c>
    </row>
    <row r="192" spans="1:9" x14ac:dyDescent="0.3">
      <c r="A192" s="1">
        <v>44654</v>
      </c>
      <c r="B192" s="29">
        <v>3</v>
      </c>
      <c r="C192" t="s">
        <v>211</v>
      </c>
      <c r="D192" t="s">
        <v>158</v>
      </c>
      <c r="E192">
        <v>1</v>
      </c>
      <c r="F192" t="s">
        <v>30</v>
      </c>
      <c r="G192" t="s">
        <v>33</v>
      </c>
      <c r="H192" t="s">
        <v>69</v>
      </c>
      <c r="I192" t="s">
        <v>190</v>
      </c>
    </row>
    <row r="193" spans="1:9" x14ac:dyDescent="0.3">
      <c r="A193" s="1">
        <v>44654</v>
      </c>
      <c r="B193" s="29">
        <v>3</v>
      </c>
      <c r="C193" t="s">
        <v>212</v>
      </c>
      <c r="D193" t="s">
        <v>158</v>
      </c>
      <c r="E193">
        <v>1</v>
      </c>
      <c r="F193" t="s">
        <v>30</v>
      </c>
      <c r="G193" t="s">
        <v>33</v>
      </c>
      <c r="H193" t="s">
        <v>69</v>
      </c>
      <c r="I193" t="s">
        <v>190</v>
      </c>
    </row>
    <row r="194" spans="1:9" x14ac:dyDescent="0.3">
      <c r="A194" s="1">
        <v>44654</v>
      </c>
      <c r="B194" s="29">
        <v>3</v>
      </c>
      <c r="C194" t="s">
        <v>213</v>
      </c>
      <c r="D194" t="s">
        <v>158</v>
      </c>
      <c r="E194">
        <v>1</v>
      </c>
      <c r="F194" t="s">
        <v>30</v>
      </c>
      <c r="G194" t="s">
        <v>33</v>
      </c>
      <c r="H194" t="s">
        <v>64</v>
      </c>
      <c r="I194" t="s">
        <v>190</v>
      </c>
    </row>
    <row r="195" spans="1:9" x14ac:dyDescent="0.3">
      <c r="A195" s="1">
        <v>44654</v>
      </c>
      <c r="B195" s="29">
        <v>3</v>
      </c>
      <c r="C195" t="s">
        <v>214</v>
      </c>
      <c r="D195" t="s">
        <v>158</v>
      </c>
      <c r="E195">
        <v>1</v>
      </c>
      <c r="F195" t="s">
        <v>30</v>
      </c>
      <c r="G195" t="s">
        <v>33</v>
      </c>
      <c r="H195" t="s">
        <v>64</v>
      </c>
      <c r="I195" t="s">
        <v>190</v>
      </c>
    </row>
    <row r="196" spans="1:9" x14ac:dyDescent="0.3">
      <c r="A196" s="1">
        <v>44654</v>
      </c>
      <c r="B196" s="29">
        <v>3</v>
      </c>
      <c r="C196" t="s">
        <v>215</v>
      </c>
      <c r="D196" t="s">
        <v>158</v>
      </c>
      <c r="E196">
        <v>1</v>
      </c>
      <c r="F196" t="s">
        <v>30</v>
      </c>
      <c r="G196" t="s">
        <v>33</v>
      </c>
      <c r="H196" t="s">
        <v>64</v>
      </c>
      <c r="I196" t="s">
        <v>190</v>
      </c>
    </row>
    <row r="197" spans="1:9" x14ac:dyDescent="0.3">
      <c r="A197" s="1">
        <v>44654</v>
      </c>
      <c r="B197" s="29">
        <v>3</v>
      </c>
      <c r="C197" t="s">
        <v>216</v>
      </c>
      <c r="D197" t="s">
        <v>158</v>
      </c>
      <c r="E197">
        <v>1</v>
      </c>
      <c r="F197" t="s">
        <v>30</v>
      </c>
      <c r="G197" t="s">
        <v>33</v>
      </c>
      <c r="H197" t="s">
        <v>65</v>
      </c>
      <c r="I197" t="s">
        <v>190</v>
      </c>
    </row>
    <row r="198" spans="1:9" x14ac:dyDescent="0.3">
      <c r="A198" s="1">
        <v>44654</v>
      </c>
      <c r="B198" s="29">
        <v>3</v>
      </c>
      <c r="C198" t="s">
        <v>217</v>
      </c>
      <c r="D198" t="s">
        <v>158</v>
      </c>
      <c r="E198">
        <v>1</v>
      </c>
      <c r="F198" t="s">
        <v>30</v>
      </c>
      <c r="G198" t="s">
        <v>33</v>
      </c>
      <c r="H198" t="s">
        <v>65</v>
      </c>
      <c r="I198" t="s">
        <v>190</v>
      </c>
    </row>
    <row r="199" spans="1:9" x14ac:dyDescent="0.3">
      <c r="A199" s="1">
        <v>44654</v>
      </c>
      <c r="B199" s="29">
        <v>3</v>
      </c>
      <c r="C199" t="s">
        <v>218</v>
      </c>
      <c r="D199" t="s">
        <v>158</v>
      </c>
      <c r="E199">
        <v>1</v>
      </c>
      <c r="F199" t="s">
        <v>30</v>
      </c>
      <c r="G199" t="s">
        <v>33</v>
      </c>
      <c r="H199" t="s">
        <v>65</v>
      </c>
      <c r="I199" t="s">
        <v>190</v>
      </c>
    </row>
    <row r="200" spans="1:9" x14ac:dyDescent="0.3">
      <c r="A200" s="1">
        <v>44654</v>
      </c>
      <c r="B200" s="29">
        <v>3</v>
      </c>
      <c r="C200" t="s">
        <v>219</v>
      </c>
      <c r="D200" t="s">
        <v>158</v>
      </c>
      <c r="E200">
        <v>1</v>
      </c>
      <c r="F200" t="s">
        <v>30</v>
      </c>
      <c r="G200" t="s">
        <v>33</v>
      </c>
      <c r="H200" t="s">
        <v>65</v>
      </c>
      <c r="I200" t="s">
        <v>190</v>
      </c>
    </row>
    <row r="201" spans="1:9" x14ac:dyDescent="0.3">
      <c r="A201" s="1">
        <v>44654</v>
      </c>
      <c r="B201" s="29">
        <v>3</v>
      </c>
      <c r="C201" t="s">
        <v>220</v>
      </c>
      <c r="D201" t="s">
        <v>158</v>
      </c>
      <c r="E201">
        <v>1</v>
      </c>
      <c r="F201" t="s">
        <v>30</v>
      </c>
      <c r="G201" t="s">
        <v>33</v>
      </c>
      <c r="H201" t="s">
        <v>65</v>
      </c>
      <c r="I201" t="s">
        <v>190</v>
      </c>
    </row>
    <row r="202" spans="1:9" x14ac:dyDescent="0.3">
      <c r="A202" s="1">
        <v>44654</v>
      </c>
      <c r="B202" s="29">
        <v>3</v>
      </c>
      <c r="C202" t="s">
        <v>221</v>
      </c>
      <c r="D202" t="s">
        <v>158</v>
      </c>
      <c r="E202">
        <v>1</v>
      </c>
      <c r="F202" t="s">
        <v>30</v>
      </c>
      <c r="G202" t="s">
        <v>33</v>
      </c>
      <c r="H202" t="s">
        <v>65</v>
      </c>
      <c r="I202" t="s">
        <v>190</v>
      </c>
    </row>
    <row r="203" spans="1:9" x14ac:dyDescent="0.3">
      <c r="A203" s="1">
        <v>44654</v>
      </c>
      <c r="B203" s="29">
        <v>3</v>
      </c>
      <c r="C203" t="s">
        <v>222</v>
      </c>
      <c r="D203" t="s">
        <v>158</v>
      </c>
      <c r="E203">
        <v>1</v>
      </c>
      <c r="F203" t="s">
        <v>31</v>
      </c>
      <c r="G203" t="s">
        <v>32</v>
      </c>
      <c r="H203" t="s">
        <v>64</v>
      </c>
      <c r="I203" t="s">
        <v>190</v>
      </c>
    </row>
    <row r="204" spans="1:9" x14ac:dyDescent="0.3">
      <c r="A204" s="1">
        <v>44654</v>
      </c>
      <c r="B204" s="29">
        <v>3</v>
      </c>
      <c r="C204" t="s">
        <v>223</v>
      </c>
      <c r="D204" t="s">
        <v>158</v>
      </c>
      <c r="E204">
        <v>1</v>
      </c>
      <c r="F204" t="s">
        <v>31</v>
      </c>
      <c r="G204" t="s">
        <v>32</v>
      </c>
      <c r="H204" t="s">
        <v>65</v>
      </c>
      <c r="I204" t="s">
        <v>190</v>
      </c>
    </row>
    <row r="205" spans="1:9" x14ac:dyDescent="0.3">
      <c r="A205" s="1">
        <v>44654</v>
      </c>
      <c r="B205" s="29">
        <v>3</v>
      </c>
      <c r="C205" t="s">
        <v>224</v>
      </c>
      <c r="D205" t="s">
        <v>158</v>
      </c>
      <c r="E205">
        <v>1</v>
      </c>
      <c r="F205" t="s">
        <v>31</v>
      </c>
      <c r="G205" t="s">
        <v>32</v>
      </c>
      <c r="H205" t="s">
        <v>65</v>
      </c>
      <c r="I205" t="s">
        <v>190</v>
      </c>
    </row>
    <row r="206" spans="1:9" x14ac:dyDescent="0.3">
      <c r="A206" s="1">
        <v>44654</v>
      </c>
      <c r="B206" s="29">
        <v>3</v>
      </c>
      <c r="C206" t="s">
        <v>225</v>
      </c>
      <c r="D206" t="s">
        <v>158</v>
      </c>
      <c r="E206">
        <v>1</v>
      </c>
      <c r="F206" t="s">
        <v>31</v>
      </c>
      <c r="G206" t="s">
        <v>32</v>
      </c>
      <c r="H206" t="s">
        <v>65</v>
      </c>
      <c r="I206" t="s">
        <v>190</v>
      </c>
    </row>
    <row r="207" spans="1:9" x14ac:dyDescent="0.3">
      <c r="A207" s="1">
        <v>44654</v>
      </c>
      <c r="B207" s="29">
        <v>3</v>
      </c>
      <c r="C207" t="s">
        <v>226</v>
      </c>
      <c r="D207" t="s">
        <v>158</v>
      </c>
      <c r="E207">
        <v>1</v>
      </c>
      <c r="F207" t="s">
        <v>31</v>
      </c>
      <c r="G207" t="s">
        <v>32</v>
      </c>
      <c r="H207" t="s">
        <v>64</v>
      </c>
      <c r="I207" t="s">
        <v>190</v>
      </c>
    </row>
    <row r="208" spans="1:9" x14ac:dyDescent="0.3">
      <c r="A208" s="1">
        <v>44654</v>
      </c>
      <c r="B208" s="29">
        <v>3</v>
      </c>
      <c r="C208" t="s">
        <v>227</v>
      </c>
      <c r="D208" t="s">
        <v>158</v>
      </c>
      <c r="E208">
        <v>1</v>
      </c>
      <c r="F208" t="s">
        <v>31</v>
      </c>
      <c r="G208" t="s">
        <v>33</v>
      </c>
      <c r="H208" t="s">
        <v>64</v>
      </c>
      <c r="I208" t="s">
        <v>190</v>
      </c>
    </row>
    <row r="209" spans="1:11" x14ac:dyDescent="0.3">
      <c r="A209" s="1">
        <v>44654</v>
      </c>
      <c r="B209" s="29">
        <v>3</v>
      </c>
      <c r="C209" t="s">
        <v>228</v>
      </c>
      <c r="D209" t="s">
        <v>158</v>
      </c>
      <c r="E209">
        <v>1</v>
      </c>
      <c r="F209" t="s">
        <v>31</v>
      </c>
      <c r="G209" t="s">
        <v>32</v>
      </c>
      <c r="H209" t="s">
        <v>65</v>
      </c>
      <c r="I209" t="s">
        <v>190</v>
      </c>
    </row>
    <row r="210" spans="1:11" x14ac:dyDescent="0.3">
      <c r="A210" s="1">
        <v>44654</v>
      </c>
      <c r="B210" s="29">
        <v>3</v>
      </c>
      <c r="C210" t="s">
        <v>229</v>
      </c>
      <c r="D210" t="s">
        <v>158</v>
      </c>
      <c r="E210">
        <v>1</v>
      </c>
      <c r="F210" t="s">
        <v>31</v>
      </c>
      <c r="G210" t="s">
        <v>33</v>
      </c>
      <c r="H210" t="s">
        <v>69</v>
      </c>
      <c r="I210" t="s">
        <v>190</v>
      </c>
    </row>
    <row r="211" spans="1:11" x14ac:dyDescent="0.3">
      <c r="A211" s="1">
        <v>44654</v>
      </c>
      <c r="B211" s="29">
        <v>3</v>
      </c>
      <c r="C211" t="s">
        <v>230</v>
      </c>
      <c r="D211" t="s">
        <v>158</v>
      </c>
      <c r="E211">
        <v>1</v>
      </c>
      <c r="F211" t="s">
        <v>31</v>
      </c>
      <c r="G211" t="s">
        <v>32</v>
      </c>
      <c r="H211" t="s">
        <v>65</v>
      </c>
      <c r="I211" t="s">
        <v>190</v>
      </c>
    </row>
    <row r="212" spans="1:11" x14ac:dyDescent="0.3">
      <c r="A212" s="1">
        <v>44654</v>
      </c>
      <c r="B212" s="29">
        <v>3</v>
      </c>
      <c r="C212" t="s">
        <v>231</v>
      </c>
      <c r="D212" t="s">
        <v>158</v>
      </c>
      <c r="E212">
        <v>1</v>
      </c>
      <c r="F212" t="s">
        <v>31</v>
      </c>
      <c r="G212" t="s">
        <v>32</v>
      </c>
      <c r="H212" t="s">
        <v>69</v>
      </c>
      <c r="I212" t="s">
        <v>190</v>
      </c>
    </row>
    <row r="213" spans="1:11" x14ac:dyDescent="0.3">
      <c r="A213" s="1">
        <v>44654</v>
      </c>
      <c r="B213" s="29">
        <v>3</v>
      </c>
      <c r="C213" t="s">
        <v>232</v>
      </c>
      <c r="D213" t="s">
        <v>158</v>
      </c>
      <c r="E213">
        <v>1</v>
      </c>
      <c r="F213" t="s">
        <v>31</v>
      </c>
      <c r="G213" t="s">
        <v>33</v>
      </c>
      <c r="H213" t="s">
        <v>69</v>
      </c>
      <c r="I213" t="s">
        <v>190</v>
      </c>
    </row>
    <row r="214" spans="1:11" x14ac:dyDescent="0.3">
      <c r="A214" s="1">
        <v>44654</v>
      </c>
      <c r="B214" s="29">
        <v>3</v>
      </c>
      <c r="C214" t="s">
        <v>233</v>
      </c>
      <c r="D214" t="s">
        <v>158</v>
      </c>
      <c r="E214">
        <v>1</v>
      </c>
      <c r="F214" t="s">
        <v>31</v>
      </c>
      <c r="G214" t="s">
        <v>32</v>
      </c>
      <c r="H214" t="s">
        <v>64</v>
      </c>
      <c r="I214" t="s">
        <v>190</v>
      </c>
    </row>
    <row r="215" spans="1:11" x14ac:dyDescent="0.3">
      <c r="A215" s="1">
        <v>44654</v>
      </c>
      <c r="B215" s="29">
        <v>3</v>
      </c>
      <c r="C215" t="s">
        <v>234</v>
      </c>
      <c r="D215" t="s">
        <v>158</v>
      </c>
      <c r="E215">
        <v>1</v>
      </c>
      <c r="F215" t="s">
        <v>31</v>
      </c>
      <c r="G215" t="s">
        <v>33</v>
      </c>
      <c r="H215" t="s">
        <v>69</v>
      </c>
      <c r="I215" t="s">
        <v>190</v>
      </c>
    </row>
    <row r="216" spans="1:11" x14ac:dyDescent="0.3">
      <c r="A216" s="1">
        <v>44654</v>
      </c>
      <c r="B216" s="29">
        <v>3</v>
      </c>
      <c r="C216" t="s">
        <v>235</v>
      </c>
      <c r="D216" t="s">
        <v>159</v>
      </c>
      <c r="E216">
        <v>1</v>
      </c>
      <c r="F216" t="s">
        <v>31</v>
      </c>
      <c r="G216" t="s">
        <v>32</v>
      </c>
      <c r="I216" t="s">
        <v>190</v>
      </c>
      <c r="K216" t="s">
        <v>293</v>
      </c>
    </row>
    <row r="217" spans="1:11" x14ac:dyDescent="0.3">
      <c r="A217" s="1">
        <v>44654</v>
      </c>
      <c r="B217" s="29">
        <v>3</v>
      </c>
      <c r="C217" t="s">
        <v>186</v>
      </c>
      <c r="D217" t="s">
        <v>158</v>
      </c>
      <c r="E217">
        <v>0</v>
      </c>
      <c r="F217" t="s">
        <v>31</v>
      </c>
      <c r="G217" t="s">
        <v>32</v>
      </c>
      <c r="H217" t="s">
        <v>64</v>
      </c>
      <c r="I217" t="s">
        <v>190</v>
      </c>
    </row>
    <row r="218" spans="1:11" x14ac:dyDescent="0.3">
      <c r="A218" s="1">
        <v>44654</v>
      </c>
      <c r="B218" s="29">
        <v>3</v>
      </c>
      <c r="C218" t="s">
        <v>187</v>
      </c>
      <c r="D218" t="s">
        <v>158</v>
      </c>
      <c r="E218">
        <v>0</v>
      </c>
      <c r="F218" t="s">
        <v>31</v>
      </c>
      <c r="G218" t="s">
        <v>32</v>
      </c>
      <c r="H218" t="s">
        <v>65</v>
      </c>
      <c r="I218" t="s">
        <v>190</v>
      </c>
    </row>
    <row r="219" spans="1:11" x14ac:dyDescent="0.3">
      <c r="A219" s="1">
        <v>44654</v>
      </c>
      <c r="B219" s="29">
        <v>3</v>
      </c>
      <c r="C219" t="s">
        <v>188</v>
      </c>
      <c r="D219" t="s">
        <v>158</v>
      </c>
      <c r="E219">
        <v>0</v>
      </c>
      <c r="F219" t="s">
        <v>31</v>
      </c>
      <c r="G219" t="s">
        <v>33</v>
      </c>
      <c r="H219" t="s">
        <v>64</v>
      </c>
      <c r="I219" t="s">
        <v>190</v>
      </c>
    </row>
    <row r="220" spans="1:11" x14ac:dyDescent="0.3">
      <c r="A220" s="1">
        <v>44654</v>
      </c>
      <c r="B220" s="29">
        <v>3</v>
      </c>
      <c r="C220" t="s">
        <v>189</v>
      </c>
      <c r="D220" t="s">
        <v>158</v>
      </c>
      <c r="E220">
        <v>0</v>
      </c>
      <c r="F220" t="s">
        <v>31</v>
      </c>
      <c r="G220" t="s">
        <v>32</v>
      </c>
      <c r="H220" t="s">
        <v>65</v>
      </c>
      <c r="I220" t="s">
        <v>190</v>
      </c>
    </row>
    <row r="221" spans="1:11" x14ac:dyDescent="0.3">
      <c r="A221" s="1">
        <v>44654</v>
      </c>
      <c r="B221" s="29">
        <v>3</v>
      </c>
      <c r="C221" t="s">
        <v>195</v>
      </c>
      <c r="D221" t="s">
        <v>158</v>
      </c>
      <c r="E221">
        <v>0</v>
      </c>
      <c r="F221" t="s">
        <v>31</v>
      </c>
      <c r="G221" t="s">
        <v>33</v>
      </c>
      <c r="H221" t="s">
        <v>65</v>
      </c>
      <c r="I221" t="s">
        <v>190</v>
      </c>
    </row>
    <row r="222" spans="1:11" x14ac:dyDescent="0.3">
      <c r="A222" s="1">
        <v>44654</v>
      </c>
      <c r="B222" s="29">
        <v>3</v>
      </c>
      <c r="C222" t="s">
        <v>203</v>
      </c>
      <c r="D222" t="s">
        <v>158</v>
      </c>
      <c r="E222">
        <v>0</v>
      </c>
      <c r="F222" t="s">
        <v>31</v>
      </c>
      <c r="G222" t="s">
        <v>32</v>
      </c>
      <c r="H222" t="s">
        <v>69</v>
      </c>
      <c r="I222" t="s">
        <v>190</v>
      </c>
    </row>
    <row r="223" spans="1:11" x14ac:dyDescent="0.3">
      <c r="A223" s="1">
        <v>44654</v>
      </c>
      <c r="B223" s="29">
        <v>3</v>
      </c>
      <c r="C223" t="s">
        <v>207</v>
      </c>
      <c r="D223" t="s">
        <v>158</v>
      </c>
      <c r="E223">
        <v>0</v>
      </c>
      <c r="F223" t="s">
        <v>31</v>
      </c>
      <c r="G223" t="s">
        <v>32</v>
      </c>
      <c r="H223" t="s">
        <v>65</v>
      </c>
      <c r="I223" t="s">
        <v>190</v>
      </c>
    </row>
    <row r="224" spans="1:11" x14ac:dyDescent="0.3">
      <c r="A224" s="1">
        <v>44655</v>
      </c>
      <c r="B224" s="29">
        <v>4</v>
      </c>
      <c r="C224" t="s">
        <v>187</v>
      </c>
      <c r="D224" t="s">
        <v>158</v>
      </c>
      <c r="E224">
        <v>0</v>
      </c>
      <c r="F224" t="s">
        <v>30</v>
      </c>
      <c r="G224" t="s">
        <v>32</v>
      </c>
      <c r="H224" t="s">
        <v>69</v>
      </c>
      <c r="I224" t="s">
        <v>190</v>
      </c>
    </row>
    <row r="225" spans="1:9" x14ac:dyDescent="0.3">
      <c r="A225" s="1">
        <v>44655</v>
      </c>
      <c r="B225" s="29">
        <v>4</v>
      </c>
      <c r="C225" t="s">
        <v>188</v>
      </c>
      <c r="D225" t="s">
        <v>158</v>
      </c>
      <c r="E225">
        <v>0</v>
      </c>
      <c r="F225" t="s">
        <v>31</v>
      </c>
      <c r="G225" t="s">
        <v>33</v>
      </c>
      <c r="H225" t="s">
        <v>65</v>
      </c>
      <c r="I225" t="s">
        <v>190</v>
      </c>
    </row>
    <row r="226" spans="1:9" x14ac:dyDescent="0.3">
      <c r="A226" s="1">
        <v>44655</v>
      </c>
      <c r="B226" s="29">
        <v>4</v>
      </c>
      <c r="C226" t="s">
        <v>186</v>
      </c>
      <c r="D226" t="s">
        <v>158</v>
      </c>
      <c r="E226">
        <v>0</v>
      </c>
      <c r="F226" t="s">
        <v>30</v>
      </c>
      <c r="G226" t="s">
        <v>32</v>
      </c>
      <c r="H226" t="s">
        <v>64</v>
      </c>
      <c r="I226" t="s">
        <v>190</v>
      </c>
    </row>
    <row r="227" spans="1:9" x14ac:dyDescent="0.3">
      <c r="A227" s="1">
        <v>44655</v>
      </c>
      <c r="B227" s="29">
        <v>4</v>
      </c>
      <c r="C227" t="s">
        <v>193</v>
      </c>
      <c r="D227" t="s">
        <v>158</v>
      </c>
      <c r="E227">
        <v>0</v>
      </c>
      <c r="F227" t="s">
        <v>31</v>
      </c>
      <c r="G227" t="s">
        <v>33</v>
      </c>
      <c r="H227" t="s">
        <v>64</v>
      </c>
      <c r="I227" t="s">
        <v>190</v>
      </c>
    </row>
    <row r="228" spans="1:9" x14ac:dyDescent="0.3">
      <c r="A228" s="1">
        <v>44655</v>
      </c>
      <c r="B228" s="29">
        <v>4</v>
      </c>
      <c r="C228" t="s">
        <v>195</v>
      </c>
      <c r="D228" t="s">
        <v>158</v>
      </c>
      <c r="E228">
        <v>0</v>
      </c>
      <c r="F228" t="s">
        <v>31</v>
      </c>
      <c r="G228" t="s">
        <v>32</v>
      </c>
      <c r="H228" t="s">
        <v>69</v>
      </c>
      <c r="I228" t="s">
        <v>190</v>
      </c>
    </row>
    <row r="229" spans="1:9" x14ac:dyDescent="0.3">
      <c r="A229" s="1">
        <v>44655</v>
      </c>
      <c r="B229" s="29">
        <v>4</v>
      </c>
      <c r="C229" t="s">
        <v>196</v>
      </c>
      <c r="D229" t="s">
        <v>158</v>
      </c>
      <c r="E229">
        <v>0</v>
      </c>
      <c r="F229" t="s">
        <v>31</v>
      </c>
      <c r="G229" t="s">
        <v>32</v>
      </c>
      <c r="H229" t="s">
        <v>64</v>
      </c>
      <c r="I229" t="s">
        <v>190</v>
      </c>
    </row>
    <row r="230" spans="1:9" x14ac:dyDescent="0.3">
      <c r="A230" s="1">
        <v>44655</v>
      </c>
      <c r="B230" s="29">
        <v>4</v>
      </c>
      <c r="C230" t="s">
        <v>197</v>
      </c>
      <c r="D230" t="s">
        <v>158</v>
      </c>
      <c r="E230">
        <v>0</v>
      </c>
      <c r="F230" t="s">
        <v>30</v>
      </c>
      <c r="G230" t="s">
        <v>32</v>
      </c>
      <c r="H230" t="s">
        <v>64</v>
      </c>
      <c r="I230" t="s">
        <v>190</v>
      </c>
    </row>
    <row r="231" spans="1:9" x14ac:dyDescent="0.3">
      <c r="A231" s="1">
        <v>44655</v>
      </c>
      <c r="B231" s="29">
        <v>4</v>
      </c>
      <c r="C231" t="s">
        <v>199</v>
      </c>
      <c r="D231" t="s">
        <v>158</v>
      </c>
      <c r="E231">
        <v>0</v>
      </c>
      <c r="F231" t="s">
        <v>30</v>
      </c>
      <c r="G231" t="s">
        <v>32</v>
      </c>
      <c r="H231" t="s">
        <v>65</v>
      </c>
      <c r="I231" t="s">
        <v>190</v>
      </c>
    </row>
    <row r="232" spans="1:9" x14ac:dyDescent="0.3">
      <c r="A232" s="1">
        <v>44655</v>
      </c>
      <c r="B232" s="29">
        <v>4</v>
      </c>
      <c r="C232" t="s">
        <v>200</v>
      </c>
      <c r="D232" t="s">
        <v>158</v>
      </c>
      <c r="E232">
        <v>0</v>
      </c>
      <c r="F232" t="s">
        <v>31</v>
      </c>
      <c r="G232" t="s">
        <v>32</v>
      </c>
      <c r="H232" t="s">
        <v>64</v>
      </c>
      <c r="I232" t="s">
        <v>190</v>
      </c>
    </row>
    <row r="233" spans="1:9" x14ac:dyDescent="0.3">
      <c r="A233" s="1">
        <v>44655</v>
      </c>
      <c r="B233" s="29">
        <v>4</v>
      </c>
      <c r="C233" t="s">
        <v>205</v>
      </c>
      <c r="D233" t="s">
        <v>158</v>
      </c>
      <c r="E233">
        <v>0</v>
      </c>
      <c r="F233" t="s">
        <v>31</v>
      </c>
      <c r="G233" t="s">
        <v>34</v>
      </c>
      <c r="H233" t="s">
        <v>64</v>
      </c>
      <c r="I233" t="s">
        <v>190</v>
      </c>
    </row>
    <row r="234" spans="1:9" x14ac:dyDescent="0.3">
      <c r="A234" s="1">
        <v>44655</v>
      </c>
      <c r="B234" s="29">
        <v>4</v>
      </c>
      <c r="C234" t="s">
        <v>206</v>
      </c>
      <c r="D234" t="s">
        <v>158</v>
      </c>
      <c r="E234">
        <v>0</v>
      </c>
      <c r="F234" t="s">
        <v>31</v>
      </c>
      <c r="G234" t="s">
        <v>32</v>
      </c>
      <c r="H234" t="s">
        <v>65</v>
      </c>
      <c r="I234" t="s">
        <v>190</v>
      </c>
    </row>
    <row r="235" spans="1:9" x14ac:dyDescent="0.3">
      <c r="A235" s="1">
        <v>44655</v>
      </c>
      <c r="B235" s="29">
        <v>4</v>
      </c>
      <c r="C235" t="s">
        <v>207</v>
      </c>
      <c r="D235" t="s">
        <v>158</v>
      </c>
      <c r="E235">
        <v>0</v>
      </c>
      <c r="F235" t="s">
        <v>31</v>
      </c>
      <c r="G235" t="s">
        <v>32</v>
      </c>
      <c r="H235" t="s">
        <v>65</v>
      </c>
      <c r="I235" t="s">
        <v>190</v>
      </c>
    </row>
    <row r="236" spans="1:9" x14ac:dyDescent="0.3">
      <c r="A236" s="1">
        <v>44655</v>
      </c>
      <c r="B236" s="29">
        <v>4</v>
      </c>
      <c r="C236" t="s">
        <v>201</v>
      </c>
      <c r="D236" t="s">
        <v>158</v>
      </c>
      <c r="E236">
        <v>0</v>
      </c>
      <c r="F236" t="s">
        <v>30</v>
      </c>
      <c r="G236" t="s">
        <v>32</v>
      </c>
      <c r="H236" t="s">
        <v>64</v>
      </c>
      <c r="I236" t="s">
        <v>190</v>
      </c>
    </row>
    <row r="237" spans="1:9" x14ac:dyDescent="0.3">
      <c r="A237" s="1">
        <v>44655</v>
      </c>
      <c r="B237" s="29">
        <v>4</v>
      </c>
      <c r="C237" t="s">
        <v>210</v>
      </c>
      <c r="D237" t="s">
        <v>158</v>
      </c>
      <c r="E237">
        <v>0</v>
      </c>
      <c r="F237" t="s">
        <v>30</v>
      </c>
      <c r="G237" t="s">
        <v>33</v>
      </c>
      <c r="H237" t="s">
        <v>64</v>
      </c>
      <c r="I237" t="s">
        <v>190</v>
      </c>
    </row>
    <row r="238" spans="1:9" x14ac:dyDescent="0.3">
      <c r="A238" s="1">
        <v>44655</v>
      </c>
      <c r="B238" s="29">
        <v>4</v>
      </c>
      <c r="C238" t="s">
        <v>211</v>
      </c>
      <c r="D238" t="s">
        <v>158</v>
      </c>
      <c r="E238">
        <v>0</v>
      </c>
      <c r="F238" t="s">
        <v>31</v>
      </c>
      <c r="G238" t="s">
        <v>32</v>
      </c>
      <c r="H238" t="s">
        <v>65</v>
      </c>
      <c r="I238" t="s">
        <v>190</v>
      </c>
    </row>
    <row r="239" spans="1:9" x14ac:dyDescent="0.3">
      <c r="A239" s="1">
        <v>44655</v>
      </c>
      <c r="B239" s="29">
        <v>4</v>
      </c>
      <c r="C239" t="s">
        <v>214</v>
      </c>
      <c r="D239" t="s">
        <v>158</v>
      </c>
      <c r="E239">
        <v>0</v>
      </c>
      <c r="F239" t="s">
        <v>31</v>
      </c>
      <c r="G239" t="s">
        <v>33</v>
      </c>
      <c r="H239" t="s">
        <v>64</v>
      </c>
      <c r="I239" t="s">
        <v>190</v>
      </c>
    </row>
    <row r="240" spans="1:9" x14ac:dyDescent="0.3">
      <c r="A240" s="1">
        <v>44655</v>
      </c>
      <c r="B240" s="29">
        <v>4</v>
      </c>
      <c r="C240" t="s">
        <v>215</v>
      </c>
      <c r="D240" t="s">
        <v>158</v>
      </c>
      <c r="E240">
        <v>0</v>
      </c>
      <c r="F240" t="s">
        <v>31</v>
      </c>
      <c r="G240" t="s">
        <v>32</v>
      </c>
      <c r="H240" t="s">
        <v>64</v>
      </c>
      <c r="I240" t="s">
        <v>190</v>
      </c>
    </row>
    <row r="241" spans="1:11" x14ac:dyDescent="0.3">
      <c r="A241" s="1">
        <v>44655</v>
      </c>
      <c r="B241" s="29">
        <v>4</v>
      </c>
      <c r="C241" t="s">
        <v>216</v>
      </c>
      <c r="D241" t="s">
        <v>158</v>
      </c>
      <c r="E241">
        <v>0</v>
      </c>
      <c r="F241" t="s">
        <v>31</v>
      </c>
      <c r="G241" t="s">
        <v>33</v>
      </c>
      <c r="H241" t="s">
        <v>64</v>
      </c>
      <c r="I241" t="s">
        <v>190</v>
      </c>
    </row>
    <row r="242" spans="1:11" x14ac:dyDescent="0.3">
      <c r="A242" s="1">
        <v>44655</v>
      </c>
      <c r="B242" s="29">
        <v>4</v>
      </c>
      <c r="C242" t="s">
        <v>221</v>
      </c>
      <c r="D242" t="s">
        <v>158</v>
      </c>
      <c r="E242">
        <v>0</v>
      </c>
      <c r="F242" t="s">
        <v>31</v>
      </c>
      <c r="G242" t="s">
        <v>33</v>
      </c>
      <c r="H242" t="s">
        <v>64</v>
      </c>
      <c r="I242" t="s">
        <v>190</v>
      </c>
    </row>
    <row r="243" spans="1:11" x14ac:dyDescent="0.3">
      <c r="A243" s="1">
        <v>44655</v>
      </c>
      <c r="B243" s="29">
        <v>4</v>
      </c>
      <c r="C243" t="s">
        <v>223</v>
      </c>
      <c r="D243" t="s">
        <v>158</v>
      </c>
      <c r="E243">
        <v>0</v>
      </c>
      <c r="F243" t="s">
        <v>31</v>
      </c>
      <c r="G243" t="s">
        <v>32</v>
      </c>
      <c r="H243" t="s">
        <v>69</v>
      </c>
      <c r="I243" t="s">
        <v>190</v>
      </c>
    </row>
    <row r="244" spans="1:11" x14ac:dyDescent="0.3">
      <c r="A244" s="1">
        <v>44655</v>
      </c>
      <c r="B244" s="29">
        <v>4</v>
      </c>
      <c r="C244" t="s">
        <v>225</v>
      </c>
      <c r="D244" t="s">
        <v>158</v>
      </c>
      <c r="E244">
        <v>0</v>
      </c>
      <c r="F244" t="s">
        <v>31</v>
      </c>
      <c r="G244" t="s">
        <v>32</v>
      </c>
      <c r="H244" t="s">
        <v>64</v>
      </c>
      <c r="I244" t="s">
        <v>190</v>
      </c>
    </row>
    <row r="245" spans="1:11" x14ac:dyDescent="0.3">
      <c r="A245" s="1">
        <v>44655</v>
      </c>
      <c r="B245" s="29">
        <v>4</v>
      </c>
      <c r="C245" t="s">
        <v>227</v>
      </c>
      <c r="D245" t="s">
        <v>158</v>
      </c>
      <c r="E245">
        <v>0</v>
      </c>
      <c r="F245" t="s">
        <v>31</v>
      </c>
      <c r="G245" t="s">
        <v>32</v>
      </c>
      <c r="H245" t="s">
        <v>65</v>
      </c>
      <c r="I245" t="s">
        <v>190</v>
      </c>
    </row>
    <row r="246" spans="1:11" x14ac:dyDescent="0.3">
      <c r="A246" s="1">
        <v>44655</v>
      </c>
      <c r="B246" s="29">
        <v>4</v>
      </c>
      <c r="C246" t="s">
        <v>228</v>
      </c>
      <c r="D246" t="s">
        <v>158</v>
      </c>
      <c r="E246">
        <v>0</v>
      </c>
      <c r="F246" t="s">
        <v>31</v>
      </c>
      <c r="G246" t="s">
        <v>32</v>
      </c>
      <c r="H246" t="s">
        <v>65</v>
      </c>
      <c r="I246" t="s">
        <v>190</v>
      </c>
    </row>
    <row r="247" spans="1:11" x14ac:dyDescent="0.3">
      <c r="A247" s="1">
        <v>44655</v>
      </c>
      <c r="B247" s="29">
        <v>4</v>
      </c>
      <c r="C247" t="s">
        <v>232</v>
      </c>
      <c r="D247" t="s">
        <v>158</v>
      </c>
      <c r="E247">
        <v>0</v>
      </c>
      <c r="F247" t="s">
        <v>31</v>
      </c>
      <c r="G247" t="s">
        <v>32</v>
      </c>
      <c r="H247" t="s">
        <v>69</v>
      </c>
      <c r="I247" t="s">
        <v>190</v>
      </c>
    </row>
    <row r="248" spans="1:11" x14ac:dyDescent="0.3">
      <c r="A248" s="1">
        <v>44655</v>
      </c>
      <c r="B248" s="29">
        <v>4</v>
      </c>
      <c r="C248" t="s">
        <v>233</v>
      </c>
      <c r="D248" t="s">
        <v>158</v>
      </c>
      <c r="E248">
        <v>0</v>
      </c>
      <c r="F248" t="s">
        <v>30</v>
      </c>
      <c r="G248" t="s">
        <v>33</v>
      </c>
      <c r="H248" t="s">
        <v>64</v>
      </c>
      <c r="I248" t="s">
        <v>190</v>
      </c>
    </row>
    <row r="249" spans="1:11" x14ac:dyDescent="0.3">
      <c r="A249" s="1">
        <v>44655</v>
      </c>
      <c r="B249" s="29">
        <v>4</v>
      </c>
      <c r="C249" t="s">
        <v>234</v>
      </c>
      <c r="D249" t="s">
        <v>158</v>
      </c>
      <c r="E249">
        <v>0</v>
      </c>
      <c r="F249" t="s">
        <v>30</v>
      </c>
      <c r="G249" t="s">
        <v>32</v>
      </c>
      <c r="H249" t="s">
        <v>65</v>
      </c>
      <c r="I249" t="s">
        <v>190</v>
      </c>
    </row>
    <row r="250" spans="1:11" x14ac:dyDescent="0.3">
      <c r="A250" s="1">
        <v>44655</v>
      </c>
      <c r="B250" s="29">
        <v>4</v>
      </c>
      <c r="C250" t="s">
        <v>236</v>
      </c>
      <c r="D250" t="s">
        <v>159</v>
      </c>
      <c r="E250">
        <v>1</v>
      </c>
      <c r="F250" t="s">
        <v>30</v>
      </c>
      <c r="G250" t="s">
        <v>34</v>
      </c>
      <c r="I250" t="s">
        <v>190</v>
      </c>
    </row>
    <row r="251" spans="1:11" x14ac:dyDescent="0.3">
      <c r="A251" s="1">
        <v>44655</v>
      </c>
      <c r="B251" s="29">
        <v>4</v>
      </c>
      <c r="C251" t="s">
        <v>237</v>
      </c>
      <c r="D251" t="s">
        <v>159</v>
      </c>
      <c r="E251">
        <v>1</v>
      </c>
      <c r="F251" t="s">
        <v>31</v>
      </c>
      <c r="G251" t="s">
        <v>34</v>
      </c>
      <c r="I251" t="s">
        <v>190</v>
      </c>
    </row>
    <row r="252" spans="1:11" x14ac:dyDescent="0.3">
      <c r="A252" s="1">
        <v>44655</v>
      </c>
      <c r="B252" s="29">
        <v>4</v>
      </c>
      <c r="C252" t="s">
        <v>238</v>
      </c>
      <c r="D252" t="s">
        <v>158</v>
      </c>
      <c r="E252">
        <v>1</v>
      </c>
      <c r="F252" t="s">
        <v>30</v>
      </c>
      <c r="G252" t="s">
        <v>32</v>
      </c>
      <c r="H252" t="s">
        <v>65</v>
      </c>
      <c r="I252" t="s">
        <v>190</v>
      </c>
    </row>
    <row r="253" spans="1:11" x14ac:dyDescent="0.3">
      <c r="A253" s="1">
        <v>44655</v>
      </c>
      <c r="B253" s="29">
        <v>4</v>
      </c>
      <c r="C253" t="s">
        <v>239</v>
      </c>
      <c r="D253" t="s">
        <v>158</v>
      </c>
      <c r="E253">
        <v>1</v>
      </c>
      <c r="F253" t="s">
        <v>30</v>
      </c>
      <c r="G253" t="s">
        <v>32</v>
      </c>
      <c r="H253" t="s">
        <v>64</v>
      </c>
      <c r="I253" t="s">
        <v>190</v>
      </c>
    </row>
    <row r="254" spans="1:11" x14ac:dyDescent="0.3">
      <c r="A254" s="1">
        <v>44655</v>
      </c>
      <c r="B254" s="29">
        <v>4</v>
      </c>
      <c r="C254" t="s">
        <v>240</v>
      </c>
      <c r="D254" t="s">
        <v>158</v>
      </c>
      <c r="E254">
        <v>1</v>
      </c>
      <c r="F254" t="s">
        <v>30</v>
      </c>
      <c r="G254" t="s">
        <v>32</v>
      </c>
      <c r="H254" t="s">
        <v>64</v>
      </c>
      <c r="I254" t="s">
        <v>190</v>
      </c>
    </row>
    <row r="255" spans="1:11" x14ac:dyDescent="0.3">
      <c r="A255" s="1">
        <v>44655</v>
      </c>
      <c r="B255" s="29">
        <v>4</v>
      </c>
      <c r="C255" t="s">
        <v>241</v>
      </c>
      <c r="D255" t="s">
        <v>158</v>
      </c>
      <c r="E255">
        <v>1</v>
      </c>
      <c r="F255" t="s">
        <v>30</v>
      </c>
      <c r="G255" t="s">
        <v>32</v>
      </c>
      <c r="H255" t="s">
        <v>64</v>
      </c>
      <c r="I255" t="s">
        <v>190</v>
      </c>
    </row>
    <row r="256" spans="1:11" x14ac:dyDescent="0.3">
      <c r="A256" s="1">
        <v>44655</v>
      </c>
      <c r="B256" s="29">
        <v>4</v>
      </c>
      <c r="C256" t="s">
        <v>212</v>
      </c>
      <c r="D256" t="s">
        <v>158</v>
      </c>
      <c r="E256">
        <v>0</v>
      </c>
      <c r="F256" t="s">
        <v>30</v>
      </c>
      <c r="G256" t="s">
        <v>33</v>
      </c>
      <c r="H256" t="s">
        <v>69</v>
      </c>
      <c r="I256" t="s">
        <v>190</v>
      </c>
      <c r="K256" t="s">
        <v>242</v>
      </c>
    </row>
    <row r="257" spans="1:9" x14ac:dyDescent="0.3">
      <c r="A257" s="1">
        <v>44655</v>
      </c>
      <c r="B257" s="29">
        <v>4</v>
      </c>
      <c r="C257" t="s">
        <v>243</v>
      </c>
      <c r="D257" t="s">
        <v>158</v>
      </c>
      <c r="E257">
        <v>1</v>
      </c>
      <c r="F257" t="s">
        <v>30</v>
      </c>
      <c r="G257" t="s">
        <v>33</v>
      </c>
      <c r="H257" t="s">
        <v>64</v>
      </c>
      <c r="I257" t="s">
        <v>190</v>
      </c>
    </row>
    <row r="258" spans="1:9" x14ac:dyDescent="0.3">
      <c r="A258" s="1">
        <v>44655</v>
      </c>
      <c r="B258" s="29">
        <v>4</v>
      </c>
      <c r="C258" t="s">
        <v>244</v>
      </c>
      <c r="D258" t="s">
        <v>158</v>
      </c>
      <c r="E258">
        <v>1</v>
      </c>
      <c r="F258" t="s">
        <v>30</v>
      </c>
      <c r="G258" t="s">
        <v>33</v>
      </c>
      <c r="H258" t="s">
        <v>64</v>
      </c>
      <c r="I258" t="s">
        <v>190</v>
      </c>
    </row>
    <row r="259" spans="1:9" x14ac:dyDescent="0.3">
      <c r="A259" s="1">
        <v>44655</v>
      </c>
      <c r="B259" s="29">
        <v>4</v>
      </c>
      <c r="C259" t="s">
        <v>245</v>
      </c>
      <c r="D259" t="s">
        <v>158</v>
      </c>
      <c r="E259">
        <v>1</v>
      </c>
      <c r="F259" t="s">
        <v>30</v>
      </c>
      <c r="G259" t="s">
        <v>33</v>
      </c>
      <c r="H259" t="s">
        <v>64</v>
      </c>
      <c r="I259" t="s">
        <v>190</v>
      </c>
    </row>
    <row r="260" spans="1:9" x14ac:dyDescent="0.3">
      <c r="A260" s="1">
        <v>44655</v>
      </c>
      <c r="B260" s="29">
        <v>4</v>
      </c>
      <c r="C260" t="s">
        <v>246</v>
      </c>
      <c r="D260" t="s">
        <v>158</v>
      </c>
      <c r="E260">
        <v>1</v>
      </c>
      <c r="F260" t="s">
        <v>30</v>
      </c>
      <c r="G260" t="s">
        <v>33</v>
      </c>
      <c r="H260" t="s">
        <v>64</v>
      </c>
      <c r="I260" t="s">
        <v>190</v>
      </c>
    </row>
    <row r="261" spans="1:9" x14ac:dyDescent="0.3">
      <c r="A261" s="1">
        <v>44655</v>
      </c>
      <c r="B261" s="29">
        <v>4</v>
      </c>
      <c r="C261" t="s">
        <v>247</v>
      </c>
      <c r="D261" t="s">
        <v>158</v>
      </c>
      <c r="E261">
        <v>1</v>
      </c>
      <c r="F261" t="s">
        <v>30</v>
      </c>
      <c r="G261" t="s">
        <v>33</v>
      </c>
      <c r="H261" t="s">
        <v>65</v>
      </c>
      <c r="I261" t="s">
        <v>190</v>
      </c>
    </row>
    <row r="262" spans="1:9" x14ac:dyDescent="0.3">
      <c r="A262" s="1">
        <v>44655</v>
      </c>
      <c r="B262" s="29">
        <v>4</v>
      </c>
      <c r="C262" t="s">
        <v>248</v>
      </c>
      <c r="D262" t="s">
        <v>158</v>
      </c>
      <c r="E262">
        <v>1</v>
      </c>
      <c r="F262" t="s">
        <v>30</v>
      </c>
      <c r="G262" t="s">
        <v>33</v>
      </c>
      <c r="H262" t="s">
        <v>65</v>
      </c>
      <c r="I262" t="s">
        <v>190</v>
      </c>
    </row>
    <row r="263" spans="1:9" x14ac:dyDescent="0.3">
      <c r="A263" s="1">
        <v>44655</v>
      </c>
      <c r="B263" s="29">
        <v>4</v>
      </c>
      <c r="C263" t="s">
        <v>249</v>
      </c>
      <c r="D263" t="s">
        <v>158</v>
      </c>
      <c r="E263">
        <v>1</v>
      </c>
      <c r="F263" t="s">
        <v>31</v>
      </c>
      <c r="G263" t="s">
        <v>32</v>
      </c>
      <c r="H263" t="s">
        <v>69</v>
      </c>
      <c r="I263" t="s">
        <v>190</v>
      </c>
    </row>
    <row r="264" spans="1:9" x14ac:dyDescent="0.3">
      <c r="A264" s="1">
        <v>44655</v>
      </c>
      <c r="B264" s="29">
        <v>4</v>
      </c>
      <c r="C264" t="s">
        <v>250</v>
      </c>
      <c r="D264" t="s">
        <v>158</v>
      </c>
      <c r="E264">
        <v>1</v>
      </c>
      <c r="F264" t="s">
        <v>31</v>
      </c>
      <c r="G264" t="s">
        <v>32</v>
      </c>
      <c r="H264" t="s">
        <v>65</v>
      </c>
      <c r="I264" t="s">
        <v>190</v>
      </c>
    </row>
    <row r="265" spans="1:9" x14ac:dyDescent="0.3">
      <c r="A265" s="1">
        <v>44655</v>
      </c>
      <c r="B265" s="29">
        <v>4</v>
      </c>
      <c r="C265" t="s">
        <v>251</v>
      </c>
      <c r="D265" t="s">
        <v>158</v>
      </c>
      <c r="E265">
        <v>1</v>
      </c>
      <c r="F265" t="s">
        <v>31</v>
      </c>
      <c r="G265" t="s">
        <v>32</v>
      </c>
      <c r="H265" t="s">
        <v>69</v>
      </c>
      <c r="I265" t="s">
        <v>190</v>
      </c>
    </row>
    <row r="266" spans="1:9" x14ac:dyDescent="0.3">
      <c r="A266" s="1">
        <v>44655</v>
      </c>
      <c r="B266" s="29">
        <v>4</v>
      </c>
      <c r="C266" t="s">
        <v>252</v>
      </c>
      <c r="D266" t="s">
        <v>158</v>
      </c>
      <c r="E266">
        <v>1</v>
      </c>
      <c r="F266" t="s">
        <v>31</v>
      </c>
      <c r="G266" t="s">
        <v>32</v>
      </c>
      <c r="H266" t="s">
        <v>64</v>
      </c>
      <c r="I266" t="s">
        <v>190</v>
      </c>
    </row>
    <row r="267" spans="1:9" x14ac:dyDescent="0.3">
      <c r="A267" s="1">
        <v>44655</v>
      </c>
      <c r="B267" s="29">
        <v>4</v>
      </c>
      <c r="C267" t="s">
        <v>253</v>
      </c>
      <c r="D267" t="s">
        <v>158</v>
      </c>
      <c r="E267">
        <v>1</v>
      </c>
      <c r="F267" t="s">
        <v>31</v>
      </c>
      <c r="G267" t="s">
        <v>32</v>
      </c>
      <c r="H267" t="s">
        <v>64</v>
      </c>
      <c r="I267" t="s">
        <v>190</v>
      </c>
    </row>
    <row r="268" spans="1:9" x14ac:dyDescent="0.3">
      <c r="A268" s="1">
        <v>44655</v>
      </c>
      <c r="B268" s="29">
        <v>4</v>
      </c>
      <c r="C268" t="s">
        <v>254</v>
      </c>
      <c r="D268" t="s">
        <v>158</v>
      </c>
      <c r="E268">
        <v>1</v>
      </c>
      <c r="F268" t="s">
        <v>31</v>
      </c>
      <c r="G268" t="s">
        <v>34</v>
      </c>
      <c r="H268" t="s">
        <v>69</v>
      </c>
      <c r="I268" t="s">
        <v>190</v>
      </c>
    </row>
    <row r="269" spans="1:9" x14ac:dyDescent="0.3">
      <c r="A269" s="1">
        <v>44656</v>
      </c>
      <c r="B269" s="29">
        <v>1</v>
      </c>
      <c r="C269" t="s">
        <v>294</v>
      </c>
      <c r="D269" t="s">
        <v>158</v>
      </c>
      <c r="E269">
        <v>1</v>
      </c>
      <c r="F269" t="s">
        <v>31</v>
      </c>
      <c r="G269" t="s">
        <v>32</v>
      </c>
      <c r="H269" t="s">
        <v>65</v>
      </c>
      <c r="I269" t="s">
        <v>316</v>
      </c>
    </row>
    <row r="270" spans="1:9" x14ac:dyDescent="0.3">
      <c r="A270" s="1">
        <v>44656</v>
      </c>
      <c r="B270" s="29">
        <v>1</v>
      </c>
      <c r="C270" t="s">
        <v>295</v>
      </c>
      <c r="D270" t="s">
        <v>158</v>
      </c>
      <c r="E270">
        <v>1</v>
      </c>
      <c r="F270" t="s">
        <v>30</v>
      </c>
      <c r="G270" t="s">
        <v>32</v>
      </c>
      <c r="H270" t="s">
        <v>65</v>
      </c>
      <c r="I270" t="s">
        <v>316</v>
      </c>
    </row>
    <row r="271" spans="1:9" x14ac:dyDescent="0.3">
      <c r="A271" s="1">
        <v>44656</v>
      </c>
      <c r="B271" s="29">
        <v>1</v>
      </c>
      <c r="C271" t="s">
        <v>296</v>
      </c>
      <c r="D271" t="s">
        <v>158</v>
      </c>
      <c r="E271">
        <v>1</v>
      </c>
      <c r="F271" t="s">
        <v>30</v>
      </c>
      <c r="G271" t="s">
        <v>32</v>
      </c>
      <c r="H271" t="s">
        <v>65</v>
      </c>
      <c r="I271" t="s">
        <v>316</v>
      </c>
    </row>
    <row r="272" spans="1:9" x14ac:dyDescent="0.3">
      <c r="A272" s="1">
        <v>44656</v>
      </c>
      <c r="B272" s="29">
        <v>1</v>
      </c>
      <c r="C272" t="s">
        <v>297</v>
      </c>
      <c r="D272" t="s">
        <v>158</v>
      </c>
      <c r="E272">
        <v>1</v>
      </c>
      <c r="F272" t="s">
        <v>30</v>
      </c>
      <c r="G272" t="s">
        <v>32</v>
      </c>
      <c r="H272" t="s">
        <v>65</v>
      </c>
      <c r="I272" t="s">
        <v>316</v>
      </c>
    </row>
    <row r="273" spans="1:9" x14ac:dyDescent="0.3">
      <c r="A273" s="1">
        <v>44656</v>
      </c>
      <c r="B273" s="29">
        <v>1</v>
      </c>
      <c r="C273" t="s">
        <v>298</v>
      </c>
      <c r="D273" t="s">
        <v>158</v>
      </c>
      <c r="E273">
        <v>1</v>
      </c>
      <c r="F273" t="s">
        <v>31</v>
      </c>
      <c r="G273" t="s">
        <v>33</v>
      </c>
      <c r="H273" t="s">
        <v>65</v>
      </c>
      <c r="I273" t="s">
        <v>316</v>
      </c>
    </row>
    <row r="274" spans="1:9" x14ac:dyDescent="0.3">
      <c r="A274" s="1">
        <v>44656</v>
      </c>
      <c r="B274" s="29">
        <v>1</v>
      </c>
      <c r="C274" t="s">
        <v>299</v>
      </c>
      <c r="D274" t="s">
        <v>158</v>
      </c>
      <c r="E274">
        <v>1</v>
      </c>
      <c r="F274" t="s">
        <v>30</v>
      </c>
      <c r="G274" t="s">
        <v>33</v>
      </c>
      <c r="H274" t="s">
        <v>65</v>
      </c>
      <c r="I274" t="s">
        <v>316</v>
      </c>
    </row>
    <row r="275" spans="1:9" x14ac:dyDescent="0.3">
      <c r="A275" s="1">
        <v>44656</v>
      </c>
      <c r="B275" s="29">
        <v>1</v>
      </c>
      <c r="C275" t="s">
        <v>300</v>
      </c>
      <c r="D275" t="s">
        <v>158</v>
      </c>
      <c r="E275">
        <v>1</v>
      </c>
      <c r="F275" t="s">
        <v>31</v>
      </c>
      <c r="G275" t="s">
        <v>33</v>
      </c>
      <c r="H275" t="s">
        <v>65</v>
      </c>
      <c r="I275" t="s">
        <v>316</v>
      </c>
    </row>
    <row r="276" spans="1:9" x14ac:dyDescent="0.3">
      <c r="A276" s="1">
        <v>44656</v>
      </c>
      <c r="B276" s="29">
        <v>1</v>
      </c>
      <c r="C276" t="s">
        <v>301</v>
      </c>
      <c r="D276" t="s">
        <v>158</v>
      </c>
      <c r="E276">
        <v>1</v>
      </c>
      <c r="F276" t="s">
        <v>31</v>
      </c>
      <c r="G276" t="s">
        <v>33</v>
      </c>
      <c r="H276" t="s">
        <v>65</v>
      </c>
      <c r="I276" t="s">
        <v>316</v>
      </c>
    </row>
    <row r="277" spans="1:9" x14ac:dyDescent="0.3">
      <c r="A277" s="1">
        <v>44656</v>
      </c>
      <c r="B277" s="29">
        <v>1</v>
      </c>
      <c r="C277" t="s">
        <v>302</v>
      </c>
      <c r="D277" t="s">
        <v>158</v>
      </c>
      <c r="E277">
        <v>1</v>
      </c>
      <c r="F277" t="s">
        <v>30</v>
      </c>
      <c r="G277" t="s">
        <v>32</v>
      </c>
      <c r="H277" t="s">
        <v>69</v>
      </c>
      <c r="I277" t="s">
        <v>316</v>
      </c>
    </row>
    <row r="278" spans="1:9" x14ac:dyDescent="0.3">
      <c r="A278" s="1">
        <v>44656</v>
      </c>
      <c r="B278" s="29">
        <v>1</v>
      </c>
      <c r="C278" t="s">
        <v>303</v>
      </c>
      <c r="D278" t="s">
        <v>158</v>
      </c>
      <c r="E278">
        <v>1</v>
      </c>
      <c r="F278" t="s">
        <v>30</v>
      </c>
      <c r="G278" t="s">
        <v>33</v>
      </c>
      <c r="H278" t="s">
        <v>64</v>
      </c>
      <c r="I278" t="s">
        <v>316</v>
      </c>
    </row>
    <row r="279" spans="1:9" x14ac:dyDescent="0.3">
      <c r="A279" s="1">
        <v>44656</v>
      </c>
      <c r="B279" s="29">
        <v>1</v>
      </c>
      <c r="C279" t="s">
        <v>304</v>
      </c>
      <c r="D279" t="s">
        <v>158</v>
      </c>
      <c r="E279">
        <v>1</v>
      </c>
      <c r="F279" t="s">
        <v>30</v>
      </c>
      <c r="G279" t="s">
        <v>33</v>
      </c>
      <c r="H279" t="s">
        <v>64</v>
      </c>
      <c r="I279" t="s">
        <v>316</v>
      </c>
    </row>
    <row r="280" spans="1:9" x14ac:dyDescent="0.3">
      <c r="A280" s="1">
        <v>44656</v>
      </c>
      <c r="B280" s="29">
        <v>1</v>
      </c>
      <c r="C280" t="s">
        <v>305</v>
      </c>
      <c r="D280" t="s">
        <v>158</v>
      </c>
      <c r="E280">
        <v>1</v>
      </c>
      <c r="F280" t="s">
        <v>30</v>
      </c>
      <c r="G280" t="s">
        <v>33</v>
      </c>
      <c r="H280" t="s">
        <v>64</v>
      </c>
      <c r="I280" t="s">
        <v>316</v>
      </c>
    </row>
    <row r="281" spans="1:9" x14ac:dyDescent="0.3">
      <c r="A281" s="1">
        <v>44656</v>
      </c>
      <c r="B281" s="29">
        <v>1</v>
      </c>
      <c r="C281" t="s">
        <v>306</v>
      </c>
      <c r="D281" t="s">
        <v>158</v>
      </c>
      <c r="E281">
        <v>1</v>
      </c>
      <c r="F281" t="s">
        <v>30</v>
      </c>
      <c r="G281" t="s">
        <v>33</v>
      </c>
      <c r="H281" t="s">
        <v>64</v>
      </c>
      <c r="I281" t="s">
        <v>316</v>
      </c>
    </row>
    <row r="282" spans="1:9" x14ac:dyDescent="0.3">
      <c r="A282" s="1">
        <v>44656</v>
      </c>
      <c r="B282" s="29">
        <v>1</v>
      </c>
      <c r="C282" t="s">
        <v>307</v>
      </c>
      <c r="D282" t="s">
        <v>158</v>
      </c>
      <c r="E282">
        <v>1</v>
      </c>
      <c r="F282" t="s">
        <v>30</v>
      </c>
      <c r="G282" t="s">
        <v>33</v>
      </c>
      <c r="H282" t="s">
        <v>65</v>
      </c>
      <c r="I282" t="s">
        <v>316</v>
      </c>
    </row>
    <row r="283" spans="1:9" x14ac:dyDescent="0.3">
      <c r="A283" s="1">
        <v>44656</v>
      </c>
      <c r="B283" s="29">
        <v>1</v>
      </c>
      <c r="C283" t="s">
        <v>308</v>
      </c>
      <c r="D283" t="s">
        <v>158</v>
      </c>
      <c r="E283">
        <v>1</v>
      </c>
      <c r="F283" t="s">
        <v>30</v>
      </c>
      <c r="G283" t="s">
        <v>32</v>
      </c>
      <c r="H283" t="s">
        <v>64</v>
      </c>
      <c r="I283" t="s">
        <v>316</v>
      </c>
    </row>
    <row r="284" spans="1:9" x14ac:dyDescent="0.3">
      <c r="A284" s="1">
        <v>44656</v>
      </c>
      <c r="B284" s="29">
        <v>1</v>
      </c>
      <c r="C284" t="s">
        <v>309</v>
      </c>
      <c r="D284" t="s">
        <v>158</v>
      </c>
      <c r="E284">
        <v>1</v>
      </c>
      <c r="F284" t="s">
        <v>30</v>
      </c>
      <c r="G284" t="s">
        <v>32</v>
      </c>
      <c r="H284" t="s">
        <v>64</v>
      </c>
      <c r="I284" t="s">
        <v>316</v>
      </c>
    </row>
    <row r="285" spans="1:9" x14ac:dyDescent="0.3">
      <c r="A285" s="1">
        <v>44656</v>
      </c>
      <c r="B285" s="29">
        <v>1</v>
      </c>
      <c r="C285" t="s">
        <v>310</v>
      </c>
      <c r="D285" t="s">
        <v>158</v>
      </c>
      <c r="E285">
        <v>1</v>
      </c>
      <c r="F285" t="s">
        <v>31</v>
      </c>
      <c r="G285" t="s">
        <v>33</v>
      </c>
      <c r="H285" t="s">
        <v>64</v>
      </c>
      <c r="I285" t="s">
        <v>316</v>
      </c>
    </row>
    <row r="286" spans="1:9" x14ac:dyDescent="0.3">
      <c r="A286" s="1">
        <v>44656</v>
      </c>
      <c r="B286" s="29">
        <v>1</v>
      </c>
      <c r="C286" t="s">
        <v>311</v>
      </c>
      <c r="D286" t="s">
        <v>158</v>
      </c>
      <c r="E286">
        <v>1</v>
      </c>
      <c r="F286" t="s">
        <v>31</v>
      </c>
      <c r="G286" t="s">
        <v>33</v>
      </c>
      <c r="H286" t="s">
        <v>64</v>
      </c>
      <c r="I286" t="s">
        <v>316</v>
      </c>
    </row>
    <row r="287" spans="1:9" x14ac:dyDescent="0.3">
      <c r="A287" s="1">
        <v>44656</v>
      </c>
      <c r="B287" s="29">
        <v>1</v>
      </c>
      <c r="C287" t="s">
        <v>312</v>
      </c>
      <c r="D287" t="s">
        <v>158</v>
      </c>
      <c r="E287">
        <v>1</v>
      </c>
      <c r="F287" t="s">
        <v>31</v>
      </c>
      <c r="G287" t="s">
        <v>33</v>
      </c>
      <c r="H287" t="s">
        <v>64</v>
      </c>
      <c r="I287" t="s">
        <v>316</v>
      </c>
    </row>
    <row r="288" spans="1:9" x14ac:dyDescent="0.3">
      <c r="A288" s="1">
        <v>44656</v>
      </c>
      <c r="B288" s="29">
        <v>1</v>
      </c>
      <c r="C288" t="s">
        <v>313</v>
      </c>
      <c r="D288" t="s">
        <v>158</v>
      </c>
      <c r="E288">
        <v>1</v>
      </c>
      <c r="F288" t="s">
        <v>31</v>
      </c>
      <c r="G288" t="s">
        <v>33</v>
      </c>
      <c r="H288" t="s">
        <v>64</v>
      </c>
      <c r="I288" t="s">
        <v>316</v>
      </c>
    </row>
    <row r="289" spans="1:9" x14ac:dyDescent="0.3">
      <c r="A289" s="1">
        <v>44656</v>
      </c>
      <c r="B289" s="29">
        <v>1</v>
      </c>
      <c r="C289" t="s">
        <v>314</v>
      </c>
      <c r="D289" t="s">
        <v>158</v>
      </c>
      <c r="E289">
        <v>1</v>
      </c>
      <c r="F289" t="s">
        <v>31</v>
      </c>
      <c r="G289" t="s">
        <v>32</v>
      </c>
      <c r="H289" t="s">
        <v>64</v>
      </c>
      <c r="I289" t="s">
        <v>316</v>
      </c>
    </row>
    <row r="290" spans="1:9" x14ac:dyDescent="0.3">
      <c r="A290" s="1">
        <v>44656</v>
      </c>
      <c r="B290" s="29">
        <v>1</v>
      </c>
      <c r="C290" t="s">
        <v>315</v>
      </c>
      <c r="D290" t="s">
        <v>158</v>
      </c>
      <c r="E290">
        <v>1</v>
      </c>
      <c r="F290" t="s">
        <v>31</v>
      </c>
      <c r="G290" t="s">
        <v>32</v>
      </c>
      <c r="H290" t="s">
        <v>64</v>
      </c>
      <c r="I290" t="s">
        <v>316</v>
      </c>
    </row>
  </sheetData>
  <phoneticPr fontId="3" type="noConversion"/>
  <conditionalFormatting sqref="D1:D1048576">
    <cfRule type="containsText" dxfId="7" priority="10" operator="containsText" text="female">
      <formula>NOT(ISERROR(SEARCH("female",D1)))</formula>
    </cfRule>
  </conditionalFormatting>
  <conditionalFormatting sqref="B2:B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ntainsText" dxfId="6" priority="8" operator="containsText" text="0">
      <formula>NOT(ISERROR(SEARCH("0",E1)))</formula>
    </cfRule>
  </conditionalFormatting>
  <conditionalFormatting sqref="I2:I1048576">
    <cfRule type="containsText" dxfId="5" priority="4" operator="containsText" text="A">
      <formula>NOT(ISERROR(SEARCH("A",I2)))</formula>
    </cfRule>
    <cfRule type="containsText" dxfId="4" priority="5" operator="containsText" text="D">
      <formula>NOT(ISERROR(SEARCH("D",I2)))</formula>
    </cfRule>
    <cfRule type="containsText" dxfId="3" priority="6" operator="containsText" text="C">
      <formula>NOT(ISERROR(SEARCH("C",I2)))</formula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ntainsText" dxfId="2" priority="1" operator="containsText" text="RS">
      <formula>NOT(ISERROR(SEARCH("RS",F2)))</formula>
    </cfRule>
    <cfRule type="containsText" dxfId="1" priority="2" operator="containsText" text="JB">
      <formula>NOT(ISERROR(SEARCH("JB",F2)))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CBDB2-6CEF-4F87-803D-F4D8DA422D38}">
  <dimension ref="A1:D13"/>
  <sheetViews>
    <sheetView topLeftCell="C1" workbookViewId="0">
      <selection activeCell="D5" sqref="D5"/>
    </sheetView>
  </sheetViews>
  <sheetFormatPr defaultRowHeight="14.4" x14ac:dyDescent="0.3"/>
  <cols>
    <col min="1" max="1" width="10.5546875" style="1" bestFit="1" customWidth="1"/>
  </cols>
  <sheetData>
    <row r="1" spans="1:4" x14ac:dyDescent="0.3">
      <c r="A1" t="s">
        <v>7</v>
      </c>
      <c r="B1" s="29" t="s">
        <v>160</v>
      </c>
      <c r="C1" t="s">
        <v>6</v>
      </c>
      <c r="D1" t="s">
        <v>317</v>
      </c>
    </row>
    <row r="2" spans="1:4" x14ac:dyDescent="0.3">
      <c r="A2" s="1">
        <v>44651</v>
      </c>
      <c r="B2">
        <v>1</v>
      </c>
      <c r="C2" t="s">
        <v>190</v>
      </c>
      <c r="D2">
        <v>1452</v>
      </c>
    </row>
    <row r="3" spans="1:4" x14ac:dyDescent="0.3">
      <c r="A3" s="1">
        <v>44653</v>
      </c>
      <c r="B3">
        <v>2</v>
      </c>
      <c r="C3" t="s">
        <v>35</v>
      </c>
      <c r="D3">
        <v>5000</v>
      </c>
    </row>
    <row r="4" spans="1:4" x14ac:dyDescent="0.3">
      <c r="A4" s="1">
        <v>44654</v>
      </c>
      <c r="B4">
        <v>3</v>
      </c>
      <c r="C4" t="s">
        <v>161</v>
      </c>
      <c r="D4">
        <v>1352</v>
      </c>
    </row>
    <row r="5" spans="1:4" x14ac:dyDescent="0.3">
      <c r="A5" s="1">
        <v>44655</v>
      </c>
      <c r="B5">
        <v>4</v>
      </c>
      <c r="C5" t="s">
        <v>316</v>
      </c>
    </row>
    <row r="6" spans="1:4" x14ac:dyDescent="0.3">
      <c r="A6" s="1">
        <v>44650</v>
      </c>
      <c r="B6">
        <v>1</v>
      </c>
    </row>
    <row r="7" spans="1:4" x14ac:dyDescent="0.3">
      <c r="A7" s="1">
        <v>44651</v>
      </c>
      <c r="B7">
        <v>2</v>
      </c>
    </row>
    <row r="8" spans="1:4" x14ac:dyDescent="0.3">
      <c r="A8" s="1">
        <v>44652</v>
      </c>
      <c r="B8">
        <v>3</v>
      </c>
    </row>
    <row r="9" spans="1:4" x14ac:dyDescent="0.3">
      <c r="A9" s="1">
        <v>44654</v>
      </c>
      <c r="B9">
        <v>4</v>
      </c>
    </row>
    <row r="10" spans="1:4" x14ac:dyDescent="0.3">
      <c r="A10" s="1">
        <v>44650</v>
      </c>
      <c r="B10">
        <v>1</v>
      </c>
    </row>
    <row r="11" spans="1:4" x14ac:dyDescent="0.3">
      <c r="A11" s="1">
        <v>44652</v>
      </c>
      <c r="B11">
        <v>2</v>
      </c>
    </row>
    <row r="12" spans="1:4" x14ac:dyDescent="0.3">
      <c r="A12" s="1">
        <v>44653</v>
      </c>
      <c r="B12">
        <v>3</v>
      </c>
    </row>
    <row r="13" spans="1:4" x14ac:dyDescent="0.3">
      <c r="A13" s="1">
        <v>44655</v>
      </c>
      <c r="B1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7E521-84A1-4161-B17D-63D8E40C76D5}">
  <dimension ref="A1:I89"/>
  <sheetViews>
    <sheetView workbookViewId="0">
      <selection activeCell="H40" sqref="H40"/>
    </sheetView>
  </sheetViews>
  <sheetFormatPr defaultRowHeight="14.4" x14ac:dyDescent="0.3"/>
  <cols>
    <col min="6" max="8" width="5.6640625" customWidth="1"/>
  </cols>
  <sheetData>
    <row r="1" spans="1:8" x14ac:dyDescent="0.3">
      <c r="A1" t="s">
        <v>318</v>
      </c>
      <c r="B1" t="s">
        <v>320</v>
      </c>
      <c r="C1" t="s">
        <v>319</v>
      </c>
      <c r="D1" t="s">
        <v>321</v>
      </c>
      <c r="E1" t="s">
        <v>325</v>
      </c>
      <c r="F1" t="s">
        <v>353</v>
      </c>
      <c r="G1" t="s">
        <v>354</v>
      </c>
      <c r="H1" t="s">
        <v>355</v>
      </c>
    </row>
    <row r="2" spans="1:8" x14ac:dyDescent="0.3">
      <c r="A2">
        <v>1</v>
      </c>
      <c r="B2" t="s">
        <v>322</v>
      </c>
      <c r="F2">
        <v>1</v>
      </c>
      <c r="G2">
        <v>1</v>
      </c>
      <c r="H2">
        <v>1</v>
      </c>
    </row>
    <row r="3" spans="1:8" x14ac:dyDescent="0.3">
      <c r="A3">
        <v>2</v>
      </c>
      <c r="B3" t="s">
        <v>323</v>
      </c>
      <c r="F3">
        <v>1</v>
      </c>
      <c r="G3">
        <v>1</v>
      </c>
      <c r="H3">
        <v>1</v>
      </c>
    </row>
    <row r="4" spans="1:8" x14ac:dyDescent="0.3">
      <c r="A4">
        <v>3</v>
      </c>
      <c r="D4" t="s">
        <v>324</v>
      </c>
      <c r="E4" t="s">
        <v>326</v>
      </c>
      <c r="F4">
        <v>1</v>
      </c>
      <c r="G4">
        <v>0</v>
      </c>
      <c r="H4">
        <v>0</v>
      </c>
    </row>
    <row r="5" spans="1:8" x14ac:dyDescent="0.3">
      <c r="A5">
        <v>4</v>
      </c>
      <c r="B5" t="s">
        <v>327</v>
      </c>
      <c r="F5">
        <v>1</v>
      </c>
      <c r="G5">
        <v>1</v>
      </c>
      <c r="H5">
        <v>1</v>
      </c>
    </row>
    <row r="6" spans="1:8" x14ac:dyDescent="0.3">
      <c r="A6">
        <v>5</v>
      </c>
      <c r="C6" t="s">
        <v>328</v>
      </c>
      <c r="F6">
        <v>1</v>
      </c>
      <c r="G6">
        <v>0</v>
      </c>
      <c r="H6">
        <v>0</v>
      </c>
    </row>
    <row r="7" spans="1:8" x14ac:dyDescent="0.3">
      <c r="A7">
        <v>6</v>
      </c>
      <c r="D7" t="s">
        <v>329</v>
      </c>
      <c r="E7" t="s">
        <v>326</v>
      </c>
      <c r="F7">
        <v>1</v>
      </c>
      <c r="G7">
        <v>0</v>
      </c>
      <c r="H7">
        <v>0</v>
      </c>
    </row>
    <row r="8" spans="1:8" x14ac:dyDescent="0.3">
      <c r="A8">
        <v>7</v>
      </c>
      <c r="B8" t="s">
        <v>330</v>
      </c>
      <c r="F8">
        <v>1</v>
      </c>
      <c r="G8">
        <v>0</v>
      </c>
      <c r="H8">
        <v>0</v>
      </c>
    </row>
    <row r="9" spans="1:8" x14ac:dyDescent="0.3">
      <c r="A9">
        <v>8</v>
      </c>
      <c r="B9" t="s">
        <v>331</v>
      </c>
      <c r="F9">
        <v>1</v>
      </c>
      <c r="G9">
        <v>1</v>
      </c>
      <c r="H9">
        <v>1</v>
      </c>
    </row>
    <row r="10" spans="1:8" x14ac:dyDescent="0.3">
      <c r="A10">
        <v>9</v>
      </c>
      <c r="B10" t="s">
        <v>332</v>
      </c>
      <c r="F10">
        <v>1</v>
      </c>
      <c r="G10">
        <v>1</v>
      </c>
      <c r="H10">
        <v>1</v>
      </c>
    </row>
    <row r="11" spans="1:8" x14ac:dyDescent="0.3">
      <c r="A11">
        <v>10</v>
      </c>
      <c r="D11" t="s">
        <v>324</v>
      </c>
      <c r="E11" t="s">
        <v>326</v>
      </c>
      <c r="F11">
        <v>1</v>
      </c>
      <c r="G11">
        <v>0</v>
      </c>
      <c r="H11">
        <v>0</v>
      </c>
    </row>
    <row r="12" spans="1:8" x14ac:dyDescent="0.3">
      <c r="A12">
        <v>11</v>
      </c>
      <c r="B12" t="s">
        <v>333</v>
      </c>
      <c r="C12" t="s">
        <v>356</v>
      </c>
      <c r="F12">
        <v>1</v>
      </c>
      <c r="G12">
        <v>1</v>
      </c>
      <c r="H12">
        <v>1</v>
      </c>
    </row>
    <row r="13" spans="1:8" x14ac:dyDescent="0.3">
      <c r="A13">
        <v>12</v>
      </c>
      <c r="B13" t="s">
        <v>334</v>
      </c>
      <c r="C13" t="s">
        <v>335</v>
      </c>
      <c r="F13">
        <v>1</v>
      </c>
      <c r="G13">
        <v>1</v>
      </c>
      <c r="H13">
        <v>0</v>
      </c>
    </row>
    <row r="14" spans="1:8" x14ac:dyDescent="0.3">
      <c r="A14">
        <v>13</v>
      </c>
      <c r="B14" t="s">
        <v>336</v>
      </c>
      <c r="C14" t="s">
        <v>337</v>
      </c>
      <c r="F14">
        <v>1</v>
      </c>
      <c r="G14">
        <v>0</v>
      </c>
      <c r="H14">
        <v>0</v>
      </c>
    </row>
    <row r="15" spans="1:8" x14ac:dyDescent="0.3">
      <c r="A15">
        <v>14</v>
      </c>
      <c r="B15" t="s">
        <v>338</v>
      </c>
      <c r="F15">
        <v>1</v>
      </c>
      <c r="G15">
        <v>1</v>
      </c>
      <c r="H15">
        <v>1</v>
      </c>
    </row>
    <row r="16" spans="1:8" x14ac:dyDescent="0.3">
      <c r="A16">
        <v>15</v>
      </c>
      <c r="B16" t="s">
        <v>341</v>
      </c>
      <c r="C16" t="s">
        <v>342</v>
      </c>
      <c r="F16">
        <v>1</v>
      </c>
      <c r="G16">
        <v>0</v>
      </c>
      <c r="H16">
        <v>0</v>
      </c>
    </row>
    <row r="17" spans="1:9" x14ac:dyDescent="0.3">
      <c r="A17">
        <v>16</v>
      </c>
      <c r="B17" t="s">
        <v>339</v>
      </c>
      <c r="C17" t="s">
        <v>340</v>
      </c>
      <c r="F17">
        <v>1</v>
      </c>
      <c r="G17">
        <v>0</v>
      </c>
      <c r="H17">
        <v>0</v>
      </c>
    </row>
    <row r="18" spans="1:9" x14ac:dyDescent="0.3">
      <c r="A18">
        <v>17</v>
      </c>
      <c r="B18" t="s">
        <v>343</v>
      </c>
      <c r="F18">
        <v>1</v>
      </c>
      <c r="G18">
        <v>0</v>
      </c>
      <c r="H18">
        <v>0</v>
      </c>
    </row>
    <row r="19" spans="1:9" x14ac:dyDescent="0.3">
      <c r="A19">
        <v>18</v>
      </c>
      <c r="B19" t="s">
        <v>332</v>
      </c>
      <c r="F19">
        <v>1</v>
      </c>
      <c r="G19">
        <v>0</v>
      </c>
      <c r="H19">
        <v>0</v>
      </c>
    </row>
    <row r="20" spans="1:9" x14ac:dyDescent="0.3">
      <c r="A20">
        <v>19</v>
      </c>
      <c r="B20" t="s">
        <v>344</v>
      </c>
      <c r="F20">
        <v>1</v>
      </c>
      <c r="G20">
        <v>0</v>
      </c>
      <c r="H20">
        <v>0</v>
      </c>
    </row>
    <row r="21" spans="1:9" x14ac:dyDescent="0.3">
      <c r="A21">
        <v>20</v>
      </c>
      <c r="B21" t="s">
        <v>345</v>
      </c>
      <c r="F21">
        <v>1</v>
      </c>
      <c r="G21">
        <v>0</v>
      </c>
      <c r="H21">
        <v>0</v>
      </c>
    </row>
    <row r="22" spans="1:9" x14ac:dyDescent="0.3">
      <c r="A22">
        <v>21</v>
      </c>
      <c r="B22" t="s">
        <v>346</v>
      </c>
      <c r="F22">
        <v>1</v>
      </c>
      <c r="G22">
        <v>0</v>
      </c>
      <c r="H22">
        <v>0</v>
      </c>
    </row>
    <row r="23" spans="1:9" x14ac:dyDescent="0.3">
      <c r="A23">
        <v>22</v>
      </c>
      <c r="B23" t="s">
        <v>346</v>
      </c>
      <c r="F23">
        <v>1</v>
      </c>
      <c r="G23">
        <v>0</v>
      </c>
      <c r="H23">
        <v>0</v>
      </c>
      <c r="I23" t="s">
        <v>357</v>
      </c>
    </row>
    <row r="24" spans="1:9" x14ac:dyDescent="0.3">
      <c r="A24">
        <v>23</v>
      </c>
      <c r="B24" t="s">
        <v>327</v>
      </c>
      <c r="F24">
        <v>1</v>
      </c>
      <c r="G24">
        <v>0</v>
      </c>
      <c r="H24">
        <v>0</v>
      </c>
    </row>
    <row r="25" spans="1:9" x14ac:dyDescent="0.3">
      <c r="A25">
        <v>24</v>
      </c>
      <c r="B25" t="s">
        <v>341</v>
      </c>
      <c r="F25">
        <v>1</v>
      </c>
      <c r="G25">
        <v>0</v>
      </c>
      <c r="H25">
        <v>0</v>
      </c>
    </row>
    <row r="26" spans="1:9" x14ac:dyDescent="0.3">
      <c r="A26">
        <v>25</v>
      </c>
      <c r="B26" t="s">
        <v>347</v>
      </c>
      <c r="F26">
        <v>1</v>
      </c>
      <c r="G26">
        <v>0</v>
      </c>
      <c r="H26">
        <v>0</v>
      </c>
    </row>
    <row r="27" spans="1:9" x14ac:dyDescent="0.3">
      <c r="A27">
        <v>26</v>
      </c>
      <c r="B27" t="s">
        <v>348</v>
      </c>
      <c r="F27">
        <v>1</v>
      </c>
      <c r="G27">
        <v>0</v>
      </c>
      <c r="H27">
        <v>1</v>
      </c>
    </row>
    <row r="28" spans="1:9" x14ac:dyDescent="0.3">
      <c r="A28">
        <v>27</v>
      </c>
      <c r="B28" t="s">
        <v>349</v>
      </c>
      <c r="F28">
        <v>1</v>
      </c>
      <c r="G28">
        <v>0</v>
      </c>
      <c r="H28">
        <v>0</v>
      </c>
    </row>
    <row r="29" spans="1:9" x14ac:dyDescent="0.3">
      <c r="A29">
        <v>28</v>
      </c>
      <c r="B29" t="s">
        <v>344</v>
      </c>
      <c r="F29">
        <v>1</v>
      </c>
      <c r="G29">
        <v>0</v>
      </c>
      <c r="H29">
        <v>0</v>
      </c>
    </row>
    <row r="30" spans="1:9" x14ac:dyDescent="0.3">
      <c r="A30">
        <v>29</v>
      </c>
      <c r="B30" t="s">
        <v>350</v>
      </c>
      <c r="F30">
        <v>1</v>
      </c>
      <c r="G30">
        <v>0</v>
      </c>
      <c r="H30">
        <v>0</v>
      </c>
    </row>
    <row r="31" spans="1:9" x14ac:dyDescent="0.3">
      <c r="A31">
        <v>30</v>
      </c>
      <c r="B31" t="s">
        <v>351</v>
      </c>
      <c r="F31">
        <v>1</v>
      </c>
      <c r="G31">
        <v>0</v>
      </c>
      <c r="H31">
        <v>0</v>
      </c>
    </row>
    <row r="32" spans="1:9" x14ac:dyDescent="0.3">
      <c r="A32">
        <v>31</v>
      </c>
      <c r="F32">
        <v>1</v>
      </c>
      <c r="G32">
        <v>0</v>
      </c>
      <c r="H32">
        <v>0</v>
      </c>
    </row>
    <row r="33" spans="1:8" x14ac:dyDescent="0.3">
      <c r="A33">
        <v>32</v>
      </c>
      <c r="B33" t="s">
        <v>352</v>
      </c>
      <c r="F33">
        <v>1</v>
      </c>
      <c r="G33">
        <v>1</v>
      </c>
      <c r="H33">
        <v>0</v>
      </c>
    </row>
    <row r="34" spans="1:8" x14ac:dyDescent="0.3">
      <c r="A34">
        <v>33</v>
      </c>
      <c r="F34">
        <v>0</v>
      </c>
      <c r="G34">
        <v>0</v>
      </c>
      <c r="H34">
        <v>0</v>
      </c>
    </row>
    <row r="35" spans="1:8" x14ac:dyDescent="0.3">
      <c r="A35">
        <v>34</v>
      </c>
      <c r="F35">
        <v>0</v>
      </c>
      <c r="G35">
        <v>0</v>
      </c>
      <c r="H35">
        <v>0</v>
      </c>
    </row>
    <row r="36" spans="1:8" x14ac:dyDescent="0.3">
      <c r="A36">
        <v>35</v>
      </c>
      <c r="F36">
        <v>0</v>
      </c>
      <c r="G36">
        <v>0</v>
      </c>
      <c r="H36">
        <v>0</v>
      </c>
    </row>
    <row r="37" spans="1:8" x14ac:dyDescent="0.3">
      <c r="A37">
        <v>36</v>
      </c>
      <c r="F37">
        <v>0</v>
      </c>
      <c r="G37">
        <v>0</v>
      </c>
      <c r="H37">
        <v>0</v>
      </c>
    </row>
    <row r="38" spans="1:8" x14ac:dyDescent="0.3">
      <c r="A38">
        <v>37</v>
      </c>
      <c r="F38">
        <v>0</v>
      </c>
      <c r="G38">
        <v>0</v>
      </c>
      <c r="H38">
        <v>0</v>
      </c>
    </row>
    <row r="39" spans="1:8" x14ac:dyDescent="0.3">
      <c r="A39">
        <v>38</v>
      </c>
      <c r="F39">
        <v>0</v>
      </c>
      <c r="G39">
        <v>0</v>
      </c>
      <c r="H39">
        <v>0</v>
      </c>
    </row>
    <row r="40" spans="1:8" x14ac:dyDescent="0.3">
      <c r="A40">
        <v>39</v>
      </c>
      <c r="F40">
        <v>0</v>
      </c>
      <c r="G40">
        <v>0</v>
      </c>
      <c r="H40">
        <v>1</v>
      </c>
    </row>
    <row r="41" spans="1:8" x14ac:dyDescent="0.3">
      <c r="A41">
        <v>40</v>
      </c>
      <c r="F41">
        <v>0</v>
      </c>
      <c r="G41">
        <v>0</v>
      </c>
      <c r="H41">
        <v>1</v>
      </c>
    </row>
    <row r="42" spans="1:8" x14ac:dyDescent="0.3">
      <c r="A42">
        <v>41</v>
      </c>
      <c r="F42">
        <v>0</v>
      </c>
      <c r="G42">
        <v>0</v>
      </c>
      <c r="H42">
        <v>1</v>
      </c>
    </row>
    <row r="43" spans="1:8" x14ac:dyDescent="0.3">
      <c r="A43">
        <v>42</v>
      </c>
      <c r="F43">
        <v>0</v>
      </c>
      <c r="G43">
        <v>1</v>
      </c>
      <c r="H43">
        <v>1</v>
      </c>
    </row>
    <row r="44" spans="1:8" x14ac:dyDescent="0.3">
      <c r="A44">
        <v>43</v>
      </c>
      <c r="F44">
        <v>0</v>
      </c>
      <c r="G44">
        <v>0</v>
      </c>
      <c r="H44">
        <v>1</v>
      </c>
    </row>
    <row r="45" spans="1:8" x14ac:dyDescent="0.3">
      <c r="A45">
        <v>44</v>
      </c>
      <c r="F45">
        <v>0</v>
      </c>
      <c r="G45">
        <v>0</v>
      </c>
      <c r="H45">
        <v>1</v>
      </c>
    </row>
    <row r="46" spans="1:8" x14ac:dyDescent="0.3">
      <c r="A46">
        <v>45</v>
      </c>
      <c r="F46">
        <v>0</v>
      </c>
      <c r="G46">
        <v>0</v>
      </c>
      <c r="H46">
        <v>1</v>
      </c>
    </row>
    <row r="47" spans="1:8" x14ac:dyDescent="0.3">
      <c r="A47">
        <v>46</v>
      </c>
      <c r="F47">
        <v>0</v>
      </c>
      <c r="G47">
        <v>0</v>
      </c>
      <c r="H47">
        <v>1</v>
      </c>
    </row>
    <row r="48" spans="1:8" x14ac:dyDescent="0.3">
      <c r="A48">
        <v>47</v>
      </c>
      <c r="F48">
        <v>0</v>
      </c>
      <c r="G48">
        <v>1</v>
      </c>
      <c r="H48">
        <v>0</v>
      </c>
    </row>
    <row r="49" spans="1:9" x14ac:dyDescent="0.3">
      <c r="A49">
        <v>48</v>
      </c>
      <c r="F49">
        <v>0</v>
      </c>
      <c r="G49">
        <v>0</v>
      </c>
      <c r="H49">
        <v>1</v>
      </c>
    </row>
    <row r="50" spans="1:9" x14ac:dyDescent="0.3">
      <c r="A50">
        <v>49</v>
      </c>
      <c r="F50">
        <v>0</v>
      </c>
      <c r="G50">
        <v>0</v>
      </c>
      <c r="H50">
        <v>1</v>
      </c>
    </row>
    <row r="51" spans="1:9" x14ac:dyDescent="0.3">
      <c r="A51">
        <v>50</v>
      </c>
      <c r="B51" t="s">
        <v>322</v>
      </c>
      <c r="F51">
        <v>0</v>
      </c>
      <c r="G51">
        <v>0</v>
      </c>
      <c r="H51">
        <v>0</v>
      </c>
    </row>
    <row r="52" spans="1:9" x14ac:dyDescent="0.3">
      <c r="A52">
        <v>51</v>
      </c>
      <c r="F52">
        <v>0</v>
      </c>
      <c r="G52">
        <v>0</v>
      </c>
      <c r="H52">
        <v>0</v>
      </c>
      <c r="I52" t="s">
        <v>357</v>
      </c>
    </row>
    <row r="53" spans="1:9" x14ac:dyDescent="0.3">
      <c r="A53">
        <v>52</v>
      </c>
      <c r="F53">
        <v>0</v>
      </c>
      <c r="G53">
        <v>1</v>
      </c>
      <c r="H53">
        <v>0</v>
      </c>
      <c r="I53" t="s">
        <v>357</v>
      </c>
    </row>
    <row r="54" spans="1:9" x14ac:dyDescent="0.3">
      <c r="A54">
        <v>53</v>
      </c>
      <c r="F54">
        <v>0</v>
      </c>
      <c r="G54">
        <v>0</v>
      </c>
      <c r="H54">
        <v>0</v>
      </c>
      <c r="I54" t="s">
        <v>357</v>
      </c>
    </row>
    <row r="55" spans="1:9" x14ac:dyDescent="0.3">
      <c r="A55">
        <v>54</v>
      </c>
      <c r="F55">
        <v>0</v>
      </c>
      <c r="G55">
        <v>1</v>
      </c>
      <c r="H55">
        <v>0</v>
      </c>
    </row>
    <row r="56" spans="1:9" x14ac:dyDescent="0.3">
      <c r="A56">
        <v>55</v>
      </c>
      <c r="F56">
        <v>0</v>
      </c>
      <c r="G56">
        <v>1</v>
      </c>
      <c r="H56">
        <v>0</v>
      </c>
    </row>
    <row r="57" spans="1:9" x14ac:dyDescent="0.3">
      <c r="A57">
        <v>56</v>
      </c>
      <c r="F57">
        <v>0</v>
      </c>
      <c r="G57">
        <v>1</v>
      </c>
      <c r="H57">
        <v>0</v>
      </c>
    </row>
    <row r="58" spans="1:9" x14ac:dyDescent="0.3">
      <c r="A58">
        <v>57</v>
      </c>
      <c r="F58">
        <v>0</v>
      </c>
      <c r="G58">
        <v>1</v>
      </c>
      <c r="H58">
        <v>0</v>
      </c>
    </row>
    <row r="59" spans="1:9" x14ac:dyDescent="0.3">
      <c r="A59">
        <v>58</v>
      </c>
      <c r="F59">
        <v>0</v>
      </c>
      <c r="G59">
        <v>1</v>
      </c>
      <c r="H59">
        <v>0</v>
      </c>
    </row>
    <row r="60" spans="1:9" x14ac:dyDescent="0.3">
      <c r="A60">
        <v>59</v>
      </c>
      <c r="F60">
        <v>0</v>
      </c>
      <c r="G60">
        <v>1</v>
      </c>
      <c r="H60">
        <v>0</v>
      </c>
    </row>
    <row r="61" spans="1:9" x14ac:dyDescent="0.3">
      <c r="A61">
        <v>60</v>
      </c>
      <c r="F61">
        <v>0</v>
      </c>
      <c r="G61">
        <v>1</v>
      </c>
      <c r="H61">
        <v>0</v>
      </c>
    </row>
    <row r="62" spans="1:9" x14ac:dyDescent="0.3">
      <c r="A62">
        <v>61</v>
      </c>
      <c r="F62">
        <v>0</v>
      </c>
      <c r="G62">
        <v>1</v>
      </c>
      <c r="H62">
        <v>0</v>
      </c>
    </row>
    <row r="63" spans="1:9" x14ac:dyDescent="0.3">
      <c r="A63">
        <v>62</v>
      </c>
      <c r="F63">
        <v>0</v>
      </c>
      <c r="G63">
        <v>1</v>
      </c>
      <c r="H63">
        <v>0</v>
      </c>
    </row>
    <row r="64" spans="1:9" x14ac:dyDescent="0.3">
      <c r="A64">
        <v>63</v>
      </c>
      <c r="F64">
        <v>0</v>
      </c>
      <c r="G64">
        <v>1</v>
      </c>
      <c r="H64">
        <v>0</v>
      </c>
    </row>
    <row r="65" spans="1:8" x14ac:dyDescent="0.3">
      <c r="A65">
        <v>64</v>
      </c>
      <c r="F65">
        <v>0</v>
      </c>
      <c r="G65">
        <v>1</v>
      </c>
      <c r="H65">
        <v>0</v>
      </c>
    </row>
    <row r="66" spans="1:8" x14ac:dyDescent="0.3">
      <c r="A66">
        <v>65</v>
      </c>
      <c r="F66">
        <v>0</v>
      </c>
      <c r="G66">
        <v>1</v>
      </c>
      <c r="H66">
        <v>0</v>
      </c>
    </row>
    <row r="67" spans="1:8" x14ac:dyDescent="0.3">
      <c r="A67">
        <v>66</v>
      </c>
      <c r="F67">
        <v>0</v>
      </c>
      <c r="G67">
        <v>1</v>
      </c>
      <c r="H67">
        <v>0</v>
      </c>
    </row>
    <row r="68" spans="1:8" x14ac:dyDescent="0.3">
      <c r="A68">
        <v>67</v>
      </c>
      <c r="F68">
        <v>0</v>
      </c>
      <c r="G68">
        <v>1</v>
      </c>
      <c r="H68">
        <v>0</v>
      </c>
    </row>
    <row r="69" spans="1:8" x14ac:dyDescent="0.3">
      <c r="A69">
        <v>68</v>
      </c>
      <c r="F69">
        <v>0</v>
      </c>
      <c r="G69">
        <v>1</v>
      </c>
      <c r="H69">
        <v>0</v>
      </c>
    </row>
    <row r="70" spans="1:8" x14ac:dyDescent="0.3">
      <c r="A70">
        <v>69</v>
      </c>
      <c r="F70">
        <v>0</v>
      </c>
      <c r="G70">
        <v>1</v>
      </c>
      <c r="H70">
        <v>0</v>
      </c>
    </row>
    <row r="71" spans="1:8" x14ac:dyDescent="0.3">
      <c r="A71">
        <v>70</v>
      </c>
      <c r="F71">
        <v>0</v>
      </c>
      <c r="G71">
        <v>1</v>
      </c>
      <c r="H71">
        <v>0</v>
      </c>
    </row>
    <row r="72" spans="1:8" x14ac:dyDescent="0.3">
      <c r="A72">
        <v>71</v>
      </c>
    </row>
    <row r="73" spans="1:8" x14ac:dyDescent="0.3">
      <c r="A73">
        <v>72</v>
      </c>
    </row>
    <row r="74" spans="1:8" x14ac:dyDescent="0.3">
      <c r="A74">
        <v>73</v>
      </c>
    </row>
    <row r="75" spans="1:8" x14ac:dyDescent="0.3">
      <c r="A75">
        <v>74</v>
      </c>
    </row>
    <row r="76" spans="1:8" x14ac:dyDescent="0.3">
      <c r="A76">
        <v>75</v>
      </c>
    </row>
    <row r="77" spans="1:8" x14ac:dyDescent="0.3">
      <c r="A77">
        <v>76</v>
      </c>
    </row>
    <row r="78" spans="1:8" x14ac:dyDescent="0.3">
      <c r="A78">
        <v>77</v>
      </c>
    </row>
    <row r="79" spans="1:8" x14ac:dyDescent="0.3">
      <c r="A79">
        <v>78</v>
      </c>
    </row>
    <row r="80" spans="1:8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</sheetData>
  <conditionalFormatting sqref="F2:H71">
    <cfRule type="containsText" dxfId="0" priority="1" operator="containsText" text="0">
      <formula>NOT(ISERROR(SEARCH("0",F2)))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3794-9EDD-46CE-A834-52BCD143662F}">
  <dimension ref="A1:M14"/>
  <sheetViews>
    <sheetView topLeftCell="C1" workbookViewId="0">
      <selection activeCell="L15" sqref="L15"/>
    </sheetView>
  </sheetViews>
  <sheetFormatPr defaultRowHeight="14.4" x14ac:dyDescent="0.3"/>
  <cols>
    <col min="1" max="1" width="10.5546875" style="1" bestFit="1" customWidth="1"/>
  </cols>
  <sheetData>
    <row r="1" spans="1:13" x14ac:dyDescent="0.3">
      <c r="A1" t="s">
        <v>7</v>
      </c>
      <c r="B1" s="29" t="s">
        <v>160</v>
      </c>
      <c r="C1" t="s">
        <v>6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290</v>
      </c>
      <c r="K1" t="s">
        <v>261</v>
      </c>
      <c r="L1" t="s">
        <v>262</v>
      </c>
      <c r="M1" t="s">
        <v>291</v>
      </c>
    </row>
    <row r="2" spans="1:13" x14ac:dyDescent="0.3">
      <c r="A2" s="1">
        <v>44651</v>
      </c>
      <c r="B2">
        <v>1</v>
      </c>
      <c r="C2" t="s">
        <v>190</v>
      </c>
      <c r="D2" t="s">
        <v>263</v>
      </c>
      <c r="E2" t="s">
        <v>264</v>
      </c>
      <c r="F2" t="s">
        <v>265</v>
      </c>
      <c r="G2" t="s">
        <v>265</v>
      </c>
      <c r="H2">
        <v>21</v>
      </c>
      <c r="I2">
        <v>22</v>
      </c>
      <c r="J2">
        <f>AVERAGE(H2:I2)</f>
        <v>21.5</v>
      </c>
      <c r="K2">
        <v>48</v>
      </c>
      <c r="L2">
        <v>53</v>
      </c>
      <c r="M2">
        <f>AVERAGE(K2:L2)</f>
        <v>50.5</v>
      </c>
    </row>
    <row r="3" spans="1:13" x14ac:dyDescent="0.3">
      <c r="A3" s="1">
        <v>44653</v>
      </c>
      <c r="B3">
        <v>2</v>
      </c>
      <c r="C3" t="s">
        <v>190</v>
      </c>
      <c r="D3" t="s">
        <v>266</v>
      </c>
      <c r="E3" t="s">
        <v>267</v>
      </c>
      <c r="F3" t="s">
        <v>268</v>
      </c>
      <c r="G3" t="s">
        <v>268</v>
      </c>
      <c r="H3">
        <v>21</v>
      </c>
      <c r="I3">
        <v>21</v>
      </c>
      <c r="J3">
        <f t="shared" ref="J3:J13" si="0">AVERAGE(H3:I3)</f>
        <v>21</v>
      </c>
      <c r="K3">
        <v>39</v>
      </c>
      <c r="L3">
        <v>39</v>
      </c>
      <c r="M3">
        <f t="shared" ref="M3:M13" si="1">AVERAGE(K3:L3)</f>
        <v>39</v>
      </c>
    </row>
    <row r="4" spans="1:13" x14ac:dyDescent="0.3">
      <c r="A4" s="1">
        <v>44654</v>
      </c>
      <c r="B4">
        <v>3</v>
      </c>
      <c r="C4" t="s">
        <v>190</v>
      </c>
      <c r="D4" t="s">
        <v>269</v>
      </c>
      <c r="F4" t="s">
        <v>268</v>
      </c>
      <c r="G4" t="s">
        <v>268</v>
      </c>
      <c r="H4">
        <v>29</v>
      </c>
      <c r="I4">
        <v>28</v>
      </c>
      <c r="J4">
        <f t="shared" si="0"/>
        <v>28.5</v>
      </c>
      <c r="K4">
        <v>29</v>
      </c>
      <c r="L4">
        <v>21</v>
      </c>
      <c r="M4">
        <f t="shared" si="1"/>
        <v>25</v>
      </c>
    </row>
    <row r="5" spans="1:13" x14ac:dyDescent="0.3">
      <c r="A5" s="1">
        <v>44655</v>
      </c>
      <c r="B5">
        <v>4</v>
      </c>
      <c r="C5" t="s">
        <v>190</v>
      </c>
      <c r="D5" t="s">
        <v>270</v>
      </c>
      <c r="E5" t="s">
        <v>271</v>
      </c>
      <c r="F5" t="s">
        <v>268</v>
      </c>
      <c r="G5" t="s">
        <v>268</v>
      </c>
      <c r="H5">
        <v>24</v>
      </c>
      <c r="I5">
        <v>27</v>
      </c>
      <c r="J5">
        <f t="shared" si="0"/>
        <v>25.5</v>
      </c>
      <c r="K5">
        <v>35</v>
      </c>
      <c r="L5">
        <v>37</v>
      </c>
      <c r="M5">
        <f t="shared" si="1"/>
        <v>36</v>
      </c>
    </row>
    <row r="6" spans="1:13" x14ac:dyDescent="0.3">
      <c r="A6" s="1">
        <v>44650</v>
      </c>
      <c r="B6">
        <v>1</v>
      </c>
      <c r="C6" t="s">
        <v>161</v>
      </c>
      <c r="D6" t="s">
        <v>272</v>
      </c>
      <c r="E6" t="s">
        <v>273</v>
      </c>
      <c r="F6" t="s">
        <v>268</v>
      </c>
      <c r="G6" t="s">
        <v>268</v>
      </c>
      <c r="H6">
        <v>25</v>
      </c>
      <c r="I6">
        <v>26</v>
      </c>
      <c r="J6">
        <f t="shared" si="0"/>
        <v>25.5</v>
      </c>
      <c r="K6">
        <v>32</v>
      </c>
      <c r="L6">
        <v>32</v>
      </c>
      <c r="M6">
        <f t="shared" si="1"/>
        <v>32</v>
      </c>
    </row>
    <row r="7" spans="1:13" x14ac:dyDescent="0.3">
      <c r="A7" s="1">
        <v>44651</v>
      </c>
      <c r="B7">
        <v>2</v>
      </c>
      <c r="C7" t="s">
        <v>161</v>
      </c>
      <c r="D7" t="s">
        <v>274</v>
      </c>
      <c r="E7" t="s">
        <v>275</v>
      </c>
      <c r="F7" t="s">
        <v>276</v>
      </c>
      <c r="G7" t="s">
        <v>276</v>
      </c>
      <c r="H7">
        <v>24</v>
      </c>
      <c r="I7">
        <v>23</v>
      </c>
      <c r="J7">
        <f t="shared" si="0"/>
        <v>23.5</v>
      </c>
      <c r="K7">
        <v>34</v>
      </c>
      <c r="L7">
        <v>34</v>
      </c>
      <c r="M7">
        <f t="shared" si="1"/>
        <v>34</v>
      </c>
    </row>
    <row r="8" spans="1:13" x14ac:dyDescent="0.3">
      <c r="A8" s="1">
        <v>44652</v>
      </c>
      <c r="B8">
        <v>3</v>
      </c>
      <c r="C8" t="s">
        <v>161</v>
      </c>
      <c r="D8" t="s">
        <v>277</v>
      </c>
      <c r="E8" t="s">
        <v>278</v>
      </c>
      <c r="F8" t="s">
        <v>276</v>
      </c>
      <c r="G8" t="s">
        <v>276</v>
      </c>
      <c r="H8">
        <v>22</v>
      </c>
      <c r="I8">
        <v>26</v>
      </c>
      <c r="J8">
        <f t="shared" si="0"/>
        <v>24</v>
      </c>
      <c r="K8">
        <v>38</v>
      </c>
      <c r="L8">
        <v>34</v>
      </c>
      <c r="M8">
        <f t="shared" si="1"/>
        <v>36</v>
      </c>
    </row>
    <row r="9" spans="1:13" x14ac:dyDescent="0.3">
      <c r="A9" s="1">
        <v>44654</v>
      </c>
      <c r="B9">
        <v>4</v>
      </c>
      <c r="C9" t="s">
        <v>161</v>
      </c>
      <c r="D9" t="s">
        <v>279</v>
      </c>
      <c r="E9" t="s">
        <v>280</v>
      </c>
      <c r="F9" t="s">
        <v>268</v>
      </c>
      <c r="G9" t="s">
        <v>268</v>
      </c>
      <c r="H9">
        <v>25</v>
      </c>
      <c r="I9">
        <v>28</v>
      </c>
      <c r="J9">
        <f t="shared" si="0"/>
        <v>26.5</v>
      </c>
      <c r="K9">
        <v>40</v>
      </c>
      <c r="L9">
        <v>35</v>
      </c>
      <c r="M9">
        <f t="shared" si="1"/>
        <v>37.5</v>
      </c>
    </row>
    <row r="10" spans="1:13" x14ac:dyDescent="0.3">
      <c r="A10" s="1">
        <v>44650</v>
      </c>
      <c r="B10">
        <v>1</v>
      </c>
      <c r="C10" t="s">
        <v>35</v>
      </c>
      <c r="D10" t="s">
        <v>281</v>
      </c>
      <c r="E10" t="s">
        <v>282</v>
      </c>
      <c r="F10" t="s">
        <v>268</v>
      </c>
      <c r="G10" t="s">
        <v>268</v>
      </c>
      <c r="H10">
        <v>26</v>
      </c>
      <c r="I10">
        <v>18</v>
      </c>
      <c r="J10">
        <f t="shared" si="0"/>
        <v>22</v>
      </c>
      <c r="K10">
        <v>42</v>
      </c>
      <c r="L10">
        <v>67</v>
      </c>
      <c r="M10">
        <f t="shared" si="1"/>
        <v>54.5</v>
      </c>
    </row>
    <row r="11" spans="1:13" x14ac:dyDescent="0.3">
      <c r="A11" s="1">
        <v>44652</v>
      </c>
      <c r="B11">
        <v>2</v>
      </c>
      <c r="C11" t="s">
        <v>35</v>
      </c>
      <c r="D11" t="s">
        <v>283</v>
      </c>
      <c r="E11" t="s">
        <v>284</v>
      </c>
      <c r="F11" t="s">
        <v>285</v>
      </c>
      <c r="G11" t="s">
        <v>285</v>
      </c>
      <c r="H11">
        <v>24</v>
      </c>
      <c r="I11">
        <v>24</v>
      </c>
      <c r="J11">
        <f t="shared" si="0"/>
        <v>24</v>
      </c>
      <c r="K11">
        <v>47</v>
      </c>
      <c r="L11">
        <v>48</v>
      </c>
      <c r="M11">
        <f t="shared" si="1"/>
        <v>47.5</v>
      </c>
    </row>
    <row r="12" spans="1:13" x14ac:dyDescent="0.3">
      <c r="A12" s="1">
        <v>44653</v>
      </c>
      <c r="B12">
        <v>3</v>
      </c>
      <c r="C12" t="s">
        <v>35</v>
      </c>
      <c r="D12" t="s">
        <v>263</v>
      </c>
      <c r="E12" t="s">
        <v>286</v>
      </c>
      <c r="F12" t="s">
        <v>287</v>
      </c>
      <c r="G12" t="s">
        <v>265</v>
      </c>
      <c r="H12">
        <v>22</v>
      </c>
      <c r="I12">
        <v>29</v>
      </c>
      <c r="J12">
        <f t="shared" si="0"/>
        <v>25.5</v>
      </c>
      <c r="K12">
        <v>44</v>
      </c>
      <c r="L12">
        <v>29</v>
      </c>
      <c r="M12">
        <f t="shared" si="1"/>
        <v>36.5</v>
      </c>
    </row>
    <row r="13" spans="1:13" x14ac:dyDescent="0.3">
      <c r="A13" s="1">
        <v>44655</v>
      </c>
      <c r="B13">
        <v>4</v>
      </c>
      <c r="C13" t="s">
        <v>35</v>
      </c>
      <c r="D13" t="s">
        <v>288</v>
      </c>
      <c r="E13" t="s">
        <v>289</v>
      </c>
      <c r="F13" t="s">
        <v>268</v>
      </c>
      <c r="G13" t="s">
        <v>268</v>
      </c>
      <c r="H13">
        <v>24</v>
      </c>
      <c r="I13">
        <v>26</v>
      </c>
      <c r="J13">
        <f t="shared" si="0"/>
        <v>25</v>
      </c>
      <c r="K13">
        <v>47</v>
      </c>
      <c r="L13">
        <v>47</v>
      </c>
      <c r="M13">
        <f t="shared" si="1"/>
        <v>47</v>
      </c>
    </row>
    <row r="14" spans="1:13" x14ac:dyDescent="0.3">
      <c r="C14" t="s">
        <v>316</v>
      </c>
      <c r="E14" t="s">
        <v>286</v>
      </c>
      <c r="G14" t="s">
        <v>276</v>
      </c>
      <c r="I14">
        <v>27</v>
      </c>
      <c r="L14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0C09C-5A6B-4857-969F-6F9EDE0B59AD}">
  <dimension ref="A1:I23"/>
  <sheetViews>
    <sheetView zoomScale="115" zoomScaleNormal="115" workbookViewId="0">
      <selection activeCell="A9" sqref="A9"/>
    </sheetView>
  </sheetViews>
  <sheetFormatPr defaultRowHeight="14.4" x14ac:dyDescent="0.3"/>
  <cols>
    <col min="1" max="1" width="33" customWidth="1"/>
    <col min="2" max="5" width="10.6640625" customWidth="1"/>
  </cols>
  <sheetData>
    <row r="1" spans="1:9" ht="15" thickBot="1" x14ac:dyDescent="0.35">
      <c r="A1" s="3" t="s">
        <v>126</v>
      </c>
      <c r="B1" s="4" t="s">
        <v>127</v>
      </c>
      <c r="C1" s="4" t="s">
        <v>128</v>
      </c>
      <c r="D1" s="4" t="s">
        <v>129</v>
      </c>
      <c r="E1" s="5" t="s">
        <v>130</v>
      </c>
      <c r="F1" s="6" t="s">
        <v>131</v>
      </c>
      <c r="G1" s="4" t="s">
        <v>132</v>
      </c>
      <c r="H1" s="4" t="s">
        <v>133</v>
      </c>
      <c r="I1" s="5" t="s">
        <v>134</v>
      </c>
    </row>
    <row r="2" spans="1:9" x14ac:dyDescent="0.3">
      <c r="A2" s="7" t="s">
        <v>136</v>
      </c>
      <c r="B2" s="8">
        <f>D2+C2</f>
        <v>22</v>
      </c>
      <c r="C2" s="8">
        <v>0</v>
      </c>
      <c r="D2" s="8">
        <f>COUNTIF(DATA_site!E2:E23,"1")</f>
        <v>22</v>
      </c>
      <c r="E2" s="9">
        <v>0</v>
      </c>
      <c r="F2" s="10">
        <f>E2*B2</f>
        <v>0</v>
      </c>
      <c r="G2" s="11">
        <f>B2*POWER(E2,2)</f>
        <v>0</v>
      </c>
      <c r="H2" s="11">
        <f>C2*E2</f>
        <v>0</v>
      </c>
      <c r="I2" s="12">
        <f>POWER(C2,2)/B2</f>
        <v>0</v>
      </c>
    </row>
    <row r="3" spans="1:9" x14ac:dyDescent="0.3">
      <c r="A3" s="13" t="s">
        <v>138</v>
      </c>
      <c r="B3" s="8">
        <f t="shared" ref="B3:B5" si="0">D3+C3</f>
        <v>25</v>
      </c>
      <c r="C3" s="14">
        <f>COUNTIF(DATA_site!E24:E48,"0")</f>
        <v>3</v>
      </c>
      <c r="D3" s="14">
        <f>COUNTIF(DATA_site!E24:E48,"1")</f>
        <v>22</v>
      </c>
      <c r="E3" s="15">
        <f>B2</f>
        <v>22</v>
      </c>
      <c r="F3" s="16">
        <f t="shared" ref="F3:F5" si="1">E3*B3</f>
        <v>550</v>
      </c>
      <c r="G3" s="17">
        <f t="shared" ref="G3:G5" si="2">B3*POWER(E3,2)</f>
        <v>12100</v>
      </c>
      <c r="H3" s="17">
        <f t="shared" ref="H3:H5" si="3">C3*E3</f>
        <v>66</v>
      </c>
      <c r="I3" s="18">
        <f t="shared" ref="I3:I5" si="4">POWER(C3,2)/B3</f>
        <v>0.36</v>
      </c>
    </row>
    <row r="4" spans="1:9" x14ac:dyDescent="0.3">
      <c r="A4" s="13" t="s">
        <v>140</v>
      </c>
      <c r="B4" s="8">
        <f t="shared" si="0"/>
        <v>35</v>
      </c>
      <c r="C4" s="14">
        <f>COUNTIF(DATA_site!E49:E83,"0")</f>
        <v>11</v>
      </c>
      <c r="D4" s="14">
        <f>COUNTIF(DATA_site!E49:E83,"1")</f>
        <v>24</v>
      </c>
      <c r="E4" s="15">
        <f>SUM(B2:B3)</f>
        <v>47</v>
      </c>
      <c r="F4" s="16">
        <f t="shared" si="1"/>
        <v>1645</v>
      </c>
      <c r="G4" s="17">
        <f t="shared" si="2"/>
        <v>77315</v>
      </c>
      <c r="H4" s="17">
        <f t="shared" si="3"/>
        <v>517</v>
      </c>
      <c r="I4" s="18">
        <f t="shared" si="4"/>
        <v>3.4571428571428573</v>
      </c>
    </row>
    <row r="5" spans="1:9" ht="15" thickBot="1" x14ac:dyDescent="0.35">
      <c r="A5" s="19" t="s">
        <v>142</v>
      </c>
      <c r="B5" s="8">
        <f t="shared" si="0"/>
        <v>40</v>
      </c>
      <c r="C5" s="20">
        <f>COUNTIF(DATA_site!E84:E123,"0")</f>
        <v>7</v>
      </c>
      <c r="D5" s="20">
        <f>COUNTIF(DATA_site!E84:E123,"1")</f>
        <v>33</v>
      </c>
      <c r="E5" s="21">
        <f>SUM(B2:B4)</f>
        <v>82</v>
      </c>
      <c r="F5" s="22">
        <f t="shared" si="1"/>
        <v>3280</v>
      </c>
      <c r="G5" s="23">
        <f t="shared" si="2"/>
        <v>268960</v>
      </c>
      <c r="H5" s="23">
        <f t="shared" si="3"/>
        <v>574</v>
      </c>
      <c r="I5" s="24">
        <f t="shared" si="4"/>
        <v>1.2250000000000001</v>
      </c>
    </row>
    <row r="6" spans="1:9" ht="15" thickBot="1" x14ac:dyDescent="0.35">
      <c r="A6" s="3" t="s">
        <v>144</v>
      </c>
      <c r="B6" s="4">
        <f t="shared" ref="B6:I6" si="5">SUM(B2:B5)</f>
        <v>122</v>
      </c>
      <c r="C6" s="4">
        <f t="shared" si="5"/>
        <v>21</v>
      </c>
      <c r="D6" s="4">
        <f t="shared" si="5"/>
        <v>101</v>
      </c>
      <c r="E6" s="5">
        <f t="shared" si="5"/>
        <v>151</v>
      </c>
      <c r="F6" s="3">
        <f t="shared" si="5"/>
        <v>5475</v>
      </c>
      <c r="G6" s="25">
        <f t="shared" si="5"/>
        <v>358375</v>
      </c>
      <c r="H6" s="25">
        <f t="shared" si="5"/>
        <v>1157</v>
      </c>
      <c r="I6" s="26">
        <f t="shared" si="5"/>
        <v>5.0421428571428573</v>
      </c>
    </row>
    <row r="7" spans="1:9" ht="15" thickBot="1" x14ac:dyDescent="0.35"/>
    <row r="8" spans="1:9" x14ac:dyDescent="0.3">
      <c r="A8" s="33" t="s">
        <v>135</v>
      </c>
      <c r="B8" s="34"/>
      <c r="C8" s="34"/>
      <c r="D8" s="34"/>
      <c r="E8" s="35"/>
    </row>
    <row r="9" spans="1:9" x14ac:dyDescent="0.3">
      <c r="A9" s="16" t="s">
        <v>137</v>
      </c>
      <c r="B9" s="48"/>
      <c r="C9" s="49"/>
      <c r="D9" s="49"/>
      <c r="E9" s="50"/>
    </row>
    <row r="10" spans="1:9" x14ac:dyDescent="0.3">
      <c r="A10" s="16" t="s">
        <v>139</v>
      </c>
      <c r="B10" s="45">
        <f>F6/C6</f>
        <v>260.71428571428572</v>
      </c>
      <c r="C10" s="46"/>
      <c r="D10" s="46"/>
      <c r="E10" s="47"/>
    </row>
    <row r="11" spans="1:9" x14ac:dyDescent="0.3">
      <c r="A11" s="16" t="s">
        <v>141</v>
      </c>
      <c r="B11" s="45">
        <f>F6/9.598</f>
        <v>570.4313398624713</v>
      </c>
      <c r="C11" s="46"/>
      <c r="D11" s="46"/>
      <c r="E11" s="47"/>
    </row>
    <row r="12" spans="1:9" x14ac:dyDescent="0.3">
      <c r="A12" s="16" t="s">
        <v>143</v>
      </c>
      <c r="B12" s="45">
        <f>F6/1.366</f>
        <v>4008.0527086383599</v>
      </c>
      <c r="C12" s="46"/>
      <c r="D12" s="46"/>
      <c r="E12" s="47"/>
    </row>
    <row r="13" spans="1:9" x14ac:dyDescent="0.3">
      <c r="A13" s="16" t="s">
        <v>145</v>
      </c>
      <c r="B13" s="36"/>
      <c r="C13" s="37"/>
      <c r="D13" s="37"/>
      <c r="E13" s="38"/>
    </row>
    <row r="14" spans="1:9" ht="15" thickBot="1" x14ac:dyDescent="0.35">
      <c r="A14" s="27" t="s">
        <v>146</v>
      </c>
      <c r="B14" s="42">
        <f>F6/(C6+1)</f>
        <v>248.86363636363637</v>
      </c>
      <c r="C14" s="43"/>
      <c r="D14" s="43"/>
      <c r="E14" s="44"/>
    </row>
    <row r="15" spans="1:9" x14ac:dyDescent="0.3">
      <c r="A15" s="33" t="s">
        <v>147</v>
      </c>
      <c r="B15" s="34"/>
      <c r="C15" s="34"/>
      <c r="D15" s="34"/>
      <c r="E15" s="35"/>
    </row>
    <row r="16" spans="1:9" x14ac:dyDescent="0.3">
      <c r="A16" s="16" t="s">
        <v>148</v>
      </c>
      <c r="B16" s="45">
        <f>G6/H6</f>
        <v>309.74503025064826</v>
      </c>
      <c r="C16" s="46"/>
      <c r="D16" s="46"/>
      <c r="E16" s="47"/>
    </row>
    <row r="17" spans="1:5" x14ac:dyDescent="0.3">
      <c r="A17" s="28" t="s">
        <v>149</v>
      </c>
      <c r="B17" s="36">
        <f>(I6-((POWER(H6,2))/G6))/(14-2)</f>
        <v>0.10890104555948643</v>
      </c>
      <c r="C17" s="37"/>
      <c r="D17" s="37"/>
      <c r="E17" s="38"/>
    </row>
    <row r="18" spans="1:5" x14ac:dyDescent="0.3">
      <c r="A18" s="16" t="s">
        <v>150</v>
      </c>
      <c r="B18" s="36">
        <f>SQRT(B17/G6)</f>
        <v>5.5124818397289232E-4</v>
      </c>
      <c r="C18" s="37"/>
      <c r="D18" s="37"/>
      <c r="E18" s="38"/>
    </row>
    <row r="19" spans="1:5" x14ac:dyDescent="0.3">
      <c r="A19" s="16" t="s">
        <v>151</v>
      </c>
      <c r="B19" s="36">
        <f>1/B16</f>
        <v>3.228461806766655E-3</v>
      </c>
      <c r="C19" s="37"/>
      <c r="D19" s="37"/>
      <c r="E19" s="38"/>
    </row>
    <row r="20" spans="1:5" ht="15" thickBot="1" x14ac:dyDescent="0.35">
      <c r="A20" s="27" t="s">
        <v>152</v>
      </c>
      <c r="B20" s="30" t="s">
        <v>153</v>
      </c>
      <c r="C20" s="31"/>
      <c r="D20" s="31"/>
      <c r="E20" s="32"/>
    </row>
    <row r="21" spans="1:5" x14ac:dyDescent="0.3">
      <c r="A21" s="33" t="s">
        <v>154</v>
      </c>
      <c r="B21" s="34"/>
      <c r="C21" s="34"/>
      <c r="D21" s="34"/>
      <c r="E21" s="35"/>
    </row>
    <row r="22" spans="1:5" x14ac:dyDescent="0.3">
      <c r="A22" s="16" t="s">
        <v>155</v>
      </c>
      <c r="B22" s="36">
        <f>AVERAGE(B2:B5)</f>
        <v>30.5</v>
      </c>
      <c r="C22" s="37"/>
      <c r="D22" s="37"/>
      <c r="E22" s="38"/>
    </row>
    <row r="23" spans="1:5" ht="15" thickBot="1" x14ac:dyDescent="0.35">
      <c r="A23" s="27" t="s">
        <v>156</v>
      </c>
      <c r="B23" s="39">
        <f>EXP(0.642+1.61*LN(B22))</f>
        <v>466.16514540118072</v>
      </c>
      <c r="C23" s="40"/>
      <c r="D23" s="40"/>
      <c r="E23" s="41"/>
    </row>
  </sheetData>
  <mergeCells count="16">
    <mergeCell ref="B13:E13"/>
    <mergeCell ref="A8:E8"/>
    <mergeCell ref="B9:E9"/>
    <mergeCell ref="B10:E10"/>
    <mergeCell ref="B11:E11"/>
    <mergeCell ref="B12:E12"/>
    <mergeCell ref="B20:E20"/>
    <mergeCell ref="A21:E21"/>
    <mergeCell ref="B22:E22"/>
    <mergeCell ref="B23:E23"/>
    <mergeCell ref="B14:E14"/>
    <mergeCell ref="A15:E15"/>
    <mergeCell ref="B16:E16"/>
    <mergeCell ref="B17:E17"/>
    <mergeCell ref="B18:E18"/>
    <mergeCell ref="B19:E1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DATA_site</vt:lpstr>
      <vt:lpstr>Nbr O.venosa</vt:lpstr>
      <vt:lpstr>Relevé florale</vt:lpstr>
      <vt:lpstr>Info station</vt:lpstr>
      <vt:lpstr>MRM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 BENREZKALLAH</cp:lastModifiedBy>
  <dcterms:created xsi:type="dcterms:W3CDTF">2022-04-06T17:49:35Z</dcterms:created>
  <dcterms:modified xsi:type="dcterms:W3CDTF">2022-04-10T12:58:13Z</dcterms:modified>
</cp:coreProperties>
</file>