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MEMOIRE/RAW1/"/>
    </mc:Choice>
  </mc:AlternateContent>
  <xr:revisionPtr revIDLastSave="39" documentId="8_{B97CC621-0325-4EBD-B490-53D71178061E}" xr6:coauthVersionLast="47" xr6:coauthVersionMax="47" xr10:uidLastSave="{D1CFE0AB-5BA8-49DF-8FE7-F6110518B7CE}"/>
  <bookViews>
    <workbookView xWindow="34950" yWindow="1230" windowWidth="21600" windowHeight="11385" tabRatio="704" activeTab="5" xr2:uid="{64FE5FAE-006E-7340-805C-05441D62BA48}"/>
  </bookViews>
  <sheets>
    <sheet name="Résultats nitrates" sheetId="1" r:id="rId1"/>
    <sheet name="Classement nitrates" sheetId="2" r:id="rId2"/>
    <sheet name="Résultats granulométrie" sheetId="7" r:id="rId3"/>
    <sheet name="Classement granulométrie" sheetId="6" r:id="rId4"/>
    <sheet name="Résultats métaux lourds" sheetId="3" r:id="rId5"/>
    <sheet name="R" sheetId="8" r:id="rId6"/>
    <sheet name="Classement métaux lourds" sheetId="4" r:id="rId7"/>
    <sheet name="Valeurs seuil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8" l="1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D15" i="2"/>
  <c r="E15" i="2" s="1"/>
  <c r="D14" i="2"/>
  <c r="E14" i="2" s="1"/>
  <c r="D12" i="2"/>
  <c r="E12" i="2" s="1"/>
  <c r="D5" i="2"/>
  <c r="E5" i="2" s="1"/>
  <c r="D3" i="2"/>
  <c r="E3" i="2" s="1"/>
  <c r="D2" i="2"/>
  <c r="E2" i="2" s="1"/>
  <c r="D10" i="2"/>
  <c r="E10" i="2" s="1"/>
  <c r="D9" i="2"/>
  <c r="E9" i="2" s="1"/>
  <c r="D8" i="2"/>
  <c r="E8" i="2" s="1"/>
  <c r="D4" i="2"/>
  <c r="E4" i="2" s="1"/>
  <c r="D19" i="2"/>
  <c r="E19" i="2" s="1"/>
  <c r="D17" i="2"/>
  <c r="E17" i="2" s="1"/>
  <c r="D16" i="2"/>
  <c r="E16" i="2" s="1"/>
  <c r="D13" i="2"/>
  <c r="E13" i="2" s="1"/>
  <c r="D6" i="2"/>
  <c r="E6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" i="1"/>
  <c r="E2" i="1" s="1"/>
  <c r="C18" i="1" l="1"/>
  <c r="C19" i="1"/>
  <c r="C20" i="1"/>
</calcChain>
</file>

<file path=xl/sharedStrings.xml><?xml version="1.0" encoding="utf-8"?>
<sst xmlns="http://schemas.openxmlformats.org/spreadsheetml/2006/main" count="370" uniqueCount="94">
  <si>
    <t>Abbaye Saint Denis</t>
  </si>
  <si>
    <t>Rue de l’Égalité</t>
  </si>
  <si>
    <t>Chasse Cambier</t>
  </si>
  <si>
    <t>Mel Légumes</t>
  </si>
  <si>
    <t>Gourmandes de la Procession</t>
  </si>
  <si>
    <t>Jean d'Avesnes</t>
  </si>
  <si>
    <t>Parc du bois de Mons</t>
  </si>
  <si>
    <t>Jardin Suspendu</t>
  </si>
  <si>
    <t xml:space="preserve">École de l'Espérance </t>
  </si>
  <si>
    <t xml:space="preserve">Fond du petit marais </t>
  </si>
  <si>
    <t>Village abeilles</t>
  </si>
  <si>
    <t>Siège social</t>
  </si>
  <si>
    <t>Parc du beffroi</t>
  </si>
  <si>
    <t>NO3/kg/ha</t>
  </si>
  <si>
    <t>Epargne/Stievenart</t>
  </si>
  <si>
    <t xml:space="preserve">Parc Joncquoy/Bonaert </t>
  </si>
  <si>
    <t>NH4/kg/ha</t>
  </si>
  <si>
    <t>Total/kg/ha</t>
  </si>
  <si>
    <t xml:space="preserve">Arrondi </t>
  </si>
  <si>
    <t>Arsenic total (mg/kg)</t>
  </si>
  <si>
    <t>Arsenic total (mg/kg de MS)</t>
  </si>
  <si>
    <t>Cadmium total (mg/kg)</t>
  </si>
  <si>
    <t>Chrome total (mg/kg)</t>
  </si>
  <si>
    <t>Cuivre total (mg/kg)</t>
  </si>
  <si>
    <t>Mercure total (mg/kg)</t>
  </si>
  <si>
    <t>Plomb total (mg/kg)</t>
  </si>
  <si>
    <t>Zinc total (mg/kg)</t>
  </si>
  <si>
    <t>Cadmium total (mg/kg de MS)</t>
  </si>
  <si>
    <t>Chrome total (mg/kg de MS)</t>
  </si>
  <si>
    <t>Cuivre total (mg/kg de MS)</t>
  </si>
  <si>
    <t>Mercure total (mg/kg de MS)</t>
  </si>
  <si>
    <t>Plomb total (mg/kg de MS)</t>
  </si>
  <si>
    <t>Zinc total (mg/kg de MS)</t>
  </si>
  <si>
    <t>Nickel total (mg/kg de MS)</t>
  </si>
  <si>
    <t>Nickel total (mg/kg)</t>
  </si>
  <si>
    <t>Max</t>
  </si>
  <si>
    <t>Min</t>
  </si>
  <si>
    <t>Moy</t>
  </si>
  <si>
    <t>Arsenic</t>
  </si>
  <si>
    <t>Cadmium</t>
  </si>
  <si>
    <t xml:space="preserve">Chrome </t>
  </si>
  <si>
    <t xml:space="preserve">Cuivre </t>
  </si>
  <si>
    <t xml:space="preserve">Mercure </t>
  </si>
  <si>
    <t>Nickel</t>
  </si>
  <si>
    <t>Plomb</t>
  </si>
  <si>
    <t xml:space="preserve">Zinc </t>
  </si>
  <si>
    <t xml:space="preserve">Type d'usage </t>
  </si>
  <si>
    <t>Naturel (I)</t>
  </si>
  <si>
    <t>Agricole (II)</t>
  </si>
  <si>
    <t>Résidentiel (III)</t>
  </si>
  <si>
    <t>Récréatif ou commercial (IV)</t>
  </si>
  <si>
    <t>Industriel (V)</t>
  </si>
  <si>
    <t>Sol (mg/kg de MS)</t>
  </si>
  <si>
    <t>Eaux souterraines (µg/L)</t>
  </si>
  <si>
    <t>Valeur seuil dépassée</t>
  </si>
  <si>
    <t>Agricole pour potagers</t>
  </si>
  <si>
    <t>Récréatif pour parcs</t>
  </si>
  <si>
    <t>Parc dépassé par VS agricole</t>
  </si>
  <si>
    <t xml:space="preserve">Texture </t>
  </si>
  <si>
    <t>Argile % (&lt; 0,002 mm)</t>
  </si>
  <si>
    <t>Limon fin % (0,002 - 0,02 mm)</t>
  </si>
  <si>
    <t>Limon grossier % (0,02 - 0,05 mm)</t>
  </si>
  <si>
    <t>Sable fin % (0,05 -0,2 mm)</t>
  </si>
  <si>
    <t>Sable grossier % (0,2 - 2 mm)</t>
  </si>
  <si>
    <t xml:space="preserve">Battance </t>
  </si>
  <si>
    <t>Commentaires</t>
  </si>
  <si>
    <t>Sablo-limoneux</t>
  </si>
  <si>
    <t>Limon</t>
  </si>
  <si>
    <t>Non battant</t>
  </si>
  <si>
    <t>Sablo-limoneux non battant, inconvénients d'être trop "séchard" (tend à s'assécher de manière récurrente)</t>
  </si>
  <si>
    <t xml:space="preserve">Limon non battant, le sol se situe au coeur de la texture équilibrée, ce qui est parfait </t>
  </si>
  <si>
    <t xml:space="preserve">Limon-sableux </t>
  </si>
  <si>
    <t xml:space="preserve">Limon-sableux non battant, le sol se situe au coeur de la texture équilibrée, ce qui est parfait </t>
  </si>
  <si>
    <t xml:space="preserve">Limon fin </t>
  </si>
  <si>
    <t>Limon fin non battant, le sol appartient à une texture "limoneuse"</t>
  </si>
  <si>
    <t>Classement par ordre croissant</t>
  </si>
  <si>
    <t xml:space="preserve">Arsenic total </t>
  </si>
  <si>
    <t xml:space="preserve">Cadmium total </t>
  </si>
  <si>
    <t xml:space="preserve">Chrome total </t>
  </si>
  <si>
    <t xml:space="preserve">Cuivre total </t>
  </si>
  <si>
    <t xml:space="preserve">Mercure total </t>
  </si>
  <si>
    <t>Nickel total</t>
  </si>
  <si>
    <t xml:space="preserve">Plomb total </t>
  </si>
  <si>
    <t xml:space="preserve">Zinc total </t>
  </si>
  <si>
    <t>Site</t>
  </si>
  <si>
    <t>Abbaye St-Denis</t>
  </si>
  <si>
    <t>Rue de l'Égalité</t>
  </si>
  <si>
    <t>Les Gourmandes de la Procession</t>
  </si>
  <si>
    <t>École de l’Espérance</t>
  </si>
  <si>
    <t>Fond du petit marais</t>
  </si>
  <si>
    <t>Village des abeilles</t>
  </si>
  <si>
    <t>Parc du Beffroi</t>
  </si>
  <si>
    <t>Stievenart</t>
  </si>
  <si>
    <t>Parc Bonaert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</si>
</sst>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 (Corps)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3" borderId="2" xfId="0" applyFill="1" applyBorder="1" applyAlignment="1">
      <alignment horizontal="left"/>
    </xf>
    <xf numFmtId="0" fontId="1" fillId="0" borderId="0" xfId="0" applyFont="1"/>
    <xf numFmtId="0" fontId="0" fillId="0" borderId="0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7" borderId="0" xfId="0" applyFill="1" applyBorder="1" applyAlignment="1">
      <alignment horizontal="left"/>
    </xf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0" xfId="0" applyNumberFormat="1" applyBorder="1"/>
    <xf numFmtId="2" fontId="0" fillId="0" borderId="4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66" fontId="0" fillId="0" borderId="0" xfId="0" applyNumberFormat="1" applyBorder="1"/>
    <xf numFmtId="0" fontId="0" fillId="8" borderId="0" xfId="0" applyFill="1" applyBorder="1"/>
    <xf numFmtId="0" fontId="0" fillId="8" borderId="4" xfId="0" applyFill="1" applyBorder="1"/>
    <xf numFmtId="166" fontId="0" fillId="0" borderId="4" xfId="0" applyNumberFormat="1" applyBorder="1"/>
    <xf numFmtId="164" fontId="0" fillId="7" borderId="0" xfId="0" applyNumberFormat="1" applyFill="1" applyBorder="1"/>
    <xf numFmtId="0" fontId="0" fillId="9" borderId="1" xfId="0" applyFill="1" applyBorder="1" applyAlignment="1">
      <alignment horizontal="left"/>
    </xf>
    <xf numFmtId="1" fontId="0" fillId="2" borderId="0" xfId="0" applyNumberFormat="1" applyFill="1" applyBorder="1"/>
    <xf numFmtId="165" fontId="0" fillId="7" borderId="0" xfId="0" applyNumberFormat="1" applyFill="1" applyBorder="1"/>
    <xf numFmtId="1" fontId="0" fillId="7" borderId="0" xfId="0" applyNumberFormat="1" applyFill="1" applyBorder="1"/>
    <xf numFmtId="1" fontId="0" fillId="2" borderId="3" xfId="0" applyNumberFormat="1" applyFill="1" applyBorder="1"/>
    <xf numFmtId="0" fontId="0" fillId="0" borderId="0" xfId="0" applyFill="1"/>
    <xf numFmtId="164" fontId="0" fillId="0" borderId="0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165" fontId="0" fillId="0" borderId="0" xfId="0" applyNumberFormat="1" applyFill="1" applyBorder="1"/>
    <xf numFmtId="165" fontId="0" fillId="0" borderId="4" xfId="0" applyNumberFormat="1" applyFill="1" applyBorder="1"/>
    <xf numFmtId="164" fontId="0" fillId="0" borderId="4" xfId="0" applyNumberFormat="1" applyFill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2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7" borderId="0" xfId="0" applyNumberForma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0" fontId="0" fillId="0" borderId="9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6" xfId="0" applyNumberFormat="1" applyBorder="1"/>
    <xf numFmtId="164" fontId="0" fillId="0" borderId="9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4" fontId="0" fillId="7" borderId="4" xfId="0" applyNumberFormat="1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65" fontId="0" fillId="7" borderId="4" xfId="0" applyNumberFormat="1" applyFill="1" applyBorder="1" applyAlignment="1">
      <alignment horizontal="left"/>
    </xf>
    <xf numFmtId="1" fontId="0" fillId="7" borderId="4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/>
    <xf numFmtId="0" fontId="0" fillId="0" borderId="3" xfId="0" applyFill="1" applyBorder="1"/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3" fillId="0" borderId="22" xfId="0" applyFont="1" applyBorder="1"/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1" fontId="0" fillId="0" borderId="9" xfId="0" applyNumberFormat="1" applyBorder="1"/>
    <xf numFmtId="1" fontId="0" fillId="2" borderId="9" xfId="0" applyNumberFormat="1" applyFill="1" applyBorder="1"/>
    <xf numFmtId="2" fontId="0" fillId="0" borderId="25" xfId="0" applyNumberFormat="1" applyBorder="1"/>
    <xf numFmtId="165" fontId="0" fillId="0" borderId="25" xfId="0" applyNumberFormat="1" applyBorder="1"/>
    <xf numFmtId="164" fontId="0" fillId="0" borderId="25" xfId="0" applyNumberFormat="1" applyBorder="1"/>
    <xf numFmtId="166" fontId="0" fillId="0" borderId="25" xfId="0" applyNumberFormat="1" applyBorder="1"/>
    <xf numFmtId="164" fontId="0" fillId="0" borderId="26" xfId="0" applyNumberForma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2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4" fontId="0" fillId="7" borderId="0" xfId="0" applyNumberFormat="1" applyFill="1"/>
    <xf numFmtId="165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43A-EE34-BA41-80BB-6CCA627DC512}">
  <dimension ref="A1:F43"/>
  <sheetViews>
    <sheetView workbookViewId="0">
      <selection activeCell="F23" sqref="F23"/>
    </sheetView>
  </sheetViews>
  <sheetFormatPr baseColWidth="10" defaultRowHeight="15.75"/>
  <cols>
    <col min="1" max="1" width="25.5" customWidth="1"/>
    <col min="2" max="2" width="15.125" customWidth="1"/>
    <col min="3" max="3" width="13.875" customWidth="1"/>
  </cols>
  <sheetData>
    <row r="1" spans="1:6">
      <c r="A1" s="1"/>
      <c r="B1" s="5" t="s">
        <v>16</v>
      </c>
      <c r="C1" s="5" t="s">
        <v>13</v>
      </c>
      <c r="D1" s="5" t="s">
        <v>17</v>
      </c>
      <c r="E1" s="5" t="s">
        <v>18</v>
      </c>
    </row>
    <row r="2" spans="1:6">
      <c r="A2" s="4" t="s">
        <v>0</v>
      </c>
      <c r="B2" s="2">
        <v>5.3</v>
      </c>
      <c r="C2">
        <v>10.9</v>
      </c>
      <c r="D2">
        <f t="shared" ref="D2:D16" si="0" xml:space="preserve"> SUM(B2:C2)</f>
        <v>16.2</v>
      </c>
      <c r="E2">
        <f>ROUND(D2,0)</f>
        <v>16</v>
      </c>
      <c r="F2">
        <v>10</v>
      </c>
    </row>
    <row r="3" spans="1:6">
      <c r="A3" s="4" t="s">
        <v>1</v>
      </c>
      <c r="B3" s="6">
        <v>0</v>
      </c>
      <c r="C3" s="37">
        <v>13.3</v>
      </c>
      <c r="D3">
        <f t="shared" si="0"/>
        <v>13.3</v>
      </c>
      <c r="E3">
        <f t="shared" ref="E3:E16" si="1">ROUND(D3,0)</f>
        <v>13</v>
      </c>
      <c r="F3">
        <v>12</v>
      </c>
    </row>
    <row r="4" spans="1:6">
      <c r="A4" s="4" t="s">
        <v>2</v>
      </c>
      <c r="B4" s="2">
        <v>2.9</v>
      </c>
      <c r="C4">
        <v>29.5</v>
      </c>
      <c r="D4">
        <f t="shared" si="0"/>
        <v>32.4</v>
      </c>
      <c r="E4">
        <f t="shared" si="1"/>
        <v>32</v>
      </c>
      <c r="F4">
        <v>13</v>
      </c>
    </row>
    <row r="5" spans="1:6">
      <c r="A5" s="4" t="s">
        <v>3</v>
      </c>
      <c r="B5" s="2">
        <v>1</v>
      </c>
      <c r="C5">
        <v>11</v>
      </c>
      <c r="D5">
        <f t="shared" si="0"/>
        <v>12</v>
      </c>
      <c r="E5">
        <f t="shared" si="1"/>
        <v>12</v>
      </c>
      <c r="F5">
        <v>15</v>
      </c>
    </row>
    <row r="6" spans="1:6">
      <c r="A6" s="4" t="s">
        <v>4</v>
      </c>
      <c r="B6" s="6">
        <v>2.7</v>
      </c>
      <c r="C6">
        <v>35.200000000000003</v>
      </c>
      <c r="D6">
        <f t="shared" si="0"/>
        <v>37.900000000000006</v>
      </c>
      <c r="E6">
        <f t="shared" si="1"/>
        <v>38</v>
      </c>
      <c r="F6">
        <v>16</v>
      </c>
    </row>
    <row r="7" spans="1:6">
      <c r="A7" s="4" t="s">
        <v>5</v>
      </c>
      <c r="B7" s="6">
        <v>5.3</v>
      </c>
      <c r="C7">
        <v>33.299999999999997</v>
      </c>
      <c r="D7">
        <f t="shared" si="0"/>
        <v>38.599999999999994</v>
      </c>
      <c r="E7">
        <f t="shared" si="1"/>
        <v>39</v>
      </c>
      <c r="F7">
        <v>23</v>
      </c>
    </row>
    <row r="8" spans="1:6">
      <c r="A8" s="4" t="s">
        <v>6</v>
      </c>
      <c r="B8" s="2">
        <v>1.9</v>
      </c>
      <c r="C8">
        <v>7.9</v>
      </c>
      <c r="D8">
        <f t="shared" si="0"/>
        <v>9.8000000000000007</v>
      </c>
      <c r="E8">
        <f t="shared" si="1"/>
        <v>10</v>
      </c>
      <c r="F8">
        <v>26</v>
      </c>
    </row>
    <row r="9" spans="1:6">
      <c r="A9" s="4" t="s">
        <v>7</v>
      </c>
      <c r="B9" s="6">
        <v>4.2</v>
      </c>
      <c r="C9">
        <v>30.1</v>
      </c>
      <c r="D9">
        <f t="shared" si="0"/>
        <v>34.300000000000004</v>
      </c>
      <c r="E9">
        <f t="shared" si="1"/>
        <v>34</v>
      </c>
      <c r="F9">
        <v>29</v>
      </c>
    </row>
    <row r="10" spans="1:6">
      <c r="A10" s="4" t="s">
        <v>8</v>
      </c>
      <c r="B10" s="2">
        <v>4.7</v>
      </c>
      <c r="C10">
        <v>21.4</v>
      </c>
      <c r="D10">
        <f t="shared" si="0"/>
        <v>26.099999999999998</v>
      </c>
      <c r="E10">
        <f t="shared" si="1"/>
        <v>26</v>
      </c>
      <c r="F10">
        <v>31</v>
      </c>
    </row>
    <row r="11" spans="1:6">
      <c r="A11" s="4" t="s">
        <v>9</v>
      </c>
      <c r="B11" s="6">
        <v>2.4</v>
      </c>
      <c r="C11">
        <v>59.9</v>
      </c>
      <c r="D11">
        <f t="shared" si="0"/>
        <v>62.3</v>
      </c>
      <c r="E11">
        <f t="shared" si="1"/>
        <v>62</v>
      </c>
      <c r="F11">
        <v>32</v>
      </c>
    </row>
    <row r="12" spans="1:6">
      <c r="A12" s="32" t="s">
        <v>10</v>
      </c>
      <c r="B12" s="2">
        <v>3.4</v>
      </c>
      <c r="C12">
        <v>27.4</v>
      </c>
      <c r="D12">
        <f t="shared" si="0"/>
        <v>30.799999999999997</v>
      </c>
      <c r="E12">
        <f t="shared" si="1"/>
        <v>31</v>
      </c>
      <c r="F12">
        <v>34</v>
      </c>
    </row>
    <row r="13" spans="1:6">
      <c r="A13" s="32" t="s">
        <v>11</v>
      </c>
      <c r="B13" s="6">
        <v>2.7</v>
      </c>
      <c r="C13" s="37">
        <v>19.899999999999999</v>
      </c>
      <c r="D13">
        <f t="shared" si="0"/>
        <v>22.599999999999998</v>
      </c>
      <c r="E13">
        <f t="shared" si="1"/>
        <v>23</v>
      </c>
      <c r="F13">
        <v>35</v>
      </c>
    </row>
    <row r="14" spans="1:6">
      <c r="A14" s="32" t="s">
        <v>12</v>
      </c>
      <c r="B14" s="6">
        <v>9.6999999999999993</v>
      </c>
      <c r="C14">
        <v>19.100000000000001</v>
      </c>
      <c r="D14">
        <f t="shared" si="0"/>
        <v>28.8</v>
      </c>
      <c r="E14">
        <f t="shared" si="1"/>
        <v>29</v>
      </c>
      <c r="F14">
        <v>38</v>
      </c>
    </row>
    <row r="15" spans="1:6">
      <c r="A15" s="32" t="s">
        <v>14</v>
      </c>
      <c r="B15" s="2">
        <v>0</v>
      </c>
      <c r="C15">
        <v>14.6</v>
      </c>
      <c r="D15">
        <f t="shared" si="0"/>
        <v>14.6</v>
      </c>
      <c r="E15">
        <f t="shared" si="1"/>
        <v>15</v>
      </c>
      <c r="F15">
        <v>39</v>
      </c>
    </row>
    <row r="16" spans="1:6">
      <c r="A16" s="32" t="s">
        <v>15</v>
      </c>
      <c r="B16" s="6">
        <v>4.5999999999999996</v>
      </c>
      <c r="C16">
        <v>30.1</v>
      </c>
      <c r="D16">
        <f t="shared" si="0"/>
        <v>34.700000000000003</v>
      </c>
      <c r="E16">
        <f t="shared" si="1"/>
        <v>35</v>
      </c>
      <c r="F16">
        <v>62</v>
      </c>
    </row>
    <row r="18" spans="1:4">
      <c r="B18" t="s">
        <v>35</v>
      </c>
      <c r="C18">
        <f>MAX(E2:E16)</f>
        <v>62</v>
      </c>
    </row>
    <row r="19" spans="1:4">
      <c r="B19" t="s">
        <v>36</v>
      </c>
      <c r="C19">
        <f>MIN(E2:E16)</f>
        <v>10</v>
      </c>
    </row>
    <row r="20" spans="1:4">
      <c r="B20" t="s">
        <v>37</v>
      </c>
      <c r="C20">
        <f>AVERAGE(E2:E16)</f>
        <v>27.666666666666668</v>
      </c>
    </row>
    <row r="26" spans="1:4">
      <c r="A26" s="10"/>
      <c r="D26" s="9"/>
    </row>
    <row r="27" spans="1:4">
      <c r="A27" s="10"/>
      <c r="D27" s="9"/>
    </row>
    <row r="28" spans="1:4">
      <c r="A28" s="10"/>
      <c r="D28" s="9"/>
    </row>
    <row r="29" spans="1:4">
      <c r="A29" s="10"/>
      <c r="D29" s="9"/>
    </row>
    <row r="30" spans="1:4">
      <c r="A30" s="6"/>
      <c r="B30" s="9"/>
    </row>
    <row r="31" spans="1:4">
      <c r="A31" s="10"/>
      <c r="D31" s="9"/>
    </row>
    <row r="32" spans="1:4">
      <c r="A32" s="10"/>
      <c r="D32" s="9"/>
    </row>
    <row r="33" spans="1:4">
      <c r="A33" s="10"/>
      <c r="D33" s="9"/>
    </row>
    <row r="34" spans="1:4">
      <c r="A34" s="10"/>
      <c r="D34" s="9"/>
    </row>
    <row r="35" spans="1:4">
      <c r="A35" s="10"/>
      <c r="D35" s="9"/>
    </row>
    <row r="36" spans="1:4">
      <c r="A36" s="10"/>
      <c r="D36" s="9"/>
    </row>
    <row r="37" spans="1:4">
      <c r="A37" s="10"/>
      <c r="D37" s="9"/>
    </row>
    <row r="38" spans="1:4">
      <c r="A38" s="10"/>
      <c r="D38" s="9"/>
    </row>
    <row r="39" spans="1:4">
      <c r="A39" s="6"/>
      <c r="B39" s="9"/>
    </row>
    <row r="40" spans="1:4">
      <c r="A40" s="10"/>
      <c r="D40" s="9"/>
    </row>
    <row r="41" spans="1:4">
      <c r="B41" s="9"/>
    </row>
    <row r="42" spans="1:4">
      <c r="B42" s="9"/>
    </row>
    <row r="43" spans="1:4">
      <c r="B43" s="9"/>
    </row>
  </sheetData>
  <sortState xmlns:xlrd2="http://schemas.microsoft.com/office/spreadsheetml/2017/richdata2" ref="C24:C38">
    <sortCondition ref="C24:C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2AF4-7CC3-7240-871F-747EBB664E96}">
  <dimension ref="A1:F19"/>
  <sheetViews>
    <sheetView workbookViewId="0">
      <selection activeCell="G21" sqref="G21"/>
    </sheetView>
  </sheetViews>
  <sheetFormatPr baseColWidth="10" defaultRowHeight="15.75"/>
  <cols>
    <col min="1" max="1" width="25.5" customWidth="1"/>
    <col min="2" max="2" width="17.625" customWidth="1"/>
    <col min="3" max="3" width="13.625" customWidth="1"/>
    <col min="4" max="4" width="15.125" customWidth="1"/>
    <col min="5" max="5" width="13.875" customWidth="1"/>
  </cols>
  <sheetData>
    <row r="1" spans="1:6">
      <c r="A1" s="1"/>
      <c r="B1" s="5" t="s">
        <v>16</v>
      </c>
      <c r="C1" s="5" t="s">
        <v>13</v>
      </c>
      <c r="D1" s="5" t="s">
        <v>17</v>
      </c>
      <c r="E1" s="5" t="s">
        <v>18</v>
      </c>
    </row>
    <row r="2" spans="1:6">
      <c r="A2" s="4" t="s">
        <v>6</v>
      </c>
      <c r="B2" s="2">
        <v>1.9</v>
      </c>
      <c r="C2">
        <v>7.9</v>
      </c>
      <c r="D2">
        <f xml:space="preserve"> SUM(B2:C2)</f>
        <v>9.8000000000000007</v>
      </c>
      <c r="E2">
        <f>ROUND(D2,0)</f>
        <v>10</v>
      </c>
    </row>
    <row r="3" spans="1:6">
      <c r="A3" s="4" t="s">
        <v>3</v>
      </c>
      <c r="B3" s="2">
        <v>1</v>
      </c>
      <c r="C3">
        <v>11</v>
      </c>
      <c r="D3">
        <f xml:space="preserve"> SUM(B3:C3)</f>
        <v>12</v>
      </c>
      <c r="E3">
        <f>ROUND(D3,0)</f>
        <v>12</v>
      </c>
    </row>
    <row r="4" spans="1:6">
      <c r="A4" s="4" t="s">
        <v>1</v>
      </c>
      <c r="B4" s="6">
        <v>0</v>
      </c>
      <c r="C4" s="37">
        <v>13.3</v>
      </c>
      <c r="D4">
        <f xml:space="preserve"> SUM(B4:C4)</f>
        <v>13.3</v>
      </c>
      <c r="E4">
        <f>ROUND(D4,0)</f>
        <v>13</v>
      </c>
      <c r="F4" s="9"/>
    </row>
    <row r="5" spans="1:6">
      <c r="A5" s="32" t="s">
        <v>14</v>
      </c>
      <c r="B5" s="2">
        <v>0</v>
      </c>
      <c r="C5">
        <v>14.6</v>
      </c>
      <c r="D5">
        <f xml:space="preserve"> SUM(B5:C5)</f>
        <v>14.6</v>
      </c>
      <c r="E5">
        <f>ROUND(D5,0)</f>
        <v>15</v>
      </c>
    </row>
    <row r="6" spans="1:6">
      <c r="A6" s="4" t="s">
        <v>0</v>
      </c>
      <c r="B6" s="2">
        <v>5.3</v>
      </c>
      <c r="C6">
        <v>10.9</v>
      </c>
      <c r="D6">
        <f xml:space="preserve"> SUM(B6:C6)</f>
        <v>16.2</v>
      </c>
      <c r="E6">
        <f>ROUND(D6,0)</f>
        <v>16</v>
      </c>
    </row>
    <row r="7" spans="1:6">
      <c r="A7" s="10"/>
      <c r="B7" s="2"/>
    </row>
    <row r="8" spans="1:6">
      <c r="A8" s="32" t="s">
        <v>11</v>
      </c>
      <c r="B8" s="6">
        <v>2.7</v>
      </c>
      <c r="C8" s="37">
        <v>19.899999999999999</v>
      </c>
      <c r="D8">
        <f xml:space="preserve"> SUM(B8:C8)</f>
        <v>22.599999999999998</v>
      </c>
      <c r="E8">
        <f>ROUND(D8,0)</f>
        <v>23</v>
      </c>
      <c r="F8" s="9"/>
    </row>
    <row r="9" spans="1:6">
      <c r="A9" s="4" t="s">
        <v>8</v>
      </c>
      <c r="B9" s="2">
        <v>4.7</v>
      </c>
      <c r="C9">
        <v>21.4</v>
      </c>
      <c r="D9">
        <f t="shared" ref="D9:D10" si="0" xml:space="preserve"> SUM(B9:C9)</f>
        <v>26.099999999999998</v>
      </c>
      <c r="E9">
        <f t="shared" ref="E9:E10" si="1">ROUND(D9,0)</f>
        <v>26</v>
      </c>
    </row>
    <row r="10" spans="1:6">
      <c r="A10" s="32" t="s">
        <v>12</v>
      </c>
      <c r="B10" s="6">
        <v>9.6999999999999993</v>
      </c>
      <c r="C10">
        <v>19.100000000000001</v>
      </c>
      <c r="D10">
        <f t="shared" si="0"/>
        <v>28.8</v>
      </c>
      <c r="E10">
        <f t="shared" si="1"/>
        <v>29</v>
      </c>
    </row>
    <row r="11" spans="1:6">
      <c r="D11" s="9"/>
    </row>
    <row r="12" spans="1:6">
      <c r="A12" s="32" t="s">
        <v>10</v>
      </c>
      <c r="B12" s="2">
        <v>3.4</v>
      </c>
      <c r="C12">
        <v>27.4</v>
      </c>
      <c r="D12">
        <f t="shared" ref="D12" si="2" xml:space="preserve"> SUM(B12:C12)</f>
        <v>30.799999999999997</v>
      </c>
      <c r="E12">
        <f t="shared" ref="E12" si="3">ROUND(D12,0)</f>
        <v>31</v>
      </c>
    </row>
    <row r="13" spans="1:6">
      <c r="A13" s="4" t="s">
        <v>2</v>
      </c>
      <c r="B13" s="2">
        <v>2.9</v>
      </c>
      <c r="C13">
        <v>29.5</v>
      </c>
      <c r="D13">
        <f t="shared" ref="D13:D17" si="4" xml:space="preserve"> SUM(B13:C13)</f>
        <v>32.4</v>
      </c>
      <c r="E13">
        <f t="shared" ref="E13:E17" si="5">ROUND(D13,0)</f>
        <v>32</v>
      </c>
    </row>
    <row r="14" spans="1:6">
      <c r="A14" s="4" t="s">
        <v>7</v>
      </c>
      <c r="B14" s="6">
        <v>4.2</v>
      </c>
      <c r="C14">
        <v>30.1</v>
      </c>
      <c r="D14">
        <f t="shared" ref="D14:D15" si="6" xml:space="preserve"> SUM(B14:C14)</f>
        <v>34.300000000000004</v>
      </c>
      <c r="E14">
        <f t="shared" ref="E14:E15" si="7">ROUND(D14,0)</f>
        <v>34</v>
      </c>
    </row>
    <row r="15" spans="1:6">
      <c r="A15" s="32" t="s">
        <v>15</v>
      </c>
      <c r="B15" s="6">
        <v>4.5999999999999996</v>
      </c>
      <c r="C15">
        <v>30.1</v>
      </c>
      <c r="D15">
        <f t="shared" si="6"/>
        <v>34.700000000000003</v>
      </c>
      <c r="E15">
        <f t="shared" si="7"/>
        <v>35</v>
      </c>
    </row>
    <row r="16" spans="1:6">
      <c r="A16" s="4" t="s">
        <v>4</v>
      </c>
      <c r="B16" s="6">
        <v>2.7</v>
      </c>
      <c r="C16">
        <v>35.200000000000003</v>
      </c>
      <c r="D16">
        <f t="shared" si="4"/>
        <v>37.900000000000006</v>
      </c>
      <c r="E16">
        <f t="shared" si="5"/>
        <v>38</v>
      </c>
    </row>
    <row r="17" spans="1:5">
      <c r="A17" s="4" t="s">
        <v>5</v>
      </c>
      <c r="B17" s="6">
        <v>5.3</v>
      </c>
      <c r="C17">
        <v>33.299999999999997</v>
      </c>
      <c r="D17">
        <f t="shared" si="4"/>
        <v>38.599999999999994</v>
      </c>
      <c r="E17">
        <f t="shared" si="5"/>
        <v>39</v>
      </c>
    </row>
    <row r="18" spans="1:5">
      <c r="D18" s="9"/>
    </row>
    <row r="19" spans="1:5">
      <c r="A19" s="4" t="s">
        <v>9</v>
      </c>
      <c r="B19" s="6">
        <v>2.4</v>
      </c>
      <c r="C19">
        <v>59.9</v>
      </c>
      <c r="D19">
        <f xml:space="preserve"> SUM(B19:C19)</f>
        <v>62.3</v>
      </c>
      <c r="E19">
        <f>ROUND(D19,0)</f>
        <v>62</v>
      </c>
    </row>
  </sheetData>
  <conditionalFormatting sqref="E2: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D4C2-88DF-2741-B402-331299A7C700}">
  <dimension ref="A1:I26"/>
  <sheetViews>
    <sheetView workbookViewId="0">
      <selection activeCell="B4" sqref="B4"/>
    </sheetView>
  </sheetViews>
  <sheetFormatPr baseColWidth="10" defaultRowHeight="15.75"/>
  <cols>
    <col min="1" max="1" width="25.5" customWidth="1"/>
    <col min="2" max="2" width="24.375" customWidth="1"/>
    <col min="3" max="3" width="22.125" customWidth="1"/>
    <col min="4" max="4" width="27" customWidth="1"/>
    <col min="5" max="5" width="31.875" customWidth="1"/>
    <col min="6" max="6" width="24.5" customWidth="1"/>
    <col min="7" max="7" width="27.5" customWidth="1"/>
    <col min="8" max="8" width="19.5" customWidth="1"/>
    <col min="9" max="9" width="88.375" customWidth="1"/>
  </cols>
  <sheetData>
    <row r="1" spans="1:9">
      <c r="A1" s="1"/>
      <c r="B1" s="58" t="s">
        <v>58</v>
      </c>
      <c r="C1" s="59" t="s">
        <v>59</v>
      </c>
      <c r="D1" s="59" t="s">
        <v>60</v>
      </c>
      <c r="E1" s="59" t="s">
        <v>61</v>
      </c>
      <c r="F1" s="59" t="s">
        <v>62</v>
      </c>
      <c r="G1" s="60" t="s">
        <v>63</v>
      </c>
      <c r="H1" s="61" t="s">
        <v>64</v>
      </c>
      <c r="I1" s="62" t="s">
        <v>65</v>
      </c>
    </row>
    <row r="2" spans="1:9">
      <c r="A2" s="4" t="s">
        <v>0</v>
      </c>
      <c r="B2" s="71" t="s">
        <v>71</v>
      </c>
      <c r="C2" s="64">
        <v>10.199999999999999</v>
      </c>
      <c r="D2" s="64">
        <v>9.4</v>
      </c>
      <c r="E2" s="73">
        <v>20</v>
      </c>
      <c r="F2" s="64">
        <v>41.6</v>
      </c>
      <c r="G2" s="63">
        <v>18.8</v>
      </c>
      <c r="H2" s="68" t="s">
        <v>68</v>
      </c>
      <c r="I2" s="65" t="s">
        <v>72</v>
      </c>
    </row>
    <row r="3" spans="1:9">
      <c r="A3" s="4" t="s">
        <v>1</v>
      </c>
      <c r="B3" s="56" t="s">
        <v>71</v>
      </c>
      <c r="C3" s="2">
        <v>11.4</v>
      </c>
      <c r="D3" s="2">
        <v>5.0999999999999996</v>
      </c>
      <c r="E3" s="2">
        <v>7.1</v>
      </c>
      <c r="F3" s="6">
        <v>47.8</v>
      </c>
      <c r="G3" s="54">
        <v>28.6</v>
      </c>
      <c r="H3" s="69" t="s">
        <v>68</v>
      </c>
      <c r="I3" s="55" t="s">
        <v>72</v>
      </c>
    </row>
    <row r="4" spans="1:9">
      <c r="A4" s="4" t="s">
        <v>2</v>
      </c>
      <c r="B4" s="56" t="s">
        <v>66</v>
      </c>
      <c r="C4" s="2">
        <v>4.5999999999999996</v>
      </c>
      <c r="D4" s="2">
        <v>3.8</v>
      </c>
      <c r="E4" s="17">
        <v>5</v>
      </c>
      <c r="F4" s="6">
        <v>47.9</v>
      </c>
      <c r="G4" s="54">
        <v>38.799999999999997</v>
      </c>
      <c r="H4" s="69" t="s">
        <v>68</v>
      </c>
      <c r="I4" s="55" t="s">
        <v>69</v>
      </c>
    </row>
    <row r="5" spans="1:9">
      <c r="A5" s="4" t="s">
        <v>3</v>
      </c>
      <c r="B5" s="56" t="s">
        <v>71</v>
      </c>
      <c r="C5" s="2">
        <v>10.6</v>
      </c>
      <c r="D5" s="2">
        <v>9.8000000000000007</v>
      </c>
      <c r="E5" s="2">
        <v>10.199999999999999</v>
      </c>
      <c r="F5" s="38">
        <v>53</v>
      </c>
      <c r="G5" s="54">
        <v>16.399999999999999</v>
      </c>
      <c r="H5" s="69" t="s">
        <v>68</v>
      </c>
      <c r="I5" s="55" t="s">
        <v>72</v>
      </c>
    </row>
    <row r="6" spans="1:9">
      <c r="A6" s="4" t="s">
        <v>4</v>
      </c>
      <c r="B6" s="56" t="s">
        <v>66</v>
      </c>
      <c r="C6" s="6">
        <v>5.3</v>
      </c>
      <c r="D6" s="6">
        <v>4.2</v>
      </c>
      <c r="E6" s="6">
        <v>6.5</v>
      </c>
      <c r="F6" s="6">
        <v>58.6</v>
      </c>
      <c r="G6" s="93">
        <v>25.4</v>
      </c>
      <c r="H6" s="57" t="s">
        <v>68</v>
      </c>
      <c r="I6" s="94" t="s">
        <v>69</v>
      </c>
    </row>
    <row r="7" spans="1:9">
      <c r="A7" s="4" t="s">
        <v>5</v>
      </c>
      <c r="B7" s="56" t="s">
        <v>71</v>
      </c>
      <c r="C7" s="2">
        <v>8.3000000000000007</v>
      </c>
      <c r="D7" s="17">
        <v>10</v>
      </c>
      <c r="E7" s="17">
        <v>12</v>
      </c>
      <c r="F7" s="2">
        <v>45.3</v>
      </c>
      <c r="G7" s="54">
        <v>24.4</v>
      </c>
      <c r="H7" s="69" t="s">
        <v>68</v>
      </c>
      <c r="I7" s="55" t="s">
        <v>72</v>
      </c>
    </row>
    <row r="8" spans="1:9">
      <c r="A8" s="4" t="s">
        <v>6</v>
      </c>
      <c r="B8" s="56" t="s">
        <v>66</v>
      </c>
      <c r="C8" s="2">
        <v>5.7</v>
      </c>
      <c r="D8" s="2">
        <v>5.7</v>
      </c>
      <c r="E8" s="2">
        <v>11.5</v>
      </c>
      <c r="F8" s="38">
        <v>54</v>
      </c>
      <c r="G8" s="74">
        <v>23</v>
      </c>
      <c r="H8" s="69" t="s">
        <v>68</v>
      </c>
      <c r="I8" s="55" t="s">
        <v>69</v>
      </c>
    </row>
    <row r="9" spans="1:9">
      <c r="A9" s="4" t="s">
        <v>7</v>
      </c>
      <c r="B9" s="56" t="s">
        <v>73</v>
      </c>
      <c r="C9" s="2">
        <v>14.4</v>
      </c>
      <c r="D9" s="17">
        <v>28</v>
      </c>
      <c r="E9" s="17">
        <v>28</v>
      </c>
      <c r="F9" s="2">
        <v>20.9</v>
      </c>
      <c r="G9" s="54">
        <v>8.8000000000000007</v>
      </c>
      <c r="H9" s="69" t="s">
        <v>68</v>
      </c>
      <c r="I9" s="55" t="s">
        <v>74</v>
      </c>
    </row>
    <row r="10" spans="1:9">
      <c r="A10" s="4" t="s">
        <v>8</v>
      </c>
      <c r="B10" s="56" t="s">
        <v>67</v>
      </c>
      <c r="C10" s="2">
        <v>11.1</v>
      </c>
      <c r="D10" s="2">
        <v>15.5</v>
      </c>
      <c r="E10" s="2">
        <v>25.4</v>
      </c>
      <c r="F10" s="6">
        <v>33.299999999999997</v>
      </c>
      <c r="G10" s="54">
        <v>14.7</v>
      </c>
      <c r="H10" s="69" t="s">
        <v>68</v>
      </c>
      <c r="I10" s="55" t="s">
        <v>70</v>
      </c>
    </row>
    <row r="11" spans="1:9">
      <c r="A11" s="4" t="s">
        <v>9</v>
      </c>
      <c r="B11" s="56" t="s">
        <v>71</v>
      </c>
      <c r="C11" s="2">
        <v>11.7</v>
      </c>
      <c r="D11" s="2">
        <v>17.3</v>
      </c>
      <c r="E11" s="2">
        <v>18.899999999999999</v>
      </c>
      <c r="F11" s="6">
        <v>26.8</v>
      </c>
      <c r="G11" s="54">
        <v>25.2</v>
      </c>
      <c r="H11" s="69" t="s">
        <v>68</v>
      </c>
      <c r="I11" s="55" t="s">
        <v>72</v>
      </c>
    </row>
    <row r="12" spans="1:9">
      <c r="A12" s="32" t="s">
        <v>10</v>
      </c>
      <c r="B12" s="56" t="s">
        <v>71</v>
      </c>
      <c r="C12" s="38">
        <v>8</v>
      </c>
      <c r="D12" s="2">
        <v>10.1</v>
      </c>
      <c r="E12" s="2">
        <v>11.4</v>
      </c>
      <c r="F12" s="6">
        <v>38.6</v>
      </c>
      <c r="G12" s="54">
        <v>31.9</v>
      </c>
      <c r="H12" s="69" t="s">
        <v>68</v>
      </c>
      <c r="I12" s="55" t="s">
        <v>72</v>
      </c>
    </row>
    <row r="13" spans="1:9">
      <c r="A13" s="32" t="s">
        <v>11</v>
      </c>
      <c r="B13" s="56" t="s">
        <v>67</v>
      </c>
      <c r="C13" s="2">
        <v>20.399999999999999</v>
      </c>
      <c r="D13" s="2">
        <v>19.2</v>
      </c>
      <c r="E13" s="2">
        <v>20.8</v>
      </c>
      <c r="F13" s="6">
        <v>23.1</v>
      </c>
      <c r="G13" s="54">
        <v>16.600000000000001</v>
      </c>
      <c r="H13" s="69" t="s">
        <v>68</v>
      </c>
      <c r="I13" s="55" t="s">
        <v>70</v>
      </c>
    </row>
    <row r="14" spans="1:9">
      <c r="A14" s="32" t="s">
        <v>12</v>
      </c>
      <c r="B14" s="56" t="s">
        <v>71</v>
      </c>
      <c r="C14" s="2">
        <v>13.9</v>
      </c>
      <c r="D14" s="2">
        <v>11.3</v>
      </c>
      <c r="E14" s="2">
        <v>12.8</v>
      </c>
      <c r="F14" s="6">
        <v>45.9</v>
      </c>
      <c r="G14" s="54">
        <v>16.2</v>
      </c>
      <c r="H14" s="69" t="s">
        <v>68</v>
      </c>
      <c r="I14" s="55" t="s">
        <v>72</v>
      </c>
    </row>
    <row r="15" spans="1:9">
      <c r="A15" s="32" t="s">
        <v>14</v>
      </c>
      <c r="B15" s="92" t="s">
        <v>73</v>
      </c>
      <c r="C15" s="6">
        <v>17.3</v>
      </c>
      <c r="D15" s="6">
        <v>24.8</v>
      </c>
      <c r="E15" s="6">
        <v>31.5</v>
      </c>
      <c r="F15" s="6">
        <v>16.7</v>
      </c>
      <c r="G15" s="93">
        <v>9.5</v>
      </c>
      <c r="H15" s="57" t="s">
        <v>68</v>
      </c>
      <c r="I15" s="94" t="s">
        <v>74</v>
      </c>
    </row>
    <row r="16" spans="1:9">
      <c r="A16" s="32" t="s">
        <v>15</v>
      </c>
      <c r="B16" s="72" t="s">
        <v>66</v>
      </c>
      <c r="C16" s="12">
        <v>8.4</v>
      </c>
      <c r="D16" s="12">
        <v>3.4</v>
      </c>
      <c r="E16" s="12">
        <v>6.1</v>
      </c>
      <c r="F16" s="19">
        <v>54</v>
      </c>
      <c r="G16" s="66">
        <v>28.1</v>
      </c>
      <c r="H16" s="70" t="s">
        <v>68</v>
      </c>
      <c r="I16" s="67" t="s">
        <v>69</v>
      </c>
    </row>
    <row r="26" spans="5:5">
      <c r="E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803E-6BEB-C542-B1E9-A6A164A765C7}">
  <dimension ref="A1:C16"/>
  <sheetViews>
    <sheetView workbookViewId="0">
      <selection activeCell="F20" sqref="F20"/>
    </sheetView>
  </sheetViews>
  <sheetFormatPr baseColWidth="10" defaultRowHeight="15.75"/>
  <cols>
    <col min="1" max="1" width="25.375" customWidth="1"/>
    <col min="2" max="2" width="19.875" customWidth="1"/>
  </cols>
  <sheetData>
    <row r="1" spans="1:3">
      <c r="A1" s="1"/>
      <c r="B1" s="76" t="s">
        <v>58</v>
      </c>
    </row>
    <row r="2" spans="1:3">
      <c r="A2" s="8" t="s">
        <v>2</v>
      </c>
      <c r="B2" s="77" t="s">
        <v>66</v>
      </c>
      <c r="C2" s="79"/>
    </row>
    <row r="3" spans="1:3">
      <c r="A3" s="4" t="s">
        <v>6</v>
      </c>
      <c r="B3" s="78" t="s">
        <v>66</v>
      </c>
      <c r="C3" s="79"/>
    </row>
    <row r="4" spans="1:3">
      <c r="A4" s="4" t="s">
        <v>4</v>
      </c>
      <c r="B4" s="95" t="s">
        <v>66</v>
      </c>
      <c r="C4" s="79"/>
    </row>
    <row r="5" spans="1:3">
      <c r="A5" s="32" t="s">
        <v>15</v>
      </c>
      <c r="B5" s="78" t="s">
        <v>66</v>
      </c>
      <c r="C5" s="79"/>
    </row>
    <row r="6" spans="1:3">
      <c r="A6" s="4" t="s">
        <v>0</v>
      </c>
      <c r="B6" s="78" t="s">
        <v>71</v>
      </c>
      <c r="C6" s="80"/>
    </row>
    <row r="7" spans="1:3">
      <c r="A7" s="4" t="s">
        <v>1</v>
      </c>
      <c r="B7" s="78" t="s">
        <v>71</v>
      </c>
      <c r="C7" s="80"/>
    </row>
    <row r="8" spans="1:3">
      <c r="A8" s="4" t="s">
        <v>3</v>
      </c>
      <c r="B8" s="78" t="s">
        <v>71</v>
      </c>
      <c r="C8" s="80"/>
    </row>
    <row r="9" spans="1:3">
      <c r="A9" s="4" t="s">
        <v>9</v>
      </c>
      <c r="B9" s="78" t="s">
        <v>71</v>
      </c>
      <c r="C9" s="80"/>
    </row>
    <row r="10" spans="1:3">
      <c r="A10" s="4" t="s">
        <v>5</v>
      </c>
      <c r="B10" s="78" t="s">
        <v>71</v>
      </c>
      <c r="C10" s="80"/>
    </row>
    <row r="11" spans="1:3">
      <c r="A11" s="32" t="s">
        <v>10</v>
      </c>
      <c r="B11" s="78" t="s">
        <v>71</v>
      </c>
      <c r="C11" s="80"/>
    </row>
    <row r="12" spans="1:3">
      <c r="A12" s="32" t="s">
        <v>12</v>
      </c>
      <c r="B12" s="78" t="s">
        <v>71</v>
      </c>
      <c r="C12" s="80"/>
    </row>
    <row r="13" spans="1:3">
      <c r="A13" s="4" t="s">
        <v>8</v>
      </c>
      <c r="B13" s="78" t="s">
        <v>67</v>
      </c>
      <c r="C13" s="81"/>
    </row>
    <row r="14" spans="1:3">
      <c r="A14" s="32" t="s">
        <v>11</v>
      </c>
      <c r="B14" s="78" t="s">
        <v>67</v>
      </c>
      <c r="C14" s="81"/>
    </row>
    <row r="15" spans="1:3">
      <c r="A15" s="4" t="s">
        <v>7</v>
      </c>
      <c r="B15" s="78" t="s">
        <v>73</v>
      </c>
      <c r="C15" s="82"/>
    </row>
    <row r="16" spans="1:3">
      <c r="A16" s="32" t="s">
        <v>14</v>
      </c>
      <c r="B16" s="96" t="s">
        <v>73</v>
      </c>
      <c r="C16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1051-ECAB-7745-ABB7-BC0B3AB6EEBD}">
  <dimension ref="A1:S39"/>
  <sheetViews>
    <sheetView zoomScale="75" workbookViewId="0">
      <selection activeCell="E22" sqref="E22"/>
    </sheetView>
  </sheetViews>
  <sheetFormatPr baseColWidth="10" defaultRowHeight="15.75"/>
  <cols>
    <col min="1" max="3" width="25.5" customWidth="1"/>
    <col min="4" max="4" width="25.375" customWidth="1"/>
    <col min="5" max="5" width="25.625" customWidth="1"/>
    <col min="6" max="6" width="25" customWidth="1"/>
    <col min="7" max="7" width="27.375" customWidth="1"/>
    <col min="8" max="8" width="26.875" customWidth="1"/>
    <col min="9" max="9" width="24.875" customWidth="1"/>
    <col min="10" max="10" width="28.375" customWidth="1"/>
    <col min="11" max="11" width="26.5" customWidth="1"/>
    <col min="12" max="15" width="25.875" customWidth="1"/>
    <col min="16" max="16" width="25.375" customWidth="1"/>
    <col min="17" max="17" width="24.625" customWidth="1"/>
    <col min="18" max="18" width="26.875" customWidth="1"/>
    <col min="19" max="19" width="21.625" customWidth="1"/>
  </cols>
  <sheetData>
    <row r="1" spans="1:17">
      <c r="A1" s="7"/>
      <c r="B1" s="5" t="s">
        <v>19</v>
      </c>
      <c r="C1" s="5" t="s">
        <v>20</v>
      </c>
      <c r="D1" s="5" t="s">
        <v>21</v>
      </c>
      <c r="E1" s="5" t="s">
        <v>27</v>
      </c>
      <c r="F1" s="5" t="s">
        <v>22</v>
      </c>
      <c r="G1" s="5" t="s">
        <v>28</v>
      </c>
      <c r="H1" s="5" t="s">
        <v>23</v>
      </c>
      <c r="I1" s="5" t="s">
        <v>29</v>
      </c>
      <c r="J1" s="5" t="s">
        <v>24</v>
      </c>
      <c r="K1" s="5" t="s">
        <v>30</v>
      </c>
      <c r="L1" s="5" t="s">
        <v>34</v>
      </c>
      <c r="M1" s="5" t="s">
        <v>33</v>
      </c>
      <c r="N1" s="5" t="s">
        <v>25</v>
      </c>
      <c r="O1" s="5" t="s">
        <v>31</v>
      </c>
      <c r="P1" s="5" t="s">
        <v>26</v>
      </c>
      <c r="Q1" s="5" t="s">
        <v>32</v>
      </c>
    </row>
    <row r="2" spans="1:17">
      <c r="A2" s="8" t="s">
        <v>0</v>
      </c>
      <c r="B2" s="21">
        <v>4.57</v>
      </c>
      <c r="C2" s="21">
        <v>6.27</v>
      </c>
      <c r="D2" s="21">
        <v>0.34</v>
      </c>
      <c r="E2" s="21">
        <v>0.46</v>
      </c>
      <c r="F2" s="17">
        <v>26.4</v>
      </c>
      <c r="G2" s="17">
        <v>36.200000000000003</v>
      </c>
      <c r="H2" s="17">
        <v>21.5</v>
      </c>
      <c r="I2" s="17">
        <v>29.5</v>
      </c>
      <c r="J2" s="23">
        <v>0.09</v>
      </c>
      <c r="K2" s="23">
        <v>0.12</v>
      </c>
      <c r="L2" s="17">
        <v>10</v>
      </c>
      <c r="M2" s="17">
        <v>13.7</v>
      </c>
      <c r="N2" s="17">
        <v>65.3</v>
      </c>
      <c r="O2" s="17">
        <v>89.6</v>
      </c>
      <c r="P2" s="17">
        <v>84</v>
      </c>
      <c r="Q2" s="26">
        <v>115</v>
      </c>
    </row>
    <row r="3" spans="1:17">
      <c r="A3" s="4" t="s">
        <v>1</v>
      </c>
      <c r="B3" s="21">
        <v>5.37</v>
      </c>
      <c r="C3" s="21">
        <v>6.33</v>
      </c>
      <c r="D3" s="21">
        <v>0.54</v>
      </c>
      <c r="E3" s="21">
        <v>0.64</v>
      </c>
      <c r="F3" s="17">
        <v>33.6</v>
      </c>
      <c r="G3" s="17">
        <v>39.6</v>
      </c>
      <c r="H3" s="17">
        <v>17.600000000000001</v>
      </c>
      <c r="I3" s="17">
        <v>20.7</v>
      </c>
      <c r="J3" s="23">
        <v>7.0000000000000007E-2</v>
      </c>
      <c r="K3" s="23">
        <v>0.08</v>
      </c>
      <c r="L3" s="17">
        <v>14</v>
      </c>
      <c r="M3" s="17">
        <v>16.5</v>
      </c>
      <c r="N3" s="17">
        <v>28.9</v>
      </c>
      <c r="O3" s="17">
        <v>34.1</v>
      </c>
      <c r="P3" s="17">
        <v>79.099999999999994</v>
      </c>
      <c r="Q3" s="18">
        <v>93.2</v>
      </c>
    </row>
    <row r="4" spans="1:17">
      <c r="A4" s="4" t="s">
        <v>2</v>
      </c>
      <c r="B4" s="21">
        <v>5.81</v>
      </c>
      <c r="C4" s="21">
        <v>6.97</v>
      </c>
      <c r="D4" s="21">
        <v>0.33</v>
      </c>
      <c r="E4" s="23">
        <v>0.4</v>
      </c>
      <c r="F4" s="17">
        <v>23.3</v>
      </c>
      <c r="G4" s="17">
        <v>28</v>
      </c>
      <c r="H4" s="21">
        <v>20.7</v>
      </c>
      <c r="I4" s="17">
        <v>24.8</v>
      </c>
      <c r="J4" s="23">
        <v>0.17</v>
      </c>
      <c r="K4" s="27">
        <v>0.21</v>
      </c>
      <c r="L4" s="21">
        <v>5.57</v>
      </c>
      <c r="M4" s="21">
        <v>6.69</v>
      </c>
      <c r="N4" s="25">
        <v>112</v>
      </c>
      <c r="O4" s="25">
        <v>135</v>
      </c>
      <c r="P4" s="25">
        <v>102</v>
      </c>
      <c r="Q4" s="26">
        <v>123</v>
      </c>
    </row>
    <row r="5" spans="1:17">
      <c r="A5" s="4" t="s">
        <v>3</v>
      </c>
      <c r="B5" s="21">
        <v>6.59</v>
      </c>
      <c r="C5" s="21">
        <v>7.91</v>
      </c>
      <c r="D5" s="21">
        <v>0.6</v>
      </c>
      <c r="E5" s="23">
        <v>0.72</v>
      </c>
      <c r="F5" s="17">
        <v>55.6</v>
      </c>
      <c r="G5" s="31">
        <v>66.7</v>
      </c>
      <c r="H5" s="17">
        <v>20.8</v>
      </c>
      <c r="I5" s="17">
        <v>25</v>
      </c>
      <c r="J5" s="23">
        <v>0.27900000000000003</v>
      </c>
      <c r="K5" s="27">
        <v>0.33500000000000002</v>
      </c>
      <c r="L5" s="17">
        <v>13.1</v>
      </c>
      <c r="M5" s="17">
        <v>15.8</v>
      </c>
      <c r="N5" s="17">
        <v>60</v>
      </c>
      <c r="O5" s="17">
        <v>72.099999999999994</v>
      </c>
      <c r="P5" s="17">
        <v>66.7</v>
      </c>
      <c r="Q5" s="18">
        <v>80.099999999999994</v>
      </c>
    </row>
    <row r="6" spans="1:17">
      <c r="A6" s="4" t="s">
        <v>4</v>
      </c>
      <c r="B6" s="21">
        <v>2.6</v>
      </c>
      <c r="C6" s="21">
        <v>3.18</v>
      </c>
      <c r="D6" s="21">
        <v>0.31</v>
      </c>
      <c r="E6" s="23">
        <v>0.38</v>
      </c>
      <c r="F6" s="17">
        <v>19.7</v>
      </c>
      <c r="G6" s="17">
        <v>24.1</v>
      </c>
      <c r="H6" s="17">
        <v>12.5</v>
      </c>
      <c r="I6" s="17">
        <v>15.4</v>
      </c>
      <c r="J6" s="23">
        <v>0.22500000000000001</v>
      </c>
      <c r="K6" s="23">
        <v>0.27600000000000002</v>
      </c>
      <c r="L6" s="21">
        <v>3.91</v>
      </c>
      <c r="M6" s="21">
        <v>4.79</v>
      </c>
      <c r="N6" s="17">
        <v>47.9</v>
      </c>
      <c r="O6" s="17">
        <v>58.7</v>
      </c>
      <c r="P6" s="17">
        <v>45.8</v>
      </c>
      <c r="Q6" s="18">
        <v>56.1</v>
      </c>
    </row>
    <row r="7" spans="1:17">
      <c r="A7" s="4" t="s">
        <v>5</v>
      </c>
      <c r="B7" s="21">
        <v>6.06</v>
      </c>
      <c r="C7" s="21">
        <v>8.14</v>
      </c>
      <c r="D7" s="23">
        <v>0.43</v>
      </c>
      <c r="E7" s="23">
        <v>0.56999999999999995</v>
      </c>
      <c r="F7" s="17">
        <v>25.5</v>
      </c>
      <c r="G7" s="17">
        <v>34.200000000000003</v>
      </c>
      <c r="H7" s="17">
        <v>71.7</v>
      </c>
      <c r="I7" s="31">
        <v>96.2</v>
      </c>
      <c r="J7" s="23">
        <v>1.1539999999999999</v>
      </c>
      <c r="K7" s="34">
        <v>1.5489999999999999</v>
      </c>
      <c r="L7" s="17">
        <v>14.4</v>
      </c>
      <c r="M7" s="17">
        <v>19.3</v>
      </c>
      <c r="N7" s="25">
        <v>307</v>
      </c>
      <c r="O7" s="35">
        <v>412</v>
      </c>
      <c r="P7" s="25">
        <v>107</v>
      </c>
      <c r="Q7" s="26">
        <v>143</v>
      </c>
    </row>
    <row r="8" spans="1:17">
      <c r="A8" s="4" t="s">
        <v>6</v>
      </c>
      <c r="B8" s="21">
        <v>5.19</v>
      </c>
      <c r="C8" s="21">
        <v>6.06</v>
      </c>
      <c r="D8" s="21">
        <v>0.14000000000000001</v>
      </c>
      <c r="E8" s="21">
        <v>0.16</v>
      </c>
      <c r="F8" s="17">
        <v>22.4</v>
      </c>
      <c r="G8" s="17">
        <v>26.2</v>
      </c>
      <c r="H8" s="21">
        <v>7.33</v>
      </c>
      <c r="I8" s="21">
        <v>8.56</v>
      </c>
      <c r="J8" s="23">
        <v>0.06</v>
      </c>
      <c r="K8" s="23">
        <v>7.0000000000000007E-2</v>
      </c>
      <c r="L8" s="21">
        <v>6.16</v>
      </c>
      <c r="M8" s="21">
        <v>7.2</v>
      </c>
      <c r="N8" s="17">
        <v>23.3</v>
      </c>
      <c r="O8" s="17">
        <v>27.2</v>
      </c>
      <c r="P8" s="17">
        <v>34.700000000000003</v>
      </c>
      <c r="Q8" s="18">
        <v>40.6</v>
      </c>
    </row>
    <row r="9" spans="1:17">
      <c r="A9" s="4" t="s">
        <v>7</v>
      </c>
      <c r="B9" s="21">
        <v>6.04</v>
      </c>
      <c r="C9" s="21">
        <v>7.87</v>
      </c>
      <c r="D9" s="23">
        <v>0.52</v>
      </c>
      <c r="E9" s="23">
        <v>0.68</v>
      </c>
      <c r="F9" s="17">
        <v>31.7</v>
      </c>
      <c r="G9" s="17">
        <v>41.4</v>
      </c>
      <c r="H9" s="17">
        <v>22.5</v>
      </c>
      <c r="I9" s="17">
        <v>29.4</v>
      </c>
      <c r="J9" s="27">
        <v>0.13300000000000001</v>
      </c>
      <c r="K9" s="27">
        <v>0.17399999999999999</v>
      </c>
      <c r="L9" s="17">
        <v>15.3</v>
      </c>
      <c r="M9" s="21">
        <v>20</v>
      </c>
      <c r="N9" s="17">
        <v>48.1</v>
      </c>
      <c r="O9" s="17">
        <v>62.8</v>
      </c>
      <c r="P9" s="17">
        <v>72</v>
      </c>
      <c r="Q9" s="18">
        <v>93.8</v>
      </c>
    </row>
    <row r="10" spans="1:17">
      <c r="A10" s="4" t="s">
        <v>8</v>
      </c>
      <c r="B10" s="21">
        <v>4.99</v>
      </c>
      <c r="C10" s="21">
        <v>6.44</v>
      </c>
      <c r="D10" s="21">
        <v>0.3</v>
      </c>
      <c r="E10" s="21">
        <v>0.39</v>
      </c>
      <c r="F10" s="17">
        <v>25.3</v>
      </c>
      <c r="G10" s="17">
        <v>32.6</v>
      </c>
      <c r="H10" s="17">
        <v>24.3</v>
      </c>
      <c r="I10" s="17">
        <v>31.3</v>
      </c>
      <c r="J10" s="23">
        <v>0.1</v>
      </c>
      <c r="K10" s="23">
        <v>0.13</v>
      </c>
      <c r="L10" s="17">
        <v>12.6</v>
      </c>
      <c r="M10" s="17">
        <v>16.2</v>
      </c>
      <c r="N10" s="17">
        <v>69.400000000000006</v>
      </c>
      <c r="O10" s="17">
        <v>89.6</v>
      </c>
      <c r="P10" s="17">
        <v>92.2</v>
      </c>
      <c r="Q10" s="26">
        <v>119</v>
      </c>
    </row>
    <row r="11" spans="1:17">
      <c r="A11" s="4" t="s">
        <v>9</v>
      </c>
      <c r="B11" s="21">
        <v>8.39</v>
      </c>
      <c r="C11" s="17">
        <v>11.2</v>
      </c>
      <c r="D11" s="23">
        <v>0.69</v>
      </c>
      <c r="E11" s="23">
        <v>0.92</v>
      </c>
      <c r="F11" s="17">
        <v>31.7</v>
      </c>
      <c r="G11" s="17">
        <v>42.3</v>
      </c>
      <c r="H11" s="17">
        <v>25.3</v>
      </c>
      <c r="I11" s="17">
        <v>33.799999999999997</v>
      </c>
      <c r="J11" s="27">
        <v>0.248</v>
      </c>
      <c r="K11" s="27">
        <v>0.33100000000000002</v>
      </c>
      <c r="L11" s="17">
        <v>19.2</v>
      </c>
      <c r="M11" s="17">
        <v>25.6</v>
      </c>
      <c r="N11" s="17">
        <v>63.7</v>
      </c>
      <c r="O11" s="17">
        <v>84.9</v>
      </c>
      <c r="P11" s="25">
        <v>108</v>
      </c>
      <c r="Q11" s="26">
        <v>144</v>
      </c>
    </row>
    <row r="12" spans="1:17">
      <c r="A12" s="32" t="s">
        <v>10</v>
      </c>
      <c r="B12" s="21">
        <v>8.83</v>
      </c>
      <c r="C12" s="17">
        <v>11.4</v>
      </c>
      <c r="D12" s="21">
        <v>0.53</v>
      </c>
      <c r="E12" s="21">
        <v>0.68</v>
      </c>
      <c r="F12" s="17">
        <v>38.6</v>
      </c>
      <c r="G12" s="17">
        <v>49.9</v>
      </c>
      <c r="H12" s="17">
        <v>79.7</v>
      </c>
      <c r="I12" s="33">
        <v>103</v>
      </c>
      <c r="J12" s="23">
        <v>0.28000000000000003</v>
      </c>
      <c r="K12" s="23">
        <v>0.37</v>
      </c>
      <c r="L12" s="17">
        <v>19</v>
      </c>
      <c r="M12" s="17">
        <v>24.6</v>
      </c>
      <c r="N12" s="25">
        <v>379</v>
      </c>
      <c r="O12" s="35">
        <v>491</v>
      </c>
      <c r="P12" s="25">
        <v>355</v>
      </c>
      <c r="Q12" s="36">
        <v>460</v>
      </c>
    </row>
    <row r="13" spans="1:17">
      <c r="A13" s="32" t="s">
        <v>11</v>
      </c>
      <c r="B13" s="21">
        <v>6.48</v>
      </c>
      <c r="C13" s="21">
        <v>8.3800000000000008</v>
      </c>
      <c r="D13" s="21">
        <v>0.52</v>
      </c>
      <c r="E13" s="23">
        <v>0.67</v>
      </c>
      <c r="F13" s="17">
        <v>35.4</v>
      </c>
      <c r="G13" s="17">
        <v>45.8</v>
      </c>
      <c r="H13" s="17">
        <v>19.899999999999999</v>
      </c>
      <c r="I13" s="17">
        <v>25.7</v>
      </c>
      <c r="J13" s="27">
        <v>0.215</v>
      </c>
      <c r="K13" s="27">
        <v>0.27800000000000002</v>
      </c>
      <c r="L13" s="17">
        <v>17.899999999999999</v>
      </c>
      <c r="M13" s="17">
        <v>23.1</v>
      </c>
      <c r="N13" s="17">
        <v>72.3</v>
      </c>
      <c r="O13" s="17">
        <v>93.5</v>
      </c>
      <c r="P13" s="17">
        <v>90.6</v>
      </c>
      <c r="Q13" s="26">
        <v>117</v>
      </c>
    </row>
    <row r="14" spans="1:17">
      <c r="A14" s="32" t="s">
        <v>12</v>
      </c>
      <c r="B14" s="21">
        <v>4.66</v>
      </c>
      <c r="C14" s="21">
        <v>5.8</v>
      </c>
      <c r="D14" s="23">
        <v>0.38</v>
      </c>
      <c r="E14" s="23">
        <v>0.47</v>
      </c>
      <c r="F14" s="17">
        <v>32.700000000000003</v>
      </c>
      <c r="G14" s="17">
        <v>40.700000000000003</v>
      </c>
      <c r="H14" s="17">
        <v>35</v>
      </c>
      <c r="I14" s="17">
        <v>43.6</v>
      </c>
      <c r="J14" s="27">
        <v>0.41699999999999998</v>
      </c>
      <c r="K14" s="27">
        <v>0.51800000000000002</v>
      </c>
      <c r="L14" s="17">
        <v>10.9</v>
      </c>
      <c r="M14" s="17">
        <v>13.6</v>
      </c>
      <c r="N14" s="25">
        <v>103</v>
      </c>
      <c r="O14" s="25">
        <v>128</v>
      </c>
      <c r="P14" s="17">
        <v>81.7</v>
      </c>
      <c r="Q14" s="26">
        <v>102</v>
      </c>
    </row>
    <row r="15" spans="1:17">
      <c r="A15" s="32" t="s">
        <v>14</v>
      </c>
      <c r="B15" s="21">
        <v>6.05</v>
      </c>
      <c r="C15" s="21">
        <v>7.46</v>
      </c>
      <c r="D15" s="23">
        <v>0.38</v>
      </c>
      <c r="E15" s="23">
        <v>0.46</v>
      </c>
      <c r="F15" s="17">
        <v>31.3</v>
      </c>
      <c r="G15" s="17">
        <v>38.6</v>
      </c>
      <c r="H15" s="17">
        <v>15.2</v>
      </c>
      <c r="I15" s="17">
        <v>18.7</v>
      </c>
      <c r="J15" s="23">
        <v>9.7000000000000003E-2</v>
      </c>
      <c r="K15" s="23">
        <v>0.12</v>
      </c>
      <c r="L15" s="17">
        <v>16.7</v>
      </c>
      <c r="M15" s="17">
        <v>20.6</v>
      </c>
      <c r="N15" s="17">
        <v>32.200000000000003</v>
      </c>
      <c r="O15" s="17">
        <v>39.700000000000003</v>
      </c>
      <c r="P15" s="17">
        <v>52.8</v>
      </c>
      <c r="Q15" s="18">
        <v>65.2</v>
      </c>
    </row>
    <row r="16" spans="1:17">
      <c r="A16" s="32" t="s">
        <v>15</v>
      </c>
      <c r="B16" s="22">
        <v>3.8</v>
      </c>
      <c r="C16" s="22">
        <v>4.53</v>
      </c>
      <c r="D16" s="24">
        <v>0.37</v>
      </c>
      <c r="E16" s="24">
        <v>0.44</v>
      </c>
      <c r="F16" s="19">
        <v>21.2</v>
      </c>
      <c r="G16" s="19">
        <v>25.3</v>
      </c>
      <c r="H16" s="22">
        <v>8.32</v>
      </c>
      <c r="I16" s="22">
        <v>9.91</v>
      </c>
      <c r="J16" s="30">
        <v>6.9000000000000006E-2</v>
      </c>
      <c r="K16" s="30">
        <v>8.2000000000000003E-2</v>
      </c>
      <c r="L16" s="22">
        <v>6.71</v>
      </c>
      <c r="M16" s="22">
        <v>7.99</v>
      </c>
      <c r="N16" s="19">
        <v>42.3</v>
      </c>
      <c r="O16" s="19">
        <v>50.4</v>
      </c>
      <c r="P16" s="19">
        <v>54.3</v>
      </c>
      <c r="Q16" s="20">
        <v>64.7</v>
      </c>
    </row>
    <row r="19" spans="1:19">
      <c r="A19" s="16" t="s">
        <v>54</v>
      </c>
      <c r="B19" s="3" t="s">
        <v>57</v>
      </c>
    </row>
    <row r="20" spans="1:19">
      <c r="A20" t="s">
        <v>55</v>
      </c>
    </row>
    <row r="21" spans="1:19">
      <c r="A21" t="s">
        <v>56</v>
      </c>
      <c r="I21" s="21"/>
    </row>
    <row r="22" spans="1:19">
      <c r="I22" s="21"/>
    </row>
    <row r="23" spans="1:19">
      <c r="I23" s="21"/>
    </row>
    <row r="24" spans="1:19">
      <c r="D24" s="10"/>
      <c r="E24" s="40"/>
      <c r="F24" s="10"/>
      <c r="G24" s="40"/>
      <c r="H24" s="10"/>
      <c r="I24" s="38"/>
      <c r="J24" s="10"/>
      <c r="K24" s="40"/>
      <c r="L24" s="10"/>
      <c r="M24" s="42"/>
      <c r="N24" s="10"/>
      <c r="O24" s="40"/>
      <c r="P24" s="10"/>
      <c r="Q24" s="38"/>
      <c r="R24" s="10"/>
      <c r="S24" s="38"/>
    </row>
    <row r="25" spans="1:19">
      <c r="D25" s="10"/>
      <c r="E25" s="40"/>
      <c r="F25" s="10"/>
      <c r="G25" s="42"/>
      <c r="H25" s="10"/>
      <c r="I25" s="38"/>
      <c r="J25" s="10"/>
      <c r="K25" s="40"/>
      <c r="L25" s="10"/>
      <c r="M25" s="42"/>
      <c r="N25" s="10"/>
      <c r="O25" s="40"/>
      <c r="P25" s="10"/>
      <c r="Q25" s="38"/>
      <c r="R25" s="10"/>
      <c r="S25" s="38"/>
    </row>
    <row r="26" spans="1:19">
      <c r="D26" s="10"/>
      <c r="E26" s="40"/>
      <c r="F26" s="10"/>
      <c r="G26" s="40"/>
      <c r="H26" s="10"/>
      <c r="I26" s="38"/>
      <c r="J26" s="10"/>
      <c r="K26" s="38"/>
      <c r="L26" s="10"/>
      <c r="M26" s="45"/>
      <c r="N26" s="10"/>
      <c r="O26" s="40"/>
      <c r="P26" s="10"/>
      <c r="Q26" s="38"/>
      <c r="R26" s="10"/>
      <c r="S26" s="38"/>
    </row>
    <row r="27" spans="1:19">
      <c r="D27" s="10"/>
      <c r="E27" s="40"/>
      <c r="F27" s="10"/>
      <c r="G27" s="42"/>
      <c r="H27" s="10"/>
      <c r="I27" s="38"/>
      <c r="J27" s="10"/>
      <c r="K27" s="38"/>
      <c r="L27" s="10"/>
      <c r="M27" s="42"/>
      <c r="N27" s="10"/>
      <c r="O27" s="40"/>
      <c r="P27" s="10"/>
      <c r="Q27" s="38"/>
      <c r="R27" s="10"/>
      <c r="S27" s="38"/>
    </row>
    <row r="28" spans="1:19">
      <c r="D28" s="10"/>
      <c r="E28" s="40"/>
      <c r="F28" s="10"/>
      <c r="G28" s="42"/>
      <c r="H28" s="10"/>
      <c r="I28" s="38"/>
      <c r="J28" s="10"/>
      <c r="K28" s="38"/>
      <c r="L28" s="10"/>
      <c r="M28" s="42"/>
      <c r="N28" s="10"/>
      <c r="O28" s="38"/>
      <c r="P28" s="10"/>
      <c r="Q28" s="38"/>
      <c r="R28" s="10"/>
      <c r="S28" s="38"/>
    </row>
    <row r="29" spans="1:19">
      <c r="D29" s="10"/>
      <c r="E29" s="40"/>
      <c r="F29" s="10"/>
      <c r="G29" s="40"/>
      <c r="H29" s="10"/>
      <c r="I29" s="38"/>
      <c r="J29" s="10"/>
      <c r="K29" s="38"/>
      <c r="L29" s="10"/>
      <c r="M29" s="42"/>
      <c r="N29" s="10"/>
      <c r="O29" s="38"/>
      <c r="P29" s="10"/>
      <c r="Q29" s="38"/>
      <c r="R29" s="10"/>
      <c r="S29" s="38"/>
    </row>
    <row r="30" spans="1:19">
      <c r="D30" s="10"/>
      <c r="E30" s="40"/>
      <c r="F30" s="10"/>
      <c r="G30" s="42"/>
      <c r="H30" s="10"/>
      <c r="I30" s="38"/>
      <c r="J30" s="10"/>
      <c r="K30" s="38"/>
      <c r="L30" s="10"/>
      <c r="M30" s="45"/>
      <c r="N30" s="10"/>
      <c r="O30" s="38"/>
      <c r="P30" s="10"/>
      <c r="Q30" s="38"/>
      <c r="R30" s="10"/>
      <c r="S30" s="38"/>
    </row>
    <row r="31" spans="1:19">
      <c r="D31" s="10"/>
      <c r="E31" s="40"/>
      <c r="F31" s="10"/>
      <c r="G31" s="42"/>
      <c r="H31" s="10"/>
      <c r="I31" s="38"/>
      <c r="J31" s="10"/>
      <c r="K31" s="38"/>
      <c r="L31" s="10"/>
      <c r="M31" s="45"/>
      <c r="N31" s="10"/>
      <c r="O31" s="38"/>
      <c r="P31" s="10"/>
      <c r="Q31" s="38"/>
      <c r="R31" s="10"/>
      <c r="S31" s="39"/>
    </row>
    <row r="32" spans="1:19">
      <c r="D32" s="10"/>
      <c r="E32" s="40"/>
      <c r="F32" s="10"/>
      <c r="G32" s="42"/>
      <c r="H32" s="10"/>
      <c r="I32" s="38"/>
      <c r="J32" s="10"/>
      <c r="K32" s="38"/>
      <c r="L32" s="10"/>
      <c r="M32" s="42"/>
      <c r="N32" s="10"/>
      <c r="O32" s="38"/>
      <c r="P32" s="10"/>
      <c r="Q32" s="38"/>
      <c r="R32" s="10"/>
      <c r="S32" s="39"/>
    </row>
    <row r="33" spans="4:19">
      <c r="D33" s="10"/>
      <c r="E33" s="40"/>
      <c r="F33" s="10"/>
      <c r="G33" s="40"/>
      <c r="H33" s="10"/>
      <c r="I33" s="38"/>
      <c r="J33" s="10"/>
      <c r="K33" s="38"/>
      <c r="L33" s="10"/>
      <c r="M33" s="45"/>
      <c r="N33" s="10"/>
      <c r="O33" s="38"/>
      <c r="P33" s="10"/>
      <c r="Q33" s="38"/>
      <c r="R33" s="10"/>
      <c r="S33" s="39"/>
    </row>
    <row r="34" spans="4:19">
      <c r="D34" s="10"/>
      <c r="E34" s="40"/>
      <c r="F34" s="10"/>
      <c r="G34" s="42"/>
      <c r="H34" s="10"/>
      <c r="I34" s="38"/>
      <c r="J34" s="10"/>
      <c r="K34" s="38"/>
      <c r="L34" s="10"/>
      <c r="M34" s="45"/>
      <c r="N34" s="10"/>
      <c r="O34" s="40"/>
      <c r="P34" s="10"/>
      <c r="Q34" s="38"/>
      <c r="R34" s="10"/>
      <c r="S34" s="39"/>
    </row>
    <row r="35" spans="4:19">
      <c r="D35" s="10"/>
      <c r="E35" s="40"/>
      <c r="F35" s="10"/>
      <c r="G35" s="42"/>
      <c r="H35" s="10"/>
      <c r="I35" s="38"/>
      <c r="J35" s="10"/>
      <c r="K35" s="38"/>
      <c r="L35" s="10"/>
      <c r="M35" s="45"/>
      <c r="N35" s="10"/>
      <c r="O35" s="38"/>
      <c r="P35" s="10"/>
      <c r="Q35" s="39"/>
      <c r="R35" s="10"/>
      <c r="S35" s="39"/>
    </row>
    <row r="36" spans="4:19">
      <c r="D36" s="10"/>
      <c r="E36" s="40"/>
      <c r="F36" s="10"/>
      <c r="G36" s="40"/>
      <c r="H36" s="10"/>
      <c r="I36" s="38"/>
      <c r="J36" s="10"/>
      <c r="K36" s="38"/>
      <c r="L36" s="10"/>
      <c r="M36" s="42"/>
      <c r="N36" s="10"/>
      <c r="O36" s="38"/>
      <c r="P36" s="10"/>
      <c r="Q36" s="39"/>
      <c r="R36" s="10"/>
      <c r="S36" s="39"/>
    </row>
    <row r="37" spans="4:19">
      <c r="D37" s="10"/>
      <c r="E37" s="38"/>
      <c r="F37" s="10"/>
      <c r="G37" s="42"/>
      <c r="H37" s="10"/>
      <c r="I37" s="38"/>
      <c r="J37" s="10"/>
      <c r="K37" s="38"/>
      <c r="L37" s="10"/>
      <c r="M37" s="45"/>
      <c r="N37" s="10"/>
      <c r="O37" s="38"/>
      <c r="P37" s="10"/>
      <c r="Q37" s="39"/>
      <c r="R37" s="10"/>
      <c r="S37" s="39"/>
    </row>
    <row r="38" spans="4:19">
      <c r="D38" s="10"/>
      <c r="E38" s="38"/>
      <c r="F38" s="10"/>
      <c r="G38" s="42"/>
      <c r="H38" s="10"/>
      <c r="I38" s="38"/>
      <c r="J38" s="10"/>
      <c r="K38" s="39"/>
      <c r="L38" s="10"/>
      <c r="M38" s="42"/>
      <c r="N38" s="10"/>
      <c r="O38" s="38"/>
      <c r="P38" s="10"/>
      <c r="Q38" s="39"/>
      <c r="R38" s="10"/>
      <c r="S38" s="39"/>
    </row>
    <row r="39" spans="4:19">
      <c r="K39" s="39"/>
    </row>
  </sheetData>
  <sortState xmlns:xlrd2="http://schemas.microsoft.com/office/spreadsheetml/2017/richdata2" ref="Q24:Q38">
    <sortCondition ref="Q24:Q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FBF9-F8A9-47AF-A143-F1280D1DFEC4}">
  <dimension ref="A1:S34"/>
  <sheetViews>
    <sheetView tabSelected="1" zoomScale="90" workbookViewId="0">
      <pane ySplit="1" topLeftCell="A2" activePane="bottomLeft" state="frozen"/>
      <selection pane="bottomLeft" activeCell="A20" sqref="A20"/>
    </sheetView>
  </sheetViews>
  <sheetFormatPr baseColWidth="10" defaultRowHeight="15.75"/>
  <cols>
    <col min="1" max="1" width="25.375" customWidth="1"/>
    <col min="2" max="2" width="25.625" customWidth="1"/>
    <col min="3" max="3" width="25" customWidth="1"/>
    <col min="4" max="4" width="27.375" customWidth="1"/>
    <col min="5" max="5" width="26.875" customWidth="1"/>
    <col min="6" max="6" width="24.875" customWidth="1"/>
    <col min="7" max="7" width="28.375" customWidth="1"/>
    <col min="8" max="8" width="26.5" customWidth="1"/>
    <col min="9" max="12" width="25.8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9" s="97" customFormat="1">
      <c r="A1" s="106" t="s">
        <v>84</v>
      </c>
      <c r="B1" s="107" t="s">
        <v>76</v>
      </c>
      <c r="C1" s="107" t="s">
        <v>77</v>
      </c>
      <c r="D1" s="107" t="s">
        <v>78</v>
      </c>
      <c r="E1" s="107" t="s">
        <v>79</v>
      </c>
      <c r="F1" s="107" t="s">
        <v>80</v>
      </c>
      <c r="G1" s="107" t="s">
        <v>81</v>
      </c>
      <c r="H1" s="107" t="s">
        <v>82</v>
      </c>
      <c r="I1" s="108" t="s">
        <v>83</v>
      </c>
      <c r="J1" s="5" t="s">
        <v>16</v>
      </c>
      <c r="K1" s="5" t="s">
        <v>13</v>
      </c>
      <c r="L1" s="5" t="s">
        <v>17</v>
      </c>
      <c r="M1" s="117"/>
      <c r="N1" s="100"/>
      <c r="O1" s="117"/>
      <c r="P1" s="100"/>
      <c r="Q1" s="117"/>
      <c r="R1" s="116"/>
      <c r="S1" s="116"/>
    </row>
    <row r="2" spans="1:19">
      <c r="A2" s="125" t="s">
        <v>85</v>
      </c>
      <c r="B2" s="126">
        <v>6.27</v>
      </c>
      <c r="C2" s="126">
        <v>0.46</v>
      </c>
      <c r="D2" s="127">
        <v>36.200000000000003</v>
      </c>
      <c r="E2" s="127">
        <v>29.5</v>
      </c>
      <c r="F2" s="128">
        <v>0.12</v>
      </c>
      <c r="G2" s="127">
        <v>13.7</v>
      </c>
      <c r="H2" s="127">
        <v>89.6</v>
      </c>
      <c r="I2" s="109">
        <v>115</v>
      </c>
      <c r="J2">
        <v>5.3</v>
      </c>
      <c r="K2">
        <v>10.9</v>
      </c>
      <c r="L2">
        <f t="shared" ref="L2:L16" si="0" xml:space="preserve"> SUM(J2:K2)</f>
        <v>16.2</v>
      </c>
      <c r="M2" s="38"/>
      <c r="O2" s="38"/>
    </row>
    <row r="3" spans="1:19">
      <c r="A3" s="125" t="s">
        <v>86</v>
      </c>
      <c r="B3" s="126">
        <v>6.33</v>
      </c>
      <c r="C3" s="126">
        <v>0.64</v>
      </c>
      <c r="D3" s="127">
        <v>39.6</v>
      </c>
      <c r="E3" s="127">
        <v>20.7</v>
      </c>
      <c r="F3" s="128">
        <v>0.08</v>
      </c>
      <c r="G3" s="127">
        <v>16.5</v>
      </c>
      <c r="H3" s="127">
        <v>34.1</v>
      </c>
      <c r="I3" s="74">
        <v>93.2</v>
      </c>
      <c r="J3">
        <v>0</v>
      </c>
      <c r="K3">
        <v>13.3</v>
      </c>
      <c r="L3">
        <f t="shared" si="0"/>
        <v>13.3</v>
      </c>
      <c r="M3" s="38"/>
      <c r="O3" s="38"/>
    </row>
    <row r="4" spans="1:19">
      <c r="A4" s="125" t="s">
        <v>2</v>
      </c>
      <c r="B4" s="126">
        <v>6.97</v>
      </c>
      <c r="C4" s="128">
        <v>0.4</v>
      </c>
      <c r="D4" s="127">
        <v>28</v>
      </c>
      <c r="E4" s="127">
        <v>24.8</v>
      </c>
      <c r="F4" s="129">
        <v>0.21</v>
      </c>
      <c r="G4" s="126">
        <v>6.69</v>
      </c>
      <c r="H4" s="130">
        <v>135</v>
      </c>
      <c r="I4" s="109">
        <v>123</v>
      </c>
      <c r="J4">
        <v>2.9</v>
      </c>
      <c r="K4">
        <v>29.5</v>
      </c>
      <c r="L4">
        <f t="shared" si="0"/>
        <v>32.4</v>
      </c>
      <c r="M4" s="40"/>
      <c r="O4" s="39"/>
    </row>
    <row r="5" spans="1:19">
      <c r="A5" s="125" t="s">
        <v>3</v>
      </c>
      <c r="B5" s="126">
        <v>7.91</v>
      </c>
      <c r="C5" s="128">
        <v>0.72</v>
      </c>
      <c r="D5" s="131">
        <v>66.7</v>
      </c>
      <c r="E5" s="127">
        <v>25</v>
      </c>
      <c r="F5" s="129">
        <v>0.33500000000000002</v>
      </c>
      <c r="G5" s="127">
        <v>15.8</v>
      </c>
      <c r="H5" s="127">
        <v>72.099999999999994</v>
      </c>
      <c r="I5" s="74">
        <v>80.099999999999994</v>
      </c>
      <c r="J5">
        <v>1</v>
      </c>
      <c r="K5">
        <v>11</v>
      </c>
      <c r="L5">
        <f t="shared" si="0"/>
        <v>12</v>
      </c>
      <c r="M5" s="38"/>
      <c r="O5" s="38"/>
    </row>
    <row r="6" spans="1:19">
      <c r="A6" s="125" t="s">
        <v>87</v>
      </c>
      <c r="B6" s="126">
        <v>3.18</v>
      </c>
      <c r="C6" s="128">
        <v>0.38</v>
      </c>
      <c r="D6" s="127">
        <v>24.1</v>
      </c>
      <c r="E6" s="127">
        <v>15.4</v>
      </c>
      <c r="F6" s="128">
        <v>0.27600000000000002</v>
      </c>
      <c r="G6" s="126">
        <v>4.79</v>
      </c>
      <c r="H6" s="127">
        <v>58.7</v>
      </c>
      <c r="I6" s="74">
        <v>56.1</v>
      </c>
      <c r="J6">
        <v>2.7</v>
      </c>
      <c r="K6">
        <v>35.200000000000003</v>
      </c>
      <c r="L6">
        <f t="shared" si="0"/>
        <v>37.900000000000006</v>
      </c>
      <c r="M6" s="40"/>
      <c r="O6" s="38"/>
    </row>
    <row r="7" spans="1:19">
      <c r="A7" s="125" t="s">
        <v>5</v>
      </c>
      <c r="B7" s="126">
        <v>8.14</v>
      </c>
      <c r="C7" s="128">
        <v>0.56999999999999995</v>
      </c>
      <c r="D7" s="127">
        <v>34.200000000000003</v>
      </c>
      <c r="E7" s="131">
        <v>96.2</v>
      </c>
      <c r="F7" s="132">
        <v>1.5489999999999999</v>
      </c>
      <c r="G7" s="127">
        <v>19.3</v>
      </c>
      <c r="H7" s="133">
        <v>412</v>
      </c>
      <c r="I7" s="109">
        <v>143</v>
      </c>
      <c r="J7">
        <v>5.3</v>
      </c>
      <c r="K7">
        <v>33.299999999999997</v>
      </c>
      <c r="L7">
        <f t="shared" si="0"/>
        <v>38.599999999999994</v>
      </c>
      <c r="M7" s="38"/>
      <c r="O7" s="39"/>
    </row>
    <row r="8" spans="1:19">
      <c r="A8" s="125" t="s">
        <v>6</v>
      </c>
      <c r="B8" s="126">
        <v>6.06</v>
      </c>
      <c r="C8" s="126">
        <v>0.16</v>
      </c>
      <c r="D8" s="127">
        <v>26.2</v>
      </c>
      <c r="E8" s="126">
        <v>8.56</v>
      </c>
      <c r="F8" s="128">
        <v>7.0000000000000007E-2</v>
      </c>
      <c r="G8" s="126">
        <v>7.2</v>
      </c>
      <c r="H8" s="127">
        <v>27.2</v>
      </c>
      <c r="I8" s="74">
        <v>40.6</v>
      </c>
      <c r="J8">
        <v>1.9</v>
      </c>
      <c r="K8">
        <v>7.9</v>
      </c>
      <c r="L8">
        <f t="shared" si="0"/>
        <v>9.8000000000000007</v>
      </c>
      <c r="M8" s="40"/>
      <c r="O8" s="38"/>
    </row>
    <row r="9" spans="1:19">
      <c r="A9" s="125" t="s">
        <v>7</v>
      </c>
      <c r="B9" s="126">
        <v>7.87</v>
      </c>
      <c r="C9" s="128">
        <v>0.68</v>
      </c>
      <c r="D9" s="127">
        <v>41.4</v>
      </c>
      <c r="E9" s="127">
        <v>29.4</v>
      </c>
      <c r="F9" s="129">
        <v>0.17399999999999999</v>
      </c>
      <c r="G9" s="126">
        <v>20</v>
      </c>
      <c r="H9" s="127">
        <v>62.8</v>
      </c>
      <c r="I9" s="74">
        <v>93.8</v>
      </c>
      <c r="J9">
        <v>4.2</v>
      </c>
      <c r="K9">
        <v>30.1</v>
      </c>
      <c r="L9">
        <f t="shared" si="0"/>
        <v>34.300000000000004</v>
      </c>
      <c r="M9" s="40"/>
      <c r="O9" s="38"/>
    </row>
    <row r="10" spans="1:19">
      <c r="A10" s="125" t="s">
        <v>88</v>
      </c>
      <c r="B10" s="126">
        <v>6.44</v>
      </c>
      <c r="C10" s="126">
        <v>0.39</v>
      </c>
      <c r="D10" s="127">
        <v>32.6</v>
      </c>
      <c r="E10" s="127">
        <v>31.3</v>
      </c>
      <c r="F10" s="128">
        <v>0.13</v>
      </c>
      <c r="G10" s="127">
        <v>16.2</v>
      </c>
      <c r="H10" s="127">
        <v>89.6</v>
      </c>
      <c r="I10" s="109">
        <v>119</v>
      </c>
      <c r="J10">
        <v>4.7</v>
      </c>
      <c r="K10">
        <v>21.4</v>
      </c>
      <c r="L10">
        <f t="shared" si="0"/>
        <v>26.099999999999998</v>
      </c>
      <c r="M10" s="38"/>
      <c r="O10" s="38"/>
    </row>
    <row r="11" spans="1:19">
      <c r="A11" s="125" t="s">
        <v>89</v>
      </c>
      <c r="B11" s="127">
        <v>11.2</v>
      </c>
      <c r="C11" s="128">
        <v>0.92</v>
      </c>
      <c r="D11" s="127">
        <v>42.3</v>
      </c>
      <c r="E11" s="127">
        <v>33.799999999999997</v>
      </c>
      <c r="F11" s="129">
        <v>0.33100000000000002</v>
      </c>
      <c r="G11" s="127">
        <v>25.6</v>
      </c>
      <c r="H11" s="127">
        <v>84.9</v>
      </c>
      <c r="I11" s="109">
        <v>144</v>
      </c>
      <c r="J11">
        <v>2.4</v>
      </c>
      <c r="K11">
        <v>59.9</v>
      </c>
      <c r="L11">
        <f t="shared" si="0"/>
        <v>62.3</v>
      </c>
      <c r="M11" s="38"/>
      <c r="O11" s="38"/>
    </row>
    <row r="12" spans="1:19">
      <c r="A12" s="125" t="s">
        <v>90</v>
      </c>
      <c r="B12" s="127">
        <v>11.4</v>
      </c>
      <c r="C12" s="126">
        <v>0.68</v>
      </c>
      <c r="D12" s="127">
        <v>49.9</v>
      </c>
      <c r="E12" s="134">
        <v>103</v>
      </c>
      <c r="F12" s="128">
        <v>0.37</v>
      </c>
      <c r="G12" s="127">
        <v>24.6</v>
      </c>
      <c r="H12" s="133">
        <v>491</v>
      </c>
      <c r="I12" s="110">
        <v>460</v>
      </c>
      <c r="J12">
        <v>3.4</v>
      </c>
      <c r="K12">
        <v>27.4</v>
      </c>
      <c r="L12">
        <f t="shared" si="0"/>
        <v>30.799999999999997</v>
      </c>
      <c r="M12" s="38"/>
      <c r="O12" s="39"/>
    </row>
    <row r="13" spans="1:19">
      <c r="A13" s="125" t="s">
        <v>11</v>
      </c>
      <c r="B13" s="126">
        <v>8.3800000000000008</v>
      </c>
      <c r="C13" s="128">
        <v>0.67</v>
      </c>
      <c r="D13" s="127">
        <v>45.8</v>
      </c>
      <c r="E13" s="127">
        <v>25.7</v>
      </c>
      <c r="F13" s="129">
        <v>0.27800000000000002</v>
      </c>
      <c r="G13" s="127">
        <v>23.1</v>
      </c>
      <c r="H13" s="127">
        <v>93.5</v>
      </c>
      <c r="I13" s="109">
        <v>117</v>
      </c>
      <c r="J13">
        <v>2.7</v>
      </c>
      <c r="K13">
        <v>19.899999999999999</v>
      </c>
      <c r="L13">
        <f t="shared" si="0"/>
        <v>22.599999999999998</v>
      </c>
      <c r="M13" s="38"/>
      <c r="O13" s="38"/>
    </row>
    <row r="14" spans="1:19">
      <c r="A14" s="125" t="s">
        <v>91</v>
      </c>
      <c r="B14" s="126">
        <v>5.8</v>
      </c>
      <c r="C14" s="128">
        <v>0.47</v>
      </c>
      <c r="D14" s="127">
        <v>40.700000000000003</v>
      </c>
      <c r="E14" s="127">
        <v>43.6</v>
      </c>
      <c r="F14" s="129">
        <v>0.51800000000000002</v>
      </c>
      <c r="G14" s="127">
        <v>13.6</v>
      </c>
      <c r="H14" s="130">
        <v>128</v>
      </c>
      <c r="I14" s="109">
        <v>102</v>
      </c>
      <c r="J14">
        <v>9.6999999999999993</v>
      </c>
      <c r="K14">
        <v>19.100000000000001</v>
      </c>
      <c r="L14">
        <f t="shared" si="0"/>
        <v>28.8</v>
      </c>
      <c r="M14" s="38"/>
      <c r="O14" s="39"/>
    </row>
    <row r="15" spans="1:19">
      <c r="A15" s="125" t="s">
        <v>92</v>
      </c>
      <c r="B15" s="126">
        <v>7.46</v>
      </c>
      <c r="C15" s="128">
        <v>0.46</v>
      </c>
      <c r="D15" s="127">
        <v>38.6</v>
      </c>
      <c r="E15" s="127">
        <v>18.7</v>
      </c>
      <c r="F15" s="128">
        <v>0.12</v>
      </c>
      <c r="G15" s="127">
        <v>20.6</v>
      </c>
      <c r="H15" s="127">
        <v>39.700000000000003</v>
      </c>
      <c r="I15" s="74">
        <v>65.2</v>
      </c>
      <c r="J15">
        <v>0</v>
      </c>
      <c r="K15">
        <v>14.6</v>
      </c>
      <c r="L15">
        <f t="shared" si="0"/>
        <v>14.6</v>
      </c>
      <c r="M15" s="38"/>
      <c r="O15" s="38"/>
    </row>
    <row r="16" spans="1:19" ht="16.5" thickBot="1">
      <c r="A16" s="125" t="s">
        <v>93</v>
      </c>
      <c r="B16" s="111">
        <v>4.53</v>
      </c>
      <c r="C16" s="112">
        <v>0.44</v>
      </c>
      <c r="D16" s="113">
        <v>25.3</v>
      </c>
      <c r="E16" s="111">
        <v>9.91</v>
      </c>
      <c r="F16" s="114">
        <v>8.2000000000000003E-2</v>
      </c>
      <c r="G16" s="111">
        <v>7.99</v>
      </c>
      <c r="H16" s="113">
        <v>50.4</v>
      </c>
      <c r="I16" s="115">
        <v>64.7</v>
      </c>
      <c r="J16">
        <v>4.5999999999999996</v>
      </c>
      <c r="K16">
        <v>30.1</v>
      </c>
      <c r="L16">
        <f t="shared" si="0"/>
        <v>34.700000000000003</v>
      </c>
      <c r="M16" s="40"/>
      <c r="O16" s="38"/>
    </row>
    <row r="17" spans="1:16" s="75" customFormat="1" ht="15" customHeight="1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1:16" s="97" customFormat="1" ht="15" customHeigh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1:16" ht="15" customHeight="1">
      <c r="A19" s="10"/>
      <c r="B19" s="101"/>
      <c r="C19" s="10"/>
      <c r="D19" s="101"/>
      <c r="E19" s="10"/>
      <c r="F19" s="102"/>
      <c r="G19" s="10"/>
      <c r="H19" s="101"/>
      <c r="I19" s="10"/>
      <c r="J19" s="103"/>
      <c r="K19" s="10"/>
      <c r="L19" s="101"/>
      <c r="M19" s="10"/>
      <c r="N19" s="102"/>
      <c r="O19" s="10"/>
      <c r="P19" s="102"/>
    </row>
    <row r="20" spans="1:16" ht="15" customHeight="1">
      <c r="A20" s="10"/>
      <c r="B20" s="101"/>
      <c r="C20" s="10"/>
      <c r="D20" s="103"/>
      <c r="E20" s="10"/>
      <c r="F20" s="102"/>
      <c r="G20" s="10"/>
      <c r="H20" s="101"/>
      <c r="I20" s="10"/>
      <c r="J20" s="103"/>
      <c r="K20" s="10"/>
      <c r="L20" s="101"/>
      <c r="M20" s="10"/>
      <c r="N20" s="102"/>
      <c r="O20" s="10"/>
      <c r="P20" s="102"/>
    </row>
    <row r="21" spans="1:16" ht="15" customHeight="1">
      <c r="A21" s="10"/>
      <c r="B21" s="101"/>
      <c r="C21" s="10"/>
      <c r="D21" s="101"/>
      <c r="E21" s="10"/>
      <c r="F21" s="102"/>
      <c r="G21" s="10"/>
      <c r="H21" s="102"/>
      <c r="I21" s="10"/>
      <c r="J21" s="104"/>
      <c r="K21" s="10"/>
      <c r="L21" s="101"/>
      <c r="M21" s="10"/>
      <c r="N21" s="102"/>
      <c r="O21" s="10"/>
      <c r="P21" s="102"/>
    </row>
    <row r="22" spans="1:16" ht="15" customHeight="1">
      <c r="A22" s="10"/>
      <c r="B22" s="101"/>
      <c r="C22" s="10"/>
      <c r="D22" s="103"/>
      <c r="E22" s="10"/>
      <c r="F22" s="102"/>
      <c r="G22" s="10"/>
      <c r="H22" s="102"/>
      <c r="I22" s="10"/>
      <c r="J22" s="103"/>
      <c r="K22" s="10"/>
      <c r="L22" s="101"/>
      <c r="M22" s="10"/>
      <c r="N22" s="102"/>
      <c r="O22" s="10"/>
      <c r="P22" s="102"/>
    </row>
    <row r="23" spans="1:16" ht="15" customHeight="1">
      <c r="A23" s="10"/>
      <c r="B23" s="101"/>
      <c r="C23" s="10"/>
      <c r="D23" s="103"/>
      <c r="E23" s="10"/>
      <c r="F23" s="102"/>
      <c r="G23" s="10"/>
      <c r="H23" s="102"/>
      <c r="I23" s="10"/>
      <c r="J23" s="103"/>
      <c r="K23" s="10"/>
      <c r="L23" s="102"/>
      <c r="M23" s="10"/>
      <c r="N23" s="102"/>
      <c r="O23" s="10"/>
      <c r="P23" s="102"/>
    </row>
    <row r="24" spans="1:16" ht="15" customHeight="1">
      <c r="A24" s="10"/>
      <c r="B24" s="101"/>
      <c r="C24" s="10"/>
      <c r="D24" s="101"/>
      <c r="E24" s="10"/>
      <c r="F24" s="102"/>
      <c r="G24" s="10"/>
      <c r="H24" s="102"/>
      <c r="I24" s="10"/>
      <c r="J24" s="103"/>
      <c r="K24" s="10"/>
      <c r="L24" s="102"/>
      <c r="M24" s="10"/>
      <c r="N24" s="102"/>
      <c r="O24" s="10"/>
      <c r="P24" s="102"/>
    </row>
    <row r="25" spans="1:16" ht="15" customHeight="1">
      <c r="A25" s="10"/>
      <c r="B25" s="101"/>
      <c r="C25" s="10"/>
      <c r="D25" s="103"/>
      <c r="E25" s="10"/>
      <c r="F25" s="102"/>
      <c r="G25" s="10"/>
      <c r="H25" s="102"/>
      <c r="I25" s="10"/>
      <c r="J25" s="104"/>
      <c r="K25" s="10"/>
      <c r="L25" s="102"/>
      <c r="M25" s="10"/>
      <c r="N25" s="102"/>
      <c r="O25" s="10"/>
      <c r="P25" s="102"/>
    </row>
    <row r="26" spans="1:16" ht="15" customHeight="1">
      <c r="A26" s="10"/>
      <c r="B26" s="101"/>
      <c r="C26" s="10"/>
      <c r="D26" s="103"/>
      <c r="E26" s="10"/>
      <c r="F26" s="102"/>
      <c r="G26" s="10"/>
      <c r="H26" s="102"/>
      <c r="I26" s="10"/>
      <c r="J26" s="104"/>
      <c r="K26" s="10"/>
      <c r="L26" s="102"/>
      <c r="M26" s="10"/>
      <c r="N26" s="102"/>
      <c r="O26" s="10"/>
      <c r="P26" s="105"/>
    </row>
    <row r="27" spans="1:16" ht="15" customHeight="1">
      <c r="A27" s="10"/>
      <c r="B27" s="101"/>
      <c r="C27" s="10"/>
      <c r="D27" s="103"/>
      <c r="E27" s="10"/>
      <c r="F27" s="102"/>
      <c r="G27" s="10"/>
      <c r="H27" s="102"/>
      <c r="I27" s="10"/>
      <c r="J27" s="103"/>
      <c r="K27" s="10"/>
      <c r="L27" s="102"/>
      <c r="M27" s="10"/>
      <c r="N27" s="102"/>
      <c r="O27" s="10"/>
      <c r="P27" s="105"/>
    </row>
    <row r="28" spans="1:16" ht="15" customHeight="1">
      <c r="A28" s="10"/>
      <c r="B28" s="101"/>
      <c r="C28" s="10"/>
      <c r="D28" s="101"/>
      <c r="E28" s="10"/>
      <c r="F28" s="102"/>
      <c r="G28" s="10"/>
      <c r="H28" s="102"/>
      <c r="I28" s="10"/>
      <c r="J28" s="104"/>
      <c r="K28" s="10"/>
      <c r="L28" s="102"/>
      <c r="M28" s="10"/>
      <c r="N28" s="102"/>
      <c r="O28" s="10"/>
      <c r="P28" s="105"/>
    </row>
    <row r="29" spans="1:16" ht="15" customHeight="1">
      <c r="A29" s="10"/>
      <c r="B29" s="101"/>
      <c r="C29" s="10"/>
      <c r="D29" s="103"/>
      <c r="E29" s="10"/>
      <c r="F29" s="102"/>
      <c r="G29" s="10"/>
      <c r="H29" s="102"/>
      <c r="I29" s="10"/>
      <c r="J29" s="104"/>
      <c r="K29" s="10"/>
      <c r="L29" s="101"/>
      <c r="M29" s="10"/>
      <c r="N29" s="102"/>
      <c r="O29" s="10"/>
      <c r="P29" s="105"/>
    </row>
    <row r="30" spans="1:16" ht="15" customHeight="1">
      <c r="A30" s="10"/>
      <c r="B30" s="101"/>
      <c r="C30" s="10"/>
      <c r="D30" s="103"/>
      <c r="E30" s="10"/>
      <c r="F30" s="102"/>
      <c r="G30" s="10"/>
      <c r="H30" s="102"/>
      <c r="I30" s="10"/>
      <c r="J30" s="104"/>
      <c r="K30" s="10"/>
      <c r="L30" s="102"/>
      <c r="M30" s="10"/>
      <c r="N30" s="105"/>
      <c r="O30" s="10"/>
      <c r="P30" s="105"/>
    </row>
    <row r="31" spans="1:16" ht="15" customHeight="1">
      <c r="A31" s="10"/>
      <c r="B31" s="101"/>
      <c r="C31" s="10"/>
      <c r="D31" s="101"/>
      <c r="E31" s="10"/>
      <c r="F31" s="102"/>
      <c r="G31" s="10"/>
      <c r="H31" s="102"/>
      <c r="I31" s="10"/>
      <c r="J31" s="103"/>
      <c r="K31" s="10"/>
      <c r="L31" s="102"/>
      <c r="M31" s="10"/>
      <c r="N31" s="105"/>
      <c r="O31" s="10"/>
      <c r="P31" s="105"/>
    </row>
    <row r="32" spans="1:16" ht="15" customHeight="1">
      <c r="A32" s="10"/>
      <c r="B32" s="102"/>
      <c r="C32" s="10"/>
      <c r="D32" s="103"/>
      <c r="E32" s="10"/>
      <c r="F32" s="102"/>
      <c r="G32" s="10"/>
      <c r="H32" s="102"/>
      <c r="I32" s="10"/>
      <c r="J32" s="104"/>
      <c r="K32" s="10"/>
      <c r="L32" s="102"/>
      <c r="M32" s="10"/>
      <c r="N32" s="105"/>
      <c r="O32" s="10"/>
      <c r="P32" s="105"/>
    </row>
    <row r="33" spans="1:16" ht="15" customHeight="1">
      <c r="A33" s="10"/>
      <c r="B33" s="102"/>
      <c r="C33" s="10"/>
      <c r="D33" s="103"/>
      <c r="E33" s="10"/>
      <c r="F33" s="102"/>
      <c r="G33" s="10"/>
      <c r="H33" s="105"/>
      <c r="I33" s="10"/>
      <c r="J33" s="103"/>
      <c r="K33" s="10"/>
      <c r="L33" s="102"/>
      <c r="M33" s="10"/>
      <c r="N33" s="105"/>
      <c r="O33" s="10"/>
      <c r="P33" s="105"/>
    </row>
    <row r="34" spans="1:16" ht="1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</sheetData>
  <conditionalFormatting sqref="B2:B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6B4F-79F9-084F-BF50-2899E1D4D67F}">
  <dimension ref="A1:P33"/>
  <sheetViews>
    <sheetView zoomScale="90" workbookViewId="0">
      <pane ySplit="1" topLeftCell="A2" activePane="bottomLeft" state="frozen"/>
      <selection pane="bottomLeft" activeCell="B24" sqref="B24"/>
    </sheetView>
  </sheetViews>
  <sheetFormatPr baseColWidth="10" defaultRowHeight="15.75"/>
  <cols>
    <col min="1" max="1" width="25.375" customWidth="1"/>
    <col min="2" max="2" width="25.625" customWidth="1"/>
    <col min="3" max="3" width="25" customWidth="1"/>
    <col min="4" max="4" width="27.375" customWidth="1"/>
    <col min="5" max="5" width="26.875" customWidth="1"/>
    <col min="6" max="6" width="24.875" customWidth="1"/>
    <col min="7" max="7" width="28.375" customWidth="1"/>
    <col min="8" max="8" width="26.5" customWidth="1"/>
    <col min="9" max="12" width="25.8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6" s="97" customFormat="1">
      <c r="A1" s="121" t="s">
        <v>20</v>
      </c>
      <c r="B1" s="122"/>
      <c r="C1" s="121" t="s">
        <v>27</v>
      </c>
      <c r="D1" s="122"/>
      <c r="E1" s="121" t="s">
        <v>28</v>
      </c>
      <c r="F1" s="122"/>
      <c r="G1" s="121" t="s">
        <v>29</v>
      </c>
      <c r="H1" s="122"/>
      <c r="I1" s="121" t="s">
        <v>30</v>
      </c>
      <c r="J1" s="122"/>
      <c r="K1" s="121" t="s">
        <v>33</v>
      </c>
      <c r="L1" s="122"/>
      <c r="M1" s="121" t="s">
        <v>31</v>
      </c>
      <c r="N1" s="122"/>
      <c r="O1" s="121" t="s">
        <v>32</v>
      </c>
      <c r="P1" s="122"/>
    </row>
    <row r="2" spans="1:16">
      <c r="A2" s="8" t="s">
        <v>0</v>
      </c>
      <c r="B2" s="21">
        <v>6.27</v>
      </c>
      <c r="C2" s="40"/>
      <c r="D2" s="21">
        <v>0.46</v>
      </c>
      <c r="E2" s="40"/>
      <c r="F2" s="17">
        <v>36.200000000000003</v>
      </c>
      <c r="G2" s="38"/>
      <c r="H2" s="17">
        <v>29.5</v>
      </c>
      <c r="I2" s="38"/>
      <c r="J2" s="23">
        <v>0.12</v>
      </c>
      <c r="K2" s="42"/>
      <c r="L2" s="17">
        <v>13.7</v>
      </c>
      <c r="M2" s="38"/>
      <c r="N2" s="17">
        <v>89.6</v>
      </c>
      <c r="O2" s="38"/>
      <c r="P2" s="26">
        <v>115</v>
      </c>
    </row>
    <row r="3" spans="1:16">
      <c r="A3" s="4" t="s">
        <v>1</v>
      </c>
      <c r="B3" s="21">
        <v>6.33</v>
      </c>
      <c r="C3" s="40"/>
      <c r="D3" s="21">
        <v>0.64</v>
      </c>
      <c r="E3" s="40"/>
      <c r="F3" s="17">
        <v>39.6</v>
      </c>
      <c r="G3" s="38"/>
      <c r="H3" s="17">
        <v>20.7</v>
      </c>
      <c r="I3" s="38"/>
      <c r="J3" s="23">
        <v>0.08</v>
      </c>
      <c r="K3" s="42"/>
      <c r="L3" s="17">
        <v>16.5</v>
      </c>
      <c r="M3" s="38"/>
      <c r="N3" s="17">
        <v>34.1</v>
      </c>
      <c r="O3" s="38"/>
      <c r="P3" s="18">
        <v>93.2</v>
      </c>
    </row>
    <row r="4" spans="1:16">
      <c r="A4" s="4" t="s">
        <v>2</v>
      </c>
      <c r="B4" s="21">
        <v>6.97</v>
      </c>
      <c r="C4" s="40"/>
      <c r="D4" s="23">
        <v>0.4</v>
      </c>
      <c r="E4" s="42"/>
      <c r="F4" s="17">
        <v>28</v>
      </c>
      <c r="G4" s="38"/>
      <c r="H4" s="17">
        <v>24.8</v>
      </c>
      <c r="I4" s="38"/>
      <c r="J4" s="27">
        <v>0.21</v>
      </c>
      <c r="K4" s="45"/>
      <c r="L4" s="21">
        <v>6.69</v>
      </c>
      <c r="M4" s="40"/>
      <c r="N4" s="25">
        <v>135</v>
      </c>
      <c r="O4" s="39"/>
      <c r="P4" s="26">
        <v>123</v>
      </c>
    </row>
    <row r="5" spans="1:16">
      <c r="A5" s="4" t="s">
        <v>3</v>
      </c>
      <c r="B5" s="21">
        <v>7.91</v>
      </c>
      <c r="C5" s="40"/>
      <c r="D5" s="23">
        <v>0.72</v>
      </c>
      <c r="E5" s="42"/>
      <c r="F5" s="31">
        <v>66.7</v>
      </c>
      <c r="G5" s="38"/>
      <c r="H5" s="17">
        <v>25</v>
      </c>
      <c r="I5" s="38"/>
      <c r="J5" s="27">
        <v>0.33500000000000002</v>
      </c>
      <c r="K5" s="45"/>
      <c r="L5" s="17">
        <v>15.8</v>
      </c>
      <c r="M5" s="38"/>
      <c r="N5" s="17">
        <v>72.099999999999994</v>
      </c>
      <c r="O5" s="38"/>
      <c r="P5" s="18">
        <v>80.099999999999994</v>
      </c>
    </row>
    <row r="6" spans="1:16">
      <c r="A6" s="4" t="s">
        <v>4</v>
      </c>
      <c r="B6" s="21">
        <v>3.18</v>
      </c>
      <c r="C6" s="40"/>
      <c r="D6" s="23">
        <v>0.38</v>
      </c>
      <c r="E6" s="42"/>
      <c r="F6" s="17">
        <v>24.1</v>
      </c>
      <c r="G6" s="38"/>
      <c r="H6" s="17">
        <v>15.4</v>
      </c>
      <c r="I6" s="38"/>
      <c r="J6" s="23">
        <v>0.27600000000000002</v>
      </c>
      <c r="K6" s="42"/>
      <c r="L6" s="21">
        <v>4.79</v>
      </c>
      <c r="M6" s="40"/>
      <c r="N6" s="17">
        <v>58.7</v>
      </c>
      <c r="O6" s="38"/>
      <c r="P6" s="18">
        <v>56.1</v>
      </c>
    </row>
    <row r="7" spans="1:16">
      <c r="A7" s="4" t="s">
        <v>5</v>
      </c>
      <c r="B7" s="21">
        <v>8.14</v>
      </c>
      <c r="C7" s="40"/>
      <c r="D7" s="23">
        <v>0.56999999999999995</v>
      </c>
      <c r="E7" s="42"/>
      <c r="F7" s="17">
        <v>34.200000000000003</v>
      </c>
      <c r="G7" s="38"/>
      <c r="H7" s="31">
        <v>96.2</v>
      </c>
      <c r="I7" s="38"/>
      <c r="J7" s="34">
        <v>1.5489999999999999</v>
      </c>
      <c r="K7" s="42"/>
      <c r="L7" s="17">
        <v>19.3</v>
      </c>
      <c r="M7" s="38"/>
      <c r="N7" s="35">
        <v>412</v>
      </c>
      <c r="O7" s="39"/>
      <c r="P7" s="26">
        <v>143</v>
      </c>
    </row>
    <row r="8" spans="1:16">
      <c r="A8" s="4" t="s">
        <v>6</v>
      </c>
      <c r="B8" s="21">
        <v>6.06</v>
      </c>
      <c r="C8" s="40"/>
      <c r="D8" s="21">
        <v>0.16</v>
      </c>
      <c r="E8" s="40"/>
      <c r="F8" s="17">
        <v>26.2</v>
      </c>
      <c r="G8" s="38"/>
      <c r="H8" s="21">
        <v>8.56</v>
      </c>
      <c r="I8" s="40"/>
      <c r="J8" s="23">
        <v>7.0000000000000007E-2</v>
      </c>
      <c r="K8" s="42"/>
      <c r="L8" s="21">
        <v>7.2</v>
      </c>
      <c r="M8" s="40"/>
      <c r="N8" s="17">
        <v>27.2</v>
      </c>
      <c r="O8" s="38"/>
      <c r="P8" s="18">
        <v>40.6</v>
      </c>
    </row>
    <row r="9" spans="1:16">
      <c r="A9" s="4" t="s">
        <v>7</v>
      </c>
      <c r="B9" s="21">
        <v>7.87</v>
      </c>
      <c r="C9" s="40"/>
      <c r="D9" s="23">
        <v>0.68</v>
      </c>
      <c r="E9" s="42"/>
      <c r="F9" s="17">
        <v>41.4</v>
      </c>
      <c r="G9" s="38"/>
      <c r="H9" s="17">
        <v>29.4</v>
      </c>
      <c r="I9" s="38"/>
      <c r="J9" s="27">
        <v>0.17399999999999999</v>
      </c>
      <c r="K9" s="45"/>
      <c r="L9" s="21">
        <v>20</v>
      </c>
      <c r="M9" s="40"/>
      <c r="N9" s="17">
        <v>62.8</v>
      </c>
      <c r="O9" s="38"/>
      <c r="P9" s="18">
        <v>93.8</v>
      </c>
    </row>
    <row r="10" spans="1:16">
      <c r="A10" s="4" t="s">
        <v>8</v>
      </c>
      <c r="B10" s="21">
        <v>6.44</v>
      </c>
      <c r="C10" s="40"/>
      <c r="D10" s="21">
        <v>0.39</v>
      </c>
      <c r="E10" s="40"/>
      <c r="F10" s="17">
        <v>32.6</v>
      </c>
      <c r="G10" s="38"/>
      <c r="H10" s="17">
        <v>31.3</v>
      </c>
      <c r="I10" s="38"/>
      <c r="J10" s="23">
        <v>0.13</v>
      </c>
      <c r="K10" s="42"/>
      <c r="L10" s="17">
        <v>16.2</v>
      </c>
      <c r="M10" s="38"/>
      <c r="N10" s="17">
        <v>89.6</v>
      </c>
      <c r="O10" s="38"/>
      <c r="P10" s="26">
        <v>119</v>
      </c>
    </row>
    <row r="11" spans="1:16">
      <c r="A11" s="4" t="s">
        <v>9</v>
      </c>
      <c r="B11" s="17">
        <v>11.2</v>
      </c>
      <c r="C11" s="38"/>
      <c r="D11" s="23">
        <v>0.92</v>
      </c>
      <c r="E11" s="42"/>
      <c r="F11" s="17">
        <v>42.3</v>
      </c>
      <c r="G11" s="38"/>
      <c r="H11" s="17">
        <v>33.799999999999997</v>
      </c>
      <c r="I11" s="38"/>
      <c r="J11" s="27">
        <v>0.33100000000000002</v>
      </c>
      <c r="K11" s="45"/>
      <c r="L11" s="17">
        <v>25.6</v>
      </c>
      <c r="M11" s="38"/>
      <c r="N11" s="17">
        <v>84.9</v>
      </c>
      <c r="O11" s="38"/>
      <c r="P11" s="26">
        <v>144</v>
      </c>
    </row>
    <row r="12" spans="1:16">
      <c r="A12" s="32" t="s">
        <v>10</v>
      </c>
      <c r="B12" s="17">
        <v>11.4</v>
      </c>
      <c r="C12" s="38"/>
      <c r="D12" s="21">
        <v>0.68</v>
      </c>
      <c r="E12" s="40"/>
      <c r="F12" s="17">
        <v>49.9</v>
      </c>
      <c r="G12" s="38"/>
      <c r="H12" s="33">
        <v>103</v>
      </c>
      <c r="I12" s="39"/>
      <c r="J12" s="23">
        <v>0.37</v>
      </c>
      <c r="K12" s="42"/>
      <c r="L12" s="17">
        <v>24.6</v>
      </c>
      <c r="M12" s="38"/>
      <c r="N12" s="35">
        <v>491</v>
      </c>
      <c r="O12" s="39"/>
      <c r="P12" s="36">
        <v>460</v>
      </c>
    </row>
    <row r="13" spans="1:16">
      <c r="A13" s="32" t="s">
        <v>11</v>
      </c>
      <c r="B13" s="21">
        <v>8.3800000000000008</v>
      </c>
      <c r="C13" s="40"/>
      <c r="D13" s="23">
        <v>0.67</v>
      </c>
      <c r="E13" s="42"/>
      <c r="F13" s="17">
        <v>45.8</v>
      </c>
      <c r="G13" s="38"/>
      <c r="H13" s="17">
        <v>25.7</v>
      </c>
      <c r="I13" s="38"/>
      <c r="J13" s="27">
        <v>0.27800000000000002</v>
      </c>
      <c r="K13" s="45"/>
      <c r="L13" s="17">
        <v>23.1</v>
      </c>
      <c r="M13" s="38"/>
      <c r="N13" s="17">
        <v>93.5</v>
      </c>
      <c r="O13" s="38"/>
      <c r="P13" s="26">
        <v>117</v>
      </c>
    </row>
    <row r="14" spans="1:16">
      <c r="A14" s="32" t="s">
        <v>12</v>
      </c>
      <c r="B14" s="21">
        <v>5.8</v>
      </c>
      <c r="C14" s="40"/>
      <c r="D14" s="23">
        <v>0.47</v>
      </c>
      <c r="E14" s="42"/>
      <c r="F14" s="17">
        <v>40.700000000000003</v>
      </c>
      <c r="G14" s="38"/>
      <c r="H14" s="17">
        <v>43.6</v>
      </c>
      <c r="I14" s="38"/>
      <c r="J14" s="27">
        <v>0.51800000000000002</v>
      </c>
      <c r="K14" s="45"/>
      <c r="L14" s="17">
        <v>13.6</v>
      </c>
      <c r="M14" s="38"/>
      <c r="N14" s="25">
        <v>128</v>
      </c>
      <c r="O14" s="39"/>
      <c r="P14" s="26">
        <v>102</v>
      </c>
    </row>
    <row r="15" spans="1:16">
      <c r="A15" s="32" t="s">
        <v>14</v>
      </c>
      <c r="B15" s="21">
        <v>7.46</v>
      </c>
      <c r="C15" s="40"/>
      <c r="D15" s="23">
        <v>0.46</v>
      </c>
      <c r="E15" s="42"/>
      <c r="F15" s="17">
        <v>38.6</v>
      </c>
      <c r="G15" s="38"/>
      <c r="H15" s="17">
        <v>18.7</v>
      </c>
      <c r="I15" s="38"/>
      <c r="J15" s="23">
        <v>0.12</v>
      </c>
      <c r="K15" s="42"/>
      <c r="L15" s="17">
        <v>20.6</v>
      </c>
      <c r="M15" s="38"/>
      <c r="N15" s="17">
        <v>39.700000000000003</v>
      </c>
      <c r="O15" s="38"/>
      <c r="P15" s="18">
        <v>65.2</v>
      </c>
    </row>
    <row r="16" spans="1:16">
      <c r="A16" s="32" t="s">
        <v>15</v>
      </c>
      <c r="B16" s="22">
        <v>4.53</v>
      </c>
      <c r="C16" s="41"/>
      <c r="D16" s="24">
        <v>0.44</v>
      </c>
      <c r="E16" s="43"/>
      <c r="F16" s="19">
        <v>25.3</v>
      </c>
      <c r="G16" s="44"/>
      <c r="H16" s="22">
        <v>9.91</v>
      </c>
      <c r="I16" s="41"/>
      <c r="J16" s="30">
        <v>8.2000000000000003E-2</v>
      </c>
      <c r="K16" s="46"/>
      <c r="L16" s="22">
        <v>7.99</v>
      </c>
      <c r="M16" s="41"/>
      <c r="N16" s="19">
        <v>50.4</v>
      </c>
      <c r="O16" s="44"/>
      <c r="P16" s="20">
        <v>64.7</v>
      </c>
    </row>
    <row r="17" spans="1:16" s="75" customFormat="1" ht="66" customHeight="1">
      <c r="A17" s="118" t="s">
        <v>75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</row>
    <row r="18" spans="1:16" s="97" customFormat="1">
      <c r="A18" s="121" t="s">
        <v>20</v>
      </c>
      <c r="B18" s="122"/>
      <c r="C18" s="121" t="s">
        <v>27</v>
      </c>
      <c r="D18" s="122"/>
      <c r="E18" s="121" t="s">
        <v>28</v>
      </c>
      <c r="F18" s="122"/>
      <c r="G18" s="121" t="s">
        <v>29</v>
      </c>
      <c r="H18" s="122"/>
      <c r="I18" s="121" t="s">
        <v>30</v>
      </c>
      <c r="J18" s="122"/>
      <c r="K18" s="121" t="s">
        <v>33</v>
      </c>
      <c r="L18" s="122"/>
      <c r="M18" s="121" t="s">
        <v>31</v>
      </c>
      <c r="N18" s="122"/>
      <c r="O18" s="121" t="s">
        <v>32</v>
      </c>
      <c r="P18" s="122"/>
    </row>
    <row r="19" spans="1:16">
      <c r="A19" s="8" t="s">
        <v>4</v>
      </c>
      <c r="B19" s="47">
        <v>3.18</v>
      </c>
      <c r="C19" s="8" t="s">
        <v>6</v>
      </c>
      <c r="D19" s="47">
        <v>0.16</v>
      </c>
      <c r="E19" s="8" t="s">
        <v>4</v>
      </c>
      <c r="F19" s="48">
        <v>24.1</v>
      </c>
      <c r="G19" s="8" t="s">
        <v>6</v>
      </c>
      <c r="H19" s="47">
        <v>8.56</v>
      </c>
      <c r="I19" s="8" t="s">
        <v>6</v>
      </c>
      <c r="J19" s="49">
        <v>7.0000000000000007E-2</v>
      </c>
      <c r="K19" s="8" t="s">
        <v>4</v>
      </c>
      <c r="L19" s="47">
        <v>4.79</v>
      </c>
      <c r="M19" s="8" t="s">
        <v>6</v>
      </c>
      <c r="N19" s="48">
        <v>27.2</v>
      </c>
      <c r="O19" s="8" t="s">
        <v>6</v>
      </c>
      <c r="P19" s="83">
        <v>40.6</v>
      </c>
    </row>
    <row r="20" spans="1:16">
      <c r="A20" s="32" t="s">
        <v>15</v>
      </c>
      <c r="B20" s="47">
        <v>4.53</v>
      </c>
      <c r="C20" s="4" t="s">
        <v>4</v>
      </c>
      <c r="D20" s="49">
        <v>0.38</v>
      </c>
      <c r="E20" s="32" t="s">
        <v>15</v>
      </c>
      <c r="F20" s="48">
        <v>25.3</v>
      </c>
      <c r="G20" s="32" t="s">
        <v>15</v>
      </c>
      <c r="H20" s="47">
        <v>9.91</v>
      </c>
      <c r="I20" s="4" t="s">
        <v>1</v>
      </c>
      <c r="J20" s="49">
        <v>0.08</v>
      </c>
      <c r="K20" s="4" t="s">
        <v>2</v>
      </c>
      <c r="L20" s="47">
        <v>6.69</v>
      </c>
      <c r="M20" s="4" t="s">
        <v>1</v>
      </c>
      <c r="N20" s="48">
        <v>34.1</v>
      </c>
      <c r="O20" s="4" t="s">
        <v>4</v>
      </c>
      <c r="P20" s="83">
        <v>56.1</v>
      </c>
    </row>
    <row r="21" spans="1:16">
      <c r="A21" s="32" t="s">
        <v>12</v>
      </c>
      <c r="B21" s="47">
        <v>5.8</v>
      </c>
      <c r="C21" s="4" t="s">
        <v>8</v>
      </c>
      <c r="D21" s="47">
        <v>0.39</v>
      </c>
      <c r="E21" s="4" t="s">
        <v>6</v>
      </c>
      <c r="F21" s="48">
        <v>26.2</v>
      </c>
      <c r="G21" s="4" t="s">
        <v>4</v>
      </c>
      <c r="H21" s="48">
        <v>15.4</v>
      </c>
      <c r="I21" s="32" t="s">
        <v>15</v>
      </c>
      <c r="J21" s="51">
        <v>8.2000000000000003E-2</v>
      </c>
      <c r="K21" s="4" t="s">
        <v>6</v>
      </c>
      <c r="L21" s="47">
        <v>7.2</v>
      </c>
      <c r="M21" s="32" t="s">
        <v>14</v>
      </c>
      <c r="N21" s="48">
        <v>39.700000000000003</v>
      </c>
      <c r="O21" s="32" t="s">
        <v>15</v>
      </c>
      <c r="P21" s="83">
        <v>64.7</v>
      </c>
    </row>
    <row r="22" spans="1:16">
      <c r="A22" s="4" t="s">
        <v>6</v>
      </c>
      <c r="B22" s="47">
        <v>6.06</v>
      </c>
      <c r="C22" s="4" t="s">
        <v>2</v>
      </c>
      <c r="D22" s="49">
        <v>0.4</v>
      </c>
      <c r="E22" s="4" t="s">
        <v>2</v>
      </c>
      <c r="F22" s="48">
        <v>28</v>
      </c>
      <c r="G22" s="32" t="s">
        <v>14</v>
      </c>
      <c r="H22" s="48">
        <v>18.7</v>
      </c>
      <c r="I22" s="8" t="s">
        <v>0</v>
      </c>
      <c r="J22" s="49">
        <v>0.12</v>
      </c>
      <c r="K22" s="32" t="s">
        <v>15</v>
      </c>
      <c r="L22" s="47">
        <v>7.99</v>
      </c>
      <c r="M22" s="32" t="s">
        <v>15</v>
      </c>
      <c r="N22" s="48">
        <v>50.4</v>
      </c>
      <c r="O22" s="32" t="s">
        <v>14</v>
      </c>
      <c r="P22" s="83">
        <v>65.2</v>
      </c>
    </row>
    <row r="23" spans="1:16">
      <c r="A23" s="8" t="s">
        <v>0</v>
      </c>
      <c r="B23" s="47">
        <v>6.27</v>
      </c>
      <c r="C23" s="32" t="s">
        <v>15</v>
      </c>
      <c r="D23" s="49">
        <v>0.44</v>
      </c>
      <c r="E23" s="4" t="s">
        <v>8</v>
      </c>
      <c r="F23" s="48">
        <v>32.6</v>
      </c>
      <c r="G23" s="4" t="s">
        <v>1</v>
      </c>
      <c r="H23" s="48">
        <v>20.7</v>
      </c>
      <c r="I23" s="32" t="s">
        <v>14</v>
      </c>
      <c r="J23" s="49">
        <v>0.12</v>
      </c>
      <c r="K23" s="32" t="s">
        <v>12</v>
      </c>
      <c r="L23" s="48">
        <v>13.6</v>
      </c>
      <c r="M23" s="4" t="s">
        <v>4</v>
      </c>
      <c r="N23" s="48">
        <v>58.7</v>
      </c>
      <c r="O23" s="4" t="s">
        <v>3</v>
      </c>
      <c r="P23" s="83">
        <v>80.099999999999994</v>
      </c>
    </row>
    <row r="24" spans="1:16">
      <c r="A24" s="4" t="s">
        <v>1</v>
      </c>
      <c r="B24" s="47">
        <v>6.33</v>
      </c>
      <c r="C24" s="8" t="s">
        <v>0</v>
      </c>
      <c r="D24" s="47">
        <v>0.46</v>
      </c>
      <c r="E24" s="4" t="s">
        <v>5</v>
      </c>
      <c r="F24" s="48">
        <v>34.200000000000003</v>
      </c>
      <c r="G24" s="4" t="s">
        <v>2</v>
      </c>
      <c r="H24" s="48">
        <v>24.8</v>
      </c>
      <c r="I24" s="4" t="s">
        <v>8</v>
      </c>
      <c r="J24" s="49">
        <v>0.13</v>
      </c>
      <c r="K24" s="8" t="s">
        <v>0</v>
      </c>
      <c r="L24" s="48">
        <v>13.7</v>
      </c>
      <c r="M24" s="4" t="s">
        <v>7</v>
      </c>
      <c r="N24" s="48">
        <v>62.8</v>
      </c>
      <c r="O24" s="4" t="s">
        <v>1</v>
      </c>
      <c r="P24" s="83">
        <v>93.2</v>
      </c>
    </row>
    <row r="25" spans="1:16">
      <c r="A25" s="4" t="s">
        <v>8</v>
      </c>
      <c r="B25" s="47">
        <v>6.44</v>
      </c>
      <c r="C25" s="32" t="s">
        <v>14</v>
      </c>
      <c r="D25" s="49">
        <v>0.46</v>
      </c>
      <c r="E25" s="8" t="s">
        <v>0</v>
      </c>
      <c r="F25" s="48">
        <v>36.200000000000003</v>
      </c>
      <c r="G25" s="4" t="s">
        <v>3</v>
      </c>
      <c r="H25" s="48">
        <v>25</v>
      </c>
      <c r="I25" s="4" t="s">
        <v>7</v>
      </c>
      <c r="J25" s="51">
        <v>0.17399999999999999</v>
      </c>
      <c r="K25" s="4" t="s">
        <v>3</v>
      </c>
      <c r="L25" s="48">
        <v>15.8</v>
      </c>
      <c r="M25" s="4" t="s">
        <v>3</v>
      </c>
      <c r="N25" s="48">
        <v>72.099999999999994</v>
      </c>
      <c r="O25" s="4" t="s">
        <v>7</v>
      </c>
      <c r="P25" s="83">
        <v>93.8</v>
      </c>
    </row>
    <row r="26" spans="1:16">
      <c r="A26" s="4" t="s">
        <v>2</v>
      </c>
      <c r="B26" s="47">
        <v>6.97</v>
      </c>
      <c r="C26" s="32" t="s">
        <v>12</v>
      </c>
      <c r="D26" s="49">
        <v>0.47</v>
      </c>
      <c r="E26" s="32" t="s">
        <v>14</v>
      </c>
      <c r="F26" s="48">
        <v>38.6</v>
      </c>
      <c r="G26" s="32" t="s">
        <v>11</v>
      </c>
      <c r="H26" s="48">
        <v>25.7</v>
      </c>
      <c r="I26" s="4" t="s">
        <v>2</v>
      </c>
      <c r="J26" s="51">
        <v>0.21</v>
      </c>
      <c r="K26" s="4" t="s">
        <v>8</v>
      </c>
      <c r="L26" s="48">
        <v>16.2</v>
      </c>
      <c r="M26" s="4" t="s">
        <v>9</v>
      </c>
      <c r="N26" s="48">
        <v>84.9</v>
      </c>
      <c r="O26" s="32" t="s">
        <v>12</v>
      </c>
      <c r="P26" s="84">
        <v>102</v>
      </c>
    </row>
    <row r="27" spans="1:16">
      <c r="A27" s="32" t="s">
        <v>14</v>
      </c>
      <c r="B27" s="47">
        <v>7.46</v>
      </c>
      <c r="C27" s="4" t="s">
        <v>5</v>
      </c>
      <c r="D27" s="49">
        <v>0.56999999999999995</v>
      </c>
      <c r="E27" s="4" t="s">
        <v>1</v>
      </c>
      <c r="F27" s="48">
        <v>39.6</v>
      </c>
      <c r="G27" s="4" t="s">
        <v>7</v>
      </c>
      <c r="H27" s="48">
        <v>29.4</v>
      </c>
      <c r="I27" s="4" t="s">
        <v>4</v>
      </c>
      <c r="J27" s="49">
        <v>0.27600000000000002</v>
      </c>
      <c r="K27" s="4" t="s">
        <v>1</v>
      </c>
      <c r="L27" s="48">
        <v>16.5</v>
      </c>
      <c r="M27" s="8" t="s">
        <v>0</v>
      </c>
      <c r="N27" s="48">
        <v>89.6</v>
      </c>
      <c r="O27" s="8" t="s">
        <v>0</v>
      </c>
      <c r="P27" s="84">
        <v>115</v>
      </c>
    </row>
    <row r="28" spans="1:16">
      <c r="A28" s="4" t="s">
        <v>7</v>
      </c>
      <c r="B28" s="47">
        <v>7.87</v>
      </c>
      <c r="C28" s="4" t="s">
        <v>1</v>
      </c>
      <c r="D28" s="47">
        <v>0.64</v>
      </c>
      <c r="E28" s="32" t="s">
        <v>12</v>
      </c>
      <c r="F28" s="48">
        <v>40.700000000000003</v>
      </c>
      <c r="G28" s="8" t="s">
        <v>0</v>
      </c>
      <c r="H28" s="48">
        <v>29.5</v>
      </c>
      <c r="I28" s="32" t="s">
        <v>11</v>
      </c>
      <c r="J28" s="51">
        <v>0.27800000000000002</v>
      </c>
      <c r="K28" s="4" t="s">
        <v>5</v>
      </c>
      <c r="L28" s="48">
        <v>19.3</v>
      </c>
      <c r="M28" s="4" t="s">
        <v>8</v>
      </c>
      <c r="N28" s="48">
        <v>89.6</v>
      </c>
      <c r="O28" s="32" t="s">
        <v>11</v>
      </c>
      <c r="P28" s="84">
        <v>117</v>
      </c>
    </row>
    <row r="29" spans="1:16">
      <c r="A29" s="4" t="s">
        <v>3</v>
      </c>
      <c r="B29" s="47">
        <v>7.91</v>
      </c>
      <c r="C29" s="32" t="s">
        <v>11</v>
      </c>
      <c r="D29" s="49">
        <v>0.67</v>
      </c>
      <c r="E29" s="4" t="s">
        <v>7</v>
      </c>
      <c r="F29" s="48">
        <v>41.4</v>
      </c>
      <c r="G29" s="4" t="s">
        <v>8</v>
      </c>
      <c r="H29" s="48">
        <v>31.3</v>
      </c>
      <c r="I29" s="4" t="s">
        <v>9</v>
      </c>
      <c r="J29" s="51">
        <v>0.33100000000000002</v>
      </c>
      <c r="K29" s="4" t="s">
        <v>7</v>
      </c>
      <c r="L29" s="47">
        <v>20</v>
      </c>
      <c r="M29" s="32" t="s">
        <v>11</v>
      </c>
      <c r="N29" s="48">
        <v>93.5</v>
      </c>
      <c r="O29" s="4" t="s">
        <v>8</v>
      </c>
      <c r="P29" s="84">
        <v>119</v>
      </c>
    </row>
    <row r="30" spans="1:16">
      <c r="A30" s="4" t="s">
        <v>5</v>
      </c>
      <c r="B30" s="47">
        <v>8.14</v>
      </c>
      <c r="C30" s="4" t="s">
        <v>7</v>
      </c>
      <c r="D30" s="49">
        <v>0.68</v>
      </c>
      <c r="E30" s="4" t="s">
        <v>9</v>
      </c>
      <c r="F30" s="48">
        <v>42.3</v>
      </c>
      <c r="G30" s="4" t="s">
        <v>9</v>
      </c>
      <c r="H30" s="48">
        <v>33.799999999999997</v>
      </c>
      <c r="I30" s="4" t="s">
        <v>3</v>
      </c>
      <c r="J30" s="51">
        <v>0.33500000000000002</v>
      </c>
      <c r="K30" s="32" t="s">
        <v>14</v>
      </c>
      <c r="L30" s="48">
        <v>20.6</v>
      </c>
      <c r="M30" s="32" t="s">
        <v>12</v>
      </c>
      <c r="N30" s="52">
        <v>128</v>
      </c>
      <c r="O30" s="4" t="s">
        <v>2</v>
      </c>
      <c r="P30" s="84">
        <v>123</v>
      </c>
    </row>
    <row r="31" spans="1:16">
      <c r="A31" s="32" t="s">
        <v>11</v>
      </c>
      <c r="B31" s="47">
        <v>8.3800000000000008</v>
      </c>
      <c r="C31" s="32" t="s">
        <v>10</v>
      </c>
      <c r="D31" s="47">
        <v>0.68</v>
      </c>
      <c r="E31" s="32" t="s">
        <v>11</v>
      </c>
      <c r="F31" s="48">
        <v>45.8</v>
      </c>
      <c r="G31" s="32" t="s">
        <v>12</v>
      </c>
      <c r="H31" s="48">
        <v>43.6</v>
      </c>
      <c r="I31" s="32" t="s">
        <v>10</v>
      </c>
      <c r="J31" s="49">
        <v>0.37</v>
      </c>
      <c r="K31" s="32" t="s">
        <v>11</v>
      </c>
      <c r="L31" s="48">
        <v>23.1</v>
      </c>
      <c r="M31" s="4" t="s">
        <v>2</v>
      </c>
      <c r="N31" s="52">
        <v>135</v>
      </c>
      <c r="O31" s="4" t="s">
        <v>5</v>
      </c>
      <c r="P31" s="84">
        <v>143</v>
      </c>
    </row>
    <row r="32" spans="1:16">
      <c r="A32" s="4" t="s">
        <v>9</v>
      </c>
      <c r="B32" s="48">
        <v>11.2</v>
      </c>
      <c r="C32" s="4" t="s">
        <v>3</v>
      </c>
      <c r="D32" s="49">
        <v>0.72</v>
      </c>
      <c r="E32" s="32" t="s">
        <v>10</v>
      </c>
      <c r="F32" s="48">
        <v>49.9</v>
      </c>
      <c r="G32" s="4" t="s">
        <v>5</v>
      </c>
      <c r="H32" s="50">
        <v>96.2</v>
      </c>
      <c r="I32" s="32" t="s">
        <v>12</v>
      </c>
      <c r="J32" s="51">
        <v>0.51800000000000002</v>
      </c>
      <c r="K32" s="32" t="s">
        <v>10</v>
      </c>
      <c r="L32" s="48">
        <v>24.6</v>
      </c>
      <c r="M32" s="4" t="s">
        <v>5</v>
      </c>
      <c r="N32" s="53">
        <v>412</v>
      </c>
      <c r="O32" s="4" t="s">
        <v>9</v>
      </c>
      <c r="P32" s="84">
        <v>144</v>
      </c>
    </row>
    <row r="33" spans="1:16">
      <c r="A33" s="32" t="s">
        <v>10</v>
      </c>
      <c r="B33" s="85">
        <v>11.4</v>
      </c>
      <c r="C33" s="4" t="s">
        <v>9</v>
      </c>
      <c r="D33" s="86">
        <v>0.92</v>
      </c>
      <c r="E33" s="4" t="s">
        <v>3</v>
      </c>
      <c r="F33" s="87">
        <v>66.7</v>
      </c>
      <c r="G33" s="32" t="s">
        <v>10</v>
      </c>
      <c r="H33" s="88">
        <v>103</v>
      </c>
      <c r="I33" s="4" t="s">
        <v>5</v>
      </c>
      <c r="J33" s="89">
        <v>1.5489999999999999</v>
      </c>
      <c r="K33" s="4" t="s">
        <v>9</v>
      </c>
      <c r="L33" s="85">
        <v>25.6</v>
      </c>
      <c r="M33" s="32" t="s">
        <v>10</v>
      </c>
      <c r="N33" s="90">
        <v>491</v>
      </c>
      <c r="O33" s="32" t="s">
        <v>10</v>
      </c>
      <c r="P33" s="91">
        <v>460</v>
      </c>
    </row>
  </sheetData>
  <mergeCells count="17">
    <mergeCell ref="I1:J1"/>
    <mergeCell ref="A17:P17"/>
    <mergeCell ref="K1:L1"/>
    <mergeCell ref="M1:N1"/>
    <mergeCell ref="O1:P1"/>
    <mergeCell ref="A18:B18"/>
    <mergeCell ref="C18:D18"/>
    <mergeCell ref="E18:F18"/>
    <mergeCell ref="G18:H18"/>
    <mergeCell ref="I18:J18"/>
    <mergeCell ref="K18:L18"/>
    <mergeCell ref="M18:N18"/>
    <mergeCell ref="O18:P18"/>
    <mergeCell ref="A1:B1"/>
    <mergeCell ref="C1:D1"/>
    <mergeCell ref="E1:F1"/>
    <mergeCell ref="G1:H1"/>
  </mergeCells>
  <conditionalFormatting sqref="B2:B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CB6-9ED8-6242-ACAD-9C882CB7E89D}">
  <dimension ref="A1:G10"/>
  <sheetViews>
    <sheetView workbookViewId="0">
      <selection activeCell="D24" sqref="D24"/>
    </sheetView>
  </sheetViews>
  <sheetFormatPr baseColWidth="10" defaultRowHeight="15.75"/>
  <cols>
    <col min="1" max="1" width="14.625" customWidth="1"/>
    <col min="2" max="2" width="11" customWidth="1"/>
    <col min="3" max="3" width="11.125" customWidth="1"/>
    <col min="4" max="4" width="13.625" customWidth="1"/>
    <col min="5" max="5" width="25.625" customWidth="1"/>
    <col min="6" max="6" width="13.875" customWidth="1"/>
    <col min="7" max="7" width="24.5" customWidth="1"/>
  </cols>
  <sheetData>
    <row r="1" spans="1:7">
      <c r="A1" s="1"/>
      <c r="B1" s="123" t="s">
        <v>52</v>
      </c>
      <c r="C1" s="123"/>
      <c r="D1" s="123"/>
      <c r="E1" s="123"/>
      <c r="F1" s="123"/>
      <c r="G1" s="124" t="s">
        <v>53</v>
      </c>
    </row>
    <row r="2" spans="1:7">
      <c r="A2" s="11" t="s">
        <v>46</v>
      </c>
      <c r="B2" s="11" t="s">
        <v>47</v>
      </c>
      <c r="C2" s="11" t="s">
        <v>48</v>
      </c>
      <c r="D2" s="11" t="s">
        <v>49</v>
      </c>
      <c r="E2" s="11" t="s">
        <v>50</v>
      </c>
      <c r="F2" s="11" t="s">
        <v>51</v>
      </c>
      <c r="G2" s="124"/>
    </row>
    <row r="3" spans="1:7">
      <c r="A3" s="13" t="s">
        <v>38</v>
      </c>
      <c r="B3" s="2">
        <v>30</v>
      </c>
      <c r="C3" s="28">
        <v>30</v>
      </c>
      <c r="D3" s="2">
        <v>40</v>
      </c>
      <c r="E3" s="28">
        <v>40</v>
      </c>
      <c r="F3" s="6">
        <v>65</v>
      </c>
      <c r="G3" s="14">
        <v>10</v>
      </c>
    </row>
    <row r="4" spans="1:7">
      <c r="A4" s="1" t="s">
        <v>39</v>
      </c>
      <c r="B4" s="2">
        <v>1.8</v>
      </c>
      <c r="C4" s="28">
        <v>1.8</v>
      </c>
      <c r="D4" s="2">
        <v>3</v>
      </c>
      <c r="E4" s="28">
        <v>10</v>
      </c>
      <c r="F4" s="2">
        <v>20</v>
      </c>
      <c r="G4" s="15">
        <v>5</v>
      </c>
    </row>
    <row r="5" spans="1:7">
      <c r="A5" s="1" t="s">
        <v>40</v>
      </c>
      <c r="B5" s="2">
        <v>57</v>
      </c>
      <c r="C5" s="28">
        <v>57</v>
      </c>
      <c r="D5" s="2">
        <v>78</v>
      </c>
      <c r="E5" s="28">
        <v>140</v>
      </c>
      <c r="F5" s="6">
        <v>288</v>
      </c>
      <c r="G5" s="15">
        <v>50</v>
      </c>
    </row>
    <row r="6" spans="1:7">
      <c r="A6" s="1" t="s">
        <v>41</v>
      </c>
      <c r="B6" s="6">
        <v>53</v>
      </c>
      <c r="C6" s="28">
        <v>53</v>
      </c>
      <c r="D6" s="6">
        <v>156</v>
      </c>
      <c r="E6" s="28">
        <v>490</v>
      </c>
      <c r="F6" s="6">
        <v>600</v>
      </c>
      <c r="G6" s="15">
        <v>100</v>
      </c>
    </row>
    <row r="7" spans="1:7">
      <c r="A7" s="1" t="s">
        <v>42</v>
      </c>
      <c r="B7" s="6">
        <v>1.1000000000000001</v>
      </c>
      <c r="C7" s="28">
        <v>1.1000000000000001</v>
      </c>
      <c r="D7" s="6">
        <v>1.75</v>
      </c>
      <c r="E7" s="28">
        <v>5</v>
      </c>
      <c r="F7" s="6">
        <v>5</v>
      </c>
      <c r="G7" s="15">
        <v>1</v>
      </c>
    </row>
    <row r="8" spans="1:7">
      <c r="A8" s="1" t="s">
        <v>43</v>
      </c>
      <c r="B8" s="6">
        <v>87</v>
      </c>
      <c r="C8" s="28">
        <v>87</v>
      </c>
      <c r="D8" s="6">
        <v>146</v>
      </c>
      <c r="E8" s="28">
        <v>350</v>
      </c>
      <c r="F8" s="6">
        <v>350</v>
      </c>
      <c r="G8" s="15">
        <v>20</v>
      </c>
    </row>
    <row r="9" spans="1:7">
      <c r="A9" s="1" t="s">
        <v>44</v>
      </c>
      <c r="B9" s="6">
        <v>120</v>
      </c>
      <c r="C9" s="28">
        <v>200</v>
      </c>
      <c r="D9" s="6">
        <v>200</v>
      </c>
      <c r="E9" s="28">
        <v>390</v>
      </c>
      <c r="F9" s="6">
        <v>1840</v>
      </c>
      <c r="G9" s="15">
        <v>10</v>
      </c>
    </row>
    <row r="10" spans="1:7">
      <c r="A10" s="1" t="s">
        <v>45</v>
      </c>
      <c r="B10" s="12">
        <v>196</v>
      </c>
      <c r="C10" s="29">
        <v>196</v>
      </c>
      <c r="D10" s="12">
        <v>415</v>
      </c>
      <c r="E10" s="29">
        <v>3000</v>
      </c>
      <c r="F10" s="12">
        <v>3000</v>
      </c>
      <c r="G10" s="13">
        <v>200</v>
      </c>
    </row>
  </sheetData>
  <mergeCells count="2">
    <mergeCell ref="B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Résultats nitrates</vt:lpstr>
      <vt:lpstr>Classement nitrates</vt:lpstr>
      <vt:lpstr>Résultats granulométrie</vt:lpstr>
      <vt:lpstr>Classement granulométrie</vt:lpstr>
      <vt:lpstr>Résultats métaux lourds</vt:lpstr>
      <vt:lpstr>R</vt:lpstr>
      <vt:lpstr>Classement métaux lourds</vt:lpstr>
      <vt:lpstr>Valeurs seuils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Benoit</dc:creator>
  <cp:lastModifiedBy>Jordan BENREZKALLAH</cp:lastModifiedBy>
  <dcterms:created xsi:type="dcterms:W3CDTF">2022-03-14T11:57:06Z</dcterms:created>
  <dcterms:modified xsi:type="dcterms:W3CDTF">2022-06-28T18:02:04Z</dcterms:modified>
</cp:coreProperties>
</file>