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próbna 2020\"/>
    </mc:Choice>
  </mc:AlternateContent>
  <xr:revisionPtr revIDLastSave="0" documentId="8_{EB958ED6-559E-4EAD-A798-F821D99BC420}" xr6:coauthVersionLast="46" xr6:coauthVersionMax="46" xr10:uidLastSave="{00000000-0000-0000-0000-000000000000}"/>
  <bookViews>
    <workbookView xWindow="-28200" yWindow="3480" windowWidth="21600" windowHeight="12120" xr2:uid="{2C1149AE-7F00-4293-A7BA-BD6BF08D2916}"/>
  </bookViews>
  <sheets>
    <sheet name="Arkusz2" sheetId="2" r:id="rId1"/>
    <sheet name="Arkusz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  <c r="N2" i="1"/>
  <c r="M2" i="1"/>
  <c r="L2" i="1"/>
  <c r="J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  <c r="I3" i="1"/>
  <c r="J3" i="1" s="1"/>
  <c r="I4" i="1"/>
  <c r="J4" i="1" s="1"/>
  <c r="I5" i="1"/>
  <c r="J5" i="1" s="1"/>
  <c r="I6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I17" i="1"/>
  <c r="I18" i="1"/>
  <c r="I19" i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I39" i="1"/>
  <c r="I40" i="1"/>
  <c r="J40" i="1" s="1"/>
  <c r="I41" i="1"/>
  <c r="J41" i="1" s="1"/>
  <c r="I42" i="1"/>
  <c r="I43" i="1"/>
  <c r="J43" i="1" s="1"/>
  <c r="I44" i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I57" i="1"/>
  <c r="I58" i="1"/>
  <c r="I59" i="1"/>
  <c r="J59" i="1" s="1"/>
  <c r="I60" i="1"/>
  <c r="I61" i="1"/>
  <c r="I62" i="1"/>
  <c r="I63" i="1"/>
  <c r="J63" i="1" s="1"/>
  <c r="I64" i="1"/>
  <c r="J64" i="1" s="1"/>
  <c r="I65" i="1"/>
  <c r="I66" i="1"/>
  <c r="I67" i="1"/>
  <c r="I68" i="1"/>
  <c r="I69" i="1"/>
  <c r="J69" i="1" s="1"/>
  <c r="I70" i="1"/>
  <c r="I71" i="1"/>
  <c r="J71" i="1" s="1"/>
  <c r="I72" i="1"/>
  <c r="I73" i="1"/>
  <c r="I74" i="1"/>
  <c r="J74" i="1" s="1"/>
  <c r="I75" i="1"/>
  <c r="J75" i="1" s="1"/>
  <c r="I76" i="1"/>
  <c r="I77" i="1"/>
  <c r="I78" i="1"/>
  <c r="I79" i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I87" i="1"/>
  <c r="I88" i="1"/>
  <c r="J88" i="1" s="1"/>
  <c r="I89" i="1"/>
  <c r="J89" i="1" s="1"/>
  <c r="I90" i="1"/>
  <c r="I91" i="1"/>
  <c r="I92" i="1"/>
  <c r="I93" i="1"/>
  <c r="I94" i="1"/>
  <c r="I95" i="1"/>
  <c r="I96" i="1"/>
  <c r="I97" i="1"/>
  <c r="I98" i="1"/>
  <c r="I99" i="1"/>
  <c r="J99" i="1" s="1"/>
  <c r="I100" i="1"/>
  <c r="J100" i="1" s="1"/>
  <c r="I101" i="1"/>
  <c r="J101" i="1" s="1"/>
  <c r="I102" i="1"/>
  <c r="J102" i="1" s="1"/>
  <c r="I103" i="1"/>
  <c r="I104" i="1"/>
  <c r="J104" i="1" s="1"/>
  <c r="I105" i="1"/>
  <c r="J105" i="1" s="1"/>
  <c r="I106" i="1"/>
  <c r="I107" i="1"/>
  <c r="I108" i="1"/>
  <c r="I109" i="1"/>
  <c r="I110" i="1"/>
  <c r="I111" i="1"/>
  <c r="J111" i="1" s="1"/>
  <c r="I112" i="1"/>
  <c r="I113" i="1"/>
  <c r="J113" i="1" s="1"/>
  <c r="I114" i="1"/>
  <c r="I115" i="1"/>
  <c r="I116" i="1"/>
  <c r="I117" i="1"/>
  <c r="J117" i="1" s="1"/>
  <c r="I118" i="1"/>
  <c r="I119" i="1"/>
  <c r="J119" i="1" s="1"/>
  <c r="I120" i="1"/>
  <c r="J120" i="1" s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J135" i="1" s="1"/>
  <c r="I136" i="1"/>
  <c r="J136" i="1" s="1"/>
  <c r="I137" i="1"/>
  <c r="I138" i="1"/>
  <c r="J138" i="1" s="1"/>
  <c r="I139" i="1"/>
  <c r="I140" i="1"/>
  <c r="J140" i="1" s="1"/>
  <c r="I141" i="1"/>
  <c r="I142" i="1"/>
  <c r="I143" i="1"/>
  <c r="I144" i="1"/>
  <c r="I145" i="1"/>
  <c r="I146" i="1"/>
  <c r="I147" i="1"/>
  <c r="J147" i="1" s="1"/>
  <c r="I148" i="1"/>
  <c r="J148" i="1" s="1"/>
  <c r="I149" i="1"/>
  <c r="J149" i="1" s="1"/>
  <c r="I150" i="1"/>
  <c r="I151" i="1"/>
  <c r="J151" i="1" s="1"/>
  <c r="I152" i="1"/>
  <c r="J152" i="1" s="1"/>
  <c r="I153" i="1"/>
  <c r="I154" i="1"/>
  <c r="I155" i="1"/>
  <c r="J155" i="1" s="1"/>
  <c r="I156" i="1"/>
  <c r="I157" i="1"/>
  <c r="I158" i="1"/>
  <c r="J158" i="1" s="1"/>
  <c r="I159" i="1"/>
  <c r="I160" i="1"/>
  <c r="J160" i="1" s="1"/>
  <c r="I161" i="1"/>
  <c r="I162" i="1"/>
  <c r="J162" i="1" s="1"/>
  <c r="I163" i="1"/>
  <c r="I164" i="1"/>
  <c r="I165" i="1"/>
  <c r="J165" i="1" s="1"/>
  <c r="I166" i="1"/>
  <c r="I167" i="1"/>
  <c r="I168" i="1"/>
  <c r="J168" i="1" s="1"/>
  <c r="I169" i="1"/>
  <c r="J169" i="1" s="1"/>
  <c r="I170" i="1"/>
  <c r="I171" i="1"/>
  <c r="J171" i="1" s="1"/>
  <c r="I172" i="1"/>
  <c r="I173" i="1"/>
  <c r="I174" i="1"/>
  <c r="J174" i="1" s="1"/>
  <c r="I175" i="1"/>
  <c r="I176" i="1"/>
  <c r="I177" i="1"/>
  <c r="I178" i="1"/>
  <c r="I179" i="1"/>
  <c r="I180" i="1"/>
  <c r="I181" i="1"/>
  <c r="I182" i="1"/>
  <c r="I183" i="1"/>
  <c r="I184" i="1"/>
  <c r="I2" i="1"/>
  <c r="J2" i="1" s="1"/>
  <c r="G2" i="1" s="1"/>
  <c r="H2" i="1" l="1"/>
  <c r="F3" i="1" s="1"/>
  <c r="G3" i="1" l="1"/>
  <c r="H3" i="1" s="1"/>
  <c r="E2" i="1"/>
  <c r="F4" i="1" l="1"/>
  <c r="G4" i="1" l="1"/>
  <c r="E3" i="1"/>
  <c r="H4" i="1" l="1"/>
  <c r="F5" i="1"/>
  <c r="G5" i="1" l="1"/>
  <c r="H5" i="1" s="1"/>
  <c r="F6" i="1" s="1"/>
  <c r="E4" i="1"/>
  <c r="J6" i="1" l="1"/>
  <c r="G6" i="1" s="1"/>
  <c r="E5" i="1"/>
  <c r="H6" i="1" l="1"/>
  <c r="F7" i="1"/>
  <c r="J7" i="1" l="1"/>
  <c r="G7" i="1" s="1"/>
  <c r="E6" i="1"/>
  <c r="H7" i="1" l="1"/>
  <c r="F8" i="1"/>
  <c r="G8" i="1" l="1"/>
  <c r="E7" i="1"/>
  <c r="H8" i="1" l="1"/>
  <c r="F9" i="1"/>
  <c r="G9" i="1" l="1"/>
  <c r="E8" i="1"/>
  <c r="H9" i="1" l="1"/>
  <c r="F10" i="1" s="1"/>
  <c r="G10" i="1" l="1"/>
  <c r="E9" i="1"/>
  <c r="H10" i="1" l="1"/>
  <c r="F11" i="1" s="1"/>
  <c r="G11" i="1" l="1"/>
  <c r="E10" i="1"/>
  <c r="H11" i="1" l="1"/>
  <c r="F12" i="1"/>
  <c r="G12" i="1" l="1"/>
  <c r="E11" i="1"/>
  <c r="H12" i="1" l="1"/>
  <c r="F13" i="1" s="1"/>
  <c r="G13" i="1" l="1"/>
  <c r="E12" i="1"/>
  <c r="H13" i="1" l="1"/>
  <c r="F14" i="1"/>
  <c r="G14" i="1" l="1"/>
  <c r="H14" i="1" s="1"/>
  <c r="F15" i="1" s="1"/>
  <c r="E13" i="1"/>
  <c r="J15" i="1" l="1"/>
  <c r="G15" i="1" s="1"/>
  <c r="E14" i="1"/>
  <c r="H15" i="1" l="1"/>
  <c r="F16" i="1" s="1"/>
  <c r="J16" i="1" l="1"/>
  <c r="E15" i="1"/>
  <c r="G16" i="1"/>
  <c r="H16" i="1" s="1"/>
  <c r="F17" i="1" s="1"/>
  <c r="J17" i="1" l="1"/>
  <c r="G17" i="1" s="1"/>
  <c r="E16" i="1"/>
  <c r="H17" i="1" l="1"/>
  <c r="F18" i="1"/>
  <c r="J18" i="1" l="1"/>
  <c r="G18" i="1" s="1"/>
  <c r="H18" i="1" s="1"/>
  <c r="F19" i="1" s="1"/>
  <c r="E17" i="1"/>
  <c r="J19" i="1" l="1"/>
  <c r="G19" i="1" s="1"/>
  <c r="E18" i="1"/>
  <c r="H19" i="1" l="1"/>
  <c r="F20" i="1"/>
  <c r="J20" i="1" l="1"/>
  <c r="E19" i="1"/>
  <c r="G20" i="1"/>
  <c r="H20" i="1" l="1"/>
  <c r="F21" i="1"/>
  <c r="G21" i="1" l="1"/>
  <c r="E20" i="1"/>
  <c r="H21" i="1" l="1"/>
  <c r="F22" i="1" s="1"/>
  <c r="G22" i="1" l="1"/>
  <c r="E21" i="1"/>
  <c r="H22" i="1" l="1"/>
  <c r="F23" i="1" s="1"/>
  <c r="G23" i="1" l="1"/>
  <c r="E22" i="1"/>
  <c r="H23" i="1" l="1"/>
  <c r="F24" i="1"/>
  <c r="G24" i="1" l="1"/>
  <c r="E23" i="1"/>
  <c r="H24" i="1" l="1"/>
  <c r="F25" i="1"/>
  <c r="G25" i="1" l="1"/>
  <c r="H25" i="1" s="1"/>
  <c r="F26" i="1" s="1"/>
  <c r="E24" i="1"/>
  <c r="G26" i="1" l="1"/>
  <c r="H26" i="1" s="1"/>
  <c r="F27" i="1" s="1"/>
  <c r="E25" i="1"/>
  <c r="J27" i="1" l="1"/>
  <c r="E26" i="1"/>
  <c r="G27" i="1"/>
  <c r="H27" i="1" s="1"/>
  <c r="F28" i="1" s="1"/>
  <c r="G28" i="1" l="1"/>
  <c r="E27" i="1"/>
  <c r="H28" i="1" l="1"/>
  <c r="F29" i="1"/>
  <c r="G29" i="1" l="1"/>
  <c r="H29" i="1" s="1"/>
  <c r="F30" i="1" s="1"/>
  <c r="E28" i="1"/>
  <c r="J30" i="1" l="1"/>
  <c r="G30" i="1" s="1"/>
  <c r="E29" i="1"/>
  <c r="H30" i="1" l="1"/>
  <c r="F31" i="1"/>
  <c r="J31" i="1" l="1"/>
  <c r="E30" i="1"/>
  <c r="G31" i="1"/>
  <c r="H31" i="1" l="1"/>
  <c r="F32" i="1" s="1"/>
  <c r="G32" i="1" l="1"/>
  <c r="E31" i="1"/>
  <c r="H32" i="1" l="1"/>
  <c r="F33" i="1"/>
  <c r="G33" i="1" l="1"/>
  <c r="E32" i="1"/>
  <c r="H33" i="1" l="1"/>
  <c r="F34" i="1"/>
  <c r="G34" i="1" l="1"/>
  <c r="E33" i="1"/>
  <c r="H34" i="1" l="1"/>
  <c r="F35" i="1"/>
  <c r="G35" i="1" l="1"/>
  <c r="E34" i="1"/>
  <c r="H35" i="1" l="1"/>
  <c r="F36" i="1"/>
  <c r="G36" i="1" l="1"/>
  <c r="H36" i="1" s="1"/>
  <c r="F37" i="1" s="1"/>
  <c r="E35" i="1"/>
  <c r="J37" i="1" l="1"/>
  <c r="G37" i="1" s="1"/>
  <c r="H37" i="1" s="1"/>
  <c r="F38" i="1" s="1"/>
  <c r="E36" i="1"/>
  <c r="J38" i="1" l="1"/>
  <c r="E37" i="1"/>
  <c r="G38" i="1"/>
  <c r="H38" i="1" s="1"/>
  <c r="F39" i="1" s="1"/>
  <c r="J39" i="1" l="1"/>
  <c r="G39" i="1" s="1"/>
  <c r="H39" i="1" s="1"/>
  <c r="F40" i="1" s="1"/>
  <c r="E38" i="1"/>
  <c r="G40" i="1" l="1"/>
  <c r="E39" i="1"/>
  <c r="H40" i="1" l="1"/>
  <c r="F41" i="1"/>
  <c r="G41" i="1" l="1"/>
  <c r="H41" i="1" s="1"/>
  <c r="F42" i="1" s="1"/>
  <c r="E40" i="1"/>
  <c r="J42" i="1" l="1"/>
  <c r="E41" i="1"/>
  <c r="G42" i="1"/>
  <c r="H42" i="1" s="1"/>
  <c r="F43" i="1" s="1"/>
  <c r="G43" i="1" l="1"/>
  <c r="H43" i="1" s="1"/>
  <c r="F44" i="1" s="1"/>
  <c r="E42" i="1"/>
  <c r="J44" i="1" l="1"/>
  <c r="E43" i="1"/>
  <c r="G44" i="1"/>
  <c r="H44" i="1" s="1"/>
  <c r="F45" i="1" s="1"/>
  <c r="J45" i="1" l="1"/>
  <c r="E44" i="1"/>
  <c r="G45" i="1"/>
  <c r="H45" i="1" s="1"/>
  <c r="F46" i="1" s="1"/>
  <c r="J46" i="1" l="1"/>
  <c r="G46" i="1" s="1"/>
  <c r="H46" i="1" s="1"/>
  <c r="F47" i="1" s="1"/>
  <c r="E45" i="1"/>
  <c r="G47" i="1" l="1"/>
  <c r="E46" i="1"/>
  <c r="H47" i="1" l="1"/>
  <c r="F48" i="1"/>
  <c r="G48" i="1" l="1"/>
  <c r="E47" i="1"/>
  <c r="H48" i="1" l="1"/>
  <c r="F49" i="1"/>
  <c r="G49" i="1" l="1"/>
  <c r="E48" i="1"/>
  <c r="H49" i="1" l="1"/>
  <c r="F50" i="1" s="1"/>
  <c r="G50" i="1" l="1"/>
  <c r="E49" i="1"/>
  <c r="H50" i="1" l="1"/>
  <c r="F51" i="1"/>
  <c r="G51" i="1" l="1"/>
  <c r="E50" i="1"/>
  <c r="H51" i="1" l="1"/>
  <c r="F52" i="1" s="1"/>
  <c r="G52" i="1" l="1"/>
  <c r="E51" i="1"/>
  <c r="H52" i="1" l="1"/>
  <c r="F53" i="1"/>
  <c r="G53" i="1" l="1"/>
  <c r="E52" i="1"/>
  <c r="H53" i="1" l="1"/>
  <c r="F54" i="1"/>
  <c r="G54" i="1" l="1"/>
  <c r="E53" i="1"/>
  <c r="H54" i="1" l="1"/>
  <c r="F55" i="1"/>
  <c r="G55" i="1" l="1"/>
  <c r="H55" i="1" s="1"/>
  <c r="F56" i="1" s="1"/>
  <c r="E54" i="1"/>
  <c r="J56" i="1" l="1"/>
  <c r="G56" i="1" s="1"/>
  <c r="H56" i="1" s="1"/>
  <c r="F57" i="1" s="1"/>
  <c r="E55" i="1"/>
  <c r="J57" i="1" l="1"/>
  <c r="E56" i="1"/>
  <c r="G57" i="1"/>
  <c r="H57" i="1" l="1"/>
  <c r="F58" i="1"/>
  <c r="J58" i="1" l="1"/>
  <c r="E57" i="1"/>
  <c r="G58" i="1"/>
  <c r="H58" i="1" s="1"/>
  <c r="F59" i="1" s="1"/>
  <c r="G59" i="1" l="1"/>
  <c r="H59" i="1" s="1"/>
  <c r="F60" i="1" s="1"/>
  <c r="E58" i="1"/>
  <c r="J60" i="1" l="1"/>
  <c r="E59" i="1"/>
  <c r="G60" i="1"/>
  <c r="H60" i="1" l="1"/>
  <c r="F61" i="1" s="1"/>
  <c r="J61" i="1" l="1"/>
  <c r="G61" i="1" s="1"/>
  <c r="H61" i="1" s="1"/>
  <c r="F62" i="1" s="1"/>
  <c r="E60" i="1"/>
  <c r="J62" i="1" l="1"/>
  <c r="E61" i="1"/>
  <c r="G62" i="1"/>
  <c r="H62" i="1" s="1"/>
  <c r="F63" i="1" s="1"/>
  <c r="G63" i="1" l="1"/>
  <c r="E62" i="1"/>
  <c r="H63" i="1" l="1"/>
  <c r="F64" i="1"/>
  <c r="G64" i="1" l="1"/>
  <c r="H64" i="1" s="1"/>
  <c r="F65" i="1" s="1"/>
  <c r="E63" i="1"/>
  <c r="J65" i="1" l="1"/>
  <c r="G65" i="1" s="1"/>
  <c r="E64" i="1"/>
  <c r="H65" i="1" l="1"/>
  <c r="F66" i="1" s="1"/>
  <c r="J66" i="1" l="1"/>
  <c r="E65" i="1"/>
  <c r="G66" i="1"/>
  <c r="H66" i="1" s="1"/>
  <c r="F67" i="1" s="1"/>
  <c r="J67" i="1" l="1"/>
  <c r="G67" i="1" s="1"/>
  <c r="E66" i="1"/>
  <c r="H67" i="1" l="1"/>
  <c r="F68" i="1"/>
  <c r="J68" i="1" l="1"/>
  <c r="E67" i="1"/>
  <c r="G68" i="1"/>
  <c r="H68" i="1" s="1"/>
  <c r="F69" i="1" s="1"/>
  <c r="G69" i="1" l="1"/>
  <c r="E68" i="1"/>
  <c r="H69" i="1" l="1"/>
  <c r="F70" i="1" s="1"/>
  <c r="G70" i="1" l="1"/>
  <c r="E69" i="1"/>
  <c r="H70" i="1" l="1"/>
  <c r="F71" i="1"/>
  <c r="G71" i="1" l="1"/>
  <c r="H71" i="1" s="1"/>
  <c r="F72" i="1" s="1"/>
  <c r="E70" i="1"/>
  <c r="J72" i="1" l="1"/>
  <c r="G72" i="1" s="1"/>
  <c r="E71" i="1"/>
  <c r="H72" i="1" l="1"/>
  <c r="F73" i="1" s="1"/>
  <c r="J73" i="1" l="1"/>
  <c r="E72" i="1"/>
  <c r="G73" i="1"/>
  <c r="H73" i="1" l="1"/>
  <c r="F74" i="1"/>
  <c r="G74" i="1" l="1"/>
  <c r="H74" i="1" s="1"/>
  <c r="F75" i="1" s="1"/>
  <c r="E73" i="1"/>
  <c r="G75" i="1" l="1"/>
  <c r="H75" i="1" s="1"/>
  <c r="F76" i="1" s="1"/>
  <c r="E74" i="1"/>
  <c r="J76" i="1" l="1"/>
  <c r="G76" i="1" s="1"/>
  <c r="E75" i="1"/>
  <c r="H76" i="1" l="1"/>
  <c r="F77" i="1" s="1"/>
  <c r="J77" i="1" l="1"/>
  <c r="E76" i="1"/>
  <c r="G77" i="1"/>
  <c r="H77" i="1" l="1"/>
  <c r="F78" i="1" s="1"/>
  <c r="J78" i="1" l="1"/>
  <c r="E77" i="1"/>
  <c r="G78" i="1"/>
  <c r="H78" i="1" l="1"/>
  <c r="F79" i="1"/>
  <c r="J79" i="1" l="1"/>
  <c r="E78" i="1"/>
  <c r="G79" i="1"/>
  <c r="H79" i="1" l="1"/>
  <c r="F80" i="1"/>
  <c r="G80" i="1" l="1"/>
  <c r="E79" i="1"/>
  <c r="H80" i="1" l="1"/>
  <c r="F81" i="1" s="1"/>
  <c r="G81" i="1" l="1"/>
  <c r="H81" i="1" s="1"/>
  <c r="F82" i="1" s="1"/>
  <c r="E80" i="1"/>
  <c r="G82" i="1" l="1"/>
  <c r="H82" i="1" s="1"/>
  <c r="F83" i="1" s="1"/>
  <c r="E81" i="1"/>
  <c r="J83" i="1" l="1"/>
  <c r="G83" i="1" s="1"/>
  <c r="E82" i="1"/>
  <c r="H83" i="1" l="1"/>
  <c r="F84" i="1" s="1"/>
  <c r="G84" i="1" l="1"/>
  <c r="E83" i="1"/>
  <c r="H84" i="1" l="1"/>
  <c r="F85" i="1"/>
  <c r="G85" i="1" l="1"/>
  <c r="H85" i="1" s="1"/>
  <c r="F86" i="1" s="1"/>
  <c r="E84" i="1"/>
  <c r="J86" i="1" l="1"/>
  <c r="E85" i="1"/>
  <c r="G86" i="1"/>
  <c r="H86" i="1" l="1"/>
  <c r="F87" i="1"/>
  <c r="J87" i="1" l="1"/>
  <c r="G87" i="1" s="1"/>
  <c r="E86" i="1"/>
  <c r="H87" i="1" l="1"/>
  <c r="F88" i="1"/>
  <c r="G88" i="1" l="1"/>
  <c r="E87" i="1"/>
  <c r="H88" i="1" l="1"/>
  <c r="F89" i="1"/>
  <c r="G89" i="1" l="1"/>
  <c r="H89" i="1" s="1"/>
  <c r="F90" i="1" s="1"/>
  <c r="E88" i="1"/>
  <c r="J90" i="1" l="1"/>
  <c r="G90" i="1" s="1"/>
  <c r="E89" i="1"/>
  <c r="H90" i="1" l="1"/>
  <c r="F91" i="1"/>
  <c r="J91" i="1" l="1"/>
  <c r="E90" i="1"/>
  <c r="G91" i="1"/>
  <c r="H91" i="1" l="1"/>
  <c r="F92" i="1"/>
  <c r="J92" i="1" l="1"/>
  <c r="G92" i="1" s="1"/>
  <c r="E91" i="1"/>
  <c r="H92" i="1" l="1"/>
  <c r="F93" i="1" s="1"/>
  <c r="J93" i="1" l="1"/>
  <c r="G93" i="1" s="1"/>
  <c r="H93" i="1" s="1"/>
  <c r="F94" i="1" s="1"/>
  <c r="E92" i="1"/>
  <c r="J94" i="1" l="1"/>
  <c r="E93" i="1"/>
  <c r="G94" i="1"/>
  <c r="H94" i="1" l="1"/>
  <c r="F95" i="1"/>
  <c r="J95" i="1" l="1"/>
  <c r="G95" i="1" s="1"/>
  <c r="E94" i="1"/>
  <c r="H95" i="1" l="1"/>
  <c r="F96" i="1" s="1"/>
  <c r="J96" i="1" l="1"/>
  <c r="G96" i="1" s="1"/>
  <c r="E95" i="1"/>
  <c r="H96" i="1" l="1"/>
  <c r="F97" i="1" s="1"/>
  <c r="J97" i="1" l="1"/>
  <c r="E96" i="1"/>
  <c r="G97" i="1"/>
  <c r="H97" i="1" s="1"/>
  <c r="F98" i="1" s="1"/>
  <c r="J98" i="1" l="1"/>
  <c r="E97" i="1"/>
  <c r="G98" i="1"/>
  <c r="H98" i="1" s="1"/>
  <c r="F99" i="1" s="1"/>
  <c r="G99" i="1" l="1"/>
  <c r="E98" i="1"/>
  <c r="H99" i="1" l="1"/>
  <c r="F100" i="1" s="1"/>
  <c r="G100" i="1" l="1"/>
  <c r="H100" i="1" s="1"/>
  <c r="F101" i="1" s="1"/>
  <c r="E99" i="1"/>
  <c r="G101" i="1" l="1"/>
  <c r="H101" i="1" s="1"/>
  <c r="F102" i="1" s="1"/>
  <c r="E100" i="1"/>
  <c r="G102" i="1" l="1"/>
  <c r="H102" i="1" s="1"/>
  <c r="F103" i="1" s="1"/>
  <c r="E101" i="1"/>
  <c r="J103" i="1" l="1"/>
  <c r="G103" i="1" s="1"/>
  <c r="E102" i="1"/>
  <c r="H103" i="1" l="1"/>
  <c r="F104" i="1"/>
  <c r="G104" i="1" l="1"/>
  <c r="E103" i="1"/>
  <c r="H104" i="1" l="1"/>
  <c r="F105" i="1"/>
  <c r="G105" i="1" l="1"/>
  <c r="H105" i="1" s="1"/>
  <c r="F106" i="1" s="1"/>
  <c r="E104" i="1"/>
  <c r="J106" i="1" l="1"/>
  <c r="E105" i="1"/>
  <c r="G106" i="1"/>
  <c r="H106" i="1" l="1"/>
  <c r="F107" i="1" s="1"/>
  <c r="J107" i="1" l="1"/>
  <c r="E106" i="1"/>
  <c r="G107" i="1"/>
  <c r="H107" i="1" l="1"/>
  <c r="F108" i="1" s="1"/>
  <c r="J108" i="1" l="1"/>
  <c r="E107" i="1"/>
  <c r="G108" i="1"/>
  <c r="H108" i="1" s="1"/>
  <c r="F109" i="1" s="1"/>
  <c r="J109" i="1" l="1"/>
  <c r="E108" i="1"/>
  <c r="G109" i="1"/>
  <c r="H109" i="1" s="1"/>
  <c r="F110" i="1" s="1"/>
  <c r="J110" i="1" l="1"/>
  <c r="G110" i="1" s="1"/>
  <c r="E109" i="1"/>
  <c r="H110" i="1" l="1"/>
  <c r="F111" i="1"/>
  <c r="G111" i="1" l="1"/>
  <c r="H111" i="1" s="1"/>
  <c r="F112" i="1" s="1"/>
  <c r="E110" i="1"/>
  <c r="J112" i="1" l="1"/>
  <c r="G112" i="1" s="1"/>
  <c r="E111" i="1"/>
  <c r="H112" i="1" l="1"/>
  <c r="F113" i="1" s="1"/>
  <c r="G113" i="1" l="1"/>
  <c r="H113" i="1" s="1"/>
  <c r="F114" i="1" s="1"/>
  <c r="E112" i="1"/>
  <c r="J114" i="1" l="1"/>
  <c r="G114" i="1" s="1"/>
  <c r="E113" i="1"/>
  <c r="H114" i="1" l="1"/>
  <c r="F115" i="1" s="1"/>
  <c r="J115" i="1" l="1"/>
  <c r="G115" i="1" s="1"/>
  <c r="E114" i="1"/>
  <c r="H115" i="1" l="1"/>
  <c r="F116" i="1" s="1"/>
  <c r="J116" i="1" l="1"/>
  <c r="G116" i="1" s="1"/>
  <c r="E115" i="1"/>
  <c r="H116" i="1" l="1"/>
  <c r="F117" i="1"/>
  <c r="G117" i="1" l="1"/>
  <c r="H117" i="1" s="1"/>
  <c r="F118" i="1" s="1"/>
  <c r="E116" i="1"/>
  <c r="J118" i="1" l="1"/>
  <c r="E117" i="1"/>
  <c r="G118" i="1"/>
  <c r="H118" i="1" l="1"/>
  <c r="F119" i="1"/>
  <c r="G119" i="1" l="1"/>
  <c r="E118" i="1"/>
  <c r="H119" i="1" l="1"/>
  <c r="F120" i="1"/>
  <c r="G120" i="1" l="1"/>
  <c r="H120" i="1" s="1"/>
  <c r="F121" i="1" s="1"/>
  <c r="E119" i="1"/>
  <c r="J121" i="1" l="1"/>
  <c r="E120" i="1"/>
  <c r="G121" i="1"/>
  <c r="H121" i="1" l="1"/>
  <c r="F122" i="1"/>
  <c r="J122" i="1" l="1"/>
  <c r="G122" i="1" s="1"/>
  <c r="H122" i="1" s="1"/>
  <c r="F123" i="1" s="1"/>
  <c r="E121" i="1"/>
  <c r="J123" i="1" l="1"/>
  <c r="E122" i="1"/>
  <c r="G123" i="1"/>
  <c r="H123" i="1" l="1"/>
  <c r="F124" i="1" s="1"/>
  <c r="J124" i="1" l="1"/>
  <c r="G124" i="1" s="1"/>
  <c r="H124" i="1" s="1"/>
  <c r="F125" i="1" s="1"/>
  <c r="E123" i="1"/>
  <c r="J125" i="1" l="1"/>
  <c r="E124" i="1"/>
  <c r="G125" i="1"/>
  <c r="H125" i="1" s="1"/>
  <c r="F126" i="1" s="1"/>
  <c r="J126" i="1" l="1"/>
  <c r="G126" i="1" s="1"/>
  <c r="H126" i="1" s="1"/>
  <c r="F127" i="1" s="1"/>
  <c r="E125" i="1"/>
  <c r="J127" i="1" l="1"/>
  <c r="G127" i="1" s="1"/>
  <c r="H127" i="1" s="1"/>
  <c r="F128" i="1" s="1"/>
  <c r="E126" i="1"/>
  <c r="J128" i="1" l="1"/>
  <c r="E127" i="1"/>
  <c r="G128" i="1"/>
  <c r="H128" i="1" l="1"/>
  <c r="F129" i="1" s="1"/>
  <c r="J129" i="1" l="1"/>
  <c r="E128" i="1"/>
  <c r="G129" i="1"/>
  <c r="H129" i="1" s="1"/>
  <c r="F130" i="1" s="1"/>
  <c r="J130" i="1" l="1"/>
  <c r="G130" i="1" s="1"/>
  <c r="H130" i="1" s="1"/>
  <c r="F131" i="1" s="1"/>
  <c r="E129" i="1"/>
  <c r="J131" i="1" l="1"/>
  <c r="E130" i="1"/>
  <c r="G131" i="1"/>
  <c r="H131" i="1" s="1"/>
  <c r="F132" i="1" s="1"/>
  <c r="J132" i="1" l="1"/>
  <c r="E131" i="1"/>
  <c r="G132" i="1"/>
  <c r="H132" i="1" s="1"/>
  <c r="F133" i="1" s="1"/>
  <c r="J133" i="1" l="1"/>
  <c r="E132" i="1"/>
  <c r="G133" i="1"/>
  <c r="H133" i="1" s="1"/>
  <c r="F134" i="1" s="1"/>
  <c r="J134" i="1" l="1"/>
  <c r="E133" i="1"/>
  <c r="G134" i="1"/>
  <c r="H134" i="1" l="1"/>
  <c r="F135" i="1"/>
  <c r="G135" i="1" l="1"/>
  <c r="E134" i="1"/>
  <c r="H135" i="1" l="1"/>
  <c r="F136" i="1"/>
  <c r="G136" i="1" l="1"/>
  <c r="H136" i="1" s="1"/>
  <c r="F137" i="1" s="1"/>
  <c r="E135" i="1"/>
  <c r="J137" i="1" l="1"/>
  <c r="G137" i="1" s="1"/>
  <c r="E136" i="1"/>
  <c r="H137" i="1" l="1"/>
  <c r="F138" i="1" s="1"/>
  <c r="G138" i="1" l="1"/>
  <c r="H138" i="1" s="1"/>
  <c r="F139" i="1" s="1"/>
  <c r="E137" i="1"/>
  <c r="J139" i="1" l="1"/>
  <c r="E138" i="1"/>
  <c r="G139" i="1"/>
  <c r="H139" i="1" s="1"/>
  <c r="F140" i="1" s="1"/>
  <c r="G140" i="1" l="1"/>
  <c r="H140" i="1" s="1"/>
  <c r="F141" i="1" s="1"/>
  <c r="E139" i="1"/>
  <c r="J141" i="1" l="1"/>
  <c r="E140" i="1"/>
  <c r="G141" i="1"/>
  <c r="H141" i="1" s="1"/>
  <c r="F142" i="1" s="1"/>
  <c r="J142" i="1" l="1"/>
  <c r="E141" i="1"/>
  <c r="G142" i="1"/>
  <c r="H142" i="1" s="1"/>
  <c r="F143" i="1" s="1"/>
  <c r="J143" i="1" l="1"/>
  <c r="E142" i="1"/>
  <c r="G143" i="1"/>
  <c r="H143" i="1" s="1"/>
  <c r="F144" i="1" s="1"/>
  <c r="J144" i="1" l="1"/>
  <c r="E143" i="1"/>
  <c r="G144" i="1"/>
  <c r="H144" i="1" s="1"/>
  <c r="F145" i="1" s="1"/>
  <c r="J145" i="1" l="1"/>
  <c r="E144" i="1"/>
  <c r="G145" i="1"/>
  <c r="H145" i="1" l="1"/>
  <c r="F146" i="1"/>
  <c r="J146" i="1" l="1"/>
  <c r="E145" i="1"/>
  <c r="G146" i="1"/>
  <c r="H146" i="1" s="1"/>
  <c r="F147" i="1" s="1"/>
  <c r="G147" i="1" l="1"/>
  <c r="E146" i="1"/>
  <c r="H147" i="1" l="1"/>
  <c r="F148" i="1" s="1"/>
  <c r="G148" i="1" l="1"/>
  <c r="E147" i="1"/>
  <c r="H148" i="1" l="1"/>
  <c r="F149" i="1" s="1"/>
  <c r="G149" i="1" l="1"/>
  <c r="H149" i="1" s="1"/>
  <c r="F150" i="1" s="1"/>
  <c r="E148" i="1"/>
  <c r="J150" i="1" l="1"/>
  <c r="G150" i="1" s="1"/>
  <c r="H150" i="1" s="1"/>
  <c r="F151" i="1" s="1"/>
  <c r="E149" i="1"/>
  <c r="G151" i="1" l="1"/>
  <c r="H151" i="1" s="1"/>
  <c r="F152" i="1" s="1"/>
  <c r="E150" i="1"/>
  <c r="G152" i="1" l="1"/>
  <c r="H152" i="1" s="1"/>
  <c r="F153" i="1" s="1"/>
  <c r="E151" i="1"/>
  <c r="J153" i="1" l="1"/>
  <c r="G153" i="1" s="1"/>
  <c r="E152" i="1"/>
  <c r="H153" i="1" l="1"/>
  <c r="F154" i="1"/>
  <c r="J154" i="1" l="1"/>
  <c r="E153" i="1"/>
  <c r="G154" i="1"/>
  <c r="H154" i="1" s="1"/>
  <c r="F155" i="1" s="1"/>
  <c r="G155" i="1" l="1"/>
  <c r="H155" i="1" s="1"/>
  <c r="F156" i="1" s="1"/>
  <c r="E154" i="1"/>
  <c r="J156" i="1" l="1"/>
  <c r="E155" i="1"/>
  <c r="G156" i="1"/>
  <c r="H156" i="1" s="1"/>
  <c r="F157" i="1" s="1"/>
  <c r="J157" i="1" l="1"/>
  <c r="G157" i="1" s="1"/>
  <c r="H157" i="1" s="1"/>
  <c r="F158" i="1" s="1"/>
  <c r="E156" i="1"/>
  <c r="G158" i="1" l="1"/>
  <c r="H158" i="1" s="1"/>
  <c r="F159" i="1" s="1"/>
  <c r="E157" i="1"/>
  <c r="J159" i="1" l="1"/>
  <c r="G159" i="1" s="1"/>
  <c r="E158" i="1"/>
  <c r="H159" i="1" l="1"/>
  <c r="F160" i="1"/>
  <c r="G160" i="1" l="1"/>
  <c r="H160" i="1" s="1"/>
  <c r="F161" i="1" s="1"/>
  <c r="E159" i="1"/>
  <c r="J161" i="1" l="1"/>
  <c r="E160" i="1"/>
  <c r="G161" i="1"/>
  <c r="H161" i="1" l="1"/>
  <c r="F162" i="1"/>
  <c r="G162" i="1" l="1"/>
  <c r="H162" i="1" s="1"/>
  <c r="F163" i="1" s="1"/>
  <c r="E161" i="1"/>
  <c r="J163" i="1" l="1"/>
  <c r="E162" i="1"/>
  <c r="G163" i="1"/>
  <c r="H163" i="1" l="1"/>
  <c r="F164" i="1"/>
  <c r="J164" i="1" l="1"/>
  <c r="G164" i="1" s="1"/>
  <c r="H164" i="1" s="1"/>
  <c r="F165" i="1" s="1"/>
  <c r="E163" i="1"/>
  <c r="G165" i="1" l="1"/>
  <c r="H165" i="1" s="1"/>
  <c r="F166" i="1" s="1"/>
  <c r="E164" i="1"/>
  <c r="J166" i="1" l="1"/>
  <c r="G166" i="1" s="1"/>
  <c r="H166" i="1" s="1"/>
  <c r="F167" i="1" s="1"/>
  <c r="E165" i="1"/>
  <c r="J167" i="1" l="1"/>
  <c r="E166" i="1"/>
  <c r="G167" i="1"/>
  <c r="H167" i="1" l="1"/>
  <c r="F168" i="1"/>
  <c r="G168" i="1" l="1"/>
  <c r="E167" i="1"/>
  <c r="H168" i="1" l="1"/>
  <c r="F169" i="1" s="1"/>
  <c r="G169" i="1" l="1"/>
  <c r="H169" i="1" s="1"/>
  <c r="F170" i="1" s="1"/>
  <c r="E168" i="1"/>
  <c r="J170" i="1" l="1"/>
  <c r="G170" i="1" s="1"/>
  <c r="H170" i="1" s="1"/>
  <c r="F171" i="1" s="1"/>
  <c r="E169" i="1"/>
  <c r="G171" i="1" l="1"/>
  <c r="H171" i="1" s="1"/>
  <c r="F172" i="1" s="1"/>
  <c r="E170" i="1"/>
  <c r="J172" i="1" l="1"/>
  <c r="E171" i="1"/>
  <c r="G172" i="1"/>
  <c r="H172" i="1" s="1"/>
  <c r="F173" i="1" s="1"/>
  <c r="J173" i="1" l="1"/>
  <c r="G173" i="1" s="1"/>
  <c r="E172" i="1"/>
  <c r="H173" i="1" l="1"/>
  <c r="F174" i="1"/>
  <c r="G174" i="1" l="1"/>
  <c r="H174" i="1" s="1"/>
  <c r="F175" i="1" s="1"/>
  <c r="E173" i="1"/>
  <c r="J175" i="1" l="1"/>
  <c r="E174" i="1"/>
  <c r="G175" i="1"/>
  <c r="H175" i="1" l="1"/>
  <c r="F176" i="1"/>
  <c r="J176" i="1" l="1"/>
  <c r="E175" i="1"/>
  <c r="G176" i="1"/>
  <c r="H176" i="1" l="1"/>
  <c r="F177" i="1"/>
  <c r="J177" i="1" l="1"/>
  <c r="E176" i="1"/>
  <c r="G177" i="1"/>
  <c r="H177" i="1" s="1"/>
  <c r="F178" i="1" s="1"/>
  <c r="J178" i="1" l="1"/>
  <c r="G178" i="1" s="1"/>
  <c r="E177" i="1"/>
  <c r="H178" i="1" l="1"/>
  <c r="F179" i="1"/>
  <c r="J179" i="1" l="1"/>
  <c r="G179" i="1" s="1"/>
  <c r="H179" i="1" s="1"/>
  <c r="F180" i="1" s="1"/>
  <c r="E178" i="1"/>
  <c r="J180" i="1" l="1"/>
  <c r="E179" i="1"/>
  <c r="G180" i="1"/>
  <c r="H180" i="1" l="1"/>
  <c r="F181" i="1"/>
  <c r="J181" i="1" l="1"/>
  <c r="E180" i="1"/>
  <c r="G181" i="1"/>
  <c r="H181" i="1" s="1"/>
  <c r="F182" i="1" s="1"/>
  <c r="J182" i="1" l="1"/>
  <c r="E181" i="1"/>
  <c r="G182" i="1"/>
  <c r="H182" i="1" l="1"/>
  <c r="F183" i="1"/>
  <c r="J183" i="1" l="1"/>
  <c r="E182" i="1"/>
  <c r="G183" i="1"/>
  <c r="H183" i="1" l="1"/>
  <c r="F184" i="1"/>
  <c r="J184" i="1" l="1"/>
  <c r="E183" i="1"/>
  <c r="G184" i="1"/>
  <c r="H184" i="1" l="1"/>
  <c r="E184" i="1"/>
</calcChain>
</file>

<file path=xl/sharedStrings.xml><?xml version="1.0" encoding="utf-8"?>
<sst xmlns="http://schemas.openxmlformats.org/spreadsheetml/2006/main" count="20" uniqueCount="19">
  <si>
    <t>temperatura_srednia</t>
  </si>
  <si>
    <t>opady</t>
  </si>
  <si>
    <t>data</t>
  </si>
  <si>
    <t>stan zbiornika przed parowaniem</t>
  </si>
  <si>
    <t>parowanie</t>
  </si>
  <si>
    <t>podlewanie</t>
  </si>
  <si>
    <t>stan po opadach i uzupelnianiu</t>
  </si>
  <si>
    <t>uzupelnianie</t>
  </si>
  <si>
    <t>nie_przekr_15</t>
  </si>
  <si>
    <t>przekr_15_opady_nprzekr_0,6</t>
  </si>
  <si>
    <t>przekr_15_opady_przekr_0,6</t>
  </si>
  <si>
    <t>stan wieczorny</t>
  </si>
  <si>
    <t>miesiac</t>
  </si>
  <si>
    <t>Suma z uzupelnianie</t>
  </si>
  <si>
    <t>Etykiety wierszy</t>
  </si>
  <si>
    <t>Suma końcowa</t>
  </si>
  <si>
    <t>miesiąc</t>
  </si>
  <si>
    <t>ilosc_wody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</si>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</sst>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56955380577429"/>
          <c:y val="0.18097222222222226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stan wieczorny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Arkusz1!$C$2:$C$184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Arkusz1!$E$2:$E$184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A-475B-8E69-5FBA05A1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518495"/>
        <c:axId val="881518911"/>
      </c:lineChart>
      <c:dateAx>
        <c:axId val="8815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518911"/>
        <c:crosses val="autoZero"/>
        <c:auto val="1"/>
        <c:lblOffset val="100"/>
        <c:baseTimeUnit val="days"/>
      </c:dateAx>
      <c:valAx>
        <c:axId val="8815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wody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5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184</xdr:row>
      <xdr:rowOff>157161</xdr:rowOff>
    </xdr:from>
    <xdr:to>
      <xdr:col>12</xdr:col>
      <xdr:colOff>13607</xdr:colOff>
      <xdr:row>206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5F8B66-8763-4C17-861C-D9775755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79.739323842594" createdVersion="6" refreshedVersion="6" minRefreshableVersion="3" recordCount="183" xr:uid="{4279363E-24BF-46A8-95ED-A198956ED598}">
  <cacheSource type="worksheet">
    <worksheetSource ref="D1:H184" sheet="Arkusz1"/>
  </cacheSource>
  <cacheFields count="5">
    <cacheField name="miesiac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  <cacheField name="stan wieczorny" numFmtId="0">
      <sharedItems containsSemiMixedTypes="0" containsString="0" containsNumber="1" containsInteger="1" minValue="242" maxValue="25000"/>
    </cacheField>
    <cacheField name="stan zbiornika przed parowaniem" numFmtId="0">
      <sharedItems containsSemiMixedTypes="0" containsString="0" containsNumber="1" containsInteger="1" minValue="242" maxValue="25000"/>
    </cacheField>
    <cacheField name="stan po opadach i uzupelnianiu" numFmtId="0">
      <sharedItems containsSemiMixedTypes="0" containsString="0" containsNumber="1" containsInteger="1" minValue="407" maxValue="25000"/>
    </cacheField>
    <cacheField name="uzupelnianie" numFmtId="0">
      <sharedItems containsSemiMixedTypes="0" containsString="0" containsNumber="1" containsInteger="1" minValue="0" maxValue="24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4961"/>
    <n v="25000"/>
    <n v="24961"/>
    <n v="0"/>
  </r>
  <r>
    <x v="0"/>
    <n v="24901"/>
    <n v="24961"/>
    <n v="24901"/>
    <n v="0"/>
  </r>
  <r>
    <x v="0"/>
    <n v="25000"/>
    <n v="24901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4889"/>
    <n v="25000"/>
    <n v="24889"/>
    <n v="0"/>
  </r>
  <r>
    <x v="0"/>
    <n v="24497"/>
    <n v="24889"/>
    <n v="24497"/>
    <n v="0"/>
  </r>
  <r>
    <x v="0"/>
    <n v="24264"/>
    <n v="24497"/>
    <n v="24264"/>
    <n v="0"/>
  </r>
  <r>
    <x v="0"/>
    <n v="24157"/>
    <n v="24264"/>
    <n v="24157"/>
    <n v="0"/>
  </r>
  <r>
    <x v="0"/>
    <n v="24099"/>
    <n v="24157"/>
    <n v="24099"/>
    <n v="0"/>
  </r>
  <r>
    <x v="0"/>
    <n v="23965"/>
    <n v="24099"/>
    <n v="23965"/>
    <n v="0"/>
  </r>
  <r>
    <x v="0"/>
    <n v="24665"/>
    <n v="23965"/>
    <n v="24665"/>
    <n v="0"/>
  </r>
  <r>
    <x v="0"/>
    <n v="25000"/>
    <n v="24665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25000"/>
    <n v="25000"/>
    <n v="25000"/>
    <n v="0"/>
  </r>
  <r>
    <x v="0"/>
    <n v="12520"/>
    <n v="25000"/>
    <n v="24520"/>
    <n v="0"/>
  </r>
  <r>
    <x v="0"/>
    <n v="13220"/>
    <n v="12520"/>
    <n v="13220"/>
    <n v="0"/>
  </r>
  <r>
    <x v="0"/>
    <n v="14620"/>
    <n v="13220"/>
    <n v="14620"/>
    <n v="0"/>
  </r>
  <r>
    <x v="0"/>
    <n v="14538"/>
    <n v="14620"/>
    <n v="14538"/>
    <n v="0"/>
  </r>
  <r>
    <x v="0"/>
    <n v="14400"/>
    <n v="14538"/>
    <n v="14400"/>
    <n v="0"/>
  </r>
  <r>
    <x v="1"/>
    <n v="17200"/>
    <n v="14400"/>
    <n v="17200"/>
    <n v="0"/>
  </r>
  <r>
    <x v="1"/>
    <n v="20700"/>
    <n v="17200"/>
    <n v="20700"/>
    <n v="0"/>
  </r>
  <r>
    <x v="1"/>
    <n v="23500"/>
    <n v="20700"/>
    <n v="23500"/>
    <n v="0"/>
  </r>
  <r>
    <x v="1"/>
    <n v="23780"/>
    <n v="23500"/>
    <n v="23780"/>
    <n v="0"/>
  </r>
  <r>
    <x v="1"/>
    <n v="12060"/>
    <n v="23780"/>
    <n v="24060"/>
    <n v="0"/>
  </r>
  <r>
    <x v="1"/>
    <n v="13000"/>
    <n v="12060"/>
    <n v="11828"/>
    <n v="13172"/>
  </r>
  <r>
    <x v="1"/>
    <n v="12795"/>
    <n v="13000"/>
    <n v="12795"/>
    <n v="0"/>
  </r>
  <r>
    <x v="1"/>
    <n v="12673"/>
    <n v="12795"/>
    <n v="12673"/>
    <n v="0"/>
  </r>
  <r>
    <x v="1"/>
    <n v="12883"/>
    <n v="12673"/>
    <n v="12883"/>
    <n v="0"/>
  </r>
  <r>
    <x v="1"/>
    <n v="12953"/>
    <n v="12883"/>
    <n v="12953"/>
    <n v="0"/>
  </r>
  <r>
    <x v="1"/>
    <n v="12811"/>
    <n v="12953"/>
    <n v="12811"/>
    <n v="0"/>
  </r>
  <r>
    <x v="1"/>
    <n v="14911"/>
    <n v="12811"/>
    <n v="14911"/>
    <n v="0"/>
  </r>
  <r>
    <x v="1"/>
    <n v="14725"/>
    <n v="14911"/>
    <n v="14725"/>
    <n v="0"/>
  </r>
  <r>
    <x v="1"/>
    <n v="14585"/>
    <n v="14725"/>
    <n v="14585"/>
    <n v="0"/>
  </r>
  <r>
    <x v="1"/>
    <n v="14403"/>
    <n v="14585"/>
    <n v="14403"/>
    <n v="0"/>
  </r>
  <r>
    <x v="1"/>
    <n v="15663"/>
    <n v="14403"/>
    <n v="15663"/>
    <n v="0"/>
  </r>
  <r>
    <x v="1"/>
    <n v="17623"/>
    <n v="15663"/>
    <n v="17623"/>
    <n v="0"/>
  </r>
  <r>
    <x v="1"/>
    <n v="18953"/>
    <n v="17623"/>
    <n v="18953"/>
    <n v="0"/>
  </r>
  <r>
    <x v="1"/>
    <n v="20493"/>
    <n v="18953"/>
    <n v="20493"/>
    <n v="0"/>
  </r>
  <r>
    <x v="1"/>
    <n v="22103"/>
    <n v="20493"/>
    <n v="22103"/>
    <n v="0"/>
  </r>
  <r>
    <x v="1"/>
    <n v="25000"/>
    <n v="22103"/>
    <n v="25000"/>
    <n v="0"/>
  </r>
  <r>
    <x v="1"/>
    <n v="25000"/>
    <n v="25000"/>
    <n v="25000"/>
    <n v="0"/>
  </r>
  <r>
    <x v="1"/>
    <n v="25000"/>
    <n v="25000"/>
    <n v="25000"/>
    <n v="0"/>
  </r>
  <r>
    <x v="1"/>
    <n v="25000"/>
    <n v="25000"/>
    <n v="25000"/>
    <n v="0"/>
  </r>
  <r>
    <x v="1"/>
    <n v="24564"/>
    <n v="25000"/>
    <n v="24564"/>
    <n v="0"/>
  </r>
  <r>
    <x v="1"/>
    <n v="24177"/>
    <n v="24564"/>
    <n v="24177"/>
    <n v="0"/>
  </r>
  <r>
    <x v="1"/>
    <n v="23947"/>
    <n v="24177"/>
    <n v="23947"/>
    <n v="0"/>
  </r>
  <r>
    <x v="1"/>
    <n v="24017"/>
    <n v="23947"/>
    <n v="24017"/>
    <n v="0"/>
  </r>
  <r>
    <x v="1"/>
    <n v="23639"/>
    <n v="24017"/>
    <n v="23639"/>
    <n v="0"/>
  </r>
  <r>
    <x v="1"/>
    <n v="23306"/>
    <n v="23639"/>
    <n v="23306"/>
    <n v="0"/>
  </r>
  <r>
    <x v="1"/>
    <n v="23015"/>
    <n v="23306"/>
    <n v="23015"/>
    <n v="0"/>
  </r>
  <r>
    <x v="2"/>
    <n v="25000"/>
    <n v="23015"/>
    <n v="25000"/>
    <n v="0"/>
  </r>
  <r>
    <x v="2"/>
    <n v="25000"/>
    <n v="25000"/>
    <n v="25000"/>
    <n v="0"/>
  </r>
  <r>
    <x v="2"/>
    <n v="12226"/>
    <n v="25000"/>
    <n v="24226"/>
    <n v="0"/>
  </r>
  <r>
    <x v="2"/>
    <n v="12012"/>
    <n v="12226"/>
    <n v="12012"/>
    <n v="0"/>
  </r>
  <r>
    <x v="2"/>
    <n v="13000"/>
    <n v="12012"/>
    <n v="11736"/>
    <n v="13264"/>
  </r>
  <r>
    <x v="2"/>
    <n v="597"/>
    <n v="13000"/>
    <n v="12597"/>
    <n v="0"/>
  </r>
  <r>
    <x v="2"/>
    <n v="6197"/>
    <n v="597"/>
    <n v="6197"/>
    <n v="0"/>
  </r>
  <r>
    <x v="2"/>
    <n v="10327"/>
    <n v="6197"/>
    <n v="10327"/>
    <n v="0"/>
  </r>
  <r>
    <x v="2"/>
    <n v="13827"/>
    <n v="10327"/>
    <n v="13827"/>
    <n v="0"/>
  </r>
  <r>
    <x v="2"/>
    <n v="1561"/>
    <n v="13827"/>
    <n v="13561"/>
    <n v="0"/>
  </r>
  <r>
    <x v="2"/>
    <n v="13000"/>
    <n v="1561"/>
    <n v="1531"/>
    <n v="23469"/>
  </r>
  <r>
    <x v="2"/>
    <n v="16500"/>
    <n v="13000"/>
    <n v="16500"/>
    <n v="0"/>
  </r>
  <r>
    <x v="2"/>
    <n v="17200"/>
    <n v="16500"/>
    <n v="17200"/>
    <n v="0"/>
  </r>
  <r>
    <x v="2"/>
    <n v="4667"/>
    <n v="17200"/>
    <n v="16667"/>
    <n v="0"/>
  </r>
  <r>
    <x v="2"/>
    <n v="13000"/>
    <n v="4667"/>
    <n v="4577"/>
    <n v="20423"/>
  </r>
  <r>
    <x v="2"/>
    <n v="12837"/>
    <n v="13000"/>
    <n v="12837"/>
    <n v="0"/>
  </r>
  <r>
    <x v="2"/>
    <n v="12635"/>
    <n v="12837"/>
    <n v="12635"/>
    <n v="0"/>
  </r>
  <r>
    <x v="2"/>
    <n v="845"/>
    <n v="12635"/>
    <n v="12845"/>
    <n v="0"/>
  </r>
  <r>
    <x v="2"/>
    <n v="2945"/>
    <n v="845"/>
    <n v="2945"/>
    <n v="0"/>
  </r>
  <r>
    <x v="2"/>
    <n v="4345"/>
    <n v="2945"/>
    <n v="4345"/>
    <n v="0"/>
  </r>
  <r>
    <x v="2"/>
    <n v="4290"/>
    <n v="4345"/>
    <n v="4290"/>
    <n v="0"/>
  </r>
  <r>
    <x v="2"/>
    <n v="6390"/>
    <n v="4290"/>
    <n v="6390"/>
    <n v="0"/>
  </r>
  <r>
    <x v="2"/>
    <n v="8490"/>
    <n v="6390"/>
    <n v="8490"/>
    <n v="0"/>
  </r>
  <r>
    <x v="2"/>
    <n v="8384"/>
    <n v="8490"/>
    <n v="8384"/>
    <n v="0"/>
  </r>
  <r>
    <x v="2"/>
    <n v="13000"/>
    <n v="8384"/>
    <n v="8223"/>
    <n v="16777"/>
  </r>
  <r>
    <x v="2"/>
    <n v="17900"/>
    <n v="13000"/>
    <n v="17900"/>
    <n v="0"/>
  </r>
  <r>
    <x v="2"/>
    <n v="22100"/>
    <n v="17900"/>
    <n v="22100"/>
    <n v="0"/>
  </r>
  <r>
    <x v="2"/>
    <n v="9675"/>
    <n v="22100"/>
    <n v="21675"/>
    <n v="0"/>
  </r>
  <r>
    <x v="2"/>
    <n v="13000"/>
    <n v="9675"/>
    <n v="9489"/>
    <n v="15511"/>
  </r>
  <r>
    <x v="2"/>
    <n v="677"/>
    <n v="13000"/>
    <n v="12677"/>
    <n v="0"/>
  </r>
  <r>
    <x v="3"/>
    <n v="13000"/>
    <n v="677"/>
    <n v="661"/>
    <n v="24339"/>
  </r>
  <r>
    <x v="3"/>
    <n v="651"/>
    <n v="13000"/>
    <n v="12651"/>
    <n v="0"/>
  </r>
  <r>
    <x v="3"/>
    <n v="13000"/>
    <n v="651"/>
    <n v="630"/>
    <n v="24370"/>
  </r>
  <r>
    <x v="3"/>
    <n v="512"/>
    <n v="13000"/>
    <n v="12512"/>
    <n v="0"/>
  </r>
  <r>
    <x v="3"/>
    <n v="13000"/>
    <n v="512"/>
    <n v="491"/>
    <n v="24509"/>
  </r>
  <r>
    <x v="3"/>
    <n v="597"/>
    <n v="13000"/>
    <n v="12597"/>
    <n v="0"/>
  </r>
  <r>
    <x v="3"/>
    <n v="13197"/>
    <n v="597"/>
    <n v="13197"/>
    <n v="0"/>
  </r>
  <r>
    <x v="3"/>
    <n v="15297"/>
    <n v="13197"/>
    <n v="15297"/>
    <n v="0"/>
  </r>
  <r>
    <x v="3"/>
    <n v="3437"/>
    <n v="15297"/>
    <n v="15437"/>
    <n v="0"/>
  </r>
  <r>
    <x v="3"/>
    <n v="11977"/>
    <n v="3437"/>
    <n v="11977"/>
    <n v="0"/>
  </r>
  <r>
    <x v="3"/>
    <n v="13000"/>
    <n v="11977"/>
    <n v="11747"/>
    <n v="13253"/>
  </r>
  <r>
    <x v="3"/>
    <n v="14400"/>
    <n v="13000"/>
    <n v="14400"/>
    <n v="0"/>
  </r>
  <r>
    <x v="3"/>
    <n v="22800"/>
    <n v="14400"/>
    <n v="22800"/>
    <n v="0"/>
  </r>
  <r>
    <x v="3"/>
    <n v="10277"/>
    <n v="22800"/>
    <n v="22277"/>
    <n v="0"/>
  </r>
  <r>
    <x v="3"/>
    <n v="13000"/>
    <n v="10277"/>
    <n v="10041"/>
    <n v="14959"/>
  </r>
  <r>
    <x v="3"/>
    <n v="750"/>
    <n v="13000"/>
    <n v="12750"/>
    <n v="0"/>
  </r>
  <r>
    <x v="3"/>
    <n v="13000"/>
    <n v="750"/>
    <n v="728"/>
    <n v="24272"/>
  </r>
  <r>
    <x v="3"/>
    <n v="482"/>
    <n v="13000"/>
    <n v="12482"/>
    <n v="0"/>
  </r>
  <r>
    <x v="3"/>
    <n v="13082"/>
    <n v="482"/>
    <n v="13082"/>
    <n v="0"/>
  </r>
  <r>
    <x v="3"/>
    <n v="756"/>
    <n v="13082"/>
    <n v="12756"/>
    <n v="0"/>
  </r>
  <r>
    <x v="3"/>
    <n v="4956"/>
    <n v="756"/>
    <n v="4956"/>
    <n v="0"/>
  </r>
  <r>
    <x v="3"/>
    <n v="13000"/>
    <n v="4956"/>
    <n v="4802"/>
    <n v="20198"/>
  </r>
  <r>
    <x v="3"/>
    <n v="651"/>
    <n v="13000"/>
    <n v="12651"/>
    <n v="0"/>
  </r>
  <r>
    <x v="3"/>
    <n v="13000"/>
    <n v="651"/>
    <n v="633"/>
    <n v="24367"/>
  </r>
  <r>
    <x v="3"/>
    <n v="1070"/>
    <n v="13000"/>
    <n v="13070"/>
    <n v="0"/>
  </r>
  <r>
    <x v="3"/>
    <n v="13000"/>
    <n v="1070"/>
    <n v="1049"/>
    <n v="23951"/>
  </r>
  <r>
    <x v="3"/>
    <n v="1070"/>
    <n v="13000"/>
    <n v="13070"/>
    <n v="0"/>
  </r>
  <r>
    <x v="3"/>
    <n v="13000"/>
    <n v="1070"/>
    <n v="1280"/>
    <n v="23720"/>
  </r>
  <r>
    <x v="3"/>
    <n v="702"/>
    <n v="13000"/>
    <n v="12702"/>
    <n v="0"/>
  </r>
  <r>
    <x v="3"/>
    <n v="690"/>
    <n v="702"/>
    <n v="690"/>
    <n v="0"/>
  </r>
  <r>
    <x v="3"/>
    <n v="679"/>
    <n v="690"/>
    <n v="679"/>
    <n v="0"/>
  </r>
  <r>
    <x v="4"/>
    <n v="13000"/>
    <n v="679"/>
    <n v="665"/>
    <n v="24335"/>
  </r>
  <r>
    <x v="4"/>
    <n v="597"/>
    <n v="13000"/>
    <n v="12597"/>
    <n v="0"/>
  </r>
  <r>
    <x v="4"/>
    <n v="13000"/>
    <n v="597"/>
    <n v="578"/>
    <n v="24422"/>
  </r>
  <r>
    <x v="4"/>
    <n v="512"/>
    <n v="13000"/>
    <n v="12512"/>
    <n v="0"/>
  </r>
  <r>
    <x v="4"/>
    <n v="13000"/>
    <n v="512"/>
    <n v="493"/>
    <n v="24507"/>
  </r>
  <r>
    <x v="4"/>
    <n v="541"/>
    <n v="13000"/>
    <n v="12541"/>
    <n v="0"/>
  </r>
  <r>
    <x v="4"/>
    <n v="13000"/>
    <n v="541"/>
    <n v="516"/>
    <n v="24484"/>
  </r>
  <r>
    <x v="4"/>
    <n v="422"/>
    <n v="13000"/>
    <n v="12422"/>
    <n v="0"/>
  </r>
  <r>
    <x v="4"/>
    <n v="13000"/>
    <n v="422"/>
    <n v="407"/>
    <n v="24593"/>
  </r>
  <r>
    <x v="4"/>
    <n v="541"/>
    <n v="13000"/>
    <n v="12541"/>
    <n v="0"/>
  </r>
  <r>
    <x v="4"/>
    <n v="13000"/>
    <n v="541"/>
    <n v="519"/>
    <n v="24481"/>
  </r>
  <r>
    <x v="4"/>
    <n v="1000"/>
    <n v="13000"/>
    <n v="13420"/>
    <n v="11580"/>
  </r>
  <r>
    <x v="4"/>
    <n v="1000"/>
    <n v="1000"/>
    <n v="1070"/>
    <n v="23930"/>
  </r>
  <r>
    <x v="4"/>
    <n v="1000"/>
    <n v="1000"/>
    <n v="943"/>
    <n v="24057"/>
  </r>
  <r>
    <x v="4"/>
    <n v="9400"/>
    <n v="1000"/>
    <n v="9400"/>
    <n v="0"/>
  </r>
  <r>
    <x v="4"/>
    <n v="13000"/>
    <n v="9400"/>
    <n v="9109"/>
    <n v="15891"/>
  </r>
  <r>
    <x v="4"/>
    <n v="1140"/>
    <n v="13000"/>
    <n v="13140"/>
    <n v="0"/>
  </r>
  <r>
    <x v="4"/>
    <n v="13000"/>
    <n v="1140"/>
    <n v="1104"/>
    <n v="23896"/>
  </r>
  <r>
    <x v="4"/>
    <n v="677"/>
    <n v="13000"/>
    <n v="12677"/>
    <n v="0"/>
  </r>
  <r>
    <x v="4"/>
    <n v="13000"/>
    <n v="677"/>
    <n v="661"/>
    <n v="24339"/>
  </r>
  <r>
    <x v="4"/>
    <n v="702"/>
    <n v="13000"/>
    <n v="12702"/>
    <n v="0"/>
  </r>
  <r>
    <x v="4"/>
    <n v="13000"/>
    <n v="702"/>
    <n v="685"/>
    <n v="24315"/>
  </r>
  <r>
    <x v="4"/>
    <n v="677"/>
    <n v="13000"/>
    <n v="12677"/>
    <n v="0"/>
  </r>
  <r>
    <x v="4"/>
    <n v="4527"/>
    <n v="677"/>
    <n v="4527"/>
    <n v="0"/>
  </r>
  <r>
    <x v="4"/>
    <n v="17127"/>
    <n v="4527"/>
    <n v="17127"/>
    <n v="0"/>
  </r>
  <r>
    <x v="4"/>
    <n v="25000"/>
    <n v="17127"/>
    <n v="25000"/>
    <n v="0"/>
  </r>
  <r>
    <x v="4"/>
    <n v="12172"/>
    <n v="25000"/>
    <n v="24172"/>
    <n v="0"/>
  </r>
  <r>
    <x v="4"/>
    <n v="242"/>
    <n v="12172"/>
    <n v="12242"/>
    <n v="0"/>
  </r>
  <r>
    <x v="4"/>
    <n v="10042"/>
    <n v="242"/>
    <n v="10042"/>
    <n v="0"/>
  </r>
  <r>
    <x v="4"/>
    <n v="13000"/>
    <n v="10042"/>
    <n v="9731"/>
    <n v="15269"/>
  </r>
  <r>
    <x v="4"/>
    <n v="482"/>
    <n v="13000"/>
    <n v="12482"/>
    <n v="0"/>
  </r>
  <r>
    <x v="5"/>
    <n v="1882"/>
    <n v="482"/>
    <n v="1882"/>
    <n v="0"/>
  </r>
  <r>
    <x v="5"/>
    <n v="13000"/>
    <n v="1882"/>
    <n v="1838"/>
    <n v="23162"/>
  </r>
  <r>
    <x v="5"/>
    <n v="726"/>
    <n v="13000"/>
    <n v="12726"/>
    <n v="0"/>
  </r>
  <r>
    <x v="5"/>
    <n v="13000"/>
    <n v="726"/>
    <n v="796"/>
    <n v="24204"/>
  </r>
  <r>
    <x v="5"/>
    <n v="12773"/>
    <n v="13000"/>
    <n v="12773"/>
    <n v="0"/>
  </r>
  <r>
    <x v="5"/>
    <n v="15573"/>
    <n v="12773"/>
    <n v="15573"/>
    <n v="0"/>
  </r>
  <r>
    <x v="5"/>
    <n v="15354"/>
    <n v="15573"/>
    <n v="15354"/>
    <n v="0"/>
  </r>
  <r>
    <x v="5"/>
    <n v="18154"/>
    <n v="15354"/>
    <n v="18154"/>
    <n v="0"/>
  </r>
  <r>
    <x v="5"/>
    <n v="17955"/>
    <n v="18154"/>
    <n v="17955"/>
    <n v="0"/>
  </r>
  <r>
    <x v="5"/>
    <n v="17731"/>
    <n v="17955"/>
    <n v="17731"/>
    <n v="0"/>
  </r>
  <r>
    <x v="5"/>
    <n v="5801"/>
    <n v="17731"/>
    <n v="17801"/>
    <n v="0"/>
  </r>
  <r>
    <x v="5"/>
    <n v="13000"/>
    <n v="5801"/>
    <n v="5668"/>
    <n v="19332"/>
  </r>
  <r>
    <x v="5"/>
    <n v="702"/>
    <n v="13000"/>
    <n v="12702"/>
    <n v="0"/>
  </r>
  <r>
    <x v="5"/>
    <n v="2802"/>
    <n v="702"/>
    <n v="2802"/>
    <n v="0"/>
  </r>
  <r>
    <x v="5"/>
    <n v="13000"/>
    <n v="2802"/>
    <n v="2872"/>
    <n v="22128"/>
  </r>
  <r>
    <x v="5"/>
    <n v="702"/>
    <n v="13000"/>
    <n v="12702"/>
    <n v="0"/>
  </r>
  <r>
    <x v="5"/>
    <n v="13000"/>
    <n v="702"/>
    <n v="1052"/>
    <n v="23948"/>
  </r>
  <r>
    <x v="5"/>
    <n v="750"/>
    <n v="13000"/>
    <n v="12750"/>
    <n v="0"/>
  </r>
  <r>
    <x v="5"/>
    <n v="736"/>
    <n v="750"/>
    <n v="736"/>
    <n v="0"/>
  </r>
  <r>
    <x v="5"/>
    <n v="2136"/>
    <n v="736"/>
    <n v="2136"/>
    <n v="0"/>
  </r>
  <r>
    <x v="5"/>
    <n v="2109"/>
    <n v="2136"/>
    <n v="2109"/>
    <n v="0"/>
  </r>
  <r>
    <x v="5"/>
    <n v="2079"/>
    <n v="2109"/>
    <n v="2079"/>
    <n v="0"/>
  </r>
  <r>
    <x v="5"/>
    <n v="2042"/>
    <n v="2079"/>
    <n v="2042"/>
    <n v="0"/>
  </r>
  <r>
    <x v="5"/>
    <n v="2006"/>
    <n v="2042"/>
    <n v="2006"/>
    <n v="0"/>
  </r>
  <r>
    <x v="5"/>
    <n v="1974"/>
    <n v="2006"/>
    <n v="1974"/>
    <n v="0"/>
  </r>
  <r>
    <x v="5"/>
    <n v="1949"/>
    <n v="1974"/>
    <n v="1949"/>
    <n v="0"/>
  </r>
  <r>
    <x v="5"/>
    <n v="1927"/>
    <n v="1949"/>
    <n v="1927"/>
    <n v="0"/>
  </r>
  <r>
    <x v="5"/>
    <n v="1908"/>
    <n v="1927"/>
    <n v="1908"/>
    <n v="0"/>
  </r>
  <r>
    <x v="5"/>
    <n v="1889"/>
    <n v="1908"/>
    <n v="1889"/>
    <n v="0"/>
  </r>
  <r>
    <x v="5"/>
    <n v="1871"/>
    <n v="1889"/>
    <n v="18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1FDD0-9E38-4328-A75C-BDDB18A3F7AB}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uzupelniani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BCA0-3320-419D-A315-2FF773E50802}">
  <dimension ref="A3:F18"/>
  <sheetViews>
    <sheetView tabSelected="1" workbookViewId="0">
      <selection activeCell="I10" sqref="I10"/>
    </sheetView>
  </sheetViews>
  <sheetFormatPr defaultRowHeight="15" x14ac:dyDescent="0.25"/>
  <cols>
    <col min="1" max="1" width="17.7109375" bestFit="1" customWidth="1"/>
    <col min="2" max="2" width="19.42578125" bestFit="1" customWidth="1"/>
    <col min="5" max="5" width="10.85546875" bestFit="1" customWidth="1"/>
  </cols>
  <sheetData>
    <row r="3" spans="1:6" x14ac:dyDescent="0.25">
      <c r="A3" s="7" t="s">
        <v>14</v>
      </c>
      <c r="B3" t="s">
        <v>13</v>
      </c>
    </row>
    <row r="4" spans="1:6" x14ac:dyDescent="0.25">
      <c r="A4" s="8">
        <v>4</v>
      </c>
      <c r="B4" s="6">
        <v>0</v>
      </c>
    </row>
    <row r="5" spans="1:6" x14ac:dyDescent="0.25">
      <c r="A5" s="8">
        <v>5</v>
      </c>
      <c r="B5" s="6">
        <v>13172</v>
      </c>
    </row>
    <row r="6" spans="1:6" x14ac:dyDescent="0.25">
      <c r="A6" s="8">
        <v>6</v>
      </c>
      <c r="B6" s="6">
        <v>89444</v>
      </c>
    </row>
    <row r="7" spans="1:6" x14ac:dyDescent="0.25">
      <c r="A7" s="8">
        <v>7</v>
      </c>
      <c r="B7" s="6">
        <v>217938</v>
      </c>
    </row>
    <row r="8" spans="1:6" x14ac:dyDescent="0.25">
      <c r="A8" s="8">
        <v>8</v>
      </c>
      <c r="B8" s="6">
        <v>310099</v>
      </c>
    </row>
    <row r="9" spans="1:6" x14ac:dyDescent="0.25">
      <c r="A9" s="8">
        <v>9</v>
      </c>
      <c r="B9" s="6">
        <v>112774</v>
      </c>
    </row>
    <row r="10" spans="1:6" x14ac:dyDescent="0.25">
      <c r="A10" s="8" t="s">
        <v>15</v>
      </c>
      <c r="B10" s="6">
        <v>743427</v>
      </c>
    </row>
    <row r="12" spans="1:6" x14ac:dyDescent="0.25">
      <c r="D12" s="9" t="s">
        <v>16</v>
      </c>
      <c r="E12" s="9" t="s">
        <v>17</v>
      </c>
      <c r="F12" s="9" t="s">
        <v>18</v>
      </c>
    </row>
    <row r="13" spans="1:6" x14ac:dyDescent="0.25">
      <c r="D13" s="9">
        <v>4</v>
      </c>
      <c r="E13" s="9">
        <v>0</v>
      </c>
      <c r="F13" s="9">
        <f>ROUNDUP(E13/1000,0)*11.74</f>
        <v>0</v>
      </c>
    </row>
    <row r="14" spans="1:6" x14ac:dyDescent="0.25">
      <c r="D14" s="9">
        <v>5</v>
      </c>
      <c r="E14" s="9">
        <v>13172</v>
      </c>
      <c r="F14" s="9">
        <f t="shared" ref="F14:F18" si="0">ROUNDUP(E14/1000,0)*11.74</f>
        <v>164.36</v>
      </c>
    </row>
    <row r="15" spans="1:6" x14ac:dyDescent="0.25">
      <c r="D15" s="9">
        <v>6</v>
      </c>
      <c r="E15" s="9">
        <v>89444</v>
      </c>
      <c r="F15" s="9">
        <f t="shared" si="0"/>
        <v>1056.5999999999999</v>
      </c>
    </row>
    <row r="16" spans="1:6" x14ac:dyDescent="0.25">
      <c r="D16" s="9">
        <v>7</v>
      </c>
      <c r="E16" s="9">
        <v>217938</v>
      </c>
      <c r="F16" s="9">
        <f t="shared" si="0"/>
        <v>2559.3200000000002</v>
      </c>
    </row>
    <row r="17" spans="4:6" x14ac:dyDescent="0.25">
      <c r="D17" s="9">
        <v>8</v>
      </c>
      <c r="E17" s="9">
        <v>310099</v>
      </c>
      <c r="F17" s="9">
        <f t="shared" si="0"/>
        <v>3651.14</v>
      </c>
    </row>
    <row r="18" spans="4:6" x14ac:dyDescent="0.25">
      <c r="D18" s="9">
        <v>9</v>
      </c>
      <c r="E18" s="9">
        <v>112774</v>
      </c>
      <c r="F18" s="9">
        <f t="shared" si="0"/>
        <v>1326.6200000000001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E42B-AD14-4804-BB74-6AEF744DA6D9}">
  <dimension ref="A1:N184"/>
  <sheetViews>
    <sheetView topLeftCell="B1" zoomScaleNormal="100" workbookViewId="0">
      <selection activeCell="D1" sqref="D1:H184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10.140625" bestFit="1" customWidth="1"/>
    <col min="4" max="4" width="10.140625" customWidth="1"/>
    <col min="5" max="5" width="14.28515625" bestFit="1" customWidth="1"/>
    <col min="6" max="6" width="31" bestFit="1" customWidth="1"/>
    <col min="7" max="7" width="31.140625" customWidth="1"/>
    <col min="8" max="8" width="12.5703125" bestFit="1" customWidth="1"/>
    <col min="10" max="10" width="10.42578125" bestFit="1" customWidth="1"/>
    <col min="11" max="11" width="11.5703125" bestFit="1" customWidth="1"/>
    <col min="12" max="12" width="13.5703125" bestFit="1" customWidth="1"/>
    <col min="13" max="13" width="28.85546875" bestFit="1" customWidth="1"/>
    <col min="14" max="14" width="27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3</v>
      </c>
      <c r="G1" t="s">
        <v>6</v>
      </c>
      <c r="H1" t="s">
        <v>7</v>
      </c>
      <c r="I1" t="s">
        <v>1</v>
      </c>
      <c r="J1" t="s">
        <v>4</v>
      </c>
      <c r="K1" t="s">
        <v>5</v>
      </c>
      <c r="L1" s="2" t="s">
        <v>8</v>
      </c>
      <c r="M1" s="2" t="s">
        <v>9</v>
      </c>
      <c r="N1" s="2" t="s">
        <v>10</v>
      </c>
    </row>
    <row r="2" spans="1:14" x14ac:dyDescent="0.25">
      <c r="A2">
        <v>4</v>
      </c>
      <c r="B2">
        <v>2</v>
      </c>
      <c r="C2" s="1">
        <v>42095</v>
      </c>
      <c r="D2" s="6">
        <f>MONTH(C2)</f>
        <v>4</v>
      </c>
      <c r="E2">
        <f>F3</f>
        <v>25000</v>
      </c>
      <c r="F2">
        <v>25000</v>
      </c>
      <c r="G2">
        <f>ROUNDUP(IF(F2+I2-J2&gt;25000,25000,F2+I2-J2),0)</f>
        <v>25000</v>
      </c>
      <c r="H2">
        <f>IF(G2&lt;K2,25000-G2,0)</f>
        <v>0</v>
      </c>
      <c r="I2">
        <f>700*B2</f>
        <v>1400</v>
      </c>
      <c r="J2">
        <f>ROUNDUP(IF(I2=0,0.03%*POWER(A2,1.5)*F2,0),0)</f>
        <v>0</v>
      </c>
      <c r="K2">
        <f>IF(AND(A2&gt;15,B2&lt;=0.61),IF(A2&gt;30,24000,12000),0)</f>
        <v>0</v>
      </c>
      <c r="L2" s="2">
        <f>COUNTIF(A2:A184,"&lt;=15")</f>
        <v>88</v>
      </c>
      <c r="M2" s="2">
        <f>COUNTIFS(A2:A184,"&gt;15",B2:B184,"&lt;=0,6")</f>
        <v>73</v>
      </c>
      <c r="N2" s="2">
        <f>COUNTIFS(A2:A184,"&gt;15",B2:B184,"&gt;0,6")</f>
        <v>22</v>
      </c>
    </row>
    <row r="3" spans="1:14" x14ac:dyDescent="0.25">
      <c r="A3">
        <v>2</v>
      </c>
      <c r="B3">
        <v>6</v>
      </c>
      <c r="C3" s="1">
        <v>42096</v>
      </c>
      <c r="D3" s="6">
        <f t="shared" ref="D3:D66" si="0">MONTH(C3)</f>
        <v>4</v>
      </c>
      <c r="E3">
        <f>F4</f>
        <v>25000</v>
      </c>
      <c r="F3">
        <f>ROUNDUP(G2-K2+H2,0)</f>
        <v>25000</v>
      </c>
      <c r="G3">
        <f>ROUNDUP(IF(F3+I3-J3&gt;25000,25000,F3+I3-J3),0)</f>
        <v>25000</v>
      </c>
      <c r="H3">
        <f>IF(G3&lt;K3,25000-G3,0)</f>
        <v>0</v>
      </c>
      <c r="I3">
        <f t="shared" ref="I3:I66" si="1">700*B3</f>
        <v>4200</v>
      </c>
      <c r="J3">
        <f>ROUNDUP(IF(I3=0,0.03%*POWER(A3,1.5)*F3,0),0)</f>
        <v>0</v>
      </c>
      <c r="K3">
        <f>IF(AND(A3&gt;15,B3&lt;=0.61),IF(A3&gt;30,24000,12000),0)</f>
        <v>0</v>
      </c>
    </row>
    <row r="4" spans="1:14" x14ac:dyDescent="0.25">
      <c r="A4">
        <v>4</v>
      </c>
      <c r="B4">
        <v>1</v>
      </c>
      <c r="C4" s="1">
        <v>42097</v>
      </c>
      <c r="D4" s="6">
        <f t="shared" si="0"/>
        <v>4</v>
      </c>
      <c r="E4">
        <f>F5</f>
        <v>25000</v>
      </c>
      <c r="F4">
        <f>ROUNDUP(G3-K3+H3,0)</f>
        <v>25000</v>
      </c>
      <c r="G4">
        <f>ROUNDUP(IF(F4+I4-J4&gt;25000,25000,F4+I4-J4),0)</f>
        <v>25000</v>
      </c>
      <c r="H4">
        <f>IF(G4&lt;K4,25000-G4,0)</f>
        <v>0</v>
      </c>
      <c r="I4">
        <f t="shared" si="1"/>
        <v>700</v>
      </c>
      <c r="J4">
        <f>ROUNDUP(IF(I4=0,0.03%*POWER(A4,1.5)*F4,0),0)</f>
        <v>0</v>
      </c>
      <c r="K4">
        <f>IF(AND(A4&gt;15,B4&lt;=0.61),IF(A4&gt;30,24000,12000),0)</f>
        <v>0</v>
      </c>
    </row>
    <row r="5" spans="1:14" x14ac:dyDescent="0.25">
      <c r="A5">
        <v>4</v>
      </c>
      <c r="B5">
        <v>0.8</v>
      </c>
      <c r="C5" s="1">
        <v>42098</v>
      </c>
      <c r="D5" s="6">
        <f t="shared" si="0"/>
        <v>4</v>
      </c>
      <c r="E5">
        <f>F6</f>
        <v>25000</v>
      </c>
      <c r="F5">
        <f>ROUNDUP(G4-K4+H4,0)</f>
        <v>25000</v>
      </c>
      <c r="G5">
        <f>ROUNDUP(IF(F5+I5-J5&gt;25000,25000,F5+I5-J5),0)</f>
        <v>25000</v>
      </c>
      <c r="H5">
        <f>IF(G5&lt;K5,25000-G5,0)</f>
        <v>0</v>
      </c>
      <c r="I5">
        <f t="shared" si="1"/>
        <v>560</v>
      </c>
      <c r="J5">
        <f>ROUNDUP(IF(I5=0,0.03%*POWER(A5,1.5)*F5,0),0)</f>
        <v>0</v>
      </c>
      <c r="K5">
        <f>IF(AND(A5&gt;15,B5&lt;=0.61),IF(A5&gt;30,24000,12000),0)</f>
        <v>0</v>
      </c>
    </row>
    <row r="6" spans="1:14" x14ac:dyDescent="0.25">
      <c r="A6">
        <v>3</v>
      </c>
      <c r="B6">
        <v>0</v>
      </c>
      <c r="C6" s="1">
        <v>42099</v>
      </c>
      <c r="D6" s="6">
        <f t="shared" si="0"/>
        <v>4</v>
      </c>
      <c r="E6">
        <f>F7</f>
        <v>24961</v>
      </c>
      <c r="F6">
        <f>ROUNDUP(G5-K5+H5,0)</f>
        <v>25000</v>
      </c>
      <c r="G6">
        <f>ROUNDUP(IF(F6+I6-J6&gt;25000,25000,F6+I6-J6),0)</f>
        <v>24961</v>
      </c>
      <c r="H6">
        <f>IF(G6&lt;K6,25000-G6,0)</f>
        <v>0</v>
      </c>
      <c r="I6">
        <f t="shared" si="1"/>
        <v>0</v>
      </c>
      <c r="J6">
        <f>ROUNDUP(IF(I6=0,0.03%*POWER(A6,1.5)*F6,0),0)</f>
        <v>39</v>
      </c>
      <c r="K6">
        <f>IF(AND(A6&gt;15,B6&lt;=0.61),IF(A6&gt;30,24000,12000),0)</f>
        <v>0</v>
      </c>
    </row>
    <row r="7" spans="1:14" x14ac:dyDescent="0.25">
      <c r="A7">
        <v>4</v>
      </c>
      <c r="B7">
        <v>0</v>
      </c>
      <c r="C7" s="1">
        <v>42100</v>
      </c>
      <c r="D7" s="6">
        <f t="shared" si="0"/>
        <v>4</v>
      </c>
      <c r="E7">
        <f>F8</f>
        <v>24901</v>
      </c>
      <c r="F7">
        <f>ROUNDUP(G6-K6+H6,0)</f>
        <v>24961</v>
      </c>
      <c r="G7">
        <f>ROUNDUP(IF(F7+I7-J7&gt;25000,25000,F7+I7-J7),0)</f>
        <v>24901</v>
      </c>
      <c r="H7">
        <f>IF(G7&lt;K7,25000-G7,0)</f>
        <v>0</v>
      </c>
      <c r="I7">
        <f t="shared" si="1"/>
        <v>0</v>
      </c>
      <c r="J7">
        <f>ROUNDUP(IF(I7=0,0.03%*POWER(A7,1.5)*F7,0),0)</f>
        <v>60</v>
      </c>
      <c r="K7">
        <f>IF(AND(A7&gt;15,B7&lt;=0.61),IF(A7&gt;30,24000,12000),0)</f>
        <v>0</v>
      </c>
    </row>
    <row r="8" spans="1:14" x14ac:dyDescent="0.25">
      <c r="A8">
        <v>4</v>
      </c>
      <c r="B8">
        <v>1</v>
      </c>
      <c r="C8" s="1">
        <v>42101</v>
      </c>
      <c r="D8" s="6">
        <f t="shared" si="0"/>
        <v>4</v>
      </c>
      <c r="E8">
        <f>F9</f>
        <v>25000</v>
      </c>
      <c r="F8">
        <f>ROUNDUP(G7-K7+H7,0)</f>
        <v>24901</v>
      </c>
      <c r="G8">
        <f>ROUNDUP(IF(F8+I8-J8&gt;25000,25000,F8+I8-J8),0)</f>
        <v>25000</v>
      </c>
      <c r="H8">
        <f>IF(G8&lt;K8,25000-G8,0)</f>
        <v>0</v>
      </c>
      <c r="I8">
        <f t="shared" si="1"/>
        <v>700</v>
      </c>
      <c r="J8">
        <f>ROUNDUP(IF(I8=0,0.03%*POWER(A8,1.5)*F8,0),0)</f>
        <v>0</v>
      </c>
      <c r="K8">
        <f>IF(AND(A8&gt;15,B8&lt;=0.61),IF(A8&gt;30,24000,12000),0)</f>
        <v>0</v>
      </c>
    </row>
    <row r="9" spans="1:14" x14ac:dyDescent="0.25">
      <c r="A9">
        <v>8</v>
      </c>
      <c r="B9">
        <v>1</v>
      </c>
      <c r="C9" s="1">
        <v>42102</v>
      </c>
      <c r="D9" s="6">
        <f t="shared" si="0"/>
        <v>4</v>
      </c>
      <c r="E9">
        <f>F10</f>
        <v>25000</v>
      </c>
      <c r="F9">
        <f>ROUNDUP(G8-K8+H8,0)</f>
        <v>25000</v>
      </c>
      <c r="G9">
        <f>ROUNDUP(IF(F9+I9-J9&gt;25000,25000,F9+I9-J9),0)</f>
        <v>25000</v>
      </c>
      <c r="H9">
        <f>IF(G9&lt;K9,25000-G9,0)</f>
        <v>0</v>
      </c>
      <c r="I9">
        <f t="shared" si="1"/>
        <v>700</v>
      </c>
      <c r="J9">
        <f>ROUNDUP(IF(I9=0,0.03%*POWER(A9,1.5)*F9,0),0)</f>
        <v>0</v>
      </c>
      <c r="K9">
        <f>IF(AND(A9&gt;15,B9&lt;=0.61),IF(A9&gt;30,24000,12000),0)</f>
        <v>0</v>
      </c>
    </row>
    <row r="10" spans="1:14" x14ac:dyDescent="0.25">
      <c r="A10">
        <v>6</v>
      </c>
      <c r="B10">
        <v>2</v>
      </c>
      <c r="C10" s="1">
        <v>42103</v>
      </c>
      <c r="D10" s="6">
        <f t="shared" si="0"/>
        <v>4</v>
      </c>
      <c r="E10">
        <f>F11</f>
        <v>25000</v>
      </c>
      <c r="F10">
        <f>ROUNDUP(G9-K9+H9,0)</f>
        <v>25000</v>
      </c>
      <c r="G10">
        <f>ROUNDUP(IF(F10+I10-J10&gt;25000,25000,F10+I10-J10),0)</f>
        <v>25000</v>
      </c>
      <c r="H10">
        <f>IF(G10&lt;K10,25000-G10,0)</f>
        <v>0</v>
      </c>
      <c r="I10">
        <f t="shared" si="1"/>
        <v>1400</v>
      </c>
      <c r="J10">
        <f>ROUNDUP(IF(I10=0,0.03%*POWER(A10,1.5)*F10,0),0)</f>
        <v>0</v>
      </c>
      <c r="K10">
        <f>IF(AND(A10&gt;15,B10&lt;=0.61),IF(A10&gt;30,24000,12000),0)</f>
        <v>0</v>
      </c>
    </row>
    <row r="11" spans="1:14" x14ac:dyDescent="0.25">
      <c r="A11">
        <v>9</v>
      </c>
      <c r="B11">
        <v>2</v>
      </c>
      <c r="C11" s="1">
        <v>42104</v>
      </c>
      <c r="D11" s="6">
        <f t="shared" si="0"/>
        <v>4</v>
      </c>
      <c r="E11">
        <f>F12</f>
        <v>25000</v>
      </c>
      <c r="F11">
        <f>ROUNDUP(G10-K10+H10,0)</f>
        <v>25000</v>
      </c>
      <c r="G11">
        <f>ROUNDUP(IF(F11+I11-J11&gt;25000,25000,F11+I11-J11),0)</f>
        <v>25000</v>
      </c>
      <c r="H11">
        <f>IF(G11&lt;K11,25000-G11,0)</f>
        <v>0</v>
      </c>
      <c r="I11">
        <f t="shared" si="1"/>
        <v>1400</v>
      </c>
      <c r="J11">
        <f>ROUNDUP(IF(I11=0,0.03%*POWER(A11,1.5)*F11,0),0)</f>
        <v>0</v>
      </c>
      <c r="K11">
        <f>IF(AND(A11&gt;15,B11&lt;=0.61),IF(A11&gt;30,24000,12000),0)</f>
        <v>0</v>
      </c>
    </row>
    <row r="12" spans="1:14" x14ac:dyDescent="0.25">
      <c r="A12">
        <v>12</v>
      </c>
      <c r="B12">
        <v>3</v>
      </c>
      <c r="C12" s="1">
        <v>42105</v>
      </c>
      <c r="D12" s="6">
        <f t="shared" si="0"/>
        <v>4</v>
      </c>
      <c r="E12">
        <f>F13</f>
        <v>25000</v>
      </c>
      <c r="F12">
        <f>ROUNDUP(G11-K11+H11,0)</f>
        <v>25000</v>
      </c>
      <c r="G12">
        <f>ROUNDUP(IF(F12+I12-J12&gt;25000,25000,F12+I12-J12),0)</f>
        <v>25000</v>
      </c>
      <c r="H12">
        <f>IF(G12&lt;K12,25000-G12,0)</f>
        <v>0</v>
      </c>
      <c r="I12">
        <f t="shared" si="1"/>
        <v>2100</v>
      </c>
      <c r="J12">
        <f>ROUNDUP(IF(I12=0,0.03%*POWER(A12,1.5)*F12,0),0)</f>
        <v>0</v>
      </c>
      <c r="K12">
        <f>IF(AND(A12&gt;15,B12&lt;=0.61),IF(A12&gt;30,24000,12000),0)</f>
        <v>0</v>
      </c>
    </row>
    <row r="13" spans="1:14" x14ac:dyDescent="0.25">
      <c r="A13">
        <v>10</v>
      </c>
      <c r="B13">
        <v>2</v>
      </c>
      <c r="C13" s="1">
        <v>42106</v>
      </c>
      <c r="D13" s="6">
        <f t="shared" si="0"/>
        <v>4</v>
      </c>
      <c r="E13">
        <f>F14</f>
        <v>25000</v>
      </c>
      <c r="F13">
        <f>ROUNDUP(G12-K12+H12,0)</f>
        <v>25000</v>
      </c>
      <c r="G13">
        <f>ROUNDUP(IF(F13+I13-J13&gt;25000,25000,F13+I13-J13),0)</f>
        <v>25000</v>
      </c>
      <c r="H13">
        <f>IF(G13&lt;K13,25000-G13,0)</f>
        <v>0</v>
      </c>
      <c r="I13">
        <f t="shared" si="1"/>
        <v>1400</v>
      </c>
      <c r="J13">
        <f>ROUNDUP(IF(I13=0,0.03%*POWER(A13,1.5)*F13,0),0)</f>
        <v>0</v>
      </c>
      <c r="K13">
        <f>IF(AND(A13&gt;15,B13&lt;=0.61),IF(A13&gt;30,24000,12000),0)</f>
        <v>0</v>
      </c>
    </row>
    <row r="14" spans="1:14" x14ac:dyDescent="0.25">
      <c r="A14">
        <v>8</v>
      </c>
      <c r="B14">
        <v>1</v>
      </c>
      <c r="C14" s="1">
        <v>42107</v>
      </c>
      <c r="D14" s="6">
        <f t="shared" si="0"/>
        <v>4</v>
      </c>
      <c r="E14">
        <f>F15</f>
        <v>25000</v>
      </c>
      <c r="F14">
        <f>ROUNDUP(G13-K13+H13,0)</f>
        <v>25000</v>
      </c>
      <c r="G14">
        <f>ROUNDUP(IF(F14+I14-J14&gt;25000,25000,F14+I14-J14),0)</f>
        <v>25000</v>
      </c>
      <c r="H14">
        <f>IF(G14&lt;K14,25000-G14,0)</f>
        <v>0</v>
      </c>
      <c r="I14">
        <f t="shared" si="1"/>
        <v>700</v>
      </c>
      <c r="J14">
        <f>ROUNDUP(IF(I14=0,0.03%*POWER(A14,1.5)*F14,0),0)</f>
        <v>0</v>
      </c>
      <c r="K14">
        <f>IF(AND(A14&gt;15,B14&lt;=0.61),IF(A14&gt;30,24000,12000),0)</f>
        <v>0</v>
      </c>
    </row>
    <row r="15" spans="1:14" x14ac:dyDescent="0.25">
      <c r="A15">
        <v>6</v>
      </c>
      <c r="B15">
        <v>0</v>
      </c>
      <c r="C15" s="1">
        <v>42108</v>
      </c>
      <c r="D15" s="6">
        <f t="shared" si="0"/>
        <v>4</v>
      </c>
      <c r="E15">
        <f>F16</f>
        <v>24889</v>
      </c>
      <c r="F15">
        <f>ROUNDUP(G14-K14+H14,0)</f>
        <v>25000</v>
      </c>
      <c r="G15">
        <f>ROUNDUP(IF(F15+I15-J15&gt;25000,25000,F15+I15-J15),0)</f>
        <v>24889</v>
      </c>
      <c r="H15">
        <f>IF(G15&lt;K15,25000-G15,0)</f>
        <v>0</v>
      </c>
      <c r="I15">
        <f t="shared" si="1"/>
        <v>0</v>
      </c>
      <c r="J15">
        <f>ROUNDUP(IF(I15=0,0.03%*POWER(A15,1.5)*F15,0),0)</f>
        <v>111</v>
      </c>
      <c r="K15">
        <f>IF(AND(A15&gt;15,B15&lt;=0.61),IF(A15&gt;30,24000,12000),0)</f>
        <v>0</v>
      </c>
    </row>
    <row r="16" spans="1:14" x14ac:dyDescent="0.25">
      <c r="A16">
        <v>14</v>
      </c>
      <c r="B16">
        <v>0</v>
      </c>
      <c r="C16" s="1">
        <v>42109</v>
      </c>
      <c r="D16" s="6">
        <f t="shared" si="0"/>
        <v>4</v>
      </c>
      <c r="E16">
        <f>F17</f>
        <v>24497</v>
      </c>
      <c r="F16">
        <f>ROUNDUP(G15-K15+H15,0)</f>
        <v>24889</v>
      </c>
      <c r="G16">
        <f>ROUNDUP(IF(F16+I16-J16&gt;25000,25000,F16+I16-J16),0)</f>
        <v>24497</v>
      </c>
      <c r="H16">
        <f>IF(G16&lt;K16,25000-G16,0)</f>
        <v>0</v>
      </c>
      <c r="I16">
        <f t="shared" si="1"/>
        <v>0</v>
      </c>
      <c r="J16">
        <f>ROUNDUP(IF(I16=0,0.03%*POWER(A16,1.5)*F16,0),0)</f>
        <v>392</v>
      </c>
      <c r="K16">
        <f>IF(AND(A16&gt;15,B16&lt;=0.61),IF(A16&gt;30,24000,12000),0)</f>
        <v>0</v>
      </c>
    </row>
    <row r="17" spans="1:11" x14ac:dyDescent="0.25">
      <c r="A17">
        <v>10</v>
      </c>
      <c r="B17">
        <v>0</v>
      </c>
      <c r="C17" s="1">
        <v>42110</v>
      </c>
      <c r="D17" s="6">
        <f t="shared" si="0"/>
        <v>4</v>
      </c>
      <c r="E17">
        <f>F18</f>
        <v>24264</v>
      </c>
      <c r="F17">
        <f>ROUNDUP(G16-K16+H16,0)</f>
        <v>24497</v>
      </c>
      <c r="G17">
        <f>ROUNDUP(IF(F17+I17-J17&gt;25000,25000,F17+I17-J17),0)</f>
        <v>24264</v>
      </c>
      <c r="H17">
        <f>IF(G17&lt;K17,25000-G17,0)</f>
        <v>0</v>
      </c>
      <c r="I17">
        <f t="shared" si="1"/>
        <v>0</v>
      </c>
      <c r="J17">
        <f>ROUNDUP(IF(I17=0,0.03%*POWER(A17,1.5)*F17,0),0)</f>
        <v>233</v>
      </c>
      <c r="K17">
        <f>IF(AND(A17&gt;15,B17&lt;=0.61),IF(A17&gt;30,24000,12000),0)</f>
        <v>0</v>
      </c>
    </row>
    <row r="18" spans="1:11" x14ac:dyDescent="0.25">
      <c r="A18">
        <v>6</v>
      </c>
      <c r="B18">
        <v>0</v>
      </c>
      <c r="C18" s="1">
        <v>42111</v>
      </c>
      <c r="D18" s="6">
        <f t="shared" si="0"/>
        <v>4</v>
      </c>
      <c r="E18">
        <f>F19</f>
        <v>24157</v>
      </c>
      <c r="F18">
        <f>ROUNDUP(G17-K17+H17,0)</f>
        <v>24264</v>
      </c>
      <c r="G18">
        <f>ROUNDUP(IF(F18+I18-J18&gt;25000,25000,F18+I18-J18),0)</f>
        <v>24157</v>
      </c>
      <c r="H18">
        <f>IF(G18&lt;K18,25000-G18,0)</f>
        <v>0</v>
      </c>
      <c r="I18">
        <f t="shared" si="1"/>
        <v>0</v>
      </c>
      <c r="J18">
        <f>ROUNDUP(IF(I18=0,0.03%*POWER(A18,1.5)*F18,0),0)</f>
        <v>107</v>
      </c>
      <c r="K18">
        <f>IF(AND(A18&gt;15,B18&lt;=0.61),IF(A18&gt;30,24000,12000),0)</f>
        <v>0</v>
      </c>
    </row>
    <row r="19" spans="1:11" x14ac:dyDescent="0.25">
      <c r="A19">
        <v>4</v>
      </c>
      <c r="B19">
        <v>0</v>
      </c>
      <c r="C19" s="1">
        <v>42112</v>
      </c>
      <c r="D19" s="6">
        <f t="shared" si="0"/>
        <v>4</v>
      </c>
      <c r="E19">
        <f>F20</f>
        <v>24099</v>
      </c>
      <c r="F19">
        <f>ROUNDUP(G18-K18+H18,0)</f>
        <v>24157</v>
      </c>
      <c r="G19">
        <f>ROUNDUP(IF(F19+I19-J19&gt;25000,25000,F19+I19-J19),0)</f>
        <v>24099</v>
      </c>
      <c r="H19">
        <f>IF(G19&lt;K19,25000-G19,0)</f>
        <v>0</v>
      </c>
      <c r="I19">
        <f t="shared" si="1"/>
        <v>0</v>
      </c>
      <c r="J19">
        <f>ROUNDUP(IF(I19=0,0.03%*POWER(A19,1.5)*F19,0),0)</f>
        <v>58</v>
      </c>
      <c r="K19">
        <f>IF(AND(A19&gt;15,B19&lt;=0.61),IF(A19&gt;30,24000,12000),0)</f>
        <v>0</v>
      </c>
    </row>
    <row r="20" spans="1:11" x14ac:dyDescent="0.25">
      <c r="A20">
        <v>7</v>
      </c>
      <c r="B20">
        <v>0</v>
      </c>
      <c r="C20" s="1">
        <v>42113</v>
      </c>
      <c r="D20" s="6">
        <f t="shared" si="0"/>
        <v>4</v>
      </c>
      <c r="E20">
        <f>F21</f>
        <v>23965</v>
      </c>
      <c r="F20">
        <f>ROUNDUP(G19-K19+H19,0)</f>
        <v>24099</v>
      </c>
      <c r="G20">
        <f>ROUNDUP(IF(F20+I20-J20&gt;25000,25000,F20+I20-J20),0)</f>
        <v>23965</v>
      </c>
      <c r="H20">
        <f>IF(G20&lt;K20,25000-G20,0)</f>
        <v>0</v>
      </c>
      <c r="I20">
        <f t="shared" si="1"/>
        <v>0</v>
      </c>
      <c r="J20">
        <f>ROUNDUP(IF(I20=0,0.03%*POWER(A20,1.5)*F20,0),0)</f>
        <v>134</v>
      </c>
      <c r="K20">
        <f>IF(AND(A20&gt;15,B20&lt;=0.61),IF(A20&gt;30,24000,12000),0)</f>
        <v>0</v>
      </c>
    </row>
    <row r="21" spans="1:11" x14ac:dyDescent="0.25">
      <c r="A21">
        <v>10</v>
      </c>
      <c r="B21">
        <v>1</v>
      </c>
      <c r="C21" s="1">
        <v>42114</v>
      </c>
      <c r="D21" s="6">
        <f t="shared" si="0"/>
        <v>4</v>
      </c>
      <c r="E21">
        <f>F22</f>
        <v>24665</v>
      </c>
      <c r="F21">
        <f>ROUNDUP(G20-K20+H20,0)</f>
        <v>23965</v>
      </c>
      <c r="G21">
        <f>ROUNDUP(IF(F21+I21-J21&gt;25000,25000,F21+I21-J21),0)</f>
        <v>24665</v>
      </c>
      <c r="H21">
        <f>IF(G21&lt;K21,25000-G21,0)</f>
        <v>0</v>
      </c>
      <c r="I21">
        <f t="shared" si="1"/>
        <v>700</v>
      </c>
      <c r="J21">
        <f>ROUNDUP(IF(I21=0,0.03%*POWER(A21,1.5)*F21,0),0)</f>
        <v>0</v>
      </c>
      <c r="K21">
        <f>IF(AND(A21&gt;15,B21&lt;=0.61),IF(A21&gt;30,24000,12000),0)</f>
        <v>0</v>
      </c>
    </row>
    <row r="22" spans="1:11" x14ac:dyDescent="0.25">
      <c r="A22">
        <v>11</v>
      </c>
      <c r="B22">
        <v>3.2</v>
      </c>
      <c r="C22" s="1">
        <v>42115</v>
      </c>
      <c r="D22" s="6">
        <f t="shared" si="0"/>
        <v>4</v>
      </c>
      <c r="E22">
        <f>F23</f>
        <v>25000</v>
      </c>
      <c r="F22">
        <f>ROUNDUP(G21-K21+H21,0)</f>
        <v>24665</v>
      </c>
      <c r="G22">
        <f>ROUNDUP(IF(F22+I22-J22&gt;25000,25000,F22+I22-J22),0)</f>
        <v>25000</v>
      </c>
      <c r="H22">
        <f>IF(G22&lt;K22,25000-G22,0)</f>
        <v>0</v>
      </c>
      <c r="I22">
        <f t="shared" si="1"/>
        <v>2240</v>
      </c>
      <c r="J22">
        <f>ROUNDUP(IF(I22=0,0.03%*POWER(A22,1.5)*F22,0),0)</f>
        <v>0</v>
      </c>
      <c r="K22">
        <f>IF(AND(A22&gt;15,B22&lt;=0.61),IF(A22&gt;30,24000,12000),0)</f>
        <v>0</v>
      </c>
    </row>
    <row r="23" spans="1:11" x14ac:dyDescent="0.25">
      <c r="A23">
        <v>8</v>
      </c>
      <c r="B23">
        <v>2.2000000000000002</v>
      </c>
      <c r="C23" s="1">
        <v>42116</v>
      </c>
      <c r="D23" s="6">
        <f t="shared" si="0"/>
        <v>4</v>
      </c>
      <c r="E23">
        <f>F24</f>
        <v>25000</v>
      </c>
      <c r="F23">
        <f>ROUNDUP(G22-K22+H22,0)</f>
        <v>25000</v>
      </c>
      <c r="G23">
        <f>ROUNDUP(IF(F23+I23-J23&gt;25000,25000,F23+I23-J23),0)</f>
        <v>25000</v>
      </c>
      <c r="H23">
        <f>IF(G23&lt;K23,25000-G23,0)</f>
        <v>0</v>
      </c>
      <c r="I23">
        <f t="shared" si="1"/>
        <v>1540.0000000000002</v>
      </c>
      <c r="J23">
        <f>ROUNDUP(IF(I23=0,0.03%*POWER(A23,1.5)*F23,0),0)</f>
        <v>0</v>
      </c>
      <c r="K23">
        <f>IF(AND(A23&gt;15,B23&lt;=0.61),IF(A23&gt;30,24000,12000),0)</f>
        <v>0</v>
      </c>
    </row>
    <row r="24" spans="1:11" x14ac:dyDescent="0.25">
      <c r="A24">
        <v>11</v>
      </c>
      <c r="B24">
        <v>1</v>
      </c>
      <c r="C24" s="1">
        <v>42117</v>
      </c>
      <c r="D24" s="6">
        <f t="shared" si="0"/>
        <v>4</v>
      </c>
      <c r="E24">
        <f>F25</f>
        <v>25000</v>
      </c>
      <c r="F24">
        <f>ROUNDUP(G23-K23+H23,0)</f>
        <v>25000</v>
      </c>
      <c r="G24">
        <f>ROUNDUP(IF(F24+I24-J24&gt;25000,25000,F24+I24-J24),0)</f>
        <v>25000</v>
      </c>
      <c r="H24">
        <f>IF(G24&lt;K24,25000-G24,0)</f>
        <v>0</v>
      </c>
      <c r="I24">
        <f t="shared" si="1"/>
        <v>700</v>
      </c>
      <c r="J24">
        <f>ROUNDUP(IF(I24=0,0.03%*POWER(A24,1.5)*F24,0),0)</f>
        <v>0</v>
      </c>
      <c r="K24">
        <f>IF(AND(A24&gt;15,B24&lt;=0.61),IF(A24&gt;30,24000,12000),0)</f>
        <v>0</v>
      </c>
    </row>
    <row r="25" spans="1:11" x14ac:dyDescent="0.25">
      <c r="A25">
        <v>12</v>
      </c>
      <c r="B25">
        <v>1</v>
      </c>
      <c r="C25" s="1">
        <v>42118</v>
      </c>
      <c r="D25" s="6">
        <f t="shared" si="0"/>
        <v>4</v>
      </c>
      <c r="E25">
        <f>F26</f>
        <v>25000</v>
      </c>
      <c r="F25">
        <f>ROUNDUP(G24-K24+H24,0)</f>
        <v>25000</v>
      </c>
      <c r="G25">
        <f>ROUNDUP(IF(F25+I25-J25&gt;25000,25000,F25+I25-J25),0)</f>
        <v>25000</v>
      </c>
      <c r="H25">
        <f>IF(G25&lt;K25,25000-G25,0)</f>
        <v>0</v>
      </c>
      <c r="I25">
        <f t="shared" si="1"/>
        <v>700</v>
      </c>
      <c r="J25">
        <f>ROUNDUP(IF(I25=0,0.03%*POWER(A25,1.5)*F25,0),0)</f>
        <v>0</v>
      </c>
      <c r="K25">
        <f>IF(AND(A25&gt;15,B25&lt;=0.61),IF(A25&gt;30,24000,12000),0)</f>
        <v>0</v>
      </c>
    </row>
    <row r="26" spans="1:11" x14ac:dyDescent="0.25">
      <c r="A26">
        <v>14</v>
      </c>
      <c r="B26">
        <v>1</v>
      </c>
      <c r="C26" s="1">
        <v>42119</v>
      </c>
      <c r="D26" s="6">
        <f t="shared" si="0"/>
        <v>4</v>
      </c>
      <c r="E26">
        <f>F27</f>
        <v>25000</v>
      </c>
      <c r="F26">
        <f>ROUNDUP(G25-K25+H25,0)</f>
        <v>25000</v>
      </c>
      <c r="G26">
        <f>ROUNDUP(IF(F26+I26-J26&gt;25000,25000,F26+I26-J26),0)</f>
        <v>25000</v>
      </c>
      <c r="H26">
        <f>IF(G26&lt;K26,25000-G26,0)</f>
        <v>0</v>
      </c>
      <c r="I26">
        <f t="shared" si="1"/>
        <v>700</v>
      </c>
      <c r="J26">
        <f>ROUNDUP(IF(I26=0,0.03%*POWER(A26,1.5)*F26,0),0)</f>
        <v>0</v>
      </c>
      <c r="K26">
        <f>IF(AND(A26&gt;15,B26&lt;=0.61),IF(A26&gt;30,24000,12000),0)</f>
        <v>0</v>
      </c>
    </row>
    <row r="27" spans="1:11" x14ac:dyDescent="0.25">
      <c r="A27">
        <v>16</v>
      </c>
      <c r="B27">
        <v>0</v>
      </c>
      <c r="C27" s="1">
        <v>42120</v>
      </c>
      <c r="D27" s="6">
        <f t="shared" si="0"/>
        <v>4</v>
      </c>
      <c r="E27">
        <f>F28</f>
        <v>12520</v>
      </c>
      <c r="F27">
        <f>ROUNDUP(G26-K26+H26,0)</f>
        <v>25000</v>
      </c>
      <c r="G27">
        <f>ROUNDUP(IF(F27+I27-J27&gt;25000,25000,F27+I27-J27),0)</f>
        <v>24520</v>
      </c>
      <c r="H27">
        <f>IF(G27&lt;K27,25000-G27,0)</f>
        <v>0</v>
      </c>
      <c r="I27">
        <f t="shared" si="1"/>
        <v>0</v>
      </c>
      <c r="J27">
        <f>ROUNDUP(IF(I27=0,0.03%*POWER(A27,1.5)*F27,0),0)</f>
        <v>480</v>
      </c>
      <c r="K27">
        <f>IF(AND(A27&gt;15,B27&lt;=0.61),IF(A27&gt;30,24000,12000),0)</f>
        <v>12000</v>
      </c>
    </row>
    <row r="28" spans="1:11" x14ac:dyDescent="0.25">
      <c r="A28">
        <v>16</v>
      </c>
      <c r="B28">
        <v>1</v>
      </c>
      <c r="C28" s="1">
        <v>42121</v>
      </c>
      <c r="D28" s="6">
        <f t="shared" si="0"/>
        <v>4</v>
      </c>
      <c r="E28">
        <f>F29</f>
        <v>13220</v>
      </c>
      <c r="F28">
        <f>ROUNDUP(G27-K27+H27,0)</f>
        <v>12520</v>
      </c>
      <c r="G28">
        <f>ROUNDUP(IF(F28+I28-J28&gt;25000,25000,F28+I28-J28),0)</f>
        <v>13220</v>
      </c>
      <c r="H28">
        <f>IF(G28&lt;K28,25000-G28,0)</f>
        <v>0</v>
      </c>
      <c r="I28">
        <f t="shared" si="1"/>
        <v>700</v>
      </c>
      <c r="J28">
        <f>ROUNDUP(IF(I28=0,0.03%*POWER(A28,1.5)*F28,0),0)</f>
        <v>0</v>
      </c>
      <c r="K28">
        <f>IF(AND(A28&gt;15,B28&lt;=0.61),IF(A28&gt;30,24000,12000),0)</f>
        <v>0</v>
      </c>
    </row>
    <row r="29" spans="1:11" x14ac:dyDescent="0.25">
      <c r="A29">
        <v>6</v>
      </c>
      <c r="B29">
        <v>2</v>
      </c>
      <c r="C29" s="1">
        <v>42122</v>
      </c>
      <c r="D29" s="6">
        <f t="shared" si="0"/>
        <v>4</v>
      </c>
      <c r="E29">
        <f>F30</f>
        <v>14620</v>
      </c>
      <c r="F29">
        <f>ROUNDUP(G28-K28+H28,0)</f>
        <v>13220</v>
      </c>
      <c r="G29">
        <f>ROUNDUP(IF(F29+I29-J29&gt;25000,25000,F29+I29-J29),0)</f>
        <v>14620</v>
      </c>
      <c r="H29">
        <f>IF(G29&lt;K29,25000-G29,0)</f>
        <v>0</v>
      </c>
      <c r="I29">
        <f t="shared" si="1"/>
        <v>1400</v>
      </c>
      <c r="J29">
        <f>ROUNDUP(IF(I29=0,0.03%*POWER(A29,1.5)*F29,0),0)</f>
        <v>0</v>
      </c>
      <c r="K29">
        <f>IF(AND(A29&gt;15,B29&lt;=0.61),IF(A29&gt;30,24000,12000),0)</f>
        <v>0</v>
      </c>
    </row>
    <row r="30" spans="1:11" x14ac:dyDescent="0.25">
      <c r="A30">
        <v>7</v>
      </c>
      <c r="B30">
        <v>0</v>
      </c>
      <c r="C30" s="1">
        <v>42123</v>
      </c>
      <c r="D30" s="6">
        <f t="shared" si="0"/>
        <v>4</v>
      </c>
      <c r="E30">
        <f>F31</f>
        <v>14538</v>
      </c>
      <c r="F30">
        <f>ROUNDUP(G29-K29+H29,0)</f>
        <v>14620</v>
      </c>
      <c r="G30">
        <f>ROUNDUP(IF(F30+I30-J30&gt;25000,25000,F30+I30-J30),0)</f>
        <v>14538</v>
      </c>
      <c r="H30">
        <f>IF(G30&lt;K30,25000-G30,0)</f>
        <v>0</v>
      </c>
      <c r="I30">
        <f t="shared" si="1"/>
        <v>0</v>
      </c>
      <c r="J30">
        <f>ROUNDUP(IF(I30=0,0.03%*POWER(A30,1.5)*F30,0),0)</f>
        <v>82</v>
      </c>
      <c r="K30">
        <f>IF(AND(A30&gt;15,B30&lt;=0.61),IF(A30&gt;30,24000,12000),0)</f>
        <v>0</v>
      </c>
    </row>
    <row r="31" spans="1:11" x14ac:dyDescent="0.25">
      <c r="A31">
        <v>10</v>
      </c>
      <c r="B31">
        <v>0</v>
      </c>
      <c r="C31" s="1">
        <v>42124</v>
      </c>
      <c r="D31" s="6">
        <f t="shared" si="0"/>
        <v>4</v>
      </c>
      <c r="E31">
        <f>F32</f>
        <v>14400</v>
      </c>
      <c r="F31">
        <f>ROUNDUP(G30-K30+H30,0)</f>
        <v>14538</v>
      </c>
      <c r="G31">
        <f>ROUNDUP(IF(F31+I31-J31&gt;25000,25000,F31+I31-J31),0)</f>
        <v>14400</v>
      </c>
      <c r="H31">
        <f>IF(G31&lt;K31,25000-G31,0)</f>
        <v>0</v>
      </c>
      <c r="I31">
        <f t="shared" si="1"/>
        <v>0</v>
      </c>
      <c r="J31">
        <f>ROUNDUP(IF(I31=0,0.03%*POWER(A31,1.5)*F31,0),0)</f>
        <v>138</v>
      </c>
      <c r="K31">
        <f>IF(AND(A31&gt;15,B31&lt;=0.61),IF(A31&gt;30,24000,12000),0)</f>
        <v>0</v>
      </c>
    </row>
    <row r="32" spans="1:11" x14ac:dyDescent="0.25">
      <c r="A32">
        <v>10</v>
      </c>
      <c r="B32">
        <v>4</v>
      </c>
      <c r="C32" s="1">
        <v>42125</v>
      </c>
      <c r="D32" s="6">
        <f t="shared" si="0"/>
        <v>5</v>
      </c>
      <c r="E32">
        <f>F33</f>
        <v>17200</v>
      </c>
      <c r="F32">
        <f>ROUNDUP(G31-K31+H31,0)</f>
        <v>14400</v>
      </c>
      <c r="G32">
        <f>ROUNDUP(IF(F32+I32-J32&gt;25000,25000,F32+I32-J32),0)</f>
        <v>17200</v>
      </c>
      <c r="H32">
        <f>IF(G32&lt;K32,25000-G32,0)</f>
        <v>0</v>
      </c>
      <c r="I32">
        <f t="shared" si="1"/>
        <v>2800</v>
      </c>
      <c r="J32">
        <f>ROUNDUP(IF(I32=0,0.03%*POWER(A32,1.5)*F32,0),0)</f>
        <v>0</v>
      </c>
      <c r="K32">
        <f>IF(AND(A32&gt;15,B32&lt;=0.61),IF(A32&gt;30,24000,12000),0)</f>
        <v>0</v>
      </c>
    </row>
    <row r="33" spans="1:11" x14ac:dyDescent="0.25">
      <c r="A33">
        <v>7</v>
      </c>
      <c r="B33">
        <v>5</v>
      </c>
      <c r="C33" s="1">
        <v>42126</v>
      </c>
      <c r="D33" s="6">
        <f t="shared" si="0"/>
        <v>5</v>
      </c>
      <c r="E33">
        <f>F34</f>
        <v>20700</v>
      </c>
      <c r="F33">
        <f>ROUNDUP(G32-K32+H32,0)</f>
        <v>17200</v>
      </c>
      <c r="G33">
        <f>ROUNDUP(IF(F33+I33-J33&gt;25000,25000,F33+I33-J33),0)</f>
        <v>20700</v>
      </c>
      <c r="H33">
        <f>IF(G33&lt;K33,25000-G33,0)</f>
        <v>0</v>
      </c>
      <c r="I33">
        <f t="shared" si="1"/>
        <v>3500</v>
      </c>
      <c r="J33">
        <f>ROUNDUP(IF(I33=0,0.03%*POWER(A33,1.5)*F33,0),0)</f>
        <v>0</v>
      </c>
      <c r="K33">
        <f>IF(AND(A33&gt;15,B33&lt;=0.61),IF(A33&gt;30,24000,12000),0)</f>
        <v>0</v>
      </c>
    </row>
    <row r="34" spans="1:11" x14ac:dyDescent="0.25">
      <c r="A34">
        <v>9</v>
      </c>
      <c r="B34">
        <v>4</v>
      </c>
      <c r="C34" s="1">
        <v>42127</v>
      </c>
      <c r="D34" s="6">
        <f t="shared" si="0"/>
        <v>5</v>
      </c>
      <c r="E34">
        <f>F35</f>
        <v>23500</v>
      </c>
      <c r="F34">
        <f>ROUNDUP(G33-K33+H33,0)</f>
        <v>20700</v>
      </c>
      <c r="G34">
        <f>ROUNDUP(IF(F34+I34-J34&gt;25000,25000,F34+I34-J34),0)</f>
        <v>23500</v>
      </c>
      <c r="H34">
        <f>IF(G34&lt;K34,25000-G34,0)</f>
        <v>0</v>
      </c>
      <c r="I34">
        <f t="shared" si="1"/>
        <v>2800</v>
      </c>
      <c r="J34">
        <f>ROUNDUP(IF(I34=0,0.03%*POWER(A34,1.5)*F34,0),0)</f>
        <v>0</v>
      </c>
      <c r="K34">
        <f>IF(AND(A34&gt;15,B34&lt;=0.61),IF(A34&gt;30,24000,12000),0)</f>
        <v>0</v>
      </c>
    </row>
    <row r="35" spans="1:11" x14ac:dyDescent="0.25">
      <c r="A35">
        <v>15</v>
      </c>
      <c r="B35">
        <v>0.4</v>
      </c>
      <c r="C35" s="1">
        <v>42128</v>
      </c>
      <c r="D35" s="6">
        <f t="shared" si="0"/>
        <v>5</v>
      </c>
      <c r="E35">
        <f>F36</f>
        <v>23780</v>
      </c>
      <c r="F35">
        <f>ROUNDUP(G34-K34+H34,0)</f>
        <v>23500</v>
      </c>
      <c r="G35">
        <f>ROUNDUP(IF(F35+I35-J35&gt;25000,25000,F35+I35-J35),0)</f>
        <v>23780</v>
      </c>
      <c r="H35">
        <f>IF(G35&lt;K35,25000-G35,0)</f>
        <v>0</v>
      </c>
      <c r="I35">
        <f t="shared" si="1"/>
        <v>280</v>
      </c>
      <c r="J35">
        <f>ROUNDUP(IF(I35=0,0.03%*POWER(A35,1.5)*F35,0),0)</f>
        <v>0</v>
      </c>
      <c r="K35">
        <f>IF(AND(A35&gt;15,B35&lt;=0.61),IF(A35&gt;30,24000,12000),0)</f>
        <v>0</v>
      </c>
    </row>
    <row r="36" spans="1:11" x14ac:dyDescent="0.25">
      <c r="A36">
        <v>18</v>
      </c>
      <c r="B36">
        <v>0.4</v>
      </c>
      <c r="C36" s="1">
        <v>42129</v>
      </c>
      <c r="D36" s="6">
        <f t="shared" si="0"/>
        <v>5</v>
      </c>
      <c r="E36">
        <f>F37</f>
        <v>12060</v>
      </c>
      <c r="F36">
        <f>ROUNDUP(G35-K35+H35,0)</f>
        <v>23780</v>
      </c>
      <c r="G36">
        <f>ROUNDUP(IF(F36+I36-J36&gt;25000,25000,F36+I36-J36),0)</f>
        <v>24060</v>
      </c>
      <c r="H36">
        <f>IF(G36&lt;K36,25000-G36,0)</f>
        <v>0</v>
      </c>
      <c r="I36">
        <f t="shared" si="1"/>
        <v>280</v>
      </c>
      <c r="J36">
        <f>ROUNDUP(IF(I36=0,0.03%*POWER(A36,1.5)*F36,0),0)</f>
        <v>0</v>
      </c>
      <c r="K36">
        <f>IF(AND(A36&gt;15,B36&lt;=0.61),IF(A36&gt;30,24000,12000),0)</f>
        <v>12000</v>
      </c>
    </row>
    <row r="37" spans="1:11" x14ac:dyDescent="0.25">
      <c r="A37" s="3">
        <v>16</v>
      </c>
      <c r="B37" s="3">
        <v>0</v>
      </c>
      <c r="C37" s="4">
        <v>42130</v>
      </c>
      <c r="D37" s="6">
        <f t="shared" si="0"/>
        <v>5</v>
      </c>
      <c r="E37">
        <f>F38</f>
        <v>13000</v>
      </c>
      <c r="F37" s="3">
        <f>ROUNDUP(G36-K36+H36,0)</f>
        <v>12060</v>
      </c>
      <c r="G37" s="3">
        <f>ROUNDUP(IF(F37+I37-J37&gt;25000,25000,F37+I37-J37),0)</f>
        <v>11828</v>
      </c>
      <c r="H37" s="5">
        <f>IF(G37&lt;K37,25000-G37,0)</f>
        <v>13172</v>
      </c>
      <c r="I37">
        <f t="shared" si="1"/>
        <v>0</v>
      </c>
      <c r="J37">
        <f>ROUNDUP(IF(I37=0,0.03%*POWER(A37,1.5)*F37,0),0)</f>
        <v>232</v>
      </c>
      <c r="K37">
        <f>IF(AND(A37&gt;15,B37&lt;=0.61),IF(A37&gt;30,24000,12000),0)</f>
        <v>12000</v>
      </c>
    </row>
    <row r="38" spans="1:11" x14ac:dyDescent="0.25">
      <c r="A38">
        <v>14</v>
      </c>
      <c r="B38">
        <v>0</v>
      </c>
      <c r="C38" s="1">
        <v>42131</v>
      </c>
      <c r="D38" s="6">
        <f t="shared" si="0"/>
        <v>5</v>
      </c>
      <c r="E38">
        <f>F39</f>
        <v>12795</v>
      </c>
      <c r="F38">
        <f>ROUNDUP(G37-K37+H37,0)</f>
        <v>13000</v>
      </c>
      <c r="G38">
        <f>ROUNDUP(IF(F38+I38-J38&gt;25000,25000,F38+I38-J38),0)</f>
        <v>12795</v>
      </c>
      <c r="H38">
        <f>IF(G38&lt;K38,25000-G38,0)</f>
        <v>0</v>
      </c>
      <c r="I38">
        <f t="shared" si="1"/>
        <v>0</v>
      </c>
      <c r="J38">
        <f>ROUNDUP(IF(I38=0,0.03%*POWER(A38,1.5)*F38,0),0)</f>
        <v>205</v>
      </c>
      <c r="K38">
        <f>IF(AND(A38&gt;15,B38&lt;=0.61),IF(A38&gt;30,24000,12000),0)</f>
        <v>0</v>
      </c>
    </row>
    <row r="39" spans="1:11" x14ac:dyDescent="0.25">
      <c r="A39">
        <v>10</v>
      </c>
      <c r="B39">
        <v>0</v>
      </c>
      <c r="C39" s="1">
        <v>42132</v>
      </c>
      <c r="D39" s="6">
        <f t="shared" si="0"/>
        <v>5</v>
      </c>
      <c r="E39">
        <f>F40</f>
        <v>12673</v>
      </c>
      <c r="F39">
        <f>ROUNDUP(G38-K38+H38,0)</f>
        <v>12795</v>
      </c>
      <c r="G39">
        <f>ROUNDUP(IF(F39+I39-J39&gt;25000,25000,F39+I39-J39),0)</f>
        <v>12673</v>
      </c>
      <c r="H39">
        <f>IF(G39&lt;K39,25000-G39,0)</f>
        <v>0</v>
      </c>
      <c r="I39">
        <f t="shared" si="1"/>
        <v>0</v>
      </c>
      <c r="J39">
        <f>ROUNDUP(IF(I39=0,0.03%*POWER(A39,1.5)*F39,0),0)</f>
        <v>122</v>
      </c>
      <c r="K39">
        <f>IF(AND(A39&gt;15,B39&lt;=0.61),IF(A39&gt;30,24000,12000),0)</f>
        <v>0</v>
      </c>
    </row>
    <row r="40" spans="1:11" x14ac:dyDescent="0.25">
      <c r="A40">
        <v>14</v>
      </c>
      <c r="B40">
        <v>0.3</v>
      </c>
      <c r="C40" s="1">
        <v>42133</v>
      </c>
      <c r="D40" s="6">
        <f t="shared" si="0"/>
        <v>5</v>
      </c>
      <c r="E40">
        <f>F41</f>
        <v>12883</v>
      </c>
      <c r="F40">
        <f>ROUNDUP(G39-K39+H39,0)</f>
        <v>12673</v>
      </c>
      <c r="G40">
        <f>ROUNDUP(IF(F40+I40-J40&gt;25000,25000,F40+I40-J40),0)</f>
        <v>12883</v>
      </c>
      <c r="H40">
        <f>IF(G40&lt;K40,25000-G40,0)</f>
        <v>0</v>
      </c>
      <c r="I40">
        <f t="shared" si="1"/>
        <v>210</v>
      </c>
      <c r="J40">
        <f>ROUNDUP(IF(I40=0,0.03%*POWER(A40,1.5)*F40,0),0)</f>
        <v>0</v>
      </c>
      <c r="K40">
        <f>IF(AND(A40&gt;15,B40&lt;=0.61),IF(A40&gt;30,24000,12000),0)</f>
        <v>0</v>
      </c>
    </row>
    <row r="41" spans="1:11" x14ac:dyDescent="0.25">
      <c r="A41">
        <v>12</v>
      </c>
      <c r="B41">
        <v>0.1</v>
      </c>
      <c r="C41" s="1">
        <v>42134</v>
      </c>
      <c r="D41" s="6">
        <f t="shared" si="0"/>
        <v>5</v>
      </c>
      <c r="E41">
        <f>F42</f>
        <v>12953</v>
      </c>
      <c r="F41">
        <f>ROUNDUP(G40-K40+H40,0)</f>
        <v>12883</v>
      </c>
      <c r="G41">
        <f>ROUNDUP(IF(F41+I41-J41&gt;25000,25000,F41+I41-J41),0)</f>
        <v>12953</v>
      </c>
      <c r="H41">
        <f>IF(G41&lt;K41,25000-G41,0)</f>
        <v>0</v>
      </c>
      <c r="I41">
        <f t="shared" si="1"/>
        <v>70</v>
      </c>
      <c r="J41">
        <f>ROUNDUP(IF(I41=0,0.03%*POWER(A41,1.5)*F41,0),0)</f>
        <v>0</v>
      </c>
      <c r="K41">
        <f>IF(AND(A41&gt;15,B41&lt;=0.61),IF(A41&gt;30,24000,12000),0)</f>
        <v>0</v>
      </c>
    </row>
    <row r="42" spans="1:11" x14ac:dyDescent="0.25">
      <c r="A42">
        <v>11</v>
      </c>
      <c r="B42">
        <v>0</v>
      </c>
      <c r="C42" s="1">
        <v>42135</v>
      </c>
      <c r="D42" s="6">
        <f t="shared" si="0"/>
        <v>5</v>
      </c>
      <c r="E42">
        <f>F43</f>
        <v>12811</v>
      </c>
      <c r="F42">
        <f>ROUNDUP(G41-K41+H41,0)</f>
        <v>12953</v>
      </c>
      <c r="G42">
        <f>ROUNDUP(IF(F42+I42-J42&gt;25000,25000,F42+I42-J42),0)</f>
        <v>12811</v>
      </c>
      <c r="H42">
        <f>IF(G42&lt;K42,25000-G42,0)</f>
        <v>0</v>
      </c>
      <c r="I42">
        <f t="shared" si="1"/>
        <v>0</v>
      </c>
      <c r="J42">
        <f>ROUNDUP(IF(I42=0,0.03%*POWER(A42,1.5)*F42,0),0)</f>
        <v>142</v>
      </c>
      <c r="K42">
        <f>IF(AND(A42&gt;15,B42&lt;=0.61),IF(A42&gt;30,24000,12000),0)</f>
        <v>0</v>
      </c>
    </row>
    <row r="43" spans="1:11" x14ac:dyDescent="0.25">
      <c r="A43">
        <v>16</v>
      </c>
      <c r="B43">
        <v>3</v>
      </c>
      <c r="C43" s="1">
        <v>42136</v>
      </c>
      <c r="D43" s="6">
        <f t="shared" si="0"/>
        <v>5</v>
      </c>
      <c r="E43">
        <f>F44</f>
        <v>14911</v>
      </c>
      <c r="F43">
        <f>ROUNDUP(G42-K42+H42,0)</f>
        <v>12811</v>
      </c>
      <c r="G43">
        <f>ROUNDUP(IF(F43+I43-J43&gt;25000,25000,F43+I43-J43),0)</f>
        <v>14911</v>
      </c>
      <c r="H43">
        <f>IF(G43&lt;K43,25000-G43,0)</f>
        <v>0</v>
      </c>
      <c r="I43">
        <f t="shared" si="1"/>
        <v>2100</v>
      </c>
      <c r="J43">
        <f>ROUNDUP(IF(I43=0,0.03%*POWER(A43,1.5)*F43,0),0)</f>
        <v>0</v>
      </c>
      <c r="K43">
        <f>IF(AND(A43&gt;15,B43&lt;=0.61),IF(A43&gt;30,24000,12000),0)</f>
        <v>0</v>
      </c>
    </row>
    <row r="44" spans="1:11" x14ac:dyDescent="0.25">
      <c r="A44">
        <v>12</v>
      </c>
      <c r="B44">
        <v>0</v>
      </c>
      <c r="C44" s="1">
        <v>42137</v>
      </c>
      <c r="D44" s="6">
        <f t="shared" si="0"/>
        <v>5</v>
      </c>
      <c r="E44">
        <f>F45</f>
        <v>14725</v>
      </c>
      <c r="F44">
        <f>ROUNDUP(G43-K43+H43,0)</f>
        <v>14911</v>
      </c>
      <c r="G44">
        <f>ROUNDUP(IF(F44+I44-J44&gt;25000,25000,F44+I44-J44),0)</f>
        <v>14725</v>
      </c>
      <c r="H44">
        <f>IF(G44&lt;K44,25000-G44,0)</f>
        <v>0</v>
      </c>
      <c r="I44">
        <f t="shared" si="1"/>
        <v>0</v>
      </c>
      <c r="J44">
        <f>ROUNDUP(IF(I44=0,0.03%*POWER(A44,1.5)*F44,0),0)</f>
        <v>186</v>
      </c>
      <c r="K44">
        <f>IF(AND(A44&gt;15,B44&lt;=0.61),IF(A44&gt;30,24000,12000),0)</f>
        <v>0</v>
      </c>
    </row>
    <row r="45" spans="1:11" x14ac:dyDescent="0.25">
      <c r="A45">
        <v>10</v>
      </c>
      <c r="B45">
        <v>0</v>
      </c>
      <c r="C45" s="1">
        <v>42138</v>
      </c>
      <c r="D45" s="6">
        <f t="shared" si="0"/>
        <v>5</v>
      </c>
      <c r="E45">
        <f>F46</f>
        <v>14585</v>
      </c>
      <c r="F45">
        <f>ROUNDUP(G44-K44+H44,0)</f>
        <v>14725</v>
      </c>
      <c r="G45">
        <f>ROUNDUP(IF(F45+I45-J45&gt;25000,25000,F45+I45-J45),0)</f>
        <v>14585</v>
      </c>
      <c r="H45">
        <f>IF(G45&lt;K45,25000-G45,0)</f>
        <v>0</v>
      </c>
      <c r="I45">
        <f t="shared" si="1"/>
        <v>0</v>
      </c>
      <c r="J45">
        <f>ROUNDUP(IF(I45=0,0.03%*POWER(A45,1.5)*F45,0),0)</f>
        <v>140</v>
      </c>
      <c r="K45">
        <f>IF(AND(A45&gt;15,B45&lt;=0.61),IF(A45&gt;30,24000,12000),0)</f>
        <v>0</v>
      </c>
    </row>
    <row r="46" spans="1:11" x14ac:dyDescent="0.25">
      <c r="A46">
        <v>12</v>
      </c>
      <c r="B46">
        <v>0</v>
      </c>
      <c r="C46" s="1">
        <v>42139</v>
      </c>
      <c r="D46" s="6">
        <f t="shared" si="0"/>
        <v>5</v>
      </c>
      <c r="E46">
        <f>F47</f>
        <v>14403</v>
      </c>
      <c r="F46">
        <f>ROUNDUP(G45-K45+H45,0)</f>
        <v>14585</v>
      </c>
      <c r="G46">
        <f>ROUNDUP(IF(F46+I46-J46&gt;25000,25000,F46+I46-J46),0)</f>
        <v>14403</v>
      </c>
      <c r="H46">
        <f>IF(G46&lt;K46,25000-G46,0)</f>
        <v>0</v>
      </c>
      <c r="I46">
        <f t="shared" si="1"/>
        <v>0</v>
      </c>
      <c r="J46">
        <f>ROUNDUP(IF(I46=0,0.03%*POWER(A46,1.5)*F46,0),0)</f>
        <v>182</v>
      </c>
      <c r="K46">
        <f>IF(AND(A46&gt;15,B46&lt;=0.61),IF(A46&gt;30,24000,12000),0)</f>
        <v>0</v>
      </c>
    </row>
    <row r="47" spans="1:11" x14ac:dyDescent="0.25">
      <c r="A47">
        <v>10</v>
      </c>
      <c r="B47">
        <v>1.8</v>
      </c>
      <c r="C47" s="1">
        <v>42140</v>
      </c>
      <c r="D47" s="6">
        <f t="shared" si="0"/>
        <v>5</v>
      </c>
      <c r="E47">
        <f>F48</f>
        <v>15663</v>
      </c>
      <c r="F47">
        <f>ROUNDUP(G46-K46+H46,0)</f>
        <v>14403</v>
      </c>
      <c r="G47">
        <f>ROUNDUP(IF(F47+I47-J47&gt;25000,25000,F47+I47-J47),0)</f>
        <v>15663</v>
      </c>
      <c r="H47">
        <f>IF(G47&lt;K47,25000-G47,0)</f>
        <v>0</v>
      </c>
      <c r="I47">
        <f t="shared" si="1"/>
        <v>1260</v>
      </c>
      <c r="J47">
        <f>ROUNDUP(IF(I47=0,0.03%*POWER(A47,1.5)*F47,0),0)</f>
        <v>0</v>
      </c>
      <c r="K47">
        <f>IF(AND(A47&gt;15,B47&lt;=0.61),IF(A47&gt;30,24000,12000),0)</f>
        <v>0</v>
      </c>
    </row>
    <row r="48" spans="1:11" x14ac:dyDescent="0.25">
      <c r="A48">
        <v>11</v>
      </c>
      <c r="B48">
        <v>2.8</v>
      </c>
      <c r="C48" s="1">
        <v>42141</v>
      </c>
      <c r="D48" s="6">
        <f t="shared" si="0"/>
        <v>5</v>
      </c>
      <c r="E48">
        <f>F49</f>
        <v>17623</v>
      </c>
      <c r="F48">
        <f>ROUNDUP(G47-K47+H47,0)</f>
        <v>15663</v>
      </c>
      <c r="G48">
        <f>ROUNDUP(IF(F48+I48-J48&gt;25000,25000,F48+I48-J48),0)</f>
        <v>17623</v>
      </c>
      <c r="H48">
        <f>IF(G48&lt;K48,25000-G48,0)</f>
        <v>0</v>
      </c>
      <c r="I48">
        <f t="shared" si="1"/>
        <v>1959.9999999999998</v>
      </c>
      <c r="J48">
        <f>ROUNDUP(IF(I48=0,0.03%*POWER(A48,1.5)*F48,0),0)</f>
        <v>0</v>
      </c>
      <c r="K48">
        <f>IF(AND(A48&gt;15,B48&lt;=0.61),IF(A48&gt;30,24000,12000),0)</f>
        <v>0</v>
      </c>
    </row>
    <row r="49" spans="1:11" x14ac:dyDescent="0.25">
      <c r="A49">
        <v>12</v>
      </c>
      <c r="B49">
        <v>1.9</v>
      </c>
      <c r="C49" s="1">
        <v>42142</v>
      </c>
      <c r="D49" s="6">
        <f t="shared" si="0"/>
        <v>5</v>
      </c>
      <c r="E49">
        <f>F50</f>
        <v>18953</v>
      </c>
      <c r="F49">
        <f>ROUNDUP(G48-K48+H48,0)</f>
        <v>17623</v>
      </c>
      <c r="G49">
        <f>ROUNDUP(IF(F49+I49-J49&gt;25000,25000,F49+I49-J49),0)</f>
        <v>18953</v>
      </c>
      <c r="H49">
        <f>IF(G49&lt;K49,25000-G49,0)</f>
        <v>0</v>
      </c>
      <c r="I49">
        <f t="shared" si="1"/>
        <v>1330</v>
      </c>
      <c r="J49">
        <f>ROUNDUP(IF(I49=0,0.03%*POWER(A49,1.5)*F49,0),0)</f>
        <v>0</v>
      </c>
      <c r="K49">
        <f>IF(AND(A49&gt;15,B49&lt;=0.61),IF(A49&gt;30,24000,12000),0)</f>
        <v>0</v>
      </c>
    </row>
    <row r="50" spans="1:11" x14ac:dyDescent="0.25">
      <c r="A50">
        <v>16</v>
      </c>
      <c r="B50">
        <v>2.2000000000000002</v>
      </c>
      <c r="C50" s="1">
        <v>42143</v>
      </c>
      <c r="D50" s="6">
        <f t="shared" si="0"/>
        <v>5</v>
      </c>
      <c r="E50">
        <f>F51</f>
        <v>20493</v>
      </c>
      <c r="F50">
        <f>ROUNDUP(G49-K49+H49,0)</f>
        <v>18953</v>
      </c>
      <c r="G50">
        <f>ROUNDUP(IF(F50+I50-J50&gt;25000,25000,F50+I50-J50),0)</f>
        <v>20493</v>
      </c>
      <c r="H50">
        <f>IF(G50&lt;K50,25000-G50,0)</f>
        <v>0</v>
      </c>
      <c r="I50">
        <f t="shared" si="1"/>
        <v>1540.0000000000002</v>
      </c>
      <c r="J50">
        <f>ROUNDUP(IF(I50=0,0.03%*POWER(A50,1.5)*F50,0),0)</f>
        <v>0</v>
      </c>
      <c r="K50">
        <f>IF(AND(A50&gt;15,B50&lt;=0.61),IF(A50&gt;30,24000,12000),0)</f>
        <v>0</v>
      </c>
    </row>
    <row r="51" spans="1:11" x14ac:dyDescent="0.25">
      <c r="A51">
        <v>13</v>
      </c>
      <c r="B51">
        <v>2.2999999999999998</v>
      </c>
      <c r="C51" s="1">
        <v>42144</v>
      </c>
      <c r="D51" s="6">
        <f t="shared" si="0"/>
        <v>5</v>
      </c>
      <c r="E51">
        <f>F52</f>
        <v>22103</v>
      </c>
      <c r="F51">
        <f>ROUNDUP(G50-K50+H50,0)</f>
        <v>20493</v>
      </c>
      <c r="G51">
        <f>ROUNDUP(IF(F51+I51-J51&gt;25000,25000,F51+I51-J51),0)</f>
        <v>22103</v>
      </c>
      <c r="H51">
        <f>IF(G51&lt;K51,25000-G51,0)</f>
        <v>0</v>
      </c>
      <c r="I51">
        <f t="shared" si="1"/>
        <v>1609.9999999999998</v>
      </c>
      <c r="J51">
        <f>ROUNDUP(IF(I51=0,0.03%*POWER(A51,1.5)*F51,0),0)</f>
        <v>0</v>
      </c>
      <c r="K51">
        <f>IF(AND(A51&gt;15,B51&lt;=0.61),IF(A51&gt;30,24000,12000),0)</f>
        <v>0</v>
      </c>
    </row>
    <row r="52" spans="1:11" x14ac:dyDescent="0.25">
      <c r="A52">
        <v>11</v>
      </c>
      <c r="B52">
        <v>5.4</v>
      </c>
      <c r="C52" s="1">
        <v>42145</v>
      </c>
      <c r="D52" s="6">
        <f t="shared" si="0"/>
        <v>5</v>
      </c>
      <c r="E52">
        <f>F53</f>
        <v>25000</v>
      </c>
      <c r="F52">
        <f>ROUNDUP(G51-K51+H51,0)</f>
        <v>22103</v>
      </c>
      <c r="G52">
        <f>ROUNDUP(IF(F52+I52-J52&gt;25000,25000,F52+I52-J52),0)</f>
        <v>25000</v>
      </c>
      <c r="H52">
        <f>IF(G52&lt;K52,25000-G52,0)</f>
        <v>0</v>
      </c>
      <c r="I52">
        <f t="shared" si="1"/>
        <v>3780.0000000000005</v>
      </c>
      <c r="J52">
        <f>ROUNDUP(IF(I52=0,0.03%*POWER(A52,1.5)*F52,0),0)</f>
        <v>0</v>
      </c>
      <c r="K52">
        <f>IF(AND(A52&gt;15,B52&lt;=0.61),IF(A52&gt;30,24000,12000),0)</f>
        <v>0</v>
      </c>
    </row>
    <row r="53" spans="1:11" x14ac:dyDescent="0.25">
      <c r="A53">
        <v>12</v>
      </c>
      <c r="B53">
        <v>5.5</v>
      </c>
      <c r="C53" s="1">
        <v>42146</v>
      </c>
      <c r="D53" s="6">
        <f t="shared" si="0"/>
        <v>5</v>
      </c>
      <c r="E53">
        <f>F54</f>
        <v>25000</v>
      </c>
      <c r="F53">
        <f>ROUNDUP(G52-K52+H52,0)</f>
        <v>25000</v>
      </c>
      <c r="G53">
        <f>ROUNDUP(IF(F53+I53-J53&gt;25000,25000,F53+I53-J53),0)</f>
        <v>25000</v>
      </c>
      <c r="H53">
        <f>IF(G53&lt;K53,25000-G53,0)</f>
        <v>0</v>
      </c>
      <c r="I53">
        <f t="shared" si="1"/>
        <v>3850</v>
      </c>
      <c r="J53">
        <f>ROUNDUP(IF(I53=0,0.03%*POWER(A53,1.5)*F53,0),0)</f>
        <v>0</v>
      </c>
      <c r="K53">
        <f>IF(AND(A53&gt;15,B53&lt;=0.61),IF(A53&gt;30,24000,12000),0)</f>
        <v>0</v>
      </c>
    </row>
    <row r="54" spans="1:11" x14ac:dyDescent="0.25">
      <c r="A54">
        <v>12</v>
      </c>
      <c r="B54">
        <v>5.2</v>
      </c>
      <c r="C54" s="1">
        <v>42147</v>
      </c>
      <c r="D54" s="6">
        <f t="shared" si="0"/>
        <v>5</v>
      </c>
      <c r="E54">
        <f>F55</f>
        <v>25000</v>
      </c>
      <c r="F54">
        <f>ROUNDUP(G53-K53+H53,0)</f>
        <v>25000</v>
      </c>
      <c r="G54">
        <f>ROUNDUP(IF(F54+I54-J54&gt;25000,25000,F54+I54-J54),0)</f>
        <v>25000</v>
      </c>
      <c r="H54">
        <f>IF(G54&lt;K54,25000-G54,0)</f>
        <v>0</v>
      </c>
      <c r="I54">
        <f t="shared" si="1"/>
        <v>3640</v>
      </c>
      <c r="J54">
        <f>ROUNDUP(IF(I54=0,0.03%*POWER(A54,1.5)*F54,0),0)</f>
        <v>0</v>
      </c>
      <c r="K54">
        <f>IF(AND(A54&gt;15,B54&lt;=0.61),IF(A54&gt;30,24000,12000),0)</f>
        <v>0</v>
      </c>
    </row>
    <row r="55" spans="1:11" x14ac:dyDescent="0.25">
      <c r="A55">
        <v>14</v>
      </c>
      <c r="B55">
        <v>3</v>
      </c>
      <c r="C55" s="1">
        <v>42148</v>
      </c>
      <c r="D55" s="6">
        <f t="shared" si="0"/>
        <v>5</v>
      </c>
      <c r="E55">
        <f>F56</f>
        <v>25000</v>
      </c>
      <c r="F55">
        <f>ROUNDUP(G54-K54+H54,0)</f>
        <v>25000</v>
      </c>
      <c r="G55">
        <f>ROUNDUP(IF(F55+I55-J55&gt;25000,25000,F55+I55-J55),0)</f>
        <v>25000</v>
      </c>
      <c r="H55">
        <f>IF(G55&lt;K55,25000-G55,0)</f>
        <v>0</v>
      </c>
      <c r="I55">
        <f t="shared" si="1"/>
        <v>2100</v>
      </c>
      <c r="J55">
        <f>ROUNDUP(IF(I55=0,0.03%*POWER(A55,1.5)*F55,0),0)</f>
        <v>0</v>
      </c>
      <c r="K55">
        <f>IF(AND(A55&gt;15,B55&lt;=0.61),IF(A55&gt;30,24000,12000),0)</f>
        <v>0</v>
      </c>
    </row>
    <row r="56" spans="1:11" x14ac:dyDescent="0.25">
      <c r="A56">
        <v>15</v>
      </c>
      <c r="B56">
        <v>0</v>
      </c>
      <c r="C56" s="1">
        <v>42149</v>
      </c>
      <c r="D56" s="6">
        <f t="shared" si="0"/>
        <v>5</v>
      </c>
      <c r="E56">
        <f>F57</f>
        <v>24564</v>
      </c>
      <c r="F56">
        <f>ROUNDUP(G55-K55+H55,0)</f>
        <v>25000</v>
      </c>
      <c r="G56">
        <f>ROUNDUP(IF(F56+I56-J56&gt;25000,25000,F56+I56-J56),0)</f>
        <v>24564</v>
      </c>
      <c r="H56">
        <f>IF(G56&lt;K56,25000-G56,0)</f>
        <v>0</v>
      </c>
      <c r="I56">
        <f t="shared" si="1"/>
        <v>0</v>
      </c>
      <c r="J56">
        <f>ROUNDUP(IF(I56=0,0.03%*POWER(A56,1.5)*F56,0),0)</f>
        <v>436</v>
      </c>
      <c r="K56">
        <f>IF(AND(A56&gt;15,B56&lt;=0.61),IF(A56&gt;30,24000,12000),0)</f>
        <v>0</v>
      </c>
    </row>
    <row r="57" spans="1:11" x14ac:dyDescent="0.25">
      <c r="A57">
        <v>14</v>
      </c>
      <c r="B57">
        <v>0</v>
      </c>
      <c r="C57" s="1">
        <v>42150</v>
      </c>
      <c r="D57" s="6">
        <f t="shared" si="0"/>
        <v>5</v>
      </c>
      <c r="E57">
        <f>F58</f>
        <v>24177</v>
      </c>
      <c r="F57">
        <f>ROUNDUP(G56-K56+H56,0)</f>
        <v>24564</v>
      </c>
      <c r="G57">
        <f>ROUNDUP(IF(F57+I57-J57&gt;25000,25000,F57+I57-J57),0)</f>
        <v>24177</v>
      </c>
      <c r="H57">
        <f>IF(G57&lt;K57,25000-G57,0)</f>
        <v>0</v>
      </c>
      <c r="I57">
        <f t="shared" si="1"/>
        <v>0</v>
      </c>
      <c r="J57">
        <f>ROUNDUP(IF(I57=0,0.03%*POWER(A57,1.5)*F57,0),0)</f>
        <v>387</v>
      </c>
      <c r="K57">
        <f>IF(AND(A57&gt;15,B57&lt;=0.61),IF(A57&gt;30,24000,12000),0)</f>
        <v>0</v>
      </c>
    </row>
    <row r="58" spans="1:11" x14ac:dyDescent="0.25">
      <c r="A58">
        <v>10</v>
      </c>
      <c r="B58">
        <v>0</v>
      </c>
      <c r="C58" s="1">
        <v>42151</v>
      </c>
      <c r="D58" s="6">
        <f t="shared" si="0"/>
        <v>5</v>
      </c>
      <c r="E58">
        <f>F59</f>
        <v>23947</v>
      </c>
      <c r="F58">
        <f>ROUNDUP(G57-K57+H57,0)</f>
        <v>24177</v>
      </c>
      <c r="G58">
        <f>ROUNDUP(IF(F58+I58-J58&gt;25000,25000,F58+I58-J58),0)</f>
        <v>23947</v>
      </c>
      <c r="H58">
        <f>IF(G58&lt;K58,25000-G58,0)</f>
        <v>0</v>
      </c>
      <c r="I58">
        <f t="shared" si="1"/>
        <v>0</v>
      </c>
      <c r="J58">
        <f>ROUNDUP(IF(I58=0,0.03%*POWER(A58,1.5)*F58,0),0)</f>
        <v>230</v>
      </c>
      <c r="K58">
        <f>IF(AND(A58&gt;15,B58&lt;=0.61),IF(A58&gt;30,24000,12000),0)</f>
        <v>0</v>
      </c>
    </row>
    <row r="59" spans="1:11" x14ac:dyDescent="0.25">
      <c r="A59">
        <v>12</v>
      </c>
      <c r="B59">
        <v>0.1</v>
      </c>
      <c r="C59" s="1">
        <v>42152</v>
      </c>
      <c r="D59" s="6">
        <f t="shared" si="0"/>
        <v>5</v>
      </c>
      <c r="E59">
        <f>F60</f>
        <v>24017</v>
      </c>
      <c r="F59">
        <f>ROUNDUP(G58-K58+H58,0)</f>
        <v>23947</v>
      </c>
      <c r="G59">
        <f>ROUNDUP(IF(F59+I59-J59&gt;25000,25000,F59+I59-J59),0)</f>
        <v>24017</v>
      </c>
      <c r="H59">
        <f>IF(G59&lt;K59,25000-G59,0)</f>
        <v>0</v>
      </c>
      <c r="I59">
        <f t="shared" si="1"/>
        <v>70</v>
      </c>
      <c r="J59">
        <f>ROUNDUP(IF(I59=0,0.03%*POWER(A59,1.5)*F59,0),0)</f>
        <v>0</v>
      </c>
      <c r="K59">
        <f>IF(AND(A59&gt;15,B59&lt;=0.61),IF(A59&gt;30,24000,12000),0)</f>
        <v>0</v>
      </c>
    </row>
    <row r="60" spans="1:11" x14ac:dyDescent="0.25">
      <c r="A60">
        <v>14</v>
      </c>
      <c r="B60">
        <v>0</v>
      </c>
      <c r="C60" s="1">
        <v>42153</v>
      </c>
      <c r="D60" s="6">
        <f t="shared" si="0"/>
        <v>5</v>
      </c>
      <c r="E60">
        <f>F61</f>
        <v>23639</v>
      </c>
      <c r="F60">
        <f>ROUNDUP(G59-K59+H59,0)</f>
        <v>24017</v>
      </c>
      <c r="G60">
        <f>ROUNDUP(IF(F60+I60-J60&gt;25000,25000,F60+I60-J60),0)</f>
        <v>23639</v>
      </c>
      <c r="H60">
        <f>IF(G60&lt;K60,25000-G60,0)</f>
        <v>0</v>
      </c>
      <c r="I60">
        <f t="shared" si="1"/>
        <v>0</v>
      </c>
      <c r="J60">
        <f>ROUNDUP(IF(I60=0,0.03%*POWER(A60,1.5)*F60,0),0)</f>
        <v>378</v>
      </c>
      <c r="K60">
        <f>IF(AND(A60&gt;15,B60&lt;=0.61),IF(A60&gt;30,24000,12000),0)</f>
        <v>0</v>
      </c>
    </row>
    <row r="61" spans="1:11" x14ac:dyDescent="0.25">
      <c r="A61">
        <v>13</v>
      </c>
      <c r="B61">
        <v>0</v>
      </c>
      <c r="C61" s="1">
        <v>42154</v>
      </c>
      <c r="D61" s="6">
        <f t="shared" si="0"/>
        <v>5</v>
      </c>
      <c r="E61">
        <f>F62</f>
        <v>23306</v>
      </c>
      <c r="F61">
        <f>ROUNDUP(G60-K60+H60,0)</f>
        <v>23639</v>
      </c>
      <c r="G61">
        <f>ROUNDUP(IF(F61+I61-J61&gt;25000,25000,F61+I61-J61),0)</f>
        <v>23306</v>
      </c>
      <c r="H61">
        <f>IF(G61&lt;K61,25000-G61,0)</f>
        <v>0</v>
      </c>
      <c r="I61">
        <f t="shared" si="1"/>
        <v>0</v>
      </c>
      <c r="J61">
        <f>ROUNDUP(IF(I61=0,0.03%*POWER(A61,1.5)*F61,0),0)</f>
        <v>333</v>
      </c>
      <c r="K61">
        <f>IF(AND(A61&gt;15,B61&lt;=0.61),IF(A61&gt;30,24000,12000),0)</f>
        <v>0</v>
      </c>
    </row>
    <row r="62" spans="1:11" x14ac:dyDescent="0.25">
      <c r="A62">
        <v>12</v>
      </c>
      <c r="B62">
        <v>0</v>
      </c>
      <c r="C62" s="1">
        <v>42155</v>
      </c>
      <c r="D62" s="6">
        <f t="shared" si="0"/>
        <v>5</v>
      </c>
      <c r="E62">
        <f>F63</f>
        <v>23015</v>
      </c>
      <c r="F62">
        <f>ROUNDUP(G61-K61+H61,0)</f>
        <v>23306</v>
      </c>
      <c r="G62">
        <f>ROUNDUP(IF(F62+I62-J62&gt;25000,25000,F62+I62-J62),0)</f>
        <v>23015</v>
      </c>
      <c r="H62">
        <f>IF(G62&lt;K62,25000-G62,0)</f>
        <v>0</v>
      </c>
      <c r="I62">
        <f t="shared" si="1"/>
        <v>0</v>
      </c>
      <c r="J62">
        <f>ROUNDUP(IF(I62=0,0.03%*POWER(A62,1.5)*F62,0),0)</f>
        <v>291</v>
      </c>
      <c r="K62">
        <f>IF(AND(A62&gt;15,B62&lt;=0.61),IF(A62&gt;30,24000,12000),0)</f>
        <v>0</v>
      </c>
    </row>
    <row r="63" spans="1:11" x14ac:dyDescent="0.25">
      <c r="A63">
        <v>18</v>
      </c>
      <c r="B63">
        <v>4</v>
      </c>
      <c r="C63" s="1">
        <v>42156</v>
      </c>
      <c r="D63" s="6">
        <f t="shared" si="0"/>
        <v>6</v>
      </c>
      <c r="E63">
        <f>F64</f>
        <v>25000</v>
      </c>
      <c r="F63">
        <f>ROUNDUP(G62-K62+H62,0)</f>
        <v>23015</v>
      </c>
      <c r="G63">
        <f>ROUNDUP(IF(F63+I63-J63&gt;25000,25000,F63+I63-J63),0)</f>
        <v>25000</v>
      </c>
      <c r="H63">
        <f>IF(G63&lt;K63,25000-G63,0)</f>
        <v>0</v>
      </c>
      <c r="I63">
        <f t="shared" si="1"/>
        <v>2800</v>
      </c>
      <c r="J63">
        <f>ROUNDUP(IF(I63=0,0.03%*POWER(A63,1.5)*F63,0),0)</f>
        <v>0</v>
      </c>
      <c r="K63">
        <f>IF(AND(A63&gt;15,B63&lt;=0.61),IF(A63&gt;30,24000,12000),0)</f>
        <v>0</v>
      </c>
    </row>
    <row r="64" spans="1:11" x14ac:dyDescent="0.25">
      <c r="A64">
        <v>18</v>
      </c>
      <c r="B64">
        <v>3</v>
      </c>
      <c r="C64" s="1">
        <v>42157</v>
      </c>
      <c r="D64" s="6">
        <f t="shared" si="0"/>
        <v>6</v>
      </c>
      <c r="E64">
        <f>F65</f>
        <v>25000</v>
      </c>
      <c r="F64">
        <f>ROUNDUP(G63-K63+H63,0)</f>
        <v>25000</v>
      </c>
      <c r="G64">
        <f>ROUNDUP(IF(F64+I64-J64&gt;25000,25000,F64+I64-J64),0)</f>
        <v>25000</v>
      </c>
      <c r="H64">
        <f>IF(G64&lt;K64,25000-G64,0)</f>
        <v>0</v>
      </c>
      <c r="I64">
        <f t="shared" si="1"/>
        <v>2100</v>
      </c>
      <c r="J64">
        <f>ROUNDUP(IF(I64=0,0.03%*POWER(A64,1.5)*F64,0),0)</f>
        <v>0</v>
      </c>
      <c r="K64">
        <f>IF(AND(A64&gt;15,B64&lt;=0.61),IF(A64&gt;30,24000,12000),0)</f>
        <v>0</v>
      </c>
    </row>
    <row r="65" spans="1:11" x14ac:dyDescent="0.25">
      <c r="A65">
        <v>22</v>
      </c>
      <c r="B65">
        <v>0</v>
      </c>
      <c r="C65" s="1">
        <v>42158</v>
      </c>
      <c r="D65" s="6">
        <f t="shared" si="0"/>
        <v>6</v>
      </c>
      <c r="E65">
        <f>F66</f>
        <v>12226</v>
      </c>
      <c r="F65">
        <f>ROUNDUP(G64-K64+H64,0)</f>
        <v>25000</v>
      </c>
      <c r="G65">
        <f>ROUNDUP(IF(F65+I65-J65&gt;25000,25000,F65+I65-J65),0)</f>
        <v>24226</v>
      </c>
      <c r="H65">
        <f>IF(G65&lt;K65,25000-G65,0)</f>
        <v>0</v>
      </c>
      <c r="I65">
        <f t="shared" si="1"/>
        <v>0</v>
      </c>
      <c r="J65">
        <f>ROUNDUP(IF(I65=0,0.03%*POWER(A65,1.5)*F65,0),0)</f>
        <v>774</v>
      </c>
      <c r="K65">
        <f>IF(AND(A65&gt;15,B65&lt;=0.61),IF(A65&gt;30,24000,12000),0)</f>
        <v>12000</v>
      </c>
    </row>
    <row r="66" spans="1:11" x14ac:dyDescent="0.25">
      <c r="A66">
        <v>15</v>
      </c>
      <c r="B66">
        <v>0</v>
      </c>
      <c r="C66" s="1">
        <v>42159</v>
      </c>
      <c r="D66" s="6">
        <f t="shared" si="0"/>
        <v>6</v>
      </c>
      <c r="E66">
        <f>F67</f>
        <v>12012</v>
      </c>
      <c r="F66">
        <f>ROUNDUP(G65-K65+H65,0)</f>
        <v>12226</v>
      </c>
      <c r="G66">
        <f>ROUNDUP(IF(F66+I66-J66&gt;25000,25000,F66+I66-J66),0)</f>
        <v>12012</v>
      </c>
      <c r="H66">
        <f>IF(G66&lt;K66,25000-G66,0)</f>
        <v>0</v>
      </c>
      <c r="I66">
        <f t="shared" si="1"/>
        <v>0</v>
      </c>
      <c r="J66">
        <f>ROUNDUP(IF(I66=0,0.03%*POWER(A66,1.5)*F66,0),0)</f>
        <v>214</v>
      </c>
      <c r="K66">
        <f>IF(AND(A66&gt;15,B66&lt;=0.61),IF(A66&gt;30,24000,12000),0)</f>
        <v>0</v>
      </c>
    </row>
    <row r="67" spans="1:11" x14ac:dyDescent="0.25">
      <c r="A67">
        <v>18</v>
      </c>
      <c r="B67">
        <v>0</v>
      </c>
      <c r="C67" s="1">
        <v>42160</v>
      </c>
      <c r="D67" s="6">
        <f t="shared" ref="D67:D130" si="2">MONTH(C67)</f>
        <v>6</v>
      </c>
      <c r="E67">
        <f>F68</f>
        <v>13000</v>
      </c>
      <c r="F67">
        <f>ROUNDUP(G66-K66+H66,0)</f>
        <v>12012</v>
      </c>
      <c r="G67">
        <f>ROUNDUP(IF(F67+I67-J67&gt;25000,25000,F67+I67-J67),0)</f>
        <v>11736</v>
      </c>
      <c r="H67">
        <f>IF(G67&lt;K67,25000-G67,0)</f>
        <v>13264</v>
      </c>
      <c r="I67">
        <f t="shared" ref="I67:I130" si="3">700*B67</f>
        <v>0</v>
      </c>
      <c r="J67">
        <f>ROUNDUP(IF(I67=0,0.03%*POWER(A67,1.5)*F67,0),0)</f>
        <v>276</v>
      </c>
      <c r="K67">
        <f>IF(AND(A67&gt;15,B67&lt;=0.61),IF(A67&gt;30,24000,12000),0)</f>
        <v>12000</v>
      </c>
    </row>
    <row r="68" spans="1:11" x14ac:dyDescent="0.25">
      <c r="A68">
        <v>22</v>
      </c>
      <c r="B68">
        <v>0</v>
      </c>
      <c r="C68" s="1">
        <v>42161</v>
      </c>
      <c r="D68" s="6">
        <f t="shared" si="2"/>
        <v>6</v>
      </c>
      <c r="E68">
        <f>F69</f>
        <v>597</v>
      </c>
      <c r="F68">
        <f>ROUNDUP(G67-K67+H67,0)</f>
        <v>13000</v>
      </c>
      <c r="G68">
        <f>ROUNDUP(IF(F68+I68-J68&gt;25000,25000,F68+I68-J68),0)</f>
        <v>12597</v>
      </c>
      <c r="H68">
        <f>IF(G68&lt;K68,25000-G68,0)</f>
        <v>0</v>
      </c>
      <c r="I68">
        <f t="shared" si="3"/>
        <v>0</v>
      </c>
      <c r="J68">
        <f>ROUNDUP(IF(I68=0,0.03%*POWER(A68,1.5)*F68,0),0)</f>
        <v>403</v>
      </c>
      <c r="K68">
        <f>IF(AND(A68&gt;15,B68&lt;=0.61),IF(A68&gt;30,24000,12000),0)</f>
        <v>12000</v>
      </c>
    </row>
    <row r="69" spans="1:11" x14ac:dyDescent="0.25">
      <c r="A69">
        <v>14</v>
      </c>
      <c r="B69">
        <v>8</v>
      </c>
      <c r="C69" s="1">
        <v>42162</v>
      </c>
      <c r="D69" s="6">
        <f t="shared" si="2"/>
        <v>6</v>
      </c>
      <c r="E69">
        <f>F70</f>
        <v>6197</v>
      </c>
      <c r="F69">
        <f>ROUNDUP(G68-K68+H68,0)</f>
        <v>597</v>
      </c>
      <c r="G69">
        <f>ROUNDUP(IF(F69+I69-J69&gt;25000,25000,F69+I69-J69),0)</f>
        <v>6197</v>
      </c>
      <c r="H69">
        <f>IF(G69&lt;K69,25000-G69,0)</f>
        <v>0</v>
      </c>
      <c r="I69">
        <f t="shared" si="3"/>
        <v>5600</v>
      </c>
      <c r="J69">
        <f>ROUNDUP(IF(I69=0,0.03%*POWER(A69,1.5)*F69,0),0)</f>
        <v>0</v>
      </c>
      <c r="K69">
        <f>IF(AND(A69&gt;15,B69&lt;=0.61),IF(A69&gt;30,24000,12000),0)</f>
        <v>0</v>
      </c>
    </row>
    <row r="70" spans="1:11" x14ac:dyDescent="0.25">
      <c r="A70">
        <v>14</v>
      </c>
      <c r="B70">
        <v>5.9</v>
      </c>
      <c r="C70" s="1">
        <v>42163</v>
      </c>
      <c r="D70" s="6">
        <f t="shared" si="2"/>
        <v>6</v>
      </c>
      <c r="E70">
        <f>F71</f>
        <v>10327</v>
      </c>
      <c r="F70">
        <f>ROUNDUP(G69-K69+H69,0)</f>
        <v>6197</v>
      </c>
      <c r="G70">
        <f>ROUNDUP(IF(F70+I70-J70&gt;25000,25000,F70+I70-J70),0)</f>
        <v>10327</v>
      </c>
      <c r="H70">
        <f>IF(G70&lt;K70,25000-G70,0)</f>
        <v>0</v>
      </c>
      <c r="I70">
        <f t="shared" si="3"/>
        <v>4130</v>
      </c>
      <c r="J70">
        <f>ROUNDUP(IF(I70=0,0.03%*POWER(A70,1.5)*F70,0),0)</f>
        <v>0</v>
      </c>
      <c r="K70">
        <f>IF(AND(A70&gt;15,B70&lt;=0.61),IF(A70&gt;30,24000,12000),0)</f>
        <v>0</v>
      </c>
    </row>
    <row r="71" spans="1:11" x14ac:dyDescent="0.25">
      <c r="A71">
        <v>12</v>
      </c>
      <c r="B71">
        <v>5</v>
      </c>
      <c r="C71" s="1">
        <v>42164</v>
      </c>
      <c r="D71" s="6">
        <f t="shared" si="2"/>
        <v>6</v>
      </c>
      <c r="E71">
        <f>F72</f>
        <v>13827</v>
      </c>
      <c r="F71">
        <f>ROUNDUP(G70-K70+H70,0)</f>
        <v>10327</v>
      </c>
      <c r="G71">
        <f>ROUNDUP(IF(F71+I71-J71&gt;25000,25000,F71+I71-J71),0)</f>
        <v>13827</v>
      </c>
      <c r="H71">
        <f>IF(G71&lt;K71,25000-G71,0)</f>
        <v>0</v>
      </c>
      <c r="I71">
        <f t="shared" si="3"/>
        <v>3500</v>
      </c>
      <c r="J71">
        <f>ROUNDUP(IF(I71=0,0.03%*POWER(A71,1.5)*F71,0),0)</f>
        <v>0</v>
      </c>
      <c r="K71">
        <f>IF(AND(A71&gt;15,B71&lt;=0.61),IF(A71&gt;30,24000,12000),0)</f>
        <v>0</v>
      </c>
    </row>
    <row r="72" spans="1:11" x14ac:dyDescent="0.25">
      <c r="A72">
        <v>16</v>
      </c>
      <c r="B72">
        <v>0</v>
      </c>
      <c r="C72" s="1">
        <v>42165</v>
      </c>
      <c r="D72" s="6">
        <f t="shared" si="2"/>
        <v>6</v>
      </c>
      <c r="E72">
        <f>F73</f>
        <v>1561</v>
      </c>
      <c r="F72">
        <f>ROUNDUP(G71-K71+H71,0)</f>
        <v>13827</v>
      </c>
      <c r="G72">
        <f>ROUNDUP(IF(F72+I72-J72&gt;25000,25000,F72+I72-J72),0)</f>
        <v>13561</v>
      </c>
      <c r="H72">
        <f>IF(G72&lt;K72,25000-G72,0)</f>
        <v>0</v>
      </c>
      <c r="I72">
        <f t="shared" si="3"/>
        <v>0</v>
      </c>
      <c r="J72">
        <f>ROUNDUP(IF(I72=0,0.03%*POWER(A72,1.5)*F72,0),0)</f>
        <v>266</v>
      </c>
      <c r="K72">
        <f>IF(AND(A72&gt;15,B72&lt;=0.61),IF(A72&gt;30,24000,12000),0)</f>
        <v>12000</v>
      </c>
    </row>
    <row r="73" spans="1:11" x14ac:dyDescent="0.25">
      <c r="A73">
        <v>16</v>
      </c>
      <c r="B73">
        <v>0</v>
      </c>
      <c r="C73" s="1">
        <v>42166</v>
      </c>
      <c r="D73" s="6">
        <f t="shared" si="2"/>
        <v>6</v>
      </c>
      <c r="E73">
        <f>F74</f>
        <v>13000</v>
      </c>
      <c r="F73">
        <f>ROUNDUP(G72-K72+H72,0)</f>
        <v>1561</v>
      </c>
      <c r="G73">
        <f>ROUNDUP(IF(F73+I73-J73&gt;25000,25000,F73+I73-J73),0)</f>
        <v>1531</v>
      </c>
      <c r="H73">
        <f>IF(G73&lt;K73,25000-G73,0)</f>
        <v>23469</v>
      </c>
      <c r="I73">
        <f t="shared" si="3"/>
        <v>0</v>
      </c>
      <c r="J73">
        <f>ROUNDUP(IF(I73=0,0.03%*POWER(A73,1.5)*F73,0),0)</f>
        <v>30</v>
      </c>
      <c r="K73">
        <f>IF(AND(A73&gt;15,B73&lt;=0.61),IF(A73&gt;30,24000,12000),0)</f>
        <v>12000</v>
      </c>
    </row>
    <row r="74" spans="1:11" x14ac:dyDescent="0.25">
      <c r="A74">
        <v>18</v>
      </c>
      <c r="B74">
        <v>5</v>
      </c>
      <c r="C74" s="1">
        <v>42167</v>
      </c>
      <c r="D74" s="6">
        <f t="shared" si="2"/>
        <v>6</v>
      </c>
      <c r="E74">
        <f>F75</f>
        <v>16500</v>
      </c>
      <c r="F74">
        <f>ROUNDUP(G73-K73+H73,0)</f>
        <v>13000</v>
      </c>
      <c r="G74">
        <f>ROUNDUP(IF(F74+I74-J74&gt;25000,25000,F74+I74-J74),0)</f>
        <v>16500</v>
      </c>
      <c r="H74">
        <f>IF(G74&lt;K74,25000-G74,0)</f>
        <v>0</v>
      </c>
      <c r="I74">
        <f t="shared" si="3"/>
        <v>3500</v>
      </c>
      <c r="J74">
        <f>ROUNDUP(IF(I74=0,0.03%*POWER(A74,1.5)*F74,0),0)</f>
        <v>0</v>
      </c>
      <c r="K74">
        <f>IF(AND(A74&gt;15,B74&lt;=0.61),IF(A74&gt;30,24000,12000),0)</f>
        <v>0</v>
      </c>
    </row>
    <row r="75" spans="1:11" x14ac:dyDescent="0.25">
      <c r="A75">
        <v>19</v>
      </c>
      <c r="B75">
        <v>1</v>
      </c>
      <c r="C75" s="1">
        <v>42168</v>
      </c>
      <c r="D75" s="6">
        <f t="shared" si="2"/>
        <v>6</v>
      </c>
      <c r="E75">
        <f>F76</f>
        <v>17200</v>
      </c>
      <c r="F75">
        <f>ROUNDUP(G74-K74+H74,0)</f>
        <v>16500</v>
      </c>
      <c r="G75">
        <f>ROUNDUP(IF(F75+I75-J75&gt;25000,25000,F75+I75-J75),0)</f>
        <v>17200</v>
      </c>
      <c r="H75">
        <f>IF(G75&lt;K75,25000-G75,0)</f>
        <v>0</v>
      </c>
      <c r="I75">
        <f t="shared" si="3"/>
        <v>700</v>
      </c>
      <c r="J75">
        <f>ROUNDUP(IF(I75=0,0.03%*POWER(A75,1.5)*F75,0),0)</f>
        <v>0</v>
      </c>
      <c r="K75">
        <f>IF(AND(A75&gt;15,B75&lt;=0.61),IF(A75&gt;30,24000,12000),0)</f>
        <v>0</v>
      </c>
    </row>
    <row r="76" spans="1:11" x14ac:dyDescent="0.25">
      <c r="A76">
        <v>22</v>
      </c>
      <c r="B76">
        <v>0</v>
      </c>
      <c r="C76" s="1">
        <v>42169</v>
      </c>
      <c r="D76" s="6">
        <f t="shared" si="2"/>
        <v>6</v>
      </c>
      <c r="E76">
        <f>F77</f>
        <v>4667</v>
      </c>
      <c r="F76">
        <f>ROUNDUP(G75-K75+H75,0)</f>
        <v>17200</v>
      </c>
      <c r="G76">
        <f>ROUNDUP(IF(F76+I76-J76&gt;25000,25000,F76+I76-J76),0)</f>
        <v>16667</v>
      </c>
      <c r="H76">
        <f>IF(G76&lt;K76,25000-G76,0)</f>
        <v>0</v>
      </c>
      <c r="I76">
        <f t="shared" si="3"/>
        <v>0</v>
      </c>
      <c r="J76">
        <f>ROUNDUP(IF(I76=0,0.03%*POWER(A76,1.5)*F76,0),0)</f>
        <v>533</v>
      </c>
      <c r="K76">
        <f>IF(AND(A76&gt;15,B76&lt;=0.61),IF(A76&gt;30,24000,12000),0)</f>
        <v>12000</v>
      </c>
    </row>
    <row r="77" spans="1:11" x14ac:dyDescent="0.25">
      <c r="A77">
        <v>16</v>
      </c>
      <c r="B77">
        <v>0</v>
      </c>
      <c r="C77" s="1">
        <v>42170</v>
      </c>
      <c r="D77" s="6">
        <f t="shared" si="2"/>
        <v>6</v>
      </c>
      <c r="E77">
        <f>F78</f>
        <v>13000</v>
      </c>
      <c r="F77">
        <f>ROUNDUP(G76-K76+H76,0)</f>
        <v>4667</v>
      </c>
      <c r="G77">
        <f>ROUNDUP(IF(F77+I77-J77&gt;25000,25000,F77+I77-J77),0)</f>
        <v>4577</v>
      </c>
      <c r="H77">
        <f>IF(G77&lt;K77,25000-G77,0)</f>
        <v>20423</v>
      </c>
      <c r="I77">
        <f t="shared" si="3"/>
        <v>0</v>
      </c>
      <c r="J77">
        <f>ROUNDUP(IF(I77=0,0.03%*POWER(A77,1.5)*F77,0),0)</f>
        <v>90</v>
      </c>
      <c r="K77">
        <f>IF(AND(A77&gt;15,B77&lt;=0.61),IF(A77&gt;30,24000,12000),0)</f>
        <v>12000</v>
      </c>
    </row>
    <row r="78" spans="1:11" x14ac:dyDescent="0.25">
      <c r="A78">
        <v>12</v>
      </c>
      <c r="B78">
        <v>0</v>
      </c>
      <c r="C78" s="1">
        <v>42171</v>
      </c>
      <c r="D78" s="6">
        <f t="shared" si="2"/>
        <v>6</v>
      </c>
      <c r="E78">
        <f>F79</f>
        <v>12837</v>
      </c>
      <c r="F78">
        <f>ROUNDUP(G77-K77+H77,0)</f>
        <v>13000</v>
      </c>
      <c r="G78">
        <f>ROUNDUP(IF(F78+I78-J78&gt;25000,25000,F78+I78-J78),0)</f>
        <v>12837</v>
      </c>
      <c r="H78">
        <f>IF(G78&lt;K78,25000-G78,0)</f>
        <v>0</v>
      </c>
      <c r="I78">
        <f t="shared" si="3"/>
        <v>0</v>
      </c>
      <c r="J78">
        <f>ROUNDUP(IF(I78=0,0.03%*POWER(A78,1.5)*F78,0),0)</f>
        <v>163</v>
      </c>
      <c r="K78">
        <f>IF(AND(A78&gt;15,B78&lt;=0.61),IF(A78&gt;30,24000,12000),0)</f>
        <v>0</v>
      </c>
    </row>
    <row r="79" spans="1:11" x14ac:dyDescent="0.25">
      <c r="A79">
        <v>14</v>
      </c>
      <c r="B79">
        <v>0</v>
      </c>
      <c r="C79" s="1">
        <v>42172</v>
      </c>
      <c r="D79" s="6">
        <f t="shared" si="2"/>
        <v>6</v>
      </c>
      <c r="E79">
        <f>F80</f>
        <v>12635</v>
      </c>
      <c r="F79">
        <f>ROUNDUP(G78-K78+H78,0)</f>
        <v>12837</v>
      </c>
      <c r="G79">
        <f>ROUNDUP(IF(F79+I79-J79&gt;25000,25000,F79+I79-J79),0)</f>
        <v>12635</v>
      </c>
      <c r="H79">
        <f>IF(G79&lt;K79,25000-G79,0)</f>
        <v>0</v>
      </c>
      <c r="I79">
        <f t="shared" si="3"/>
        <v>0</v>
      </c>
      <c r="J79">
        <f>ROUNDUP(IF(I79=0,0.03%*POWER(A79,1.5)*F79,0),0)</f>
        <v>202</v>
      </c>
      <c r="K79">
        <f>IF(AND(A79&gt;15,B79&lt;=0.61),IF(A79&gt;30,24000,12000),0)</f>
        <v>0</v>
      </c>
    </row>
    <row r="80" spans="1:11" x14ac:dyDescent="0.25">
      <c r="A80">
        <v>16</v>
      </c>
      <c r="B80">
        <v>0.3</v>
      </c>
      <c r="C80" s="1">
        <v>42173</v>
      </c>
      <c r="D80" s="6">
        <f t="shared" si="2"/>
        <v>6</v>
      </c>
      <c r="E80">
        <f>F81</f>
        <v>845</v>
      </c>
      <c r="F80">
        <f>ROUNDUP(G79-K79+H79,0)</f>
        <v>12635</v>
      </c>
      <c r="G80">
        <f>ROUNDUP(IF(F80+I80-J80&gt;25000,25000,F80+I80-J80),0)</f>
        <v>12845</v>
      </c>
      <c r="H80">
        <f>IF(G80&lt;K80,25000-G80,0)</f>
        <v>0</v>
      </c>
      <c r="I80">
        <f t="shared" si="3"/>
        <v>210</v>
      </c>
      <c r="J80">
        <f>ROUNDUP(IF(I80=0,0.03%*POWER(A80,1.5)*F80,0),0)</f>
        <v>0</v>
      </c>
      <c r="K80">
        <f>IF(AND(A80&gt;15,B80&lt;=0.61),IF(A80&gt;30,24000,12000),0)</f>
        <v>12000</v>
      </c>
    </row>
    <row r="81" spans="1:11" x14ac:dyDescent="0.25">
      <c r="A81">
        <v>12</v>
      </c>
      <c r="B81">
        <v>3</v>
      </c>
      <c r="C81" s="1">
        <v>42174</v>
      </c>
      <c r="D81" s="6">
        <f t="shared" si="2"/>
        <v>6</v>
      </c>
      <c r="E81">
        <f>F82</f>
        <v>2945</v>
      </c>
      <c r="F81">
        <f>ROUNDUP(G80-K80+H80,0)</f>
        <v>845</v>
      </c>
      <c r="G81">
        <f>ROUNDUP(IF(F81+I81-J81&gt;25000,25000,F81+I81-J81),0)</f>
        <v>2945</v>
      </c>
      <c r="H81">
        <f>IF(G81&lt;K81,25000-G81,0)</f>
        <v>0</v>
      </c>
      <c r="I81">
        <f t="shared" si="3"/>
        <v>2100</v>
      </c>
      <c r="J81">
        <f>ROUNDUP(IF(I81=0,0.03%*POWER(A81,1.5)*F81,0),0)</f>
        <v>0</v>
      </c>
      <c r="K81">
        <f>IF(AND(A81&gt;15,B81&lt;=0.61),IF(A81&gt;30,24000,12000),0)</f>
        <v>0</v>
      </c>
    </row>
    <row r="82" spans="1:11" x14ac:dyDescent="0.25">
      <c r="A82">
        <v>13</v>
      </c>
      <c r="B82">
        <v>2</v>
      </c>
      <c r="C82" s="1">
        <v>42175</v>
      </c>
      <c r="D82" s="6">
        <f t="shared" si="2"/>
        <v>6</v>
      </c>
      <c r="E82">
        <f>F83</f>
        <v>4345</v>
      </c>
      <c r="F82">
        <f>ROUNDUP(G81-K81+H81,0)</f>
        <v>2945</v>
      </c>
      <c r="G82">
        <f>ROUNDUP(IF(F82+I82-J82&gt;25000,25000,F82+I82-J82),0)</f>
        <v>4345</v>
      </c>
      <c r="H82">
        <f>IF(G82&lt;K82,25000-G82,0)</f>
        <v>0</v>
      </c>
      <c r="I82">
        <f t="shared" si="3"/>
        <v>1400</v>
      </c>
      <c r="J82">
        <f>ROUNDUP(IF(I82=0,0.03%*POWER(A82,1.5)*F82,0),0)</f>
        <v>0</v>
      </c>
      <c r="K82">
        <f>IF(AND(A82&gt;15,B82&lt;=0.61),IF(A82&gt;30,24000,12000),0)</f>
        <v>0</v>
      </c>
    </row>
    <row r="83" spans="1:11" x14ac:dyDescent="0.25">
      <c r="A83">
        <v>12</v>
      </c>
      <c r="B83">
        <v>0</v>
      </c>
      <c r="C83" s="1">
        <v>42176</v>
      </c>
      <c r="D83" s="6">
        <f t="shared" si="2"/>
        <v>6</v>
      </c>
      <c r="E83">
        <f>F84</f>
        <v>4290</v>
      </c>
      <c r="F83">
        <f>ROUNDUP(G82-K82+H82,0)</f>
        <v>4345</v>
      </c>
      <c r="G83">
        <f>ROUNDUP(IF(F83+I83-J83&gt;25000,25000,F83+I83-J83),0)</f>
        <v>4290</v>
      </c>
      <c r="H83">
        <f>IF(G83&lt;K83,25000-G83,0)</f>
        <v>0</v>
      </c>
      <c r="I83">
        <f t="shared" si="3"/>
        <v>0</v>
      </c>
      <c r="J83">
        <f>ROUNDUP(IF(I83=0,0.03%*POWER(A83,1.5)*F83,0),0)</f>
        <v>55</v>
      </c>
      <c r="K83">
        <f>IF(AND(A83&gt;15,B83&lt;=0.61),IF(A83&gt;30,24000,12000),0)</f>
        <v>0</v>
      </c>
    </row>
    <row r="84" spans="1:11" x14ac:dyDescent="0.25">
      <c r="A84">
        <v>12</v>
      </c>
      <c r="B84">
        <v>3</v>
      </c>
      <c r="C84" s="1">
        <v>42177</v>
      </c>
      <c r="D84" s="6">
        <f t="shared" si="2"/>
        <v>6</v>
      </c>
      <c r="E84">
        <f>F85</f>
        <v>6390</v>
      </c>
      <c r="F84">
        <f>ROUNDUP(G83-K83+H83,0)</f>
        <v>4290</v>
      </c>
      <c r="G84">
        <f>ROUNDUP(IF(F84+I84-J84&gt;25000,25000,F84+I84-J84),0)</f>
        <v>6390</v>
      </c>
      <c r="H84">
        <f>IF(G84&lt;K84,25000-G84,0)</f>
        <v>0</v>
      </c>
      <c r="I84">
        <f t="shared" si="3"/>
        <v>2100</v>
      </c>
      <c r="J84">
        <f>ROUNDUP(IF(I84=0,0.03%*POWER(A84,1.5)*F84,0),0)</f>
        <v>0</v>
      </c>
      <c r="K84">
        <f>IF(AND(A84&gt;15,B84&lt;=0.61),IF(A84&gt;30,24000,12000),0)</f>
        <v>0</v>
      </c>
    </row>
    <row r="85" spans="1:11" x14ac:dyDescent="0.25">
      <c r="A85">
        <v>13</v>
      </c>
      <c r="B85">
        <v>3</v>
      </c>
      <c r="C85" s="1">
        <v>42178</v>
      </c>
      <c r="D85" s="6">
        <f t="shared" si="2"/>
        <v>6</v>
      </c>
      <c r="E85">
        <f>F86</f>
        <v>8490</v>
      </c>
      <c r="F85">
        <f>ROUNDUP(G84-K84+H84,0)</f>
        <v>6390</v>
      </c>
      <c r="G85">
        <f>ROUNDUP(IF(F85+I85-J85&gt;25000,25000,F85+I85-J85),0)</f>
        <v>8490</v>
      </c>
      <c r="H85">
        <f>IF(G85&lt;K85,25000-G85,0)</f>
        <v>0</v>
      </c>
      <c r="I85">
        <f t="shared" si="3"/>
        <v>2100</v>
      </c>
      <c r="J85">
        <f>ROUNDUP(IF(I85=0,0.03%*POWER(A85,1.5)*F85,0),0)</f>
        <v>0</v>
      </c>
      <c r="K85">
        <f>IF(AND(A85&gt;15,B85&lt;=0.61),IF(A85&gt;30,24000,12000),0)</f>
        <v>0</v>
      </c>
    </row>
    <row r="86" spans="1:11" x14ac:dyDescent="0.25">
      <c r="A86">
        <v>12</v>
      </c>
      <c r="B86">
        <v>0</v>
      </c>
      <c r="C86" s="1">
        <v>42179</v>
      </c>
      <c r="D86" s="6">
        <f t="shared" si="2"/>
        <v>6</v>
      </c>
      <c r="E86">
        <f>F87</f>
        <v>8384</v>
      </c>
      <c r="F86">
        <f>ROUNDUP(G85-K85+H85,0)</f>
        <v>8490</v>
      </c>
      <c r="G86">
        <f>ROUNDUP(IF(F86+I86-J86&gt;25000,25000,F86+I86-J86),0)</f>
        <v>8384</v>
      </c>
      <c r="H86">
        <f>IF(G86&lt;K86,25000-G86,0)</f>
        <v>0</v>
      </c>
      <c r="I86">
        <f t="shared" si="3"/>
        <v>0</v>
      </c>
      <c r="J86">
        <f>ROUNDUP(IF(I86=0,0.03%*POWER(A86,1.5)*F86,0),0)</f>
        <v>106</v>
      </c>
      <c r="K86">
        <f>IF(AND(A86&gt;15,B86&lt;=0.61),IF(A86&gt;30,24000,12000),0)</f>
        <v>0</v>
      </c>
    </row>
    <row r="87" spans="1:11" x14ac:dyDescent="0.25">
      <c r="A87">
        <v>16</v>
      </c>
      <c r="B87">
        <v>0</v>
      </c>
      <c r="C87" s="1">
        <v>42180</v>
      </c>
      <c r="D87" s="6">
        <f t="shared" si="2"/>
        <v>6</v>
      </c>
      <c r="E87">
        <f>F88</f>
        <v>13000</v>
      </c>
      <c r="F87">
        <f>ROUNDUP(G86-K86+H86,0)</f>
        <v>8384</v>
      </c>
      <c r="G87">
        <f>ROUNDUP(IF(F87+I87-J87&gt;25000,25000,F87+I87-J87),0)</f>
        <v>8223</v>
      </c>
      <c r="H87">
        <f>IF(G87&lt;K87,25000-G87,0)</f>
        <v>16777</v>
      </c>
      <c r="I87">
        <f t="shared" si="3"/>
        <v>0</v>
      </c>
      <c r="J87">
        <f>ROUNDUP(IF(I87=0,0.03%*POWER(A87,1.5)*F87,0),0)</f>
        <v>161</v>
      </c>
      <c r="K87">
        <f>IF(AND(A87&gt;15,B87&lt;=0.61),IF(A87&gt;30,24000,12000),0)</f>
        <v>12000</v>
      </c>
    </row>
    <row r="88" spans="1:11" x14ac:dyDescent="0.25">
      <c r="A88">
        <v>16</v>
      </c>
      <c r="B88">
        <v>7</v>
      </c>
      <c r="C88" s="1">
        <v>42181</v>
      </c>
      <c r="D88" s="6">
        <f t="shared" si="2"/>
        <v>6</v>
      </c>
      <c r="E88">
        <f>F89</f>
        <v>17900</v>
      </c>
      <c r="F88">
        <f>ROUNDUP(G87-K87+H87,0)</f>
        <v>13000</v>
      </c>
      <c r="G88">
        <f>ROUNDUP(IF(F88+I88-J88&gt;25000,25000,F88+I88-J88),0)</f>
        <v>17900</v>
      </c>
      <c r="H88">
        <f>IF(G88&lt;K88,25000-G88,0)</f>
        <v>0</v>
      </c>
      <c r="I88">
        <f t="shared" si="3"/>
        <v>4900</v>
      </c>
      <c r="J88">
        <f>ROUNDUP(IF(I88=0,0.03%*POWER(A88,1.5)*F88,0),0)</f>
        <v>0</v>
      </c>
      <c r="K88">
        <f>IF(AND(A88&gt;15,B88&lt;=0.61),IF(A88&gt;30,24000,12000),0)</f>
        <v>0</v>
      </c>
    </row>
    <row r="89" spans="1:11" x14ac:dyDescent="0.25">
      <c r="A89">
        <v>18</v>
      </c>
      <c r="B89">
        <v>6</v>
      </c>
      <c r="C89" s="1">
        <v>42182</v>
      </c>
      <c r="D89" s="6">
        <f t="shared" si="2"/>
        <v>6</v>
      </c>
      <c r="E89">
        <f>F90</f>
        <v>22100</v>
      </c>
      <c r="F89">
        <f>ROUNDUP(G88-K88+H88,0)</f>
        <v>17900</v>
      </c>
      <c r="G89">
        <f>ROUNDUP(IF(F89+I89-J89&gt;25000,25000,F89+I89-J89),0)</f>
        <v>22100</v>
      </c>
      <c r="H89">
        <f>IF(G89&lt;K89,25000-G89,0)</f>
        <v>0</v>
      </c>
      <c r="I89">
        <f t="shared" si="3"/>
        <v>4200</v>
      </c>
      <c r="J89">
        <f>ROUNDUP(IF(I89=0,0.03%*POWER(A89,1.5)*F89,0),0)</f>
        <v>0</v>
      </c>
      <c r="K89">
        <f>IF(AND(A89&gt;15,B89&lt;=0.61),IF(A89&gt;30,24000,12000),0)</f>
        <v>0</v>
      </c>
    </row>
    <row r="90" spans="1:11" x14ac:dyDescent="0.25">
      <c r="A90">
        <v>16</v>
      </c>
      <c r="B90">
        <v>0</v>
      </c>
      <c r="C90" s="1">
        <v>42183</v>
      </c>
      <c r="D90" s="6">
        <f t="shared" si="2"/>
        <v>6</v>
      </c>
      <c r="E90">
        <f>F91</f>
        <v>9675</v>
      </c>
      <c r="F90">
        <f>ROUNDUP(G89-K89+H89,0)</f>
        <v>22100</v>
      </c>
      <c r="G90">
        <f>ROUNDUP(IF(F90+I90-J90&gt;25000,25000,F90+I90-J90),0)</f>
        <v>21675</v>
      </c>
      <c r="H90">
        <f>IF(G90&lt;K90,25000-G90,0)</f>
        <v>0</v>
      </c>
      <c r="I90">
        <f t="shared" si="3"/>
        <v>0</v>
      </c>
      <c r="J90">
        <f>ROUNDUP(IF(I90=0,0.03%*POWER(A90,1.5)*F90,0),0)</f>
        <v>425</v>
      </c>
      <c r="K90">
        <f>IF(AND(A90&gt;15,B90&lt;=0.61),IF(A90&gt;30,24000,12000),0)</f>
        <v>12000</v>
      </c>
    </row>
    <row r="91" spans="1:11" x14ac:dyDescent="0.25">
      <c r="A91">
        <v>16</v>
      </c>
      <c r="B91">
        <v>0</v>
      </c>
      <c r="C91" s="1">
        <v>42184</v>
      </c>
      <c r="D91" s="6">
        <f t="shared" si="2"/>
        <v>6</v>
      </c>
      <c r="E91">
        <f>F92</f>
        <v>13000</v>
      </c>
      <c r="F91">
        <f>ROUNDUP(G90-K90+H90,0)</f>
        <v>9675</v>
      </c>
      <c r="G91">
        <f>ROUNDUP(IF(F91+I91-J91&gt;25000,25000,F91+I91-J91),0)</f>
        <v>9489</v>
      </c>
      <c r="H91">
        <f>IF(G91&lt;K91,25000-G91,0)</f>
        <v>15511</v>
      </c>
      <c r="I91">
        <f t="shared" si="3"/>
        <v>0</v>
      </c>
      <c r="J91">
        <f>ROUNDUP(IF(I91=0,0.03%*POWER(A91,1.5)*F91,0),0)</f>
        <v>186</v>
      </c>
      <c r="K91">
        <f>IF(AND(A91&gt;15,B91&lt;=0.61),IF(A91&gt;30,24000,12000),0)</f>
        <v>12000</v>
      </c>
    </row>
    <row r="92" spans="1:11" x14ac:dyDescent="0.25">
      <c r="A92">
        <v>19</v>
      </c>
      <c r="B92">
        <v>0</v>
      </c>
      <c r="C92" s="1">
        <v>42185</v>
      </c>
      <c r="D92" s="6">
        <f t="shared" si="2"/>
        <v>6</v>
      </c>
      <c r="E92">
        <f>F93</f>
        <v>677</v>
      </c>
      <c r="F92">
        <f>ROUNDUP(G91-K91+H91,0)</f>
        <v>13000</v>
      </c>
      <c r="G92">
        <f>ROUNDUP(IF(F92+I92-J92&gt;25000,25000,F92+I92-J92),0)</f>
        <v>12677</v>
      </c>
      <c r="H92">
        <f>IF(G92&lt;K92,25000-G92,0)</f>
        <v>0</v>
      </c>
      <c r="I92">
        <f t="shared" si="3"/>
        <v>0</v>
      </c>
      <c r="J92">
        <f>ROUNDUP(IF(I92=0,0.03%*POWER(A92,1.5)*F92,0),0)</f>
        <v>323</v>
      </c>
      <c r="K92">
        <f>IF(AND(A92&gt;15,B92&lt;=0.61),IF(A92&gt;30,24000,12000),0)</f>
        <v>12000</v>
      </c>
    </row>
    <row r="93" spans="1:11" x14ac:dyDescent="0.25">
      <c r="A93">
        <v>18</v>
      </c>
      <c r="B93">
        <v>0</v>
      </c>
      <c r="C93" s="1">
        <v>42186</v>
      </c>
      <c r="D93" s="6">
        <f t="shared" si="2"/>
        <v>7</v>
      </c>
      <c r="E93">
        <f>F94</f>
        <v>13000</v>
      </c>
      <c r="F93">
        <f>ROUNDUP(G92-K92+H92,0)</f>
        <v>677</v>
      </c>
      <c r="G93">
        <f>ROUNDUP(IF(F93+I93-J93&gt;25000,25000,F93+I93-J93),0)</f>
        <v>661</v>
      </c>
      <c r="H93">
        <f>IF(G93&lt;K93,25000-G93,0)</f>
        <v>24339</v>
      </c>
      <c r="I93">
        <f t="shared" si="3"/>
        <v>0</v>
      </c>
      <c r="J93">
        <f>ROUNDUP(IF(I93=0,0.03%*POWER(A93,1.5)*F93,0),0)</f>
        <v>16</v>
      </c>
      <c r="K93">
        <f>IF(AND(A93&gt;15,B93&lt;=0.61),IF(A93&gt;30,24000,12000),0)</f>
        <v>12000</v>
      </c>
    </row>
    <row r="94" spans="1:11" x14ac:dyDescent="0.25">
      <c r="A94">
        <v>20</v>
      </c>
      <c r="B94">
        <v>0</v>
      </c>
      <c r="C94" s="1">
        <v>42187</v>
      </c>
      <c r="D94" s="6">
        <f t="shared" si="2"/>
        <v>7</v>
      </c>
      <c r="E94">
        <f>F95</f>
        <v>651</v>
      </c>
      <c r="F94">
        <f>ROUNDUP(G93-K93+H93,0)</f>
        <v>13000</v>
      </c>
      <c r="G94">
        <f>ROUNDUP(IF(F94+I94-J94&gt;25000,25000,F94+I94-J94),0)</f>
        <v>12651</v>
      </c>
      <c r="H94">
        <f>IF(G94&lt;K94,25000-G94,0)</f>
        <v>0</v>
      </c>
      <c r="I94">
        <f t="shared" si="3"/>
        <v>0</v>
      </c>
      <c r="J94">
        <f>ROUNDUP(IF(I94=0,0.03%*POWER(A94,1.5)*F94,0),0)</f>
        <v>349</v>
      </c>
      <c r="K94">
        <f>IF(AND(A94&gt;15,B94&lt;=0.61),IF(A94&gt;30,24000,12000),0)</f>
        <v>12000</v>
      </c>
    </row>
    <row r="95" spans="1:11" x14ac:dyDescent="0.25">
      <c r="A95">
        <v>22</v>
      </c>
      <c r="B95">
        <v>0</v>
      </c>
      <c r="C95" s="1">
        <v>42188</v>
      </c>
      <c r="D95" s="6">
        <f t="shared" si="2"/>
        <v>7</v>
      </c>
      <c r="E95">
        <f>F96</f>
        <v>13000</v>
      </c>
      <c r="F95">
        <f>ROUNDUP(G94-K94+H94,0)</f>
        <v>651</v>
      </c>
      <c r="G95">
        <f>ROUNDUP(IF(F95+I95-J95&gt;25000,25000,F95+I95-J95),0)</f>
        <v>630</v>
      </c>
      <c r="H95">
        <f>IF(G95&lt;K95,25000-G95,0)</f>
        <v>24370</v>
      </c>
      <c r="I95">
        <f t="shared" si="3"/>
        <v>0</v>
      </c>
      <c r="J95">
        <f>ROUNDUP(IF(I95=0,0.03%*POWER(A95,1.5)*F95,0),0)</f>
        <v>21</v>
      </c>
      <c r="K95">
        <f>IF(AND(A95&gt;15,B95&lt;=0.61),IF(A95&gt;30,24000,12000),0)</f>
        <v>12000</v>
      </c>
    </row>
    <row r="96" spans="1:11" x14ac:dyDescent="0.25">
      <c r="A96">
        <v>25</v>
      </c>
      <c r="B96">
        <v>0</v>
      </c>
      <c r="C96" s="1">
        <v>42189</v>
      </c>
      <c r="D96" s="6">
        <f t="shared" si="2"/>
        <v>7</v>
      </c>
      <c r="E96">
        <f>F97</f>
        <v>512</v>
      </c>
      <c r="F96">
        <f>ROUNDUP(G95-K95+H95,0)</f>
        <v>13000</v>
      </c>
      <c r="G96">
        <f>ROUNDUP(IF(F96+I96-J96&gt;25000,25000,F96+I96-J96),0)</f>
        <v>12512</v>
      </c>
      <c r="H96">
        <f>IF(G96&lt;K96,25000-G96,0)</f>
        <v>0</v>
      </c>
      <c r="I96">
        <f t="shared" si="3"/>
        <v>0</v>
      </c>
      <c r="J96">
        <f>ROUNDUP(IF(I96=0,0.03%*POWER(A96,1.5)*F96,0),0)</f>
        <v>488</v>
      </c>
      <c r="K96">
        <f>IF(AND(A96&gt;15,B96&lt;=0.61),IF(A96&gt;30,24000,12000),0)</f>
        <v>12000</v>
      </c>
    </row>
    <row r="97" spans="1:11" x14ac:dyDescent="0.25">
      <c r="A97">
        <v>26</v>
      </c>
      <c r="B97">
        <v>0</v>
      </c>
      <c r="C97" s="1">
        <v>42190</v>
      </c>
      <c r="D97" s="6">
        <f t="shared" si="2"/>
        <v>7</v>
      </c>
      <c r="E97">
        <f>F98</f>
        <v>13000</v>
      </c>
      <c r="F97">
        <f>ROUNDUP(G96-K96+H96,0)</f>
        <v>512</v>
      </c>
      <c r="G97">
        <f>ROUNDUP(IF(F97+I97-J97&gt;25000,25000,F97+I97-J97),0)</f>
        <v>491</v>
      </c>
      <c r="H97">
        <f>IF(G97&lt;K97,25000-G97,0)</f>
        <v>24509</v>
      </c>
      <c r="I97">
        <f t="shared" si="3"/>
        <v>0</v>
      </c>
      <c r="J97">
        <f>ROUNDUP(IF(I97=0,0.03%*POWER(A97,1.5)*F97,0),0)</f>
        <v>21</v>
      </c>
      <c r="K97">
        <f>IF(AND(A97&gt;15,B97&lt;=0.61),IF(A97&gt;30,24000,12000),0)</f>
        <v>12000</v>
      </c>
    </row>
    <row r="98" spans="1:11" x14ac:dyDescent="0.25">
      <c r="A98">
        <v>22</v>
      </c>
      <c r="B98">
        <v>0</v>
      </c>
      <c r="C98" s="1">
        <v>42191</v>
      </c>
      <c r="D98" s="6">
        <f t="shared" si="2"/>
        <v>7</v>
      </c>
      <c r="E98">
        <f>F99</f>
        <v>597</v>
      </c>
      <c r="F98">
        <f>ROUNDUP(G97-K97+H97,0)</f>
        <v>13000</v>
      </c>
      <c r="G98">
        <f>ROUNDUP(IF(F98+I98-J98&gt;25000,25000,F98+I98-J98),0)</f>
        <v>12597</v>
      </c>
      <c r="H98">
        <f>IF(G98&lt;K98,25000-G98,0)</f>
        <v>0</v>
      </c>
      <c r="I98">
        <f t="shared" si="3"/>
        <v>0</v>
      </c>
      <c r="J98">
        <f>ROUNDUP(IF(I98=0,0.03%*POWER(A98,1.5)*F98,0),0)</f>
        <v>403</v>
      </c>
      <c r="K98">
        <f>IF(AND(A98&gt;15,B98&lt;=0.61),IF(A98&gt;30,24000,12000),0)</f>
        <v>12000</v>
      </c>
    </row>
    <row r="99" spans="1:11" x14ac:dyDescent="0.25">
      <c r="A99">
        <v>22</v>
      </c>
      <c r="B99">
        <v>18</v>
      </c>
      <c r="C99" s="1">
        <v>42192</v>
      </c>
      <c r="D99" s="6">
        <f t="shared" si="2"/>
        <v>7</v>
      </c>
      <c r="E99">
        <f>F100</f>
        <v>13197</v>
      </c>
      <c r="F99">
        <f>ROUNDUP(G98-K98+H98,0)</f>
        <v>597</v>
      </c>
      <c r="G99">
        <f>ROUNDUP(IF(F99+I99-J99&gt;25000,25000,F99+I99-J99),0)</f>
        <v>13197</v>
      </c>
      <c r="H99">
        <f>IF(G99&lt;K99,25000-G99,0)</f>
        <v>0</v>
      </c>
      <c r="I99">
        <f t="shared" si="3"/>
        <v>12600</v>
      </c>
      <c r="J99">
        <f>ROUNDUP(IF(I99=0,0.03%*POWER(A99,1.5)*F99,0),0)</f>
        <v>0</v>
      </c>
      <c r="K99">
        <f>IF(AND(A99&gt;15,B99&lt;=0.61),IF(A99&gt;30,24000,12000),0)</f>
        <v>0</v>
      </c>
    </row>
    <row r="100" spans="1:11" x14ac:dyDescent="0.25">
      <c r="A100">
        <v>20</v>
      </c>
      <c r="B100">
        <v>3</v>
      </c>
      <c r="C100" s="1">
        <v>42193</v>
      </c>
      <c r="D100" s="6">
        <f t="shared" si="2"/>
        <v>7</v>
      </c>
      <c r="E100">
        <f>F101</f>
        <v>15297</v>
      </c>
      <c r="F100">
        <f>ROUNDUP(G99-K99+H99,0)</f>
        <v>13197</v>
      </c>
      <c r="G100">
        <f>ROUNDUP(IF(F100+I100-J100&gt;25000,25000,F100+I100-J100),0)</f>
        <v>15297</v>
      </c>
      <c r="H100">
        <f>IF(G100&lt;K100,25000-G100,0)</f>
        <v>0</v>
      </c>
      <c r="I100">
        <f t="shared" si="3"/>
        <v>2100</v>
      </c>
      <c r="J100">
        <f>ROUNDUP(IF(I100=0,0.03%*POWER(A100,1.5)*F100,0),0)</f>
        <v>0</v>
      </c>
      <c r="K100">
        <f>IF(AND(A100&gt;15,B100&lt;=0.61),IF(A100&gt;30,24000,12000),0)</f>
        <v>0</v>
      </c>
    </row>
    <row r="101" spans="1:11" x14ac:dyDescent="0.25">
      <c r="A101">
        <v>16</v>
      </c>
      <c r="B101">
        <v>0.2</v>
      </c>
      <c r="C101" s="1">
        <v>42194</v>
      </c>
      <c r="D101" s="6">
        <f t="shared" si="2"/>
        <v>7</v>
      </c>
      <c r="E101">
        <f>F102</f>
        <v>3437</v>
      </c>
      <c r="F101">
        <f>ROUNDUP(G100-K100+H100,0)</f>
        <v>15297</v>
      </c>
      <c r="G101">
        <f>ROUNDUP(IF(F101+I101-J101&gt;25000,25000,F101+I101-J101),0)</f>
        <v>15437</v>
      </c>
      <c r="H101">
        <f>IF(G101&lt;K101,25000-G101,0)</f>
        <v>0</v>
      </c>
      <c r="I101">
        <f t="shared" si="3"/>
        <v>140</v>
      </c>
      <c r="J101">
        <f>ROUNDUP(IF(I101=0,0.03%*POWER(A101,1.5)*F101,0),0)</f>
        <v>0</v>
      </c>
      <c r="K101">
        <f>IF(AND(A101&gt;15,B101&lt;=0.61),IF(A101&gt;30,24000,12000),0)</f>
        <v>12000</v>
      </c>
    </row>
    <row r="102" spans="1:11" x14ac:dyDescent="0.25">
      <c r="A102">
        <v>13</v>
      </c>
      <c r="B102">
        <v>12.2</v>
      </c>
      <c r="C102" s="1">
        <v>42195</v>
      </c>
      <c r="D102" s="6">
        <f t="shared" si="2"/>
        <v>7</v>
      </c>
      <c r="E102">
        <f>F103</f>
        <v>11977</v>
      </c>
      <c r="F102">
        <f>ROUNDUP(G101-K101+H101,0)</f>
        <v>3437</v>
      </c>
      <c r="G102">
        <f>ROUNDUP(IF(F102+I102-J102&gt;25000,25000,F102+I102-J102),0)</f>
        <v>11977</v>
      </c>
      <c r="H102">
        <f>IF(G102&lt;K102,25000-G102,0)</f>
        <v>0</v>
      </c>
      <c r="I102">
        <f t="shared" si="3"/>
        <v>8540</v>
      </c>
      <c r="J102">
        <f>ROUNDUP(IF(I102=0,0.03%*POWER(A102,1.5)*F102,0),0)</f>
        <v>0</v>
      </c>
      <c r="K102">
        <f>IF(AND(A102&gt;15,B102&lt;=0.61),IF(A102&gt;30,24000,12000),0)</f>
        <v>0</v>
      </c>
    </row>
    <row r="103" spans="1:11" x14ac:dyDescent="0.25">
      <c r="A103">
        <v>16</v>
      </c>
      <c r="B103">
        <v>0</v>
      </c>
      <c r="C103" s="1">
        <v>42196</v>
      </c>
      <c r="D103" s="6">
        <f t="shared" si="2"/>
        <v>7</v>
      </c>
      <c r="E103">
        <f>F104</f>
        <v>13000</v>
      </c>
      <c r="F103">
        <f>ROUNDUP(G102-K102+H102,0)</f>
        <v>11977</v>
      </c>
      <c r="G103">
        <f>ROUNDUP(IF(F103+I103-J103&gt;25000,25000,F103+I103-J103),0)</f>
        <v>11747</v>
      </c>
      <c r="H103">
        <f>IF(G103&lt;K103,25000-G103,0)</f>
        <v>13253</v>
      </c>
      <c r="I103">
        <f t="shared" si="3"/>
        <v>0</v>
      </c>
      <c r="J103">
        <f>ROUNDUP(IF(I103=0,0.03%*POWER(A103,1.5)*F103,0),0)</f>
        <v>230</v>
      </c>
      <c r="K103">
        <f>IF(AND(A103&gt;15,B103&lt;=0.61),IF(A103&gt;30,24000,12000),0)</f>
        <v>12000</v>
      </c>
    </row>
    <row r="104" spans="1:11" x14ac:dyDescent="0.25">
      <c r="A104">
        <v>18</v>
      </c>
      <c r="B104">
        <v>2</v>
      </c>
      <c r="C104" s="1">
        <v>42197</v>
      </c>
      <c r="D104" s="6">
        <f t="shared" si="2"/>
        <v>7</v>
      </c>
      <c r="E104">
        <f>F105</f>
        <v>14400</v>
      </c>
      <c r="F104">
        <f>ROUNDUP(G103-K103+H103,0)</f>
        <v>13000</v>
      </c>
      <c r="G104">
        <f>ROUNDUP(IF(F104+I104-J104&gt;25000,25000,F104+I104-J104),0)</f>
        <v>14400</v>
      </c>
      <c r="H104">
        <f>IF(G104&lt;K104,25000-G104,0)</f>
        <v>0</v>
      </c>
      <c r="I104">
        <f t="shared" si="3"/>
        <v>1400</v>
      </c>
      <c r="J104">
        <f>ROUNDUP(IF(I104=0,0.03%*POWER(A104,1.5)*F104,0),0)</f>
        <v>0</v>
      </c>
      <c r="K104">
        <f>IF(AND(A104&gt;15,B104&lt;=0.61),IF(A104&gt;30,24000,12000),0)</f>
        <v>0</v>
      </c>
    </row>
    <row r="105" spans="1:11" x14ac:dyDescent="0.25">
      <c r="A105">
        <v>18</v>
      </c>
      <c r="B105">
        <v>12</v>
      </c>
      <c r="C105" s="1">
        <v>42198</v>
      </c>
      <c r="D105" s="6">
        <f t="shared" si="2"/>
        <v>7</v>
      </c>
      <c r="E105">
        <f>F106</f>
        <v>22800</v>
      </c>
      <c r="F105">
        <f>ROUNDUP(G104-K104+H104,0)</f>
        <v>14400</v>
      </c>
      <c r="G105">
        <f>ROUNDUP(IF(F105+I105-J105&gt;25000,25000,F105+I105-J105),0)</f>
        <v>22800</v>
      </c>
      <c r="H105">
        <f>IF(G105&lt;K105,25000-G105,0)</f>
        <v>0</v>
      </c>
      <c r="I105">
        <f t="shared" si="3"/>
        <v>8400</v>
      </c>
      <c r="J105">
        <f>ROUNDUP(IF(I105=0,0.03%*POWER(A105,1.5)*F105,0),0)</f>
        <v>0</v>
      </c>
      <c r="K105">
        <f>IF(AND(A105&gt;15,B105&lt;=0.61),IF(A105&gt;30,24000,12000),0)</f>
        <v>0</v>
      </c>
    </row>
    <row r="106" spans="1:11" x14ac:dyDescent="0.25">
      <c r="A106">
        <v>18</v>
      </c>
      <c r="B106">
        <v>0</v>
      </c>
      <c r="C106" s="1">
        <v>42199</v>
      </c>
      <c r="D106" s="6">
        <f t="shared" si="2"/>
        <v>7</v>
      </c>
      <c r="E106">
        <f>F107</f>
        <v>10277</v>
      </c>
      <c r="F106">
        <f>ROUNDUP(G105-K105+H105,0)</f>
        <v>22800</v>
      </c>
      <c r="G106">
        <f>ROUNDUP(IF(F106+I106-J106&gt;25000,25000,F106+I106-J106),0)</f>
        <v>22277</v>
      </c>
      <c r="H106">
        <f>IF(G106&lt;K106,25000-G106,0)</f>
        <v>0</v>
      </c>
      <c r="I106">
        <f t="shared" si="3"/>
        <v>0</v>
      </c>
      <c r="J106">
        <f>ROUNDUP(IF(I106=0,0.03%*POWER(A106,1.5)*F106,0),0)</f>
        <v>523</v>
      </c>
      <c r="K106">
        <f>IF(AND(A106&gt;15,B106&lt;=0.61),IF(A106&gt;30,24000,12000),0)</f>
        <v>12000</v>
      </c>
    </row>
    <row r="107" spans="1:11" x14ac:dyDescent="0.25">
      <c r="A107">
        <v>18</v>
      </c>
      <c r="B107">
        <v>0</v>
      </c>
      <c r="C107" s="1">
        <v>42200</v>
      </c>
      <c r="D107" s="6">
        <f t="shared" si="2"/>
        <v>7</v>
      </c>
      <c r="E107">
        <f>F108</f>
        <v>13000</v>
      </c>
      <c r="F107">
        <f>ROUNDUP(G106-K106+H106,0)</f>
        <v>10277</v>
      </c>
      <c r="G107">
        <f>ROUNDUP(IF(F107+I107-J107&gt;25000,25000,F107+I107-J107),0)</f>
        <v>10041</v>
      </c>
      <c r="H107">
        <f>IF(G107&lt;K107,25000-G107,0)</f>
        <v>14959</v>
      </c>
      <c r="I107">
        <f t="shared" si="3"/>
        <v>0</v>
      </c>
      <c r="J107">
        <f>ROUNDUP(IF(I107=0,0.03%*POWER(A107,1.5)*F107,0),0)</f>
        <v>236</v>
      </c>
      <c r="K107">
        <f>IF(AND(A107&gt;15,B107&lt;=0.61),IF(A107&gt;30,24000,12000),0)</f>
        <v>12000</v>
      </c>
    </row>
    <row r="108" spans="1:11" x14ac:dyDescent="0.25">
      <c r="A108">
        <v>16</v>
      </c>
      <c r="B108">
        <v>0</v>
      </c>
      <c r="C108" s="1">
        <v>42201</v>
      </c>
      <c r="D108" s="6">
        <f t="shared" si="2"/>
        <v>7</v>
      </c>
      <c r="E108">
        <f>F109</f>
        <v>750</v>
      </c>
      <c r="F108">
        <f>ROUNDUP(G107-K107+H107,0)</f>
        <v>13000</v>
      </c>
      <c r="G108">
        <f>ROUNDUP(IF(F108+I108-J108&gt;25000,25000,F108+I108-J108),0)</f>
        <v>12750</v>
      </c>
      <c r="H108">
        <f>IF(G108&lt;K108,25000-G108,0)</f>
        <v>0</v>
      </c>
      <c r="I108">
        <f t="shared" si="3"/>
        <v>0</v>
      </c>
      <c r="J108">
        <f>ROUNDUP(IF(I108=0,0.03%*POWER(A108,1.5)*F108,0),0)</f>
        <v>250</v>
      </c>
      <c r="K108">
        <f>IF(AND(A108&gt;15,B108&lt;=0.61),IF(A108&gt;30,24000,12000),0)</f>
        <v>12000</v>
      </c>
    </row>
    <row r="109" spans="1:11" x14ac:dyDescent="0.25">
      <c r="A109">
        <v>21</v>
      </c>
      <c r="B109">
        <v>0</v>
      </c>
      <c r="C109" s="1">
        <v>42202</v>
      </c>
      <c r="D109" s="6">
        <f t="shared" si="2"/>
        <v>7</v>
      </c>
      <c r="E109">
        <f>F110</f>
        <v>13000</v>
      </c>
      <c r="F109">
        <f>ROUNDUP(G108-K108+H108,0)</f>
        <v>750</v>
      </c>
      <c r="G109">
        <f>ROUNDUP(IF(F109+I109-J109&gt;25000,25000,F109+I109-J109),0)</f>
        <v>728</v>
      </c>
      <c r="H109">
        <f>IF(G109&lt;K109,25000-G109,0)</f>
        <v>24272</v>
      </c>
      <c r="I109">
        <f t="shared" si="3"/>
        <v>0</v>
      </c>
      <c r="J109">
        <f>ROUNDUP(IF(I109=0,0.03%*POWER(A109,1.5)*F109,0),0)</f>
        <v>22</v>
      </c>
      <c r="K109">
        <f>IF(AND(A109&gt;15,B109&lt;=0.61),IF(A109&gt;30,24000,12000),0)</f>
        <v>12000</v>
      </c>
    </row>
    <row r="110" spans="1:11" x14ac:dyDescent="0.25">
      <c r="A110">
        <v>26</v>
      </c>
      <c r="B110">
        <v>0</v>
      </c>
      <c r="C110" s="1">
        <v>42203</v>
      </c>
      <c r="D110" s="6">
        <f t="shared" si="2"/>
        <v>7</v>
      </c>
      <c r="E110">
        <f>F111</f>
        <v>482</v>
      </c>
      <c r="F110">
        <f>ROUNDUP(G109-K109+H109,0)</f>
        <v>13000</v>
      </c>
      <c r="G110">
        <f>ROUNDUP(IF(F110+I110-J110&gt;25000,25000,F110+I110-J110),0)</f>
        <v>12482</v>
      </c>
      <c r="H110">
        <f>IF(G110&lt;K110,25000-G110,0)</f>
        <v>0</v>
      </c>
      <c r="I110">
        <f t="shared" si="3"/>
        <v>0</v>
      </c>
      <c r="J110">
        <f>ROUNDUP(IF(I110=0,0.03%*POWER(A110,1.5)*F110,0),0)</f>
        <v>518</v>
      </c>
      <c r="K110">
        <f>IF(AND(A110&gt;15,B110&lt;=0.61),IF(A110&gt;30,24000,12000),0)</f>
        <v>12000</v>
      </c>
    </row>
    <row r="111" spans="1:11" x14ac:dyDescent="0.25">
      <c r="A111">
        <v>23</v>
      </c>
      <c r="B111">
        <v>18</v>
      </c>
      <c r="C111" s="1">
        <v>42204</v>
      </c>
      <c r="D111" s="6">
        <f t="shared" si="2"/>
        <v>7</v>
      </c>
      <c r="E111">
        <f>F112</f>
        <v>13082</v>
      </c>
      <c r="F111">
        <f>ROUNDUP(G110-K110+H110,0)</f>
        <v>482</v>
      </c>
      <c r="G111">
        <f>ROUNDUP(IF(F111+I111-J111&gt;25000,25000,F111+I111-J111),0)</f>
        <v>13082</v>
      </c>
      <c r="H111">
        <f>IF(G111&lt;K111,25000-G111,0)</f>
        <v>0</v>
      </c>
      <c r="I111">
        <f t="shared" si="3"/>
        <v>12600</v>
      </c>
      <c r="J111">
        <f>ROUNDUP(IF(I111=0,0.03%*POWER(A111,1.5)*F111,0),0)</f>
        <v>0</v>
      </c>
      <c r="K111">
        <f>IF(AND(A111&gt;15,B111&lt;=0.61),IF(A111&gt;30,24000,12000),0)</f>
        <v>0</v>
      </c>
    </row>
    <row r="112" spans="1:11" x14ac:dyDescent="0.25">
      <c r="A112">
        <v>19</v>
      </c>
      <c r="B112">
        <v>0</v>
      </c>
      <c r="C112" s="1">
        <v>42205</v>
      </c>
      <c r="D112" s="6">
        <f t="shared" si="2"/>
        <v>7</v>
      </c>
      <c r="E112">
        <f>F113</f>
        <v>756</v>
      </c>
      <c r="F112">
        <f>ROUNDUP(G111-K111+H111,0)</f>
        <v>13082</v>
      </c>
      <c r="G112">
        <f>ROUNDUP(IF(F112+I112-J112&gt;25000,25000,F112+I112-J112),0)</f>
        <v>12756</v>
      </c>
      <c r="H112">
        <f>IF(G112&lt;K112,25000-G112,0)</f>
        <v>0</v>
      </c>
      <c r="I112">
        <f t="shared" si="3"/>
        <v>0</v>
      </c>
      <c r="J112">
        <f>ROUNDUP(IF(I112=0,0.03%*POWER(A112,1.5)*F112,0),0)</f>
        <v>326</v>
      </c>
      <c r="K112">
        <f>IF(AND(A112&gt;15,B112&lt;=0.61),IF(A112&gt;30,24000,12000),0)</f>
        <v>12000</v>
      </c>
    </row>
    <row r="113" spans="1:11" x14ac:dyDescent="0.25">
      <c r="A113">
        <v>20</v>
      </c>
      <c r="B113">
        <v>6</v>
      </c>
      <c r="C113" s="1">
        <v>42206</v>
      </c>
      <c r="D113" s="6">
        <f t="shared" si="2"/>
        <v>7</v>
      </c>
      <c r="E113">
        <f>F114</f>
        <v>4956</v>
      </c>
      <c r="F113">
        <f>ROUNDUP(G112-K112+H112,0)</f>
        <v>756</v>
      </c>
      <c r="G113">
        <f>ROUNDUP(IF(F113+I113-J113&gt;25000,25000,F113+I113-J113),0)</f>
        <v>4956</v>
      </c>
      <c r="H113">
        <f>IF(G113&lt;K113,25000-G113,0)</f>
        <v>0</v>
      </c>
      <c r="I113">
        <f t="shared" si="3"/>
        <v>4200</v>
      </c>
      <c r="J113">
        <f>ROUNDUP(IF(I113=0,0.03%*POWER(A113,1.5)*F113,0),0)</f>
        <v>0</v>
      </c>
      <c r="K113">
        <f>IF(AND(A113&gt;15,B113&lt;=0.61),IF(A113&gt;30,24000,12000),0)</f>
        <v>0</v>
      </c>
    </row>
    <row r="114" spans="1:11" x14ac:dyDescent="0.25">
      <c r="A114">
        <v>22</v>
      </c>
      <c r="B114">
        <v>0</v>
      </c>
      <c r="C114" s="1">
        <v>42207</v>
      </c>
      <c r="D114" s="6">
        <f t="shared" si="2"/>
        <v>7</v>
      </c>
      <c r="E114">
        <f>F115</f>
        <v>13000</v>
      </c>
      <c r="F114">
        <f>ROUNDUP(G113-K113+H113,0)</f>
        <v>4956</v>
      </c>
      <c r="G114">
        <f>ROUNDUP(IF(F114+I114-J114&gt;25000,25000,F114+I114-J114),0)</f>
        <v>4802</v>
      </c>
      <c r="H114">
        <f>IF(G114&lt;K114,25000-G114,0)</f>
        <v>20198</v>
      </c>
      <c r="I114">
        <f t="shared" si="3"/>
        <v>0</v>
      </c>
      <c r="J114">
        <f>ROUNDUP(IF(I114=0,0.03%*POWER(A114,1.5)*F114,0),0)</f>
        <v>154</v>
      </c>
      <c r="K114">
        <f>IF(AND(A114&gt;15,B114&lt;=0.61),IF(A114&gt;30,24000,12000),0)</f>
        <v>12000</v>
      </c>
    </row>
    <row r="115" spans="1:11" x14ac:dyDescent="0.25">
      <c r="A115">
        <v>20</v>
      </c>
      <c r="B115">
        <v>0</v>
      </c>
      <c r="C115" s="1">
        <v>42208</v>
      </c>
      <c r="D115" s="6">
        <f t="shared" si="2"/>
        <v>7</v>
      </c>
      <c r="E115">
        <f>F116</f>
        <v>651</v>
      </c>
      <c r="F115">
        <f>ROUNDUP(G114-K114+H114,0)</f>
        <v>13000</v>
      </c>
      <c r="G115">
        <f>ROUNDUP(IF(F115+I115-J115&gt;25000,25000,F115+I115-J115),0)</f>
        <v>12651</v>
      </c>
      <c r="H115">
        <f>IF(G115&lt;K115,25000-G115,0)</f>
        <v>0</v>
      </c>
      <c r="I115">
        <f t="shared" si="3"/>
        <v>0</v>
      </c>
      <c r="J115">
        <f>ROUNDUP(IF(I115=0,0.03%*POWER(A115,1.5)*F115,0),0)</f>
        <v>349</v>
      </c>
      <c r="K115">
        <f>IF(AND(A115&gt;15,B115&lt;=0.61),IF(A115&gt;30,24000,12000),0)</f>
        <v>12000</v>
      </c>
    </row>
    <row r="116" spans="1:11" x14ac:dyDescent="0.25">
      <c r="A116">
        <v>20</v>
      </c>
      <c r="B116">
        <v>0</v>
      </c>
      <c r="C116" s="1">
        <v>42209</v>
      </c>
      <c r="D116" s="6">
        <f t="shared" si="2"/>
        <v>7</v>
      </c>
      <c r="E116">
        <f>F117</f>
        <v>13000</v>
      </c>
      <c r="F116">
        <f>ROUNDUP(G115-K115+H115,0)</f>
        <v>651</v>
      </c>
      <c r="G116">
        <f>ROUNDUP(IF(F116+I116-J116&gt;25000,25000,F116+I116-J116),0)</f>
        <v>633</v>
      </c>
      <c r="H116">
        <f>IF(G116&lt;K116,25000-G116,0)</f>
        <v>24367</v>
      </c>
      <c r="I116">
        <f t="shared" si="3"/>
        <v>0</v>
      </c>
      <c r="J116">
        <f>ROUNDUP(IF(I116=0,0.03%*POWER(A116,1.5)*F116,0),0)</f>
        <v>18</v>
      </c>
      <c r="K116">
        <f>IF(AND(A116&gt;15,B116&lt;=0.61),IF(A116&gt;30,24000,12000),0)</f>
        <v>12000</v>
      </c>
    </row>
    <row r="117" spans="1:11" x14ac:dyDescent="0.25">
      <c r="A117">
        <v>23</v>
      </c>
      <c r="B117">
        <v>0.1</v>
      </c>
      <c r="C117" s="1">
        <v>42210</v>
      </c>
      <c r="D117" s="6">
        <f t="shared" si="2"/>
        <v>7</v>
      </c>
      <c r="E117">
        <f>F118</f>
        <v>1070</v>
      </c>
      <c r="F117">
        <f>ROUNDUP(G116-K116+H116,0)</f>
        <v>13000</v>
      </c>
      <c r="G117">
        <f>ROUNDUP(IF(F117+I117-J117&gt;25000,25000,F117+I117-J117),0)</f>
        <v>13070</v>
      </c>
      <c r="H117">
        <f>IF(G117&lt;K117,25000-G117,0)</f>
        <v>0</v>
      </c>
      <c r="I117">
        <f t="shared" si="3"/>
        <v>70</v>
      </c>
      <c r="J117">
        <f>ROUNDUP(IF(I117=0,0.03%*POWER(A117,1.5)*F117,0),0)</f>
        <v>0</v>
      </c>
      <c r="K117">
        <f>IF(AND(A117&gt;15,B117&lt;=0.61),IF(A117&gt;30,24000,12000),0)</f>
        <v>12000</v>
      </c>
    </row>
    <row r="118" spans="1:11" x14ac:dyDescent="0.25">
      <c r="A118">
        <v>16</v>
      </c>
      <c r="B118">
        <v>0</v>
      </c>
      <c r="C118" s="1">
        <v>42211</v>
      </c>
      <c r="D118" s="6">
        <f t="shared" si="2"/>
        <v>7</v>
      </c>
      <c r="E118">
        <f>F119</f>
        <v>13000</v>
      </c>
      <c r="F118">
        <f>ROUNDUP(G117-K117+H117,0)</f>
        <v>1070</v>
      </c>
      <c r="G118">
        <f>ROUNDUP(IF(F118+I118-J118&gt;25000,25000,F118+I118-J118),0)</f>
        <v>1049</v>
      </c>
      <c r="H118">
        <f>IF(G118&lt;K118,25000-G118,0)</f>
        <v>23951</v>
      </c>
      <c r="I118">
        <f t="shared" si="3"/>
        <v>0</v>
      </c>
      <c r="J118">
        <f>ROUNDUP(IF(I118=0,0.03%*POWER(A118,1.5)*F118,0),0)</f>
        <v>21</v>
      </c>
      <c r="K118">
        <f>IF(AND(A118&gt;15,B118&lt;=0.61),IF(A118&gt;30,24000,12000),0)</f>
        <v>12000</v>
      </c>
    </row>
    <row r="119" spans="1:11" x14ac:dyDescent="0.25">
      <c r="A119">
        <v>16</v>
      </c>
      <c r="B119">
        <v>0.1</v>
      </c>
      <c r="C119" s="1">
        <v>42212</v>
      </c>
      <c r="D119" s="6">
        <f t="shared" si="2"/>
        <v>7</v>
      </c>
      <c r="E119">
        <f>F120</f>
        <v>1070</v>
      </c>
      <c r="F119">
        <f>ROUNDUP(G118-K118+H118,0)</f>
        <v>13000</v>
      </c>
      <c r="G119">
        <f>ROUNDUP(IF(F119+I119-J119&gt;25000,25000,F119+I119-J119),0)</f>
        <v>13070</v>
      </c>
      <c r="H119">
        <f>IF(G119&lt;K119,25000-G119,0)</f>
        <v>0</v>
      </c>
      <c r="I119">
        <f t="shared" si="3"/>
        <v>70</v>
      </c>
      <c r="J119">
        <f>ROUNDUP(IF(I119=0,0.03%*POWER(A119,1.5)*F119,0),0)</f>
        <v>0</v>
      </c>
      <c r="K119">
        <f>IF(AND(A119&gt;15,B119&lt;=0.61),IF(A119&gt;30,24000,12000),0)</f>
        <v>12000</v>
      </c>
    </row>
    <row r="120" spans="1:11" x14ac:dyDescent="0.25">
      <c r="A120">
        <v>18</v>
      </c>
      <c r="B120">
        <v>0.3</v>
      </c>
      <c r="C120" s="1">
        <v>42213</v>
      </c>
      <c r="D120" s="6">
        <f t="shared" si="2"/>
        <v>7</v>
      </c>
      <c r="E120">
        <f>F121</f>
        <v>13000</v>
      </c>
      <c r="F120">
        <f>ROUNDUP(G119-K119+H119,0)</f>
        <v>1070</v>
      </c>
      <c r="G120">
        <f>ROUNDUP(IF(F120+I120-J120&gt;25000,25000,F120+I120-J120),0)</f>
        <v>1280</v>
      </c>
      <c r="H120">
        <f>IF(G120&lt;K120,25000-G120,0)</f>
        <v>23720</v>
      </c>
      <c r="I120">
        <f t="shared" si="3"/>
        <v>210</v>
      </c>
      <c r="J120">
        <f>ROUNDUP(IF(I120=0,0.03%*POWER(A120,1.5)*F120,0),0)</f>
        <v>0</v>
      </c>
      <c r="K120">
        <f>IF(AND(A120&gt;15,B120&lt;=0.61),IF(A120&gt;30,24000,12000),0)</f>
        <v>12000</v>
      </c>
    </row>
    <row r="121" spans="1:11" x14ac:dyDescent="0.25">
      <c r="A121">
        <v>18</v>
      </c>
      <c r="B121">
        <v>0</v>
      </c>
      <c r="C121" s="1">
        <v>42214</v>
      </c>
      <c r="D121" s="6">
        <f t="shared" si="2"/>
        <v>7</v>
      </c>
      <c r="E121">
        <f>F122</f>
        <v>702</v>
      </c>
      <c r="F121">
        <f>ROUNDUP(G120-K120+H120,0)</f>
        <v>13000</v>
      </c>
      <c r="G121">
        <f>ROUNDUP(IF(F121+I121-J121&gt;25000,25000,F121+I121-J121),0)</f>
        <v>12702</v>
      </c>
      <c r="H121">
        <f>IF(G121&lt;K121,25000-G121,0)</f>
        <v>0</v>
      </c>
      <c r="I121">
        <f t="shared" si="3"/>
        <v>0</v>
      </c>
      <c r="J121">
        <f>ROUNDUP(IF(I121=0,0.03%*POWER(A121,1.5)*F121,0),0)</f>
        <v>298</v>
      </c>
      <c r="K121">
        <f>IF(AND(A121&gt;15,B121&lt;=0.61),IF(A121&gt;30,24000,12000),0)</f>
        <v>12000</v>
      </c>
    </row>
    <row r="122" spans="1:11" x14ac:dyDescent="0.25">
      <c r="A122">
        <v>14</v>
      </c>
      <c r="B122">
        <v>0</v>
      </c>
      <c r="C122" s="1">
        <v>42215</v>
      </c>
      <c r="D122" s="6">
        <f t="shared" si="2"/>
        <v>7</v>
      </c>
      <c r="E122">
        <f>F123</f>
        <v>690</v>
      </c>
      <c r="F122">
        <f>ROUNDUP(G121-K121+H121,0)</f>
        <v>702</v>
      </c>
      <c r="G122">
        <f>ROUNDUP(IF(F122+I122-J122&gt;25000,25000,F122+I122-J122),0)</f>
        <v>690</v>
      </c>
      <c r="H122">
        <f>IF(G122&lt;K122,25000-G122,0)</f>
        <v>0</v>
      </c>
      <c r="I122">
        <f t="shared" si="3"/>
        <v>0</v>
      </c>
      <c r="J122">
        <f>ROUNDUP(IF(I122=0,0.03%*POWER(A122,1.5)*F122,0),0)</f>
        <v>12</v>
      </c>
      <c r="K122">
        <f>IF(AND(A122&gt;15,B122&lt;=0.61),IF(A122&gt;30,24000,12000),0)</f>
        <v>0</v>
      </c>
    </row>
    <row r="123" spans="1:11" x14ac:dyDescent="0.25">
      <c r="A123">
        <v>14</v>
      </c>
      <c r="B123">
        <v>0</v>
      </c>
      <c r="C123" s="1">
        <v>42216</v>
      </c>
      <c r="D123" s="6">
        <f t="shared" si="2"/>
        <v>7</v>
      </c>
      <c r="E123">
        <f>F124</f>
        <v>679</v>
      </c>
      <c r="F123">
        <f>ROUNDUP(G122-K122+H122,0)</f>
        <v>690</v>
      </c>
      <c r="G123">
        <f>ROUNDUP(IF(F123+I123-J123&gt;25000,25000,F123+I123-J123),0)</f>
        <v>679</v>
      </c>
      <c r="H123">
        <f>IF(G123&lt;K123,25000-G123,0)</f>
        <v>0</v>
      </c>
      <c r="I123">
        <f t="shared" si="3"/>
        <v>0</v>
      </c>
      <c r="J123">
        <f>ROUNDUP(IF(I123=0,0.03%*POWER(A123,1.5)*F123,0),0)</f>
        <v>11</v>
      </c>
      <c r="K123">
        <f>IF(AND(A123&gt;15,B123&lt;=0.61),IF(A123&gt;30,24000,12000),0)</f>
        <v>0</v>
      </c>
    </row>
    <row r="124" spans="1:11" x14ac:dyDescent="0.25">
      <c r="A124">
        <v>16</v>
      </c>
      <c r="B124">
        <v>0</v>
      </c>
      <c r="C124" s="1">
        <v>42217</v>
      </c>
      <c r="D124" s="6">
        <f t="shared" si="2"/>
        <v>8</v>
      </c>
      <c r="E124">
        <f>F125</f>
        <v>13000</v>
      </c>
      <c r="F124">
        <f>ROUNDUP(G123-K123+H123,0)</f>
        <v>679</v>
      </c>
      <c r="G124">
        <f>ROUNDUP(IF(F124+I124-J124&gt;25000,25000,F124+I124-J124),0)</f>
        <v>665</v>
      </c>
      <c r="H124">
        <f>IF(G124&lt;K124,25000-G124,0)</f>
        <v>24335</v>
      </c>
      <c r="I124">
        <f t="shared" si="3"/>
        <v>0</v>
      </c>
      <c r="J124">
        <f>ROUNDUP(IF(I124=0,0.03%*POWER(A124,1.5)*F124,0),0)</f>
        <v>14</v>
      </c>
      <c r="K124">
        <f>IF(AND(A124&gt;15,B124&lt;=0.61),IF(A124&gt;30,24000,12000),0)</f>
        <v>12000</v>
      </c>
    </row>
    <row r="125" spans="1:11" x14ac:dyDescent="0.25">
      <c r="A125">
        <v>22</v>
      </c>
      <c r="B125">
        <v>0</v>
      </c>
      <c r="C125" s="1">
        <v>42218</v>
      </c>
      <c r="D125" s="6">
        <f t="shared" si="2"/>
        <v>8</v>
      </c>
      <c r="E125">
        <f>F126</f>
        <v>597</v>
      </c>
      <c r="F125">
        <f>ROUNDUP(G124-K124+H124,0)</f>
        <v>13000</v>
      </c>
      <c r="G125">
        <f>ROUNDUP(IF(F125+I125-J125&gt;25000,25000,F125+I125-J125),0)</f>
        <v>12597</v>
      </c>
      <c r="H125">
        <f>IF(G125&lt;K125,25000-G125,0)</f>
        <v>0</v>
      </c>
      <c r="I125">
        <f t="shared" si="3"/>
        <v>0</v>
      </c>
      <c r="J125">
        <f>ROUNDUP(IF(I125=0,0.03%*POWER(A125,1.5)*F125,0),0)</f>
        <v>403</v>
      </c>
      <c r="K125">
        <f>IF(AND(A125&gt;15,B125&lt;=0.61),IF(A125&gt;30,24000,12000),0)</f>
        <v>12000</v>
      </c>
    </row>
    <row r="126" spans="1:11" x14ac:dyDescent="0.25">
      <c r="A126">
        <v>22</v>
      </c>
      <c r="B126">
        <v>0</v>
      </c>
      <c r="C126" s="1">
        <v>42219</v>
      </c>
      <c r="D126" s="6">
        <f t="shared" si="2"/>
        <v>8</v>
      </c>
      <c r="E126">
        <f>F127</f>
        <v>13000</v>
      </c>
      <c r="F126">
        <f>ROUNDUP(G125-K125+H125,0)</f>
        <v>597</v>
      </c>
      <c r="G126">
        <f>ROUNDUP(IF(F126+I126-J126&gt;25000,25000,F126+I126-J126),0)</f>
        <v>578</v>
      </c>
      <c r="H126">
        <f>IF(G126&lt;K126,25000-G126,0)</f>
        <v>24422</v>
      </c>
      <c r="I126">
        <f t="shared" si="3"/>
        <v>0</v>
      </c>
      <c r="J126">
        <f>ROUNDUP(IF(I126=0,0.03%*POWER(A126,1.5)*F126,0),0)</f>
        <v>19</v>
      </c>
      <c r="K126">
        <f>IF(AND(A126&gt;15,B126&lt;=0.61),IF(A126&gt;30,24000,12000),0)</f>
        <v>12000</v>
      </c>
    </row>
    <row r="127" spans="1:11" x14ac:dyDescent="0.25">
      <c r="A127">
        <v>25</v>
      </c>
      <c r="B127">
        <v>0</v>
      </c>
      <c r="C127" s="1">
        <v>42220</v>
      </c>
      <c r="D127" s="6">
        <f t="shared" si="2"/>
        <v>8</v>
      </c>
      <c r="E127">
        <f>F128</f>
        <v>512</v>
      </c>
      <c r="F127">
        <f>ROUNDUP(G126-K126+H126,0)</f>
        <v>13000</v>
      </c>
      <c r="G127">
        <f>ROUNDUP(IF(F127+I127-J127&gt;25000,25000,F127+I127-J127),0)</f>
        <v>12512</v>
      </c>
      <c r="H127">
        <f>IF(G127&lt;K127,25000-G127,0)</f>
        <v>0</v>
      </c>
      <c r="I127">
        <f t="shared" si="3"/>
        <v>0</v>
      </c>
      <c r="J127">
        <f>ROUNDUP(IF(I127=0,0.03%*POWER(A127,1.5)*F127,0),0)</f>
        <v>488</v>
      </c>
      <c r="K127">
        <f>IF(AND(A127&gt;15,B127&lt;=0.61),IF(A127&gt;30,24000,12000),0)</f>
        <v>12000</v>
      </c>
    </row>
    <row r="128" spans="1:11" x14ac:dyDescent="0.25">
      <c r="A128">
        <v>24</v>
      </c>
      <c r="B128">
        <v>0</v>
      </c>
      <c r="C128" s="1">
        <v>42221</v>
      </c>
      <c r="D128" s="6">
        <f t="shared" si="2"/>
        <v>8</v>
      </c>
      <c r="E128">
        <f>F129</f>
        <v>13000</v>
      </c>
      <c r="F128">
        <f>ROUNDUP(G127-K127+H127,0)</f>
        <v>512</v>
      </c>
      <c r="G128">
        <f>ROUNDUP(IF(F128+I128-J128&gt;25000,25000,F128+I128-J128),0)</f>
        <v>493</v>
      </c>
      <c r="H128">
        <f>IF(G128&lt;K128,25000-G128,0)</f>
        <v>24507</v>
      </c>
      <c r="I128">
        <f t="shared" si="3"/>
        <v>0</v>
      </c>
      <c r="J128">
        <f>ROUNDUP(IF(I128=0,0.03%*POWER(A128,1.5)*F128,0),0)</f>
        <v>19</v>
      </c>
      <c r="K128">
        <f>IF(AND(A128&gt;15,B128&lt;=0.61),IF(A128&gt;30,24000,12000),0)</f>
        <v>12000</v>
      </c>
    </row>
    <row r="129" spans="1:11" x14ac:dyDescent="0.25">
      <c r="A129">
        <v>24</v>
      </c>
      <c r="B129">
        <v>0</v>
      </c>
      <c r="C129" s="1">
        <v>42222</v>
      </c>
      <c r="D129" s="6">
        <f t="shared" si="2"/>
        <v>8</v>
      </c>
      <c r="E129">
        <f>F130</f>
        <v>541</v>
      </c>
      <c r="F129">
        <f>ROUNDUP(G128-K128+H128,0)</f>
        <v>13000</v>
      </c>
      <c r="G129">
        <f>ROUNDUP(IF(F129+I129-J129&gt;25000,25000,F129+I129-J129),0)</f>
        <v>12541</v>
      </c>
      <c r="H129">
        <f>IF(G129&lt;K129,25000-G129,0)</f>
        <v>0</v>
      </c>
      <c r="I129">
        <f t="shared" si="3"/>
        <v>0</v>
      </c>
      <c r="J129">
        <f>ROUNDUP(IF(I129=0,0.03%*POWER(A129,1.5)*F129,0),0)</f>
        <v>459</v>
      </c>
      <c r="K129">
        <f>IF(AND(A129&gt;15,B129&lt;=0.61),IF(A129&gt;30,24000,12000),0)</f>
        <v>12000</v>
      </c>
    </row>
    <row r="130" spans="1:11" x14ac:dyDescent="0.25">
      <c r="A130">
        <v>28</v>
      </c>
      <c r="B130">
        <v>0</v>
      </c>
      <c r="C130" s="1">
        <v>42223</v>
      </c>
      <c r="D130" s="6">
        <f t="shared" si="2"/>
        <v>8</v>
      </c>
      <c r="E130">
        <f>F131</f>
        <v>13000</v>
      </c>
      <c r="F130">
        <f>ROUNDUP(G129-K129+H129,0)</f>
        <v>541</v>
      </c>
      <c r="G130">
        <f>ROUNDUP(IF(F130+I130-J130&gt;25000,25000,F130+I130-J130),0)</f>
        <v>516</v>
      </c>
      <c r="H130">
        <f>IF(G130&lt;K130,25000-G130,0)</f>
        <v>24484</v>
      </c>
      <c r="I130">
        <f t="shared" si="3"/>
        <v>0</v>
      </c>
      <c r="J130">
        <f>ROUNDUP(IF(I130=0,0.03%*POWER(A130,1.5)*F130,0),0)</f>
        <v>25</v>
      </c>
      <c r="K130">
        <f>IF(AND(A130&gt;15,B130&lt;=0.61),IF(A130&gt;30,24000,12000),0)</f>
        <v>12000</v>
      </c>
    </row>
    <row r="131" spans="1:11" x14ac:dyDescent="0.25">
      <c r="A131">
        <v>28</v>
      </c>
      <c r="B131">
        <v>0</v>
      </c>
      <c r="C131" s="1">
        <v>42224</v>
      </c>
      <c r="D131" s="6">
        <f t="shared" ref="D131:D184" si="4">MONTH(C131)</f>
        <v>8</v>
      </c>
      <c r="E131">
        <f>F132</f>
        <v>422</v>
      </c>
      <c r="F131">
        <f>ROUNDUP(G130-K130+H130,0)</f>
        <v>13000</v>
      </c>
      <c r="G131">
        <f>ROUNDUP(IF(F131+I131-J131&gt;25000,25000,F131+I131-J131),0)</f>
        <v>12422</v>
      </c>
      <c r="H131">
        <f>IF(G131&lt;K131,25000-G131,0)</f>
        <v>0</v>
      </c>
      <c r="I131">
        <f t="shared" ref="I131:I184" si="5">700*B131</f>
        <v>0</v>
      </c>
      <c r="J131">
        <f>ROUNDUP(IF(I131=0,0.03%*POWER(A131,1.5)*F131,0),0)</f>
        <v>578</v>
      </c>
      <c r="K131">
        <f>IF(AND(A131&gt;15,B131&lt;=0.61),IF(A131&gt;30,24000,12000),0)</f>
        <v>12000</v>
      </c>
    </row>
    <row r="132" spans="1:11" x14ac:dyDescent="0.25">
      <c r="A132">
        <v>24</v>
      </c>
      <c r="B132">
        <v>0</v>
      </c>
      <c r="C132" s="1">
        <v>42225</v>
      </c>
      <c r="D132" s="6">
        <f t="shared" si="4"/>
        <v>8</v>
      </c>
      <c r="E132">
        <f>F133</f>
        <v>13000</v>
      </c>
      <c r="F132">
        <f>ROUNDUP(G131-K131+H131,0)</f>
        <v>422</v>
      </c>
      <c r="G132">
        <f>ROUNDUP(IF(F132+I132-J132&gt;25000,25000,F132+I132-J132),0)</f>
        <v>407</v>
      </c>
      <c r="H132">
        <f>IF(G132&lt;K132,25000-G132,0)</f>
        <v>24593</v>
      </c>
      <c r="I132">
        <f t="shared" si="5"/>
        <v>0</v>
      </c>
      <c r="J132">
        <f>ROUNDUP(IF(I132=0,0.03%*POWER(A132,1.5)*F132,0),0)</f>
        <v>15</v>
      </c>
      <c r="K132">
        <f>IF(AND(A132&gt;15,B132&lt;=0.61),IF(A132&gt;30,24000,12000),0)</f>
        <v>12000</v>
      </c>
    </row>
    <row r="133" spans="1:11" x14ac:dyDescent="0.25">
      <c r="A133">
        <v>24</v>
      </c>
      <c r="B133">
        <v>0</v>
      </c>
      <c r="C133" s="1">
        <v>42226</v>
      </c>
      <c r="D133" s="6">
        <f t="shared" si="4"/>
        <v>8</v>
      </c>
      <c r="E133">
        <f>F134</f>
        <v>541</v>
      </c>
      <c r="F133">
        <f>ROUNDUP(G132-K132+H132,0)</f>
        <v>13000</v>
      </c>
      <c r="G133">
        <f>ROUNDUP(IF(F133+I133-J133&gt;25000,25000,F133+I133-J133),0)</f>
        <v>12541</v>
      </c>
      <c r="H133">
        <f>IF(G133&lt;K133,25000-G133,0)</f>
        <v>0</v>
      </c>
      <c r="I133">
        <f t="shared" si="5"/>
        <v>0</v>
      </c>
      <c r="J133">
        <f>ROUNDUP(IF(I133=0,0.03%*POWER(A133,1.5)*F133,0),0)</f>
        <v>459</v>
      </c>
      <c r="K133">
        <f>IF(AND(A133&gt;15,B133&lt;=0.61),IF(A133&gt;30,24000,12000),0)</f>
        <v>12000</v>
      </c>
    </row>
    <row r="134" spans="1:11" x14ac:dyDescent="0.25">
      <c r="A134">
        <v>26</v>
      </c>
      <c r="B134">
        <v>0</v>
      </c>
      <c r="C134" s="1">
        <v>42227</v>
      </c>
      <c r="D134" s="6">
        <f t="shared" si="4"/>
        <v>8</v>
      </c>
      <c r="E134">
        <f>F135</f>
        <v>13000</v>
      </c>
      <c r="F134">
        <f>ROUNDUP(G133-K133+H133,0)</f>
        <v>541</v>
      </c>
      <c r="G134">
        <f>ROUNDUP(IF(F134+I134-J134&gt;25000,25000,F134+I134-J134),0)</f>
        <v>519</v>
      </c>
      <c r="H134">
        <f>IF(G134&lt;K134,25000-G134,0)</f>
        <v>24481</v>
      </c>
      <c r="I134">
        <f t="shared" si="5"/>
        <v>0</v>
      </c>
      <c r="J134">
        <f>ROUNDUP(IF(I134=0,0.03%*POWER(A134,1.5)*F134,0),0)</f>
        <v>22</v>
      </c>
      <c r="K134">
        <f>IF(AND(A134&gt;15,B134&lt;=0.61),IF(A134&gt;30,24000,12000),0)</f>
        <v>12000</v>
      </c>
    </row>
    <row r="135" spans="1:11" x14ac:dyDescent="0.25">
      <c r="A135">
        <v>32</v>
      </c>
      <c r="B135">
        <v>0.6</v>
      </c>
      <c r="C135" s="1">
        <v>42228</v>
      </c>
      <c r="D135" s="6">
        <f t="shared" si="4"/>
        <v>8</v>
      </c>
      <c r="E135">
        <f>F136</f>
        <v>1000</v>
      </c>
      <c r="F135">
        <f>ROUNDUP(G134-K134+H134,0)</f>
        <v>13000</v>
      </c>
      <c r="G135">
        <f>ROUNDUP(IF(F135+I135-J135&gt;25000,25000,F135+I135-J135),0)</f>
        <v>13420</v>
      </c>
      <c r="H135">
        <f>IF(G135&lt;K135,25000-G135,0)</f>
        <v>11580</v>
      </c>
      <c r="I135">
        <f t="shared" si="5"/>
        <v>420</v>
      </c>
      <c r="J135">
        <f>ROUNDUP(IF(I135=0,0.03%*POWER(A135,1.5)*F135,0),0)</f>
        <v>0</v>
      </c>
      <c r="K135">
        <f>IF(AND(A135&gt;15,B135&lt;=0.61),IF(A135&gt;30,24000,12000),0)</f>
        <v>24000</v>
      </c>
    </row>
    <row r="136" spans="1:11" x14ac:dyDescent="0.25">
      <c r="A136">
        <v>31</v>
      </c>
      <c r="B136">
        <v>0.1</v>
      </c>
      <c r="C136" s="1">
        <v>42229</v>
      </c>
      <c r="D136" s="6">
        <f t="shared" si="4"/>
        <v>8</v>
      </c>
      <c r="E136">
        <f>F137</f>
        <v>1000</v>
      </c>
      <c r="F136">
        <f>ROUNDUP(G135-K135+H135,0)</f>
        <v>1000</v>
      </c>
      <c r="G136">
        <f>ROUNDUP(IF(F136+I136-J136&gt;25000,25000,F136+I136-J136),0)</f>
        <v>1070</v>
      </c>
      <c r="H136">
        <f>IF(G136&lt;K136,25000-G136,0)</f>
        <v>23930</v>
      </c>
      <c r="I136">
        <f t="shared" si="5"/>
        <v>70</v>
      </c>
      <c r="J136">
        <f>ROUNDUP(IF(I136=0,0.03%*POWER(A136,1.5)*F136,0),0)</f>
        <v>0</v>
      </c>
      <c r="K136">
        <f>IF(AND(A136&gt;15,B136&lt;=0.61),IF(A136&gt;30,24000,12000),0)</f>
        <v>24000</v>
      </c>
    </row>
    <row r="137" spans="1:11" x14ac:dyDescent="0.25">
      <c r="A137">
        <v>33</v>
      </c>
      <c r="B137">
        <v>0</v>
      </c>
      <c r="C137" s="1">
        <v>42230</v>
      </c>
      <c r="D137" s="6">
        <f t="shared" si="4"/>
        <v>8</v>
      </c>
      <c r="E137">
        <f>F138</f>
        <v>1000</v>
      </c>
      <c r="F137">
        <f>ROUNDUP(G136-K136+H136,0)</f>
        <v>1000</v>
      </c>
      <c r="G137">
        <f>ROUNDUP(IF(F137+I137-J137&gt;25000,25000,F137+I137-J137),0)</f>
        <v>943</v>
      </c>
      <c r="H137">
        <f>IF(G137&lt;K137,25000-G137,0)</f>
        <v>24057</v>
      </c>
      <c r="I137">
        <f t="shared" si="5"/>
        <v>0</v>
      </c>
      <c r="J137">
        <f>ROUNDUP(IF(I137=0,0.03%*POWER(A137,1.5)*F137,0),0)</f>
        <v>57</v>
      </c>
      <c r="K137">
        <f>IF(AND(A137&gt;15,B137&lt;=0.61),IF(A137&gt;30,24000,12000),0)</f>
        <v>24000</v>
      </c>
    </row>
    <row r="138" spans="1:11" x14ac:dyDescent="0.25">
      <c r="A138">
        <v>31</v>
      </c>
      <c r="B138">
        <v>12</v>
      </c>
      <c r="C138" s="1">
        <v>42231</v>
      </c>
      <c r="D138" s="6">
        <f t="shared" si="4"/>
        <v>8</v>
      </c>
      <c r="E138">
        <f>F139</f>
        <v>9400</v>
      </c>
      <c r="F138">
        <f>ROUNDUP(G137-K137+H137,0)</f>
        <v>1000</v>
      </c>
      <c r="G138">
        <f>ROUNDUP(IF(F138+I138-J138&gt;25000,25000,F138+I138-J138),0)</f>
        <v>9400</v>
      </c>
      <c r="H138">
        <f>IF(G138&lt;K138,25000-G138,0)</f>
        <v>0</v>
      </c>
      <c r="I138">
        <f t="shared" si="5"/>
        <v>8400</v>
      </c>
      <c r="J138">
        <f>ROUNDUP(IF(I138=0,0.03%*POWER(A138,1.5)*F138,0),0)</f>
        <v>0</v>
      </c>
      <c r="K138">
        <f>IF(AND(A138&gt;15,B138&lt;=0.61),IF(A138&gt;30,24000,12000),0)</f>
        <v>0</v>
      </c>
    </row>
    <row r="139" spans="1:11" x14ac:dyDescent="0.25">
      <c r="A139">
        <v>22</v>
      </c>
      <c r="B139">
        <v>0</v>
      </c>
      <c r="C139" s="1">
        <v>42232</v>
      </c>
      <c r="D139" s="6">
        <f t="shared" si="4"/>
        <v>8</v>
      </c>
      <c r="E139">
        <f>F140</f>
        <v>13000</v>
      </c>
      <c r="F139">
        <f>ROUNDUP(G138-K138+H138,0)</f>
        <v>9400</v>
      </c>
      <c r="G139">
        <f>ROUNDUP(IF(F139+I139-J139&gt;25000,25000,F139+I139-J139),0)</f>
        <v>9109</v>
      </c>
      <c r="H139">
        <f>IF(G139&lt;K139,25000-G139,0)</f>
        <v>15891</v>
      </c>
      <c r="I139">
        <f t="shared" si="5"/>
        <v>0</v>
      </c>
      <c r="J139">
        <f>ROUNDUP(IF(I139=0,0.03%*POWER(A139,1.5)*F139,0),0)</f>
        <v>291</v>
      </c>
      <c r="K139">
        <f>IF(AND(A139&gt;15,B139&lt;=0.61),IF(A139&gt;30,24000,12000),0)</f>
        <v>12000</v>
      </c>
    </row>
    <row r="140" spans="1:11" x14ac:dyDescent="0.25">
      <c r="A140">
        <v>24</v>
      </c>
      <c r="B140">
        <v>0.2</v>
      </c>
      <c r="C140" s="1">
        <v>42233</v>
      </c>
      <c r="D140" s="6">
        <f t="shared" si="4"/>
        <v>8</v>
      </c>
      <c r="E140">
        <f>F141</f>
        <v>1140</v>
      </c>
      <c r="F140">
        <f>ROUNDUP(G139-K139+H139,0)</f>
        <v>13000</v>
      </c>
      <c r="G140">
        <f>ROUNDUP(IF(F140+I140-J140&gt;25000,25000,F140+I140-J140),0)</f>
        <v>13140</v>
      </c>
      <c r="H140">
        <f>IF(G140&lt;K140,25000-G140,0)</f>
        <v>0</v>
      </c>
      <c r="I140">
        <f t="shared" si="5"/>
        <v>140</v>
      </c>
      <c r="J140">
        <f>ROUNDUP(IF(I140=0,0.03%*POWER(A140,1.5)*F140,0),0)</f>
        <v>0</v>
      </c>
      <c r="K140">
        <f>IF(AND(A140&gt;15,B140&lt;=0.61),IF(A140&gt;30,24000,12000),0)</f>
        <v>12000</v>
      </c>
    </row>
    <row r="141" spans="1:11" x14ac:dyDescent="0.25">
      <c r="A141">
        <v>22</v>
      </c>
      <c r="B141">
        <v>0</v>
      </c>
      <c r="C141" s="1">
        <v>42234</v>
      </c>
      <c r="D141" s="6">
        <f t="shared" si="4"/>
        <v>8</v>
      </c>
      <c r="E141">
        <f>F142</f>
        <v>13000</v>
      </c>
      <c r="F141">
        <f>ROUNDUP(G140-K140+H140,0)</f>
        <v>1140</v>
      </c>
      <c r="G141">
        <f>ROUNDUP(IF(F141+I141-J141&gt;25000,25000,F141+I141-J141),0)</f>
        <v>1104</v>
      </c>
      <c r="H141">
        <f>IF(G141&lt;K141,25000-G141,0)</f>
        <v>23896</v>
      </c>
      <c r="I141">
        <f t="shared" si="5"/>
        <v>0</v>
      </c>
      <c r="J141">
        <f>ROUNDUP(IF(I141=0,0.03%*POWER(A141,1.5)*F141,0),0)</f>
        <v>36</v>
      </c>
      <c r="K141">
        <f>IF(AND(A141&gt;15,B141&lt;=0.61),IF(A141&gt;30,24000,12000),0)</f>
        <v>12000</v>
      </c>
    </row>
    <row r="142" spans="1:11" x14ac:dyDescent="0.25">
      <c r="A142">
        <v>19</v>
      </c>
      <c r="B142">
        <v>0</v>
      </c>
      <c r="C142" s="1">
        <v>42235</v>
      </c>
      <c r="D142" s="6">
        <f t="shared" si="4"/>
        <v>8</v>
      </c>
      <c r="E142">
        <f>F143</f>
        <v>677</v>
      </c>
      <c r="F142">
        <f>ROUNDUP(G141-K141+H141,0)</f>
        <v>13000</v>
      </c>
      <c r="G142">
        <f>ROUNDUP(IF(F142+I142-J142&gt;25000,25000,F142+I142-J142),0)</f>
        <v>12677</v>
      </c>
      <c r="H142">
        <f>IF(G142&lt;K142,25000-G142,0)</f>
        <v>0</v>
      </c>
      <c r="I142">
        <f t="shared" si="5"/>
        <v>0</v>
      </c>
      <c r="J142">
        <f>ROUNDUP(IF(I142=0,0.03%*POWER(A142,1.5)*F142,0),0)</f>
        <v>323</v>
      </c>
      <c r="K142">
        <f>IF(AND(A142&gt;15,B142&lt;=0.61),IF(A142&gt;30,24000,12000),0)</f>
        <v>12000</v>
      </c>
    </row>
    <row r="143" spans="1:11" x14ac:dyDescent="0.25">
      <c r="A143">
        <v>18</v>
      </c>
      <c r="B143">
        <v>0</v>
      </c>
      <c r="C143" s="1">
        <v>42236</v>
      </c>
      <c r="D143" s="6">
        <f t="shared" si="4"/>
        <v>8</v>
      </c>
      <c r="E143">
        <f>F144</f>
        <v>13000</v>
      </c>
      <c r="F143">
        <f>ROUNDUP(G142-K142+H142,0)</f>
        <v>677</v>
      </c>
      <c r="G143">
        <f>ROUNDUP(IF(F143+I143-J143&gt;25000,25000,F143+I143-J143),0)</f>
        <v>661</v>
      </c>
      <c r="H143">
        <f>IF(G143&lt;K143,25000-G143,0)</f>
        <v>24339</v>
      </c>
      <c r="I143">
        <f t="shared" si="5"/>
        <v>0</v>
      </c>
      <c r="J143">
        <f>ROUNDUP(IF(I143=0,0.03%*POWER(A143,1.5)*F143,0),0)</f>
        <v>16</v>
      </c>
      <c r="K143">
        <f>IF(AND(A143&gt;15,B143&lt;=0.61),IF(A143&gt;30,24000,12000),0)</f>
        <v>12000</v>
      </c>
    </row>
    <row r="144" spans="1:11" x14ac:dyDescent="0.25">
      <c r="A144">
        <v>18</v>
      </c>
      <c r="B144">
        <v>0</v>
      </c>
      <c r="C144" s="1">
        <v>42237</v>
      </c>
      <c r="D144" s="6">
        <f t="shared" si="4"/>
        <v>8</v>
      </c>
      <c r="E144">
        <f>F145</f>
        <v>702</v>
      </c>
      <c r="F144">
        <f>ROUNDUP(G143-K143+H143,0)</f>
        <v>13000</v>
      </c>
      <c r="G144">
        <f>ROUNDUP(IF(F144+I144-J144&gt;25000,25000,F144+I144-J144),0)</f>
        <v>12702</v>
      </c>
      <c r="H144">
        <f>IF(G144&lt;K144,25000-G144,0)</f>
        <v>0</v>
      </c>
      <c r="I144">
        <f t="shared" si="5"/>
        <v>0</v>
      </c>
      <c r="J144">
        <f>ROUNDUP(IF(I144=0,0.03%*POWER(A144,1.5)*F144,0),0)</f>
        <v>298</v>
      </c>
      <c r="K144">
        <f>IF(AND(A144&gt;15,B144&lt;=0.61),IF(A144&gt;30,24000,12000),0)</f>
        <v>12000</v>
      </c>
    </row>
    <row r="145" spans="1:11" x14ac:dyDescent="0.25">
      <c r="A145">
        <v>18</v>
      </c>
      <c r="B145">
        <v>0</v>
      </c>
      <c r="C145" s="1">
        <v>42238</v>
      </c>
      <c r="D145" s="6">
        <f t="shared" si="4"/>
        <v>8</v>
      </c>
      <c r="E145">
        <f>F146</f>
        <v>13000</v>
      </c>
      <c r="F145">
        <f>ROUNDUP(G144-K144+H144,0)</f>
        <v>702</v>
      </c>
      <c r="G145">
        <f>ROUNDUP(IF(F145+I145-J145&gt;25000,25000,F145+I145-J145),0)</f>
        <v>685</v>
      </c>
      <c r="H145">
        <f>IF(G145&lt;K145,25000-G145,0)</f>
        <v>24315</v>
      </c>
      <c r="I145">
        <f t="shared" si="5"/>
        <v>0</v>
      </c>
      <c r="J145">
        <f>ROUNDUP(IF(I145=0,0.03%*POWER(A145,1.5)*F145,0),0)</f>
        <v>17</v>
      </c>
      <c r="K145">
        <f>IF(AND(A145&gt;15,B145&lt;=0.61),IF(A145&gt;30,24000,12000),0)</f>
        <v>12000</v>
      </c>
    </row>
    <row r="146" spans="1:11" x14ac:dyDescent="0.25">
      <c r="A146">
        <v>19</v>
      </c>
      <c r="B146">
        <v>0</v>
      </c>
      <c r="C146" s="1">
        <v>42239</v>
      </c>
      <c r="D146" s="6">
        <f t="shared" si="4"/>
        <v>8</v>
      </c>
      <c r="E146">
        <f>F147</f>
        <v>677</v>
      </c>
      <c r="F146">
        <f>ROUNDUP(G145-K145+H145,0)</f>
        <v>13000</v>
      </c>
      <c r="G146">
        <f>ROUNDUP(IF(F146+I146-J146&gt;25000,25000,F146+I146-J146),0)</f>
        <v>12677</v>
      </c>
      <c r="H146">
        <f>IF(G146&lt;K146,25000-G146,0)</f>
        <v>0</v>
      </c>
      <c r="I146">
        <f t="shared" si="5"/>
        <v>0</v>
      </c>
      <c r="J146">
        <f>ROUNDUP(IF(I146=0,0.03%*POWER(A146,1.5)*F146,0),0)</f>
        <v>323</v>
      </c>
      <c r="K146">
        <f>IF(AND(A146&gt;15,B146&lt;=0.61),IF(A146&gt;30,24000,12000),0)</f>
        <v>12000</v>
      </c>
    </row>
    <row r="147" spans="1:11" x14ac:dyDescent="0.25">
      <c r="A147">
        <v>21</v>
      </c>
      <c r="B147">
        <v>5.5</v>
      </c>
      <c r="C147" s="1">
        <v>42240</v>
      </c>
      <c r="D147" s="6">
        <f t="shared" si="4"/>
        <v>8</v>
      </c>
      <c r="E147">
        <f>F148</f>
        <v>4527</v>
      </c>
      <c r="F147">
        <f>ROUNDUP(G146-K146+H146,0)</f>
        <v>677</v>
      </c>
      <c r="G147">
        <f>ROUNDUP(IF(F147+I147-J147&gt;25000,25000,F147+I147-J147),0)</f>
        <v>4527</v>
      </c>
      <c r="H147">
        <f>IF(G147&lt;K147,25000-G147,0)</f>
        <v>0</v>
      </c>
      <c r="I147">
        <f t="shared" si="5"/>
        <v>3850</v>
      </c>
      <c r="J147">
        <f>ROUNDUP(IF(I147=0,0.03%*POWER(A147,1.5)*F147,0),0)</f>
        <v>0</v>
      </c>
      <c r="K147">
        <f>IF(AND(A147&gt;15,B147&lt;=0.61),IF(A147&gt;30,24000,12000),0)</f>
        <v>0</v>
      </c>
    </row>
    <row r="148" spans="1:11" x14ac:dyDescent="0.25">
      <c r="A148">
        <v>18</v>
      </c>
      <c r="B148">
        <v>18</v>
      </c>
      <c r="C148" s="1">
        <v>42241</v>
      </c>
      <c r="D148" s="6">
        <f t="shared" si="4"/>
        <v>8</v>
      </c>
      <c r="E148">
        <f>F149</f>
        <v>17127</v>
      </c>
      <c r="F148">
        <f>ROUNDUP(G147-K147+H147,0)</f>
        <v>4527</v>
      </c>
      <c r="G148">
        <f>ROUNDUP(IF(F148+I148-J148&gt;25000,25000,F148+I148-J148),0)</f>
        <v>17127</v>
      </c>
      <c r="H148">
        <f>IF(G148&lt;K148,25000-G148,0)</f>
        <v>0</v>
      </c>
      <c r="I148">
        <f t="shared" si="5"/>
        <v>12600</v>
      </c>
      <c r="J148">
        <f>ROUNDUP(IF(I148=0,0.03%*POWER(A148,1.5)*F148,0),0)</f>
        <v>0</v>
      </c>
      <c r="K148">
        <f>IF(AND(A148&gt;15,B148&lt;=0.61),IF(A148&gt;30,24000,12000),0)</f>
        <v>0</v>
      </c>
    </row>
    <row r="149" spans="1:11" x14ac:dyDescent="0.25">
      <c r="A149">
        <v>19</v>
      </c>
      <c r="B149">
        <v>12</v>
      </c>
      <c r="C149" s="1">
        <v>42242</v>
      </c>
      <c r="D149" s="6">
        <f t="shared" si="4"/>
        <v>8</v>
      </c>
      <c r="E149">
        <f>F150</f>
        <v>25000</v>
      </c>
      <c r="F149">
        <f>ROUNDUP(G148-K148+H148,0)</f>
        <v>17127</v>
      </c>
      <c r="G149">
        <f>ROUNDUP(IF(F149+I149-J149&gt;25000,25000,F149+I149-J149),0)</f>
        <v>25000</v>
      </c>
      <c r="H149">
        <f>IF(G149&lt;K149,25000-G149,0)</f>
        <v>0</v>
      </c>
      <c r="I149">
        <f t="shared" si="5"/>
        <v>8400</v>
      </c>
      <c r="J149">
        <f>ROUNDUP(IF(I149=0,0.03%*POWER(A149,1.5)*F149,0),0)</f>
        <v>0</v>
      </c>
      <c r="K149">
        <f>IF(AND(A149&gt;15,B149&lt;=0.61),IF(A149&gt;30,24000,12000),0)</f>
        <v>0</v>
      </c>
    </row>
    <row r="150" spans="1:11" x14ac:dyDescent="0.25">
      <c r="A150">
        <v>23</v>
      </c>
      <c r="B150">
        <v>0</v>
      </c>
      <c r="C150" s="1">
        <v>42243</v>
      </c>
      <c r="D150" s="6">
        <f t="shared" si="4"/>
        <v>8</v>
      </c>
      <c r="E150">
        <f>F151</f>
        <v>12172</v>
      </c>
      <c r="F150">
        <f>ROUNDUP(G149-K149+H149,0)</f>
        <v>25000</v>
      </c>
      <c r="G150">
        <f>ROUNDUP(IF(F150+I150-J150&gt;25000,25000,F150+I150-J150),0)</f>
        <v>24172</v>
      </c>
      <c r="H150">
        <f>IF(G150&lt;K150,25000-G150,0)</f>
        <v>0</v>
      </c>
      <c r="I150">
        <f t="shared" si="5"/>
        <v>0</v>
      </c>
      <c r="J150">
        <f>ROUNDUP(IF(I150=0,0.03%*POWER(A150,1.5)*F150,0),0)</f>
        <v>828</v>
      </c>
      <c r="K150">
        <f>IF(AND(A150&gt;15,B150&lt;=0.61),IF(A150&gt;30,24000,12000),0)</f>
        <v>12000</v>
      </c>
    </row>
    <row r="151" spans="1:11" x14ac:dyDescent="0.25">
      <c r="A151">
        <v>17</v>
      </c>
      <c r="B151">
        <v>0.1</v>
      </c>
      <c r="C151" s="1">
        <v>42244</v>
      </c>
      <c r="D151" s="6">
        <f t="shared" si="4"/>
        <v>8</v>
      </c>
      <c r="E151">
        <f>F152</f>
        <v>242</v>
      </c>
      <c r="F151">
        <f>ROUNDUP(G150-K150+H150,0)</f>
        <v>12172</v>
      </c>
      <c r="G151">
        <f>ROUNDUP(IF(F151+I151-J151&gt;25000,25000,F151+I151-J151),0)</f>
        <v>12242</v>
      </c>
      <c r="H151">
        <f>IF(G151&lt;K151,25000-G151,0)</f>
        <v>0</v>
      </c>
      <c r="I151">
        <f t="shared" si="5"/>
        <v>70</v>
      </c>
      <c r="J151">
        <f>ROUNDUP(IF(I151=0,0.03%*POWER(A151,1.5)*F151,0),0)</f>
        <v>0</v>
      </c>
      <c r="K151">
        <f>IF(AND(A151&gt;15,B151&lt;=0.61),IF(A151&gt;30,24000,12000),0)</f>
        <v>12000</v>
      </c>
    </row>
    <row r="152" spans="1:11" x14ac:dyDescent="0.25">
      <c r="A152">
        <v>16</v>
      </c>
      <c r="B152">
        <v>14</v>
      </c>
      <c r="C152" s="1">
        <v>42245</v>
      </c>
      <c r="D152" s="6">
        <f t="shared" si="4"/>
        <v>8</v>
      </c>
      <c r="E152">
        <f>F153</f>
        <v>10042</v>
      </c>
      <c r="F152">
        <f>ROUNDUP(G151-K151+H151,0)</f>
        <v>242</v>
      </c>
      <c r="G152">
        <f>ROUNDUP(IF(F152+I152-J152&gt;25000,25000,F152+I152-J152),0)</f>
        <v>10042</v>
      </c>
      <c r="H152">
        <f>IF(G152&lt;K152,25000-G152,0)</f>
        <v>0</v>
      </c>
      <c r="I152">
        <f t="shared" si="5"/>
        <v>9800</v>
      </c>
      <c r="J152">
        <f>ROUNDUP(IF(I152=0,0.03%*POWER(A152,1.5)*F152,0),0)</f>
        <v>0</v>
      </c>
      <c r="K152">
        <f>IF(AND(A152&gt;15,B152&lt;=0.61),IF(A152&gt;30,24000,12000),0)</f>
        <v>0</v>
      </c>
    </row>
    <row r="153" spans="1:11" x14ac:dyDescent="0.25">
      <c r="A153">
        <v>22</v>
      </c>
      <c r="B153">
        <v>0</v>
      </c>
      <c r="C153" s="1">
        <v>42246</v>
      </c>
      <c r="D153" s="6">
        <f t="shared" si="4"/>
        <v>8</v>
      </c>
      <c r="E153">
        <f>F154</f>
        <v>13000</v>
      </c>
      <c r="F153">
        <f>ROUNDUP(G152-K152+H152,0)</f>
        <v>10042</v>
      </c>
      <c r="G153">
        <f>ROUNDUP(IF(F153+I153-J153&gt;25000,25000,F153+I153-J153),0)</f>
        <v>9731</v>
      </c>
      <c r="H153">
        <f>IF(G153&lt;K153,25000-G153,0)</f>
        <v>15269</v>
      </c>
      <c r="I153">
        <f t="shared" si="5"/>
        <v>0</v>
      </c>
      <c r="J153">
        <f>ROUNDUP(IF(I153=0,0.03%*POWER(A153,1.5)*F153,0),0)</f>
        <v>311</v>
      </c>
      <c r="K153">
        <f>IF(AND(A153&gt;15,B153&lt;=0.61),IF(A153&gt;30,24000,12000),0)</f>
        <v>12000</v>
      </c>
    </row>
    <row r="154" spans="1:11" x14ac:dyDescent="0.25">
      <c r="A154">
        <v>26</v>
      </c>
      <c r="B154">
        <v>0</v>
      </c>
      <c r="C154" s="1">
        <v>42247</v>
      </c>
      <c r="D154" s="6">
        <f t="shared" si="4"/>
        <v>8</v>
      </c>
      <c r="E154">
        <f>F155</f>
        <v>482</v>
      </c>
      <c r="F154">
        <f>ROUNDUP(G153-K153+H153,0)</f>
        <v>13000</v>
      </c>
      <c r="G154">
        <f>ROUNDUP(IF(F154+I154-J154&gt;25000,25000,F154+I154-J154),0)</f>
        <v>12482</v>
      </c>
      <c r="H154">
        <f>IF(G154&lt;K154,25000-G154,0)</f>
        <v>0</v>
      </c>
      <c r="I154">
        <f t="shared" si="5"/>
        <v>0</v>
      </c>
      <c r="J154">
        <f>ROUNDUP(IF(I154=0,0.03%*POWER(A154,1.5)*F154,0),0)</f>
        <v>518</v>
      </c>
      <c r="K154">
        <f>IF(AND(A154&gt;15,B154&lt;=0.61),IF(A154&gt;30,24000,12000),0)</f>
        <v>12000</v>
      </c>
    </row>
    <row r="155" spans="1:11" x14ac:dyDescent="0.25">
      <c r="A155">
        <v>27</v>
      </c>
      <c r="B155">
        <v>2</v>
      </c>
      <c r="C155" s="1">
        <v>42248</v>
      </c>
      <c r="D155" s="6">
        <f t="shared" si="4"/>
        <v>9</v>
      </c>
      <c r="E155">
        <f>F156</f>
        <v>1882</v>
      </c>
      <c r="F155">
        <f>ROUNDUP(G154-K154+H154,0)</f>
        <v>482</v>
      </c>
      <c r="G155">
        <f>ROUNDUP(IF(F155+I155-J155&gt;25000,25000,F155+I155-J155),0)</f>
        <v>1882</v>
      </c>
      <c r="H155">
        <f>IF(G155&lt;K155,25000-G155,0)</f>
        <v>0</v>
      </c>
      <c r="I155">
        <f t="shared" si="5"/>
        <v>1400</v>
      </c>
      <c r="J155">
        <f>ROUNDUP(IF(I155=0,0.03%*POWER(A155,1.5)*F155,0),0)</f>
        <v>0</v>
      </c>
      <c r="K155">
        <f>IF(AND(A155&gt;15,B155&lt;=0.61),IF(A155&gt;30,24000,12000),0)</f>
        <v>0</v>
      </c>
    </row>
    <row r="156" spans="1:11" x14ac:dyDescent="0.25">
      <c r="A156">
        <v>18</v>
      </c>
      <c r="B156">
        <v>0</v>
      </c>
      <c r="C156" s="1">
        <v>42249</v>
      </c>
      <c r="D156" s="6">
        <f t="shared" si="4"/>
        <v>9</v>
      </c>
      <c r="E156">
        <f>F157</f>
        <v>13000</v>
      </c>
      <c r="F156">
        <f>ROUNDUP(G155-K155+H155,0)</f>
        <v>1882</v>
      </c>
      <c r="G156">
        <f>ROUNDUP(IF(F156+I156-J156&gt;25000,25000,F156+I156-J156),0)</f>
        <v>1838</v>
      </c>
      <c r="H156">
        <f>IF(G156&lt;K156,25000-G156,0)</f>
        <v>23162</v>
      </c>
      <c r="I156">
        <f t="shared" si="5"/>
        <v>0</v>
      </c>
      <c r="J156">
        <f>ROUNDUP(IF(I156=0,0.03%*POWER(A156,1.5)*F156,0),0)</f>
        <v>44</v>
      </c>
      <c r="K156">
        <f>IF(AND(A156&gt;15,B156&lt;=0.61),IF(A156&gt;30,24000,12000),0)</f>
        <v>12000</v>
      </c>
    </row>
    <row r="157" spans="1:11" x14ac:dyDescent="0.25">
      <c r="A157">
        <v>17</v>
      </c>
      <c r="B157">
        <v>0</v>
      </c>
      <c r="C157" s="1">
        <v>42250</v>
      </c>
      <c r="D157" s="6">
        <f t="shared" si="4"/>
        <v>9</v>
      </c>
      <c r="E157">
        <f>F158</f>
        <v>726</v>
      </c>
      <c r="F157">
        <f>ROUNDUP(G156-K156+H156,0)</f>
        <v>13000</v>
      </c>
      <c r="G157">
        <f>ROUNDUP(IF(F157+I157-J157&gt;25000,25000,F157+I157-J157),0)</f>
        <v>12726</v>
      </c>
      <c r="H157">
        <f>IF(G157&lt;K157,25000-G157,0)</f>
        <v>0</v>
      </c>
      <c r="I157">
        <f t="shared" si="5"/>
        <v>0</v>
      </c>
      <c r="J157">
        <f>ROUNDUP(IF(I157=0,0.03%*POWER(A157,1.5)*F157,0),0)</f>
        <v>274</v>
      </c>
      <c r="K157">
        <f>IF(AND(A157&gt;15,B157&lt;=0.61),IF(A157&gt;30,24000,12000),0)</f>
        <v>12000</v>
      </c>
    </row>
    <row r="158" spans="1:11" x14ac:dyDescent="0.25">
      <c r="A158">
        <v>16</v>
      </c>
      <c r="B158">
        <v>0.1</v>
      </c>
      <c r="C158" s="1">
        <v>42251</v>
      </c>
      <c r="D158" s="6">
        <f t="shared" si="4"/>
        <v>9</v>
      </c>
      <c r="E158">
        <f>F159</f>
        <v>13000</v>
      </c>
      <c r="F158">
        <f>ROUNDUP(G157-K157+H157,0)</f>
        <v>726</v>
      </c>
      <c r="G158">
        <f>ROUNDUP(IF(F158+I158-J158&gt;25000,25000,F158+I158-J158),0)</f>
        <v>796</v>
      </c>
      <c r="H158">
        <f>IF(G158&lt;K158,25000-G158,0)</f>
        <v>24204</v>
      </c>
      <c r="I158">
        <f t="shared" si="5"/>
        <v>70</v>
      </c>
      <c r="J158">
        <f>ROUNDUP(IF(I158=0,0.03%*POWER(A158,1.5)*F158,0),0)</f>
        <v>0</v>
      </c>
      <c r="K158">
        <f>IF(AND(A158&gt;15,B158&lt;=0.61),IF(A158&gt;30,24000,12000),0)</f>
        <v>12000</v>
      </c>
    </row>
    <row r="159" spans="1:11" x14ac:dyDescent="0.25">
      <c r="A159">
        <v>15</v>
      </c>
      <c r="B159">
        <v>0</v>
      </c>
      <c r="C159" s="1">
        <v>42252</v>
      </c>
      <c r="D159" s="6">
        <f t="shared" si="4"/>
        <v>9</v>
      </c>
      <c r="E159">
        <f>F160</f>
        <v>12773</v>
      </c>
      <c r="F159">
        <f>ROUNDUP(G158-K158+H158,0)</f>
        <v>13000</v>
      </c>
      <c r="G159">
        <f>ROUNDUP(IF(F159+I159-J159&gt;25000,25000,F159+I159-J159),0)</f>
        <v>12773</v>
      </c>
      <c r="H159">
        <f>IF(G159&lt;K159,25000-G159,0)</f>
        <v>0</v>
      </c>
      <c r="I159">
        <f t="shared" si="5"/>
        <v>0</v>
      </c>
      <c r="J159">
        <f>ROUNDUP(IF(I159=0,0.03%*POWER(A159,1.5)*F159,0),0)</f>
        <v>227</v>
      </c>
      <c r="K159">
        <f>IF(AND(A159&gt;15,B159&lt;=0.61),IF(A159&gt;30,24000,12000),0)</f>
        <v>0</v>
      </c>
    </row>
    <row r="160" spans="1:11" x14ac:dyDescent="0.25">
      <c r="A160">
        <v>12</v>
      </c>
      <c r="B160">
        <v>4</v>
      </c>
      <c r="C160" s="1">
        <v>42253</v>
      </c>
      <c r="D160" s="6">
        <f t="shared" si="4"/>
        <v>9</v>
      </c>
      <c r="E160">
        <f>F161</f>
        <v>15573</v>
      </c>
      <c r="F160">
        <f>ROUNDUP(G159-K159+H159,0)</f>
        <v>12773</v>
      </c>
      <c r="G160">
        <f>ROUNDUP(IF(F160+I160-J160&gt;25000,25000,F160+I160-J160),0)</f>
        <v>15573</v>
      </c>
      <c r="H160">
        <f>IF(G160&lt;K160,25000-G160,0)</f>
        <v>0</v>
      </c>
      <c r="I160">
        <f t="shared" si="5"/>
        <v>2800</v>
      </c>
      <c r="J160">
        <f>ROUNDUP(IF(I160=0,0.03%*POWER(A160,1.5)*F160,0),0)</f>
        <v>0</v>
      </c>
      <c r="K160">
        <f>IF(AND(A160&gt;15,B160&lt;=0.61),IF(A160&gt;30,24000,12000),0)</f>
        <v>0</v>
      </c>
    </row>
    <row r="161" spans="1:11" x14ac:dyDescent="0.25">
      <c r="A161">
        <v>13</v>
      </c>
      <c r="B161">
        <v>0</v>
      </c>
      <c r="C161" s="1">
        <v>42254</v>
      </c>
      <c r="D161" s="6">
        <f t="shared" si="4"/>
        <v>9</v>
      </c>
      <c r="E161">
        <f>F162</f>
        <v>15354</v>
      </c>
      <c r="F161">
        <f>ROUNDUP(G160-K160+H160,0)</f>
        <v>15573</v>
      </c>
      <c r="G161">
        <f>ROUNDUP(IF(F161+I161-J161&gt;25000,25000,F161+I161-J161),0)</f>
        <v>15354</v>
      </c>
      <c r="H161">
        <f>IF(G161&lt;K161,25000-G161,0)</f>
        <v>0</v>
      </c>
      <c r="I161">
        <f t="shared" si="5"/>
        <v>0</v>
      </c>
      <c r="J161">
        <f>ROUNDUP(IF(I161=0,0.03%*POWER(A161,1.5)*F161,0),0)</f>
        <v>219</v>
      </c>
      <c r="K161">
        <f>IF(AND(A161&gt;15,B161&lt;=0.61),IF(A161&gt;30,24000,12000),0)</f>
        <v>0</v>
      </c>
    </row>
    <row r="162" spans="1:11" x14ac:dyDescent="0.25">
      <c r="A162">
        <v>11</v>
      </c>
      <c r="B162">
        <v>4</v>
      </c>
      <c r="C162" s="1">
        <v>42255</v>
      </c>
      <c r="D162" s="6">
        <f t="shared" si="4"/>
        <v>9</v>
      </c>
      <c r="E162">
        <f>F163</f>
        <v>18154</v>
      </c>
      <c r="F162">
        <f>ROUNDUP(G161-K161+H161,0)</f>
        <v>15354</v>
      </c>
      <c r="G162">
        <f>ROUNDUP(IF(F162+I162-J162&gt;25000,25000,F162+I162-J162),0)</f>
        <v>18154</v>
      </c>
      <c r="H162">
        <f>IF(G162&lt;K162,25000-G162,0)</f>
        <v>0</v>
      </c>
      <c r="I162">
        <f t="shared" si="5"/>
        <v>2800</v>
      </c>
      <c r="J162">
        <f>ROUNDUP(IF(I162=0,0.03%*POWER(A162,1.5)*F162,0),0)</f>
        <v>0</v>
      </c>
      <c r="K162">
        <f>IF(AND(A162&gt;15,B162&lt;=0.61),IF(A162&gt;30,24000,12000),0)</f>
        <v>0</v>
      </c>
    </row>
    <row r="163" spans="1:11" x14ac:dyDescent="0.25">
      <c r="A163">
        <v>11</v>
      </c>
      <c r="B163">
        <v>0</v>
      </c>
      <c r="C163" s="1">
        <v>42256</v>
      </c>
      <c r="D163" s="6">
        <f t="shared" si="4"/>
        <v>9</v>
      </c>
      <c r="E163">
        <f>F164</f>
        <v>17955</v>
      </c>
      <c r="F163">
        <f>ROUNDUP(G162-K162+H162,0)</f>
        <v>18154</v>
      </c>
      <c r="G163">
        <f>ROUNDUP(IF(F163+I163-J163&gt;25000,25000,F163+I163-J163),0)</f>
        <v>17955</v>
      </c>
      <c r="H163">
        <f>IF(G163&lt;K163,25000-G163,0)</f>
        <v>0</v>
      </c>
      <c r="I163">
        <f t="shared" si="5"/>
        <v>0</v>
      </c>
      <c r="J163">
        <f>ROUNDUP(IF(I163=0,0.03%*POWER(A163,1.5)*F163,0),0)</f>
        <v>199</v>
      </c>
      <c r="K163">
        <f>IF(AND(A163&gt;15,B163&lt;=0.61),IF(A163&gt;30,24000,12000),0)</f>
        <v>0</v>
      </c>
    </row>
    <row r="164" spans="1:11" x14ac:dyDescent="0.25">
      <c r="A164">
        <v>12</v>
      </c>
      <c r="B164">
        <v>0</v>
      </c>
      <c r="C164" s="1">
        <v>42257</v>
      </c>
      <c r="D164" s="6">
        <f t="shared" si="4"/>
        <v>9</v>
      </c>
      <c r="E164">
        <f>F165</f>
        <v>17731</v>
      </c>
      <c r="F164">
        <f>ROUNDUP(G163-K163+H163,0)</f>
        <v>17955</v>
      </c>
      <c r="G164">
        <f>ROUNDUP(IF(F164+I164-J164&gt;25000,25000,F164+I164-J164),0)</f>
        <v>17731</v>
      </c>
      <c r="H164">
        <f>IF(G164&lt;K164,25000-G164,0)</f>
        <v>0</v>
      </c>
      <c r="I164">
        <f t="shared" si="5"/>
        <v>0</v>
      </c>
      <c r="J164">
        <f>ROUNDUP(IF(I164=0,0.03%*POWER(A164,1.5)*F164,0),0)</f>
        <v>224</v>
      </c>
      <c r="K164">
        <f>IF(AND(A164&gt;15,B164&lt;=0.61),IF(A164&gt;30,24000,12000),0)</f>
        <v>0</v>
      </c>
    </row>
    <row r="165" spans="1:11" x14ac:dyDescent="0.25">
      <c r="A165">
        <v>16</v>
      </c>
      <c r="B165">
        <v>0.1</v>
      </c>
      <c r="C165" s="1">
        <v>42258</v>
      </c>
      <c r="D165" s="6">
        <f t="shared" si="4"/>
        <v>9</v>
      </c>
      <c r="E165">
        <f>F166</f>
        <v>5801</v>
      </c>
      <c r="F165">
        <f>ROUNDUP(G164-K164+H164,0)</f>
        <v>17731</v>
      </c>
      <c r="G165">
        <f>ROUNDUP(IF(F165+I165-J165&gt;25000,25000,F165+I165-J165),0)</f>
        <v>17801</v>
      </c>
      <c r="H165">
        <f>IF(G165&lt;K165,25000-G165,0)</f>
        <v>0</v>
      </c>
      <c r="I165">
        <f t="shared" si="5"/>
        <v>70</v>
      </c>
      <c r="J165">
        <f>ROUNDUP(IF(I165=0,0.03%*POWER(A165,1.5)*F165,0),0)</f>
        <v>0</v>
      </c>
      <c r="K165">
        <f>IF(AND(A165&gt;15,B165&lt;=0.61),IF(A165&gt;30,24000,12000),0)</f>
        <v>12000</v>
      </c>
    </row>
    <row r="166" spans="1:11" x14ac:dyDescent="0.25">
      <c r="A166">
        <v>18</v>
      </c>
      <c r="B166">
        <v>0</v>
      </c>
      <c r="C166" s="1">
        <v>42259</v>
      </c>
      <c r="D166" s="6">
        <f t="shared" si="4"/>
        <v>9</v>
      </c>
      <c r="E166">
        <f>F167</f>
        <v>13000</v>
      </c>
      <c r="F166">
        <f>ROUNDUP(G165-K165+H165,0)</f>
        <v>5801</v>
      </c>
      <c r="G166">
        <f>ROUNDUP(IF(F166+I166-J166&gt;25000,25000,F166+I166-J166),0)</f>
        <v>5668</v>
      </c>
      <c r="H166">
        <f>IF(G166&lt;K166,25000-G166,0)</f>
        <v>19332</v>
      </c>
      <c r="I166">
        <f t="shared" si="5"/>
        <v>0</v>
      </c>
      <c r="J166">
        <f>ROUNDUP(IF(I166=0,0.03%*POWER(A166,1.5)*F166,0),0)</f>
        <v>133</v>
      </c>
      <c r="K166">
        <f>IF(AND(A166&gt;15,B166&lt;=0.61),IF(A166&gt;30,24000,12000),0)</f>
        <v>12000</v>
      </c>
    </row>
    <row r="167" spans="1:11" x14ac:dyDescent="0.25">
      <c r="A167">
        <v>18</v>
      </c>
      <c r="B167">
        <v>0</v>
      </c>
      <c r="C167" s="1">
        <v>42260</v>
      </c>
      <c r="D167" s="6">
        <f t="shared" si="4"/>
        <v>9</v>
      </c>
      <c r="E167">
        <f>F168</f>
        <v>702</v>
      </c>
      <c r="F167">
        <f>ROUNDUP(G166-K166+H166,0)</f>
        <v>13000</v>
      </c>
      <c r="G167">
        <f>ROUNDUP(IF(F167+I167-J167&gt;25000,25000,F167+I167-J167),0)</f>
        <v>12702</v>
      </c>
      <c r="H167">
        <f>IF(G167&lt;K167,25000-G167,0)</f>
        <v>0</v>
      </c>
      <c r="I167">
        <f t="shared" si="5"/>
        <v>0</v>
      </c>
      <c r="J167">
        <f>ROUNDUP(IF(I167=0,0.03%*POWER(A167,1.5)*F167,0),0)</f>
        <v>298</v>
      </c>
      <c r="K167">
        <f>IF(AND(A167&gt;15,B167&lt;=0.61),IF(A167&gt;30,24000,12000),0)</f>
        <v>12000</v>
      </c>
    </row>
    <row r="168" spans="1:11" x14ac:dyDescent="0.25">
      <c r="A168">
        <v>19</v>
      </c>
      <c r="B168">
        <v>3</v>
      </c>
      <c r="C168" s="1">
        <v>42261</v>
      </c>
      <c r="D168" s="6">
        <f t="shared" si="4"/>
        <v>9</v>
      </c>
      <c r="E168">
        <f>F169</f>
        <v>2802</v>
      </c>
      <c r="F168">
        <f>ROUNDUP(G167-K167+H167,0)</f>
        <v>702</v>
      </c>
      <c r="G168">
        <f>ROUNDUP(IF(F168+I168-J168&gt;25000,25000,F168+I168-J168),0)</f>
        <v>2802</v>
      </c>
      <c r="H168">
        <f>IF(G168&lt;K168,25000-G168,0)</f>
        <v>0</v>
      </c>
      <c r="I168">
        <f t="shared" si="5"/>
        <v>2100</v>
      </c>
      <c r="J168">
        <f>ROUNDUP(IF(I168=0,0.03%*POWER(A168,1.5)*F168,0),0)</f>
        <v>0</v>
      </c>
      <c r="K168">
        <f>IF(AND(A168&gt;15,B168&lt;=0.61),IF(A168&gt;30,24000,12000),0)</f>
        <v>0</v>
      </c>
    </row>
    <row r="169" spans="1:11" x14ac:dyDescent="0.25">
      <c r="A169">
        <v>16</v>
      </c>
      <c r="B169">
        <v>0.1</v>
      </c>
      <c r="C169" s="1">
        <v>42262</v>
      </c>
      <c r="D169" s="6">
        <f t="shared" si="4"/>
        <v>9</v>
      </c>
      <c r="E169">
        <f>F170</f>
        <v>13000</v>
      </c>
      <c r="F169">
        <f>ROUNDUP(G168-K168+H168,0)</f>
        <v>2802</v>
      </c>
      <c r="G169">
        <f>ROUNDUP(IF(F169+I169-J169&gt;25000,25000,F169+I169-J169),0)</f>
        <v>2872</v>
      </c>
      <c r="H169">
        <f>IF(G169&lt;K169,25000-G169,0)</f>
        <v>22128</v>
      </c>
      <c r="I169">
        <f t="shared" si="5"/>
        <v>70</v>
      </c>
      <c r="J169">
        <f>ROUNDUP(IF(I169=0,0.03%*POWER(A169,1.5)*F169,0),0)</f>
        <v>0</v>
      </c>
      <c r="K169">
        <f>IF(AND(A169&gt;15,B169&lt;=0.61),IF(A169&gt;30,24000,12000),0)</f>
        <v>12000</v>
      </c>
    </row>
    <row r="170" spans="1:11" x14ac:dyDescent="0.25">
      <c r="A170">
        <v>18</v>
      </c>
      <c r="B170">
        <v>0</v>
      </c>
      <c r="C170" s="1">
        <v>42263</v>
      </c>
      <c r="D170" s="6">
        <f t="shared" si="4"/>
        <v>9</v>
      </c>
      <c r="E170">
        <f>F171</f>
        <v>702</v>
      </c>
      <c r="F170">
        <f>ROUNDUP(G169-K169+H169,0)</f>
        <v>13000</v>
      </c>
      <c r="G170">
        <f>ROUNDUP(IF(F170+I170-J170&gt;25000,25000,F170+I170-J170),0)</f>
        <v>12702</v>
      </c>
      <c r="H170">
        <f>IF(G170&lt;K170,25000-G170,0)</f>
        <v>0</v>
      </c>
      <c r="I170">
        <f t="shared" si="5"/>
        <v>0</v>
      </c>
      <c r="J170">
        <f>ROUNDUP(IF(I170=0,0.03%*POWER(A170,1.5)*F170,0),0)</f>
        <v>298</v>
      </c>
      <c r="K170">
        <f>IF(AND(A170&gt;15,B170&lt;=0.61),IF(A170&gt;30,24000,12000),0)</f>
        <v>12000</v>
      </c>
    </row>
    <row r="171" spans="1:11" x14ac:dyDescent="0.25">
      <c r="A171">
        <v>22</v>
      </c>
      <c r="B171">
        <v>0.5</v>
      </c>
      <c r="C171" s="1">
        <v>42264</v>
      </c>
      <c r="D171" s="6">
        <f t="shared" si="4"/>
        <v>9</v>
      </c>
      <c r="E171">
        <f>F172</f>
        <v>13000</v>
      </c>
      <c r="F171">
        <f>ROUNDUP(G170-K170+H170,0)</f>
        <v>702</v>
      </c>
      <c r="G171">
        <f>ROUNDUP(IF(F171+I171-J171&gt;25000,25000,F171+I171-J171),0)</f>
        <v>1052</v>
      </c>
      <c r="H171">
        <f>IF(G171&lt;K171,25000-G171,0)</f>
        <v>23948</v>
      </c>
      <c r="I171">
        <f t="shared" si="5"/>
        <v>350</v>
      </c>
      <c r="J171">
        <f>ROUNDUP(IF(I171=0,0.03%*POWER(A171,1.5)*F171,0),0)</f>
        <v>0</v>
      </c>
      <c r="K171">
        <f>IF(AND(A171&gt;15,B171&lt;=0.61),IF(A171&gt;30,24000,12000),0)</f>
        <v>12000</v>
      </c>
    </row>
    <row r="172" spans="1:11" x14ac:dyDescent="0.25">
      <c r="A172">
        <v>16</v>
      </c>
      <c r="B172">
        <v>0</v>
      </c>
      <c r="C172" s="1">
        <v>42265</v>
      </c>
      <c r="D172" s="6">
        <f t="shared" si="4"/>
        <v>9</v>
      </c>
      <c r="E172">
        <f>F173</f>
        <v>750</v>
      </c>
      <c r="F172">
        <f>ROUNDUP(G171-K171+H171,0)</f>
        <v>13000</v>
      </c>
      <c r="G172">
        <f>ROUNDUP(IF(F172+I172-J172&gt;25000,25000,F172+I172-J172),0)</f>
        <v>12750</v>
      </c>
      <c r="H172">
        <f>IF(G172&lt;K172,25000-G172,0)</f>
        <v>0</v>
      </c>
      <c r="I172">
        <f t="shared" si="5"/>
        <v>0</v>
      </c>
      <c r="J172">
        <f>ROUNDUP(IF(I172=0,0.03%*POWER(A172,1.5)*F172,0),0)</f>
        <v>250</v>
      </c>
      <c r="K172">
        <f>IF(AND(A172&gt;15,B172&lt;=0.61),IF(A172&gt;30,24000,12000),0)</f>
        <v>12000</v>
      </c>
    </row>
    <row r="173" spans="1:11" x14ac:dyDescent="0.25">
      <c r="A173">
        <v>15</v>
      </c>
      <c r="B173">
        <v>0</v>
      </c>
      <c r="C173" s="1">
        <v>42266</v>
      </c>
      <c r="D173" s="6">
        <f t="shared" si="4"/>
        <v>9</v>
      </c>
      <c r="E173">
        <f>F174</f>
        <v>736</v>
      </c>
      <c r="F173">
        <f>ROUNDUP(G172-K172+H172,0)</f>
        <v>750</v>
      </c>
      <c r="G173">
        <f>ROUNDUP(IF(F173+I173-J173&gt;25000,25000,F173+I173-J173),0)</f>
        <v>736</v>
      </c>
      <c r="H173">
        <f>IF(G173&lt;K173,25000-G173,0)</f>
        <v>0</v>
      </c>
      <c r="I173">
        <f t="shared" si="5"/>
        <v>0</v>
      </c>
      <c r="J173">
        <f>ROUNDUP(IF(I173=0,0.03%*POWER(A173,1.5)*F173,0),0)</f>
        <v>14</v>
      </c>
      <c r="K173">
        <f>IF(AND(A173&gt;15,B173&lt;=0.61),IF(A173&gt;30,24000,12000),0)</f>
        <v>0</v>
      </c>
    </row>
    <row r="174" spans="1:11" x14ac:dyDescent="0.25">
      <c r="A174">
        <v>14</v>
      </c>
      <c r="B174">
        <v>2</v>
      </c>
      <c r="C174" s="1">
        <v>42267</v>
      </c>
      <c r="D174" s="6">
        <f t="shared" si="4"/>
        <v>9</v>
      </c>
      <c r="E174">
        <f>F175</f>
        <v>2136</v>
      </c>
      <c r="F174">
        <f>ROUNDUP(G173-K173+H173,0)</f>
        <v>736</v>
      </c>
      <c r="G174">
        <f>ROUNDUP(IF(F174+I174-J174&gt;25000,25000,F174+I174-J174),0)</f>
        <v>2136</v>
      </c>
      <c r="H174">
        <f>IF(G174&lt;K174,25000-G174,0)</f>
        <v>0</v>
      </c>
      <c r="I174">
        <f t="shared" si="5"/>
        <v>1400</v>
      </c>
      <c r="J174">
        <f>ROUNDUP(IF(I174=0,0.03%*POWER(A174,1.5)*F174,0),0)</f>
        <v>0</v>
      </c>
      <c r="K174">
        <f>IF(AND(A174&gt;15,B174&lt;=0.61),IF(A174&gt;30,24000,12000),0)</f>
        <v>0</v>
      </c>
    </row>
    <row r="175" spans="1:11" x14ac:dyDescent="0.25">
      <c r="A175">
        <v>12</v>
      </c>
      <c r="B175">
        <v>0</v>
      </c>
      <c r="C175" s="1">
        <v>42268</v>
      </c>
      <c r="D175" s="6">
        <f t="shared" si="4"/>
        <v>9</v>
      </c>
      <c r="E175">
        <f>F176</f>
        <v>2109</v>
      </c>
      <c r="F175">
        <f>ROUNDUP(G174-K174+H174,0)</f>
        <v>2136</v>
      </c>
      <c r="G175">
        <f>ROUNDUP(IF(F175+I175-J175&gt;25000,25000,F175+I175-J175),0)</f>
        <v>2109</v>
      </c>
      <c r="H175">
        <f>IF(G175&lt;K175,25000-G175,0)</f>
        <v>0</v>
      </c>
      <c r="I175">
        <f t="shared" si="5"/>
        <v>0</v>
      </c>
      <c r="J175">
        <f>ROUNDUP(IF(I175=0,0.03%*POWER(A175,1.5)*F175,0),0)</f>
        <v>27</v>
      </c>
      <c r="K175">
        <f>IF(AND(A175&gt;15,B175&lt;=0.61),IF(A175&gt;30,24000,12000),0)</f>
        <v>0</v>
      </c>
    </row>
    <row r="176" spans="1:11" x14ac:dyDescent="0.25">
      <c r="A176">
        <v>13</v>
      </c>
      <c r="B176">
        <v>0</v>
      </c>
      <c r="C176" s="1">
        <v>42269</v>
      </c>
      <c r="D176" s="6">
        <f t="shared" si="4"/>
        <v>9</v>
      </c>
      <c r="E176">
        <f>F177</f>
        <v>2079</v>
      </c>
      <c r="F176">
        <f>ROUNDUP(G175-K175+H175,0)</f>
        <v>2109</v>
      </c>
      <c r="G176">
        <f>ROUNDUP(IF(F176+I176-J176&gt;25000,25000,F176+I176-J176),0)</f>
        <v>2079</v>
      </c>
      <c r="H176">
        <f>IF(G176&lt;K176,25000-G176,0)</f>
        <v>0</v>
      </c>
      <c r="I176">
        <f t="shared" si="5"/>
        <v>0</v>
      </c>
      <c r="J176">
        <f>ROUNDUP(IF(I176=0,0.03%*POWER(A176,1.5)*F176,0),0)</f>
        <v>30</v>
      </c>
      <c r="K176">
        <f>IF(AND(A176&gt;15,B176&lt;=0.61),IF(A176&gt;30,24000,12000),0)</f>
        <v>0</v>
      </c>
    </row>
    <row r="177" spans="1:11" x14ac:dyDescent="0.25">
      <c r="A177">
        <v>15</v>
      </c>
      <c r="B177">
        <v>0</v>
      </c>
      <c r="C177" s="1">
        <v>42270</v>
      </c>
      <c r="D177" s="6">
        <f t="shared" si="4"/>
        <v>9</v>
      </c>
      <c r="E177">
        <f>F178</f>
        <v>2042</v>
      </c>
      <c r="F177">
        <f>ROUNDUP(G176-K176+H176,0)</f>
        <v>2079</v>
      </c>
      <c r="G177">
        <f>ROUNDUP(IF(F177+I177-J177&gt;25000,25000,F177+I177-J177),0)</f>
        <v>2042</v>
      </c>
      <c r="H177">
        <f>IF(G177&lt;K177,25000-G177,0)</f>
        <v>0</v>
      </c>
      <c r="I177">
        <f t="shared" si="5"/>
        <v>0</v>
      </c>
      <c r="J177">
        <f>ROUNDUP(IF(I177=0,0.03%*POWER(A177,1.5)*F177,0),0)</f>
        <v>37</v>
      </c>
      <c r="K177">
        <f>IF(AND(A177&gt;15,B177&lt;=0.61),IF(A177&gt;30,24000,12000),0)</f>
        <v>0</v>
      </c>
    </row>
    <row r="178" spans="1:11" x14ac:dyDescent="0.25">
      <c r="A178">
        <v>15</v>
      </c>
      <c r="B178">
        <v>0</v>
      </c>
      <c r="C178" s="1">
        <v>42271</v>
      </c>
      <c r="D178" s="6">
        <f t="shared" si="4"/>
        <v>9</v>
      </c>
      <c r="E178">
        <f>F179</f>
        <v>2006</v>
      </c>
      <c r="F178">
        <f>ROUNDUP(G177-K177+H177,0)</f>
        <v>2042</v>
      </c>
      <c r="G178">
        <f>ROUNDUP(IF(F178+I178-J178&gt;25000,25000,F178+I178-J178),0)</f>
        <v>2006</v>
      </c>
      <c r="H178">
        <f>IF(G178&lt;K178,25000-G178,0)</f>
        <v>0</v>
      </c>
      <c r="I178">
        <f t="shared" si="5"/>
        <v>0</v>
      </c>
      <c r="J178">
        <f>ROUNDUP(IF(I178=0,0.03%*POWER(A178,1.5)*F178,0),0)</f>
        <v>36</v>
      </c>
      <c r="K178">
        <f>IF(AND(A178&gt;15,B178&lt;=0.61),IF(A178&gt;30,24000,12000),0)</f>
        <v>0</v>
      </c>
    </row>
    <row r="179" spans="1:11" x14ac:dyDescent="0.25">
      <c r="A179">
        <v>14</v>
      </c>
      <c r="B179">
        <v>0</v>
      </c>
      <c r="C179" s="1">
        <v>42272</v>
      </c>
      <c r="D179" s="6">
        <f t="shared" si="4"/>
        <v>9</v>
      </c>
      <c r="E179">
        <f>F180</f>
        <v>1974</v>
      </c>
      <c r="F179">
        <f>ROUNDUP(G178-K178+H178,0)</f>
        <v>2006</v>
      </c>
      <c r="G179">
        <f>ROUNDUP(IF(F179+I179-J179&gt;25000,25000,F179+I179-J179),0)</f>
        <v>1974</v>
      </c>
      <c r="H179">
        <f>IF(G179&lt;K179,25000-G179,0)</f>
        <v>0</v>
      </c>
      <c r="I179">
        <f t="shared" si="5"/>
        <v>0</v>
      </c>
      <c r="J179">
        <f>ROUNDUP(IF(I179=0,0.03%*POWER(A179,1.5)*F179,0),0)</f>
        <v>32</v>
      </c>
      <c r="K179">
        <f>IF(AND(A179&gt;15,B179&lt;=0.61),IF(A179&gt;30,24000,12000),0)</f>
        <v>0</v>
      </c>
    </row>
    <row r="180" spans="1:11" x14ac:dyDescent="0.25">
      <c r="A180">
        <v>12</v>
      </c>
      <c r="B180">
        <v>0</v>
      </c>
      <c r="C180" s="1">
        <v>42273</v>
      </c>
      <c r="D180" s="6">
        <f t="shared" si="4"/>
        <v>9</v>
      </c>
      <c r="E180">
        <f>F181</f>
        <v>1949</v>
      </c>
      <c r="F180">
        <f>ROUNDUP(G179-K179+H179,0)</f>
        <v>1974</v>
      </c>
      <c r="G180">
        <f>ROUNDUP(IF(F180+I180-J180&gt;25000,25000,F180+I180-J180),0)</f>
        <v>1949</v>
      </c>
      <c r="H180">
        <f>IF(G180&lt;K180,25000-G180,0)</f>
        <v>0</v>
      </c>
      <c r="I180">
        <f t="shared" si="5"/>
        <v>0</v>
      </c>
      <c r="J180">
        <f>ROUNDUP(IF(I180=0,0.03%*POWER(A180,1.5)*F180,0),0)</f>
        <v>25</v>
      </c>
      <c r="K180">
        <f>IF(AND(A180&gt;15,B180&lt;=0.61),IF(A180&gt;30,24000,12000),0)</f>
        <v>0</v>
      </c>
    </row>
    <row r="181" spans="1:11" x14ac:dyDescent="0.25">
      <c r="A181">
        <v>11</v>
      </c>
      <c r="B181">
        <v>0</v>
      </c>
      <c r="C181" s="1">
        <v>42274</v>
      </c>
      <c r="D181" s="6">
        <f t="shared" si="4"/>
        <v>9</v>
      </c>
      <c r="E181">
        <f>F182</f>
        <v>1927</v>
      </c>
      <c r="F181">
        <f>ROUNDUP(G180-K180+H180,0)</f>
        <v>1949</v>
      </c>
      <c r="G181">
        <f>ROUNDUP(IF(F181+I181-J181&gt;25000,25000,F181+I181-J181),0)</f>
        <v>1927</v>
      </c>
      <c r="H181">
        <f>IF(G181&lt;K181,25000-G181,0)</f>
        <v>0</v>
      </c>
      <c r="I181">
        <f t="shared" si="5"/>
        <v>0</v>
      </c>
      <c r="J181">
        <f>ROUNDUP(IF(I181=0,0.03%*POWER(A181,1.5)*F181,0),0)</f>
        <v>22</v>
      </c>
      <c r="K181">
        <f>IF(AND(A181&gt;15,B181&lt;=0.61),IF(A181&gt;30,24000,12000),0)</f>
        <v>0</v>
      </c>
    </row>
    <row r="182" spans="1:11" x14ac:dyDescent="0.25">
      <c r="A182">
        <v>10</v>
      </c>
      <c r="B182">
        <v>0</v>
      </c>
      <c r="C182" s="1">
        <v>42275</v>
      </c>
      <c r="D182" s="6">
        <f t="shared" si="4"/>
        <v>9</v>
      </c>
      <c r="E182">
        <f>F183</f>
        <v>1908</v>
      </c>
      <c r="F182">
        <f>ROUNDUP(G181-K181+H181,0)</f>
        <v>1927</v>
      </c>
      <c r="G182">
        <f>ROUNDUP(IF(F182+I182-J182&gt;25000,25000,F182+I182-J182),0)</f>
        <v>1908</v>
      </c>
      <c r="H182">
        <f>IF(G182&lt;K182,25000-G182,0)</f>
        <v>0</v>
      </c>
      <c r="I182">
        <f t="shared" si="5"/>
        <v>0</v>
      </c>
      <c r="J182">
        <f>ROUNDUP(IF(I182=0,0.03%*POWER(A182,1.5)*F182,0),0)</f>
        <v>19</v>
      </c>
      <c r="K182">
        <f>IF(AND(A182&gt;15,B182&lt;=0.61),IF(A182&gt;30,24000,12000),0)</f>
        <v>0</v>
      </c>
    </row>
    <row r="183" spans="1:11" x14ac:dyDescent="0.25">
      <c r="A183">
        <v>10</v>
      </c>
      <c r="B183">
        <v>0</v>
      </c>
      <c r="C183" s="1">
        <v>42276</v>
      </c>
      <c r="D183" s="6">
        <f t="shared" si="4"/>
        <v>9</v>
      </c>
      <c r="E183">
        <f>F184</f>
        <v>1889</v>
      </c>
      <c r="F183">
        <f>ROUNDUP(G182-K182+H182,0)</f>
        <v>1908</v>
      </c>
      <c r="G183">
        <f>ROUNDUP(IF(F183+I183-J183&gt;25000,25000,F183+I183-J183),0)</f>
        <v>1889</v>
      </c>
      <c r="H183">
        <f>IF(G183&lt;K183,25000-G183,0)</f>
        <v>0</v>
      </c>
      <c r="I183">
        <f t="shared" si="5"/>
        <v>0</v>
      </c>
      <c r="J183">
        <f>ROUNDUP(IF(I183=0,0.03%*POWER(A183,1.5)*F183,0),0)</f>
        <v>19</v>
      </c>
      <c r="K183">
        <f>IF(AND(A183&gt;15,B183&lt;=0.61),IF(A183&gt;30,24000,12000),0)</f>
        <v>0</v>
      </c>
    </row>
    <row r="184" spans="1:11" x14ac:dyDescent="0.25">
      <c r="A184">
        <v>10</v>
      </c>
      <c r="B184">
        <v>0</v>
      </c>
      <c r="C184" s="1">
        <v>42277</v>
      </c>
      <c r="D184" s="6">
        <f t="shared" si="4"/>
        <v>9</v>
      </c>
      <c r="E184">
        <f>G184-K184+H184</f>
        <v>1871</v>
      </c>
      <c r="F184">
        <f>ROUNDUP(G183-K183+H183,0)</f>
        <v>1889</v>
      </c>
      <c r="G184">
        <f>ROUNDUP(IF(F184+I184-J184&gt;25000,25000,F184+I184-J184),0)</f>
        <v>1871</v>
      </c>
      <c r="H184">
        <f>IF(G184&lt;K184,25000-G184,0)</f>
        <v>0</v>
      </c>
      <c r="I184">
        <f t="shared" si="5"/>
        <v>0</v>
      </c>
      <c r="J184">
        <f>ROUNDUP(IF(I184=0,0.03%*POWER(A184,1.5)*F184,0),0)</f>
        <v>18</v>
      </c>
      <c r="K184">
        <f>IF(AND(A184&gt;15,B184&lt;=0.61),IF(A184&gt;30,24000,12000),0)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2021-03-24T16:10:50Z</dcterms:created>
  <dcterms:modified xsi:type="dcterms:W3CDTF">2021-03-24T16:47:14Z</dcterms:modified>
</cp:coreProperties>
</file>