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2016\"/>
    </mc:Choice>
  </mc:AlternateContent>
  <xr:revisionPtr revIDLastSave="0" documentId="8_{84F65BA0-445E-472C-BD52-3FFA0F6C5491}" xr6:coauthVersionLast="46" xr6:coauthVersionMax="46" xr10:uidLastSave="{00000000-0000-0000-0000-000000000000}"/>
  <bookViews>
    <workbookView xWindow="-39210" yWindow="6180" windowWidth="21600" windowHeight="11385" firstSheet="2" activeTab="3" xr2:uid="{1CFFA1FF-837F-4D41-8F24-4592AAB01699}"/>
  </bookViews>
  <sheets>
    <sheet name="Arkusz2" sheetId="3" r:id="rId1"/>
    <sheet name="Arkusz3" sheetId="4" r:id="rId2"/>
    <sheet name="ubezpieczenia" sheetId="2" r:id="rId3"/>
    <sheet name="Arkusz4" sheetId="5" r:id="rId4"/>
  </sheets>
  <definedNames>
    <definedName name="DaneZewnętrzne_1" localSheetId="2" hidden="1">ubezpieczenia!$A$1:$D$332</definedName>
  </definedNames>
  <calcPr calcId="191029"/>
  <pivotCaches>
    <pivotCache cacheId="6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N5" i="5"/>
  <c r="N4" i="5"/>
  <c r="N3" i="5"/>
  <c r="N2" i="5"/>
  <c r="N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2" i="5"/>
  <c r="G2" i="5"/>
  <c r="E2" i="5"/>
  <c r="H2" i="5" s="1"/>
  <c r="I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2" i="5"/>
  <c r="E3" i="5"/>
  <c r="G3" i="5" s="1"/>
  <c r="H3" i="5" s="1"/>
  <c r="I3" i="5" s="1"/>
  <c r="E4" i="5"/>
  <c r="G4" i="5" s="1"/>
  <c r="H4" i="5" s="1"/>
  <c r="I4" i="5" s="1"/>
  <c r="E5" i="5"/>
  <c r="G5" i="5" s="1"/>
  <c r="H5" i="5" s="1"/>
  <c r="I5" i="5" s="1"/>
  <c r="E6" i="5"/>
  <c r="G6" i="5" s="1"/>
  <c r="H6" i="5" s="1"/>
  <c r="I6" i="5" s="1"/>
  <c r="E7" i="5"/>
  <c r="G7" i="5" s="1"/>
  <c r="H7" i="5" s="1"/>
  <c r="I7" i="5" s="1"/>
  <c r="E8" i="5"/>
  <c r="G8" i="5" s="1"/>
  <c r="H8" i="5" s="1"/>
  <c r="I8" i="5" s="1"/>
  <c r="E9" i="5"/>
  <c r="G9" i="5" s="1"/>
  <c r="H9" i="5" s="1"/>
  <c r="I9" i="5" s="1"/>
  <c r="E10" i="5"/>
  <c r="G10" i="5" s="1"/>
  <c r="H10" i="5" s="1"/>
  <c r="I10" i="5" s="1"/>
  <c r="E11" i="5"/>
  <c r="G11" i="5" s="1"/>
  <c r="H11" i="5" s="1"/>
  <c r="I11" i="5" s="1"/>
  <c r="E12" i="5"/>
  <c r="G12" i="5" s="1"/>
  <c r="H12" i="5" s="1"/>
  <c r="I12" i="5" s="1"/>
  <c r="E13" i="5"/>
  <c r="G13" i="5" s="1"/>
  <c r="H13" i="5" s="1"/>
  <c r="I13" i="5" s="1"/>
  <c r="E14" i="5"/>
  <c r="G14" i="5" s="1"/>
  <c r="H14" i="5" s="1"/>
  <c r="I14" i="5" s="1"/>
  <c r="E15" i="5"/>
  <c r="G15" i="5" s="1"/>
  <c r="H15" i="5" s="1"/>
  <c r="I15" i="5" s="1"/>
  <c r="E16" i="5"/>
  <c r="G16" i="5" s="1"/>
  <c r="H16" i="5" s="1"/>
  <c r="I16" i="5" s="1"/>
  <c r="E17" i="5"/>
  <c r="G17" i="5" s="1"/>
  <c r="H17" i="5" s="1"/>
  <c r="I17" i="5" s="1"/>
  <c r="E18" i="5"/>
  <c r="G18" i="5" s="1"/>
  <c r="H18" i="5" s="1"/>
  <c r="I18" i="5" s="1"/>
  <c r="E19" i="5"/>
  <c r="G19" i="5" s="1"/>
  <c r="H19" i="5" s="1"/>
  <c r="I19" i="5" s="1"/>
  <c r="E20" i="5"/>
  <c r="G20" i="5" s="1"/>
  <c r="H20" i="5" s="1"/>
  <c r="I20" i="5" s="1"/>
  <c r="E21" i="5"/>
  <c r="G21" i="5" s="1"/>
  <c r="H21" i="5" s="1"/>
  <c r="I21" i="5" s="1"/>
  <c r="E22" i="5"/>
  <c r="G22" i="5" s="1"/>
  <c r="H22" i="5" s="1"/>
  <c r="I22" i="5" s="1"/>
  <c r="E23" i="5"/>
  <c r="G23" i="5" s="1"/>
  <c r="H23" i="5" s="1"/>
  <c r="I23" i="5" s="1"/>
  <c r="E24" i="5"/>
  <c r="G24" i="5" s="1"/>
  <c r="H24" i="5" s="1"/>
  <c r="I24" i="5" s="1"/>
  <c r="E25" i="5"/>
  <c r="G25" i="5" s="1"/>
  <c r="H25" i="5" s="1"/>
  <c r="I25" i="5" s="1"/>
  <c r="E26" i="5"/>
  <c r="G26" i="5" s="1"/>
  <c r="H26" i="5" s="1"/>
  <c r="I26" i="5" s="1"/>
  <c r="E27" i="5"/>
  <c r="G27" i="5" s="1"/>
  <c r="H27" i="5" s="1"/>
  <c r="I27" i="5" s="1"/>
  <c r="E28" i="5"/>
  <c r="G28" i="5" s="1"/>
  <c r="H28" i="5" s="1"/>
  <c r="I28" i="5" s="1"/>
  <c r="E29" i="5"/>
  <c r="G29" i="5" s="1"/>
  <c r="H29" i="5" s="1"/>
  <c r="I29" i="5" s="1"/>
  <c r="E30" i="5"/>
  <c r="G30" i="5" s="1"/>
  <c r="H30" i="5" s="1"/>
  <c r="I30" i="5" s="1"/>
  <c r="E31" i="5"/>
  <c r="G31" i="5" s="1"/>
  <c r="H31" i="5" s="1"/>
  <c r="I31" i="5" s="1"/>
  <c r="E32" i="5"/>
  <c r="G32" i="5" s="1"/>
  <c r="H32" i="5" s="1"/>
  <c r="I32" i="5" s="1"/>
  <c r="E33" i="5"/>
  <c r="G33" i="5" s="1"/>
  <c r="H33" i="5" s="1"/>
  <c r="I33" i="5" s="1"/>
  <c r="E34" i="5"/>
  <c r="G34" i="5" s="1"/>
  <c r="H34" i="5" s="1"/>
  <c r="I34" i="5" s="1"/>
  <c r="E35" i="5"/>
  <c r="G35" i="5" s="1"/>
  <c r="H35" i="5" s="1"/>
  <c r="I35" i="5" s="1"/>
  <c r="E36" i="5"/>
  <c r="G36" i="5" s="1"/>
  <c r="H36" i="5" s="1"/>
  <c r="I36" i="5" s="1"/>
  <c r="E37" i="5"/>
  <c r="G37" i="5" s="1"/>
  <c r="H37" i="5" s="1"/>
  <c r="I37" i="5" s="1"/>
  <c r="E38" i="5"/>
  <c r="G38" i="5" s="1"/>
  <c r="H38" i="5" s="1"/>
  <c r="I38" i="5" s="1"/>
  <c r="E39" i="5"/>
  <c r="G39" i="5" s="1"/>
  <c r="H39" i="5" s="1"/>
  <c r="I39" i="5" s="1"/>
  <c r="E40" i="5"/>
  <c r="G40" i="5" s="1"/>
  <c r="H40" i="5" s="1"/>
  <c r="I40" i="5" s="1"/>
  <c r="E41" i="5"/>
  <c r="G41" i="5" s="1"/>
  <c r="H41" i="5" s="1"/>
  <c r="I41" i="5" s="1"/>
  <c r="E42" i="5"/>
  <c r="G42" i="5" s="1"/>
  <c r="H42" i="5" s="1"/>
  <c r="I42" i="5" s="1"/>
  <c r="E43" i="5"/>
  <c r="G43" i="5" s="1"/>
  <c r="H43" i="5" s="1"/>
  <c r="I43" i="5" s="1"/>
  <c r="E44" i="5"/>
  <c r="G44" i="5" s="1"/>
  <c r="H44" i="5" s="1"/>
  <c r="I44" i="5" s="1"/>
  <c r="E45" i="5"/>
  <c r="G45" i="5" s="1"/>
  <c r="H45" i="5" s="1"/>
  <c r="I45" i="5" s="1"/>
  <c r="E46" i="5"/>
  <c r="G46" i="5" s="1"/>
  <c r="H46" i="5" s="1"/>
  <c r="I46" i="5" s="1"/>
  <c r="E47" i="5"/>
  <c r="G47" i="5" s="1"/>
  <c r="H47" i="5" s="1"/>
  <c r="I47" i="5" s="1"/>
  <c r="E48" i="5"/>
  <c r="G48" i="5" s="1"/>
  <c r="H48" i="5" s="1"/>
  <c r="I48" i="5" s="1"/>
  <c r="E49" i="5"/>
  <c r="G49" i="5" s="1"/>
  <c r="H49" i="5" s="1"/>
  <c r="I49" i="5" s="1"/>
  <c r="E50" i="5"/>
  <c r="G50" i="5" s="1"/>
  <c r="H50" i="5" s="1"/>
  <c r="I50" i="5" s="1"/>
  <c r="E51" i="5"/>
  <c r="G51" i="5" s="1"/>
  <c r="H51" i="5" s="1"/>
  <c r="I51" i="5" s="1"/>
  <c r="E52" i="5"/>
  <c r="G52" i="5" s="1"/>
  <c r="H52" i="5" s="1"/>
  <c r="I52" i="5" s="1"/>
  <c r="E53" i="5"/>
  <c r="G53" i="5" s="1"/>
  <c r="H53" i="5" s="1"/>
  <c r="I53" i="5" s="1"/>
  <c r="E54" i="5"/>
  <c r="G54" i="5" s="1"/>
  <c r="H54" i="5" s="1"/>
  <c r="I54" i="5" s="1"/>
  <c r="E55" i="5"/>
  <c r="G55" i="5" s="1"/>
  <c r="H55" i="5" s="1"/>
  <c r="I55" i="5" s="1"/>
  <c r="E56" i="5"/>
  <c r="G56" i="5" s="1"/>
  <c r="H56" i="5" s="1"/>
  <c r="I56" i="5" s="1"/>
  <c r="E57" i="5"/>
  <c r="G57" i="5" s="1"/>
  <c r="H57" i="5" s="1"/>
  <c r="I57" i="5" s="1"/>
  <c r="E58" i="5"/>
  <c r="G58" i="5" s="1"/>
  <c r="H58" i="5" s="1"/>
  <c r="I58" i="5" s="1"/>
  <c r="E59" i="5"/>
  <c r="G59" i="5" s="1"/>
  <c r="H59" i="5" s="1"/>
  <c r="I59" i="5" s="1"/>
  <c r="E60" i="5"/>
  <c r="G60" i="5" s="1"/>
  <c r="H60" i="5" s="1"/>
  <c r="I60" i="5" s="1"/>
  <c r="E61" i="5"/>
  <c r="G61" i="5" s="1"/>
  <c r="H61" i="5" s="1"/>
  <c r="I61" i="5" s="1"/>
  <c r="E62" i="5"/>
  <c r="G62" i="5" s="1"/>
  <c r="H62" i="5" s="1"/>
  <c r="I62" i="5" s="1"/>
  <c r="E63" i="5"/>
  <c r="G63" i="5" s="1"/>
  <c r="H63" i="5" s="1"/>
  <c r="I63" i="5" s="1"/>
  <c r="E64" i="5"/>
  <c r="G64" i="5" s="1"/>
  <c r="H64" i="5" s="1"/>
  <c r="I64" i="5" s="1"/>
  <c r="E65" i="5"/>
  <c r="G65" i="5" s="1"/>
  <c r="H65" i="5" s="1"/>
  <c r="I65" i="5" s="1"/>
  <c r="E66" i="5"/>
  <c r="G66" i="5" s="1"/>
  <c r="H66" i="5" s="1"/>
  <c r="I66" i="5" s="1"/>
  <c r="E67" i="5"/>
  <c r="G67" i="5" s="1"/>
  <c r="H67" i="5" s="1"/>
  <c r="I67" i="5" s="1"/>
  <c r="E68" i="5"/>
  <c r="G68" i="5" s="1"/>
  <c r="H68" i="5" s="1"/>
  <c r="I68" i="5" s="1"/>
  <c r="E69" i="5"/>
  <c r="G69" i="5" s="1"/>
  <c r="H69" i="5" s="1"/>
  <c r="I69" i="5" s="1"/>
  <c r="E70" i="5"/>
  <c r="G70" i="5" s="1"/>
  <c r="H70" i="5" s="1"/>
  <c r="I70" i="5" s="1"/>
  <c r="E71" i="5"/>
  <c r="G71" i="5" s="1"/>
  <c r="H71" i="5" s="1"/>
  <c r="I71" i="5" s="1"/>
  <c r="E72" i="5"/>
  <c r="G72" i="5" s="1"/>
  <c r="H72" i="5" s="1"/>
  <c r="I72" i="5" s="1"/>
  <c r="E73" i="5"/>
  <c r="G73" i="5" s="1"/>
  <c r="H73" i="5" s="1"/>
  <c r="I73" i="5" s="1"/>
  <c r="E74" i="5"/>
  <c r="G74" i="5" s="1"/>
  <c r="H74" i="5" s="1"/>
  <c r="I74" i="5" s="1"/>
  <c r="E75" i="5"/>
  <c r="G75" i="5" s="1"/>
  <c r="H75" i="5" s="1"/>
  <c r="I75" i="5" s="1"/>
  <c r="E76" i="5"/>
  <c r="G76" i="5" s="1"/>
  <c r="H76" i="5" s="1"/>
  <c r="I76" i="5" s="1"/>
  <c r="E77" i="5"/>
  <c r="G77" i="5" s="1"/>
  <c r="H77" i="5" s="1"/>
  <c r="I77" i="5" s="1"/>
  <c r="E78" i="5"/>
  <c r="G78" i="5" s="1"/>
  <c r="H78" i="5" s="1"/>
  <c r="I78" i="5" s="1"/>
  <c r="E79" i="5"/>
  <c r="G79" i="5" s="1"/>
  <c r="H79" i="5" s="1"/>
  <c r="I79" i="5" s="1"/>
  <c r="E80" i="5"/>
  <c r="G80" i="5" s="1"/>
  <c r="H80" i="5" s="1"/>
  <c r="I80" i="5" s="1"/>
  <c r="E81" i="5"/>
  <c r="G81" i="5" s="1"/>
  <c r="H81" i="5" s="1"/>
  <c r="I81" i="5" s="1"/>
  <c r="E82" i="5"/>
  <c r="G82" i="5" s="1"/>
  <c r="H82" i="5" s="1"/>
  <c r="I82" i="5" s="1"/>
  <c r="E83" i="5"/>
  <c r="G83" i="5" s="1"/>
  <c r="H83" i="5" s="1"/>
  <c r="I83" i="5" s="1"/>
  <c r="E84" i="5"/>
  <c r="G84" i="5" s="1"/>
  <c r="H84" i="5" s="1"/>
  <c r="I84" i="5" s="1"/>
  <c r="E85" i="5"/>
  <c r="G85" i="5" s="1"/>
  <c r="H85" i="5" s="1"/>
  <c r="I85" i="5" s="1"/>
  <c r="E86" i="5"/>
  <c r="G86" i="5" s="1"/>
  <c r="H86" i="5" s="1"/>
  <c r="I86" i="5" s="1"/>
  <c r="E87" i="5"/>
  <c r="G87" i="5" s="1"/>
  <c r="H87" i="5" s="1"/>
  <c r="I87" i="5" s="1"/>
  <c r="E88" i="5"/>
  <c r="G88" i="5" s="1"/>
  <c r="H88" i="5" s="1"/>
  <c r="I88" i="5" s="1"/>
  <c r="E89" i="5"/>
  <c r="G89" i="5" s="1"/>
  <c r="H89" i="5" s="1"/>
  <c r="I89" i="5" s="1"/>
  <c r="E90" i="5"/>
  <c r="G90" i="5" s="1"/>
  <c r="H90" i="5" s="1"/>
  <c r="I90" i="5" s="1"/>
  <c r="E91" i="5"/>
  <c r="G91" i="5" s="1"/>
  <c r="H91" i="5" s="1"/>
  <c r="I91" i="5" s="1"/>
  <c r="E92" i="5"/>
  <c r="G92" i="5" s="1"/>
  <c r="H92" i="5" s="1"/>
  <c r="I92" i="5" s="1"/>
  <c r="E93" i="5"/>
  <c r="G93" i="5" s="1"/>
  <c r="H93" i="5" s="1"/>
  <c r="I93" i="5" s="1"/>
  <c r="E94" i="5"/>
  <c r="G94" i="5" s="1"/>
  <c r="H94" i="5" s="1"/>
  <c r="I94" i="5" s="1"/>
  <c r="E95" i="5"/>
  <c r="G95" i="5" s="1"/>
  <c r="H95" i="5" s="1"/>
  <c r="I95" i="5" s="1"/>
  <c r="E96" i="5"/>
  <c r="G96" i="5" s="1"/>
  <c r="H96" i="5" s="1"/>
  <c r="I96" i="5" s="1"/>
  <c r="E97" i="5"/>
  <c r="G97" i="5" s="1"/>
  <c r="H97" i="5" s="1"/>
  <c r="I97" i="5" s="1"/>
  <c r="E98" i="5"/>
  <c r="G98" i="5" s="1"/>
  <c r="H98" i="5" s="1"/>
  <c r="I98" i="5" s="1"/>
  <c r="E99" i="5"/>
  <c r="G99" i="5" s="1"/>
  <c r="H99" i="5" s="1"/>
  <c r="I99" i="5" s="1"/>
  <c r="E100" i="5"/>
  <c r="G100" i="5" s="1"/>
  <c r="H100" i="5" s="1"/>
  <c r="I100" i="5" s="1"/>
  <c r="E101" i="5"/>
  <c r="G101" i="5" s="1"/>
  <c r="H101" i="5" s="1"/>
  <c r="I101" i="5" s="1"/>
  <c r="E102" i="5"/>
  <c r="G102" i="5" s="1"/>
  <c r="H102" i="5" s="1"/>
  <c r="I102" i="5" s="1"/>
  <c r="E103" i="5"/>
  <c r="G103" i="5" s="1"/>
  <c r="H103" i="5" s="1"/>
  <c r="I103" i="5" s="1"/>
  <c r="E104" i="5"/>
  <c r="G104" i="5" s="1"/>
  <c r="H104" i="5" s="1"/>
  <c r="I104" i="5" s="1"/>
  <c r="E105" i="5"/>
  <c r="G105" i="5" s="1"/>
  <c r="H105" i="5" s="1"/>
  <c r="I105" i="5" s="1"/>
  <c r="E106" i="5"/>
  <c r="G106" i="5" s="1"/>
  <c r="H106" i="5" s="1"/>
  <c r="I106" i="5" s="1"/>
  <c r="E107" i="5"/>
  <c r="G107" i="5" s="1"/>
  <c r="H107" i="5" s="1"/>
  <c r="I107" i="5" s="1"/>
  <c r="E108" i="5"/>
  <c r="G108" i="5" s="1"/>
  <c r="H108" i="5" s="1"/>
  <c r="I108" i="5" s="1"/>
  <c r="E109" i="5"/>
  <c r="G109" i="5" s="1"/>
  <c r="H109" i="5" s="1"/>
  <c r="I109" i="5" s="1"/>
  <c r="E110" i="5"/>
  <c r="G110" i="5" s="1"/>
  <c r="H110" i="5" s="1"/>
  <c r="I110" i="5" s="1"/>
  <c r="E111" i="5"/>
  <c r="G111" i="5" s="1"/>
  <c r="H111" i="5" s="1"/>
  <c r="I111" i="5" s="1"/>
  <c r="E112" i="5"/>
  <c r="G112" i="5" s="1"/>
  <c r="H112" i="5" s="1"/>
  <c r="I112" i="5" s="1"/>
  <c r="E113" i="5"/>
  <c r="G113" i="5" s="1"/>
  <c r="H113" i="5" s="1"/>
  <c r="I113" i="5" s="1"/>
  <c r="E114" i="5"/>
  <c r="G114" i="5" s="1"/>
  <c r="H114" i="5" s="1"/>
  <c r="I114" i="5" s="1"/>
  <c r="E115" i="5"/>
  <c r="G115" i="5" s="1"/>
  <c r="H115" i="5" s="1"/>
  <c r="I115" i="5" s="1"/>
  <c r="E116" i="5"/>
  <c r="G116" i="5" s="1"/>
  <c r="H116" i="5" s="1"/>
  <c r="I116" i="5" s="1"/>
  <c r="E117" i="5"/>
  <c r="G117" i="5" s="1"/>
  <c r="H117" i="5" s="1"/>
  <c r="I117" i="5" s="1"/>
  <c r="E118" i="5"/>
  <c r="G118" i="5" s="1"/>
  <c r="H118" i="5" s="1"/>
  <c r="I118" i="5" s="1"/>
  <c r="E119" i="5"/>
  <c r="G119" i="5" s="1"/>
  <c r="H119" i="5" s="1"/>
  <c r="I119" i="5" s="1"/>
  <c r="E120" i="5"/>
  <c r="G120" i="5" s="1"/>
  <c r="H120" i="5" s="1"/>
  <c r="I120" i="5" s="1"/>
  <c r="E121" i="5"/>
  <c r="G121" i="5" s="1"/>
  <c r="H121" i="5" s="1"/>
  <c r="I121" i="5" s="1"/>
  <c r="E122" i="5"/>
  <c r="G122" i="5" s="1"/>
  <c r="H122" i="5" s="1"/>
  <c r="I122" i="5" s="1"/>
  <c r="E123" i="5"/>
  <c r="G123" i="5" s="1"/>
  <c r="H123" i="5" s="1"/>
  <c r="I123" i="5" s="1"/>
  <c r="E124" i="5"/>
  <c r="G124" i="5" s="1"/>
  <c r="H124" i="5" s="1"/>
  <c r="I124" i="5" s="1"/>
  <c r="E125" i="5"/>
  <c r="G125" i="5" s="1"/>
  <c r="H125" i="5" s="1"/>
  <c r="I125" i="5" s="1"/>
  <c r="E126" i="5"/>
  <c r="G126" i="5" s="1"/>
  <c r="H126" i="5" s="1"/>
  <c r="I126" i="5" s="1"/>
  <c r="E127" i="5"/>
  <c r="G127" i="5" s="1"/>
  <c r="H127" i="5" s="1"/>
  <c r="I127" i="5" s="1"/>
  <c r="E128" i="5"/>
  <c r="G128" i="5" s="1"/>
  <c r="H128" i="5" s="1"/>
  <c r="I128" i="5" s="1"/>
  <c r="E129" i="5"/>
  <c r="G129" i="5" s="1"/>
  <c r="H129" i="5" s="1"/>
  <c r="I129" i="5" s="1"/>
  <c r="E130" i="5"/>
  <c r="G130" i="5" s="1"/>
  <c r="H130" i="5" s="1"/>
  <c r="I130" i="5" s="1"/>
  <c r="E131" i="5"/>
  <c r="G131" i="5" s="1"/>
  <c r="H131" i="5" s="1"/>
  <c r="I131" i="5" s="1"/>
  <c r="E132" i="5"/>
  <c r="G132" i="5" s="1"/>
  <c r="H132" i="5" s="1"/>
  <c r="I132" i="5" s="1"/>
  <c r="E133" i="5"/>
  <c r="G133" i="5" s="1"/>
  <c r="H133" i="5" s="1"/>
  <c r="I133" i="5" s="1"/>
  <c r="E134" i="5"/>
  <c r="G134" i="5" s="1"/>
  <c r="H134" i="5" s="1"/>
  <c r="I134" i="5" s="1"/>
  <c r="E135" i="5"/>
  <c r="G135" i="5" s="1"/>
  <c r="H135" i="5" s="1"/>
  <c r="I135" i="5" s="1"/>
  <c r="E136" i="5"/>
  <c r="G136" i="5" s="1"/>
  <c r="H136" i="5" s="1"/>
  <c r="I136" i="5" s="1"/>
  <c r="E137" i="5"/>
  <c r="G137" i="5" s="1"/>
  <c r="H137" i="5" s="1"/>
  <c r="I137" i="5" s="1"/>
  <c r="E138" i="5"/>
  <c r="G138" i="5" s="1"/>
  <c r="H138" i="5" s="1"/>
  <c r="I138" i="5" s="1"/>
  <c r="E139" i="5"/>
  <c r="G139" i="5" s="1"/>
  <c r="H139" i="5" s="1"/>
  <c r="I139" i="5" s="1"/>
  <c r="E140" i="5"/>
  <c r="G140" i="5" s="1"/>
  <c r="H140" i="5" s="1"/>
  <c r="I140" i="5" s="1"/>
  <c r="E141" i="5"/>
  <c r="G141" i="5" s="1"/>
  <c r="H141" i="5" s="1"/>
  <c r="I141" i="5" s="1"/>
  <c r="E142" i="5"/>
  <c r="G142" i="5" s="1"/>
  <c r="H142" i="5" s="1"/>
  <c r="I142" i="5" s="1"/>
  <c r="E143" i="5"/>
  <c r="G143" i="5" s="1"/>
  <c r="H143" i="5" s="1"/>
  <c r="I143" i="5" s="1"/>
  <c r="E144" i="5"/>
  <c r="G144" i="5" s="1"/>
  <c r="H144" i="5" s="1"/>
  <c r="I144" i="5" s="1"/>
  <c r="E145" i="5"/>
  <c r="G145" i="5" s="1"/>
  <c r="H145" i="5" s="1"/>
  <c r="I145" i="5" s="1"/>
  <c r="E146" i="5"/>
  <c r="G146" i="5" s="1"/>
  <c r="H146" i="5" s="1"/>
  <c r="I146" i="5" s="1"/>
  <c r="E147" i="5"/>
  <c r="G147" i="5" s="1"/>
  <c r="H147" i="5" s="1"/>
  <c r="I147" i="5" s="1"/>
  <c r="E148" i="5"/>
  <c r="G148" i="5" s="1"/>
  <c r="H148" i="5" s="1"/>
  <c r="I148" i="5" s="1"/>
  <c r="E149" i="5"/>
  <c r="G149" i="5" s="1"/>
  <c r="H149" i="5" s="1"/>
  <c r="I149" i="5" s="1"/>
  <c r="E150" i="5"/>
  <c r="G150" i="5" s="1"/>
  <c r="H150" i="5" s="1"/>
  <c r="I150" i="5" s="1"/>
  <c r="E151" i="5"/>
  <c r="G151" i="5" s="1"/>
  <c r="H151" i="5" s="1"/>
  <c r="I151" i="5" s="1"/>
  <c r="E152" i="5"/>
  <c r="G152" i="5" s="1"/>
  <c r="H152" i="5" s="1"/>
  <c r="I152" i="5" s="1"/>
  <c r="E153" i="5"/>
  <c r="G153" i="5" s="1"/>
  <c r="H153" i="5" s="1"/>
  <c r="I153" i="5" s="1"/>
  <c r="E154" i="5"/>
  <c r="G154" i="5" s="1"/>
  <c r="H154" i="5" s="1"/>
  <c r="I154" i="5" s="1"/>
  <c r="E155" i="5"/>
  <c r="G155" i="5" s="1"/>
  <c r="H155" i="5" s="1"/>
  <c r="I155" i="5" s="1"/>
  <c r="E156" i="5"/>
  <c r="G156" i="5" s="1"/>
  <c r="H156" i="5" s="1"/>
  <c r="I156" i="5" s="1"/>
  <c r="E157" i="5"/>
  <c r="G157" i="5" s="1"/>
  <c r="H157" i="5" s="1"/>
  <c r="I157" i="5" s="1"/>
  <c r="E158" i="5"/>
  <c r="G158" i="5" s="1"/>
  <c r="H158" i="5" s="1"/>
  <c r="I158" i="5" s="1"/>
  <c r="E159" i="5"/>
  <c r="G159" i="5" s="1"/>
  <c r="H159" i="5" s="1"/>
  <c r="I159" i="5" s="1"/>
  <c r="E160" i="5"/>
  <c r="G160" i="5" s="1"/>
  <c r="H160" i="5" s="1"/>
  <c r="I160" i="5" s="1"/>
  <c r="E161" i="5"/>
  <c r="G161" i="5" s="1"/>
  <c r="H161" i="5" s="1"/>
  <c r="I161" i="5" s="1"/>
  <c r="E162" i="5"/>
  <c r="G162" i="5" s="1"/>
  <c r="H162" i="5" s="1"/>
  <c r="I162" i="5" s="1"/>
  <c r="E163" i="5"/>
  <c r="G163" i="5" s="1"/>
  <c r="H163" i="5" s="1"/>
  <c r="I163" i="5" s="1"/>
  <c r="E164" i="5"/>
  <c r="G164" i="5" s="1"/>
  <c r="H164" i="5" s="1"/>
  <c r="I164" i="5" s="1"/>
  <c r="E165" i="5"/>
  <c r="G165" i="5" s="1"/>
  <c r="H165" i="5" s="1"/>
  <c r="I165" i="5" s="1"/>
  <c r="E166" i="5"/>
  <c r="G166" i="5" s="1"/>
  <c r="H166" i="5" s="1"/>
  <c r="I166" i="5" s="1"/>
  <c r="E167" i="5"/>
  <c r="G167" i="5" s="1"/>
  <c r="H167" i="5" s="1"/>
  <c r="I167" i="5" s="1"/>
  <c r="E168" i="5"/>
  <c r="G168" i="5" s="1"/>
  <c r="H168" i="5" s="1"/>
  <c r="I168" i="5" s="1"/>
  <c r="E169" i="5"/>
  <c r="G169" i="5" s="1"/>
  <c r="H169" i="5" s="1"/>
  <c r="I169" i="5" s="1"/>
  <c r="E170" i="5"/>
  <c r="G170" i="5" s="1"/>
  <c r="H170" i="5" s="1"/>
  <c r="I170" i="5" s="1"/>
  <c r="E171" i="5"/>
  <c r="G171" i="5" s="1"/>
  <c r="H171" i="5" s="1"/>
  <c r="I171" i="5" s="1"/>
  <c r="E172" i="5"/>
  <c r="G172" i="5" s="1"/>
  <c r="H172" i="5" s="1"/>
  <c r="I172" i="5" s="1"/>
  <c r="E173" i="5"/>
  <c r="G173" i="5" s="1"/>
  <c r="H173" i="5" s="1"/>
  <c r="I173" i="5" s="1"/>
  <c r="E174" i="5"/>
  <c r="G174" i="5" s="1"/>
  <c r="H174" i="5" s="1"/>
  <c r="I174" i="5" s="1"/>
  <c r="E175" i="5"/>
  <c r="G175" i="5" s="1"/>
  <c r="H175" i="5" s="1"/>
  <c r="I175" i="5" s="1"/>
  <c r="E176" i="5"/>
  <c r="G176" i="5" s="1"/>
  <c r="H176" i="5" s="1"/>
  <c r="I176" i="5" s="1"/>
  <c r="E177" i="5"/>
  <c r="G177" i="5" s="1"/>
  <c r="H177" i="5" s="1"/>
  <c r="I177" i="5" s="1"/>
  <c r="E178" i="5"/>
  <c r="G178" i="5" s="1"/>
  <c r="H178" i="5" s="1"/>
  <c r="I178" i="5" s="1"/>
  <c r="E179" i="5"/>
  <c r="G179" i="5" s="1"/>
  <c r="H179" i="5" s="1"/>
  <c r="I179" i="5" s="1"/>
  <c r="E180" i="5"/>
  <c r="G180" i="5" s="1"/>
  <c r="H180" i="5" s="1"/>
  <c r="I180" i="5" s="1"/>
  <c r="E181" i="5"/>
  <c r="G181" i="5" s="1"/>
  <c r="H181" i="5" s="1"/>
  <c r="I181" i="5" s="1"/>
  <c r="E182" i="5"/>
  <c r="G182" i="5" s="1"/>
  <c r="H182" i="5" s="1"/>
  <c r="I182" i="5" s="1"/>
  <c r="E183" i="5"/>
  <c r="G183" i="5" s="1"/>
  <c r="H183" i="5" s="1"/>
  <c r="I183" i="5" s="1"/>
  <c r="E184" i="5"/>
  <c r="G184" i="5" s="1"/>
  <c r="H184" i="5" s="1"/>
  <c r="I184" i="5" s="1"/>
  <c r="E185" i="5"/>
  <c r="G185" i="5" s="1"/>
  <c r="H185" i="5" s="1"/>
  <c r="I185" i="5" s="1"/>
  <c r="E186" i="5"/>
  <c r="G186" i="5" s="1"/>
  <c r="H186" i="5" s="1"/>
  <c r="I186" i="5" s="1"/>
  <c r="E187" i="5"/>
  <c r="G187" i="5" s="1"/>
  <c r="H187" i="5" s="1"/>
  <c r="I187" i="5" s="1"/>
  <c r="E188" i="5"/>
  <c r="G188" i="5" s="1"/>
  <c r="H188" i="5" s="1"/>
  <c r="I188" i="5" s="1"/>
  <c r="E189" i="5"/>
  <c r="G189" i="5" s="1"/>
  <c r="H189" i="5" s="1"/>
  <c r="I189" i="5" s="1"/>
  <c r="E190" i="5"/>
  <c r="G190" i="5" s="1"/>
  <c r="H190" i="5" s="1"/>
  <c r="I190" i="5" s="1"/>
  <c r="E191" i="5"/>
  <c r="G191" i="5" s="1"/>
  <c r="H191" i="5" s="1"/>
  <c r="I191" i="5" s="1"/>
  <c r="E192" i="5"/>
  <c r="G192" i="5" s="1"/>
  <c r="H192" i="5" s="1"/>
  <c r="I192" i="5" s="1"/>
  <c r="E193" i="5"/>
  <c r="G193" i="5" s="1"/>
  <c r="H193" i="5" s="1"/>
  <c r="I193" i="5" s="1"/>
  <c r="E194" i="5"/>
  <c r="G194" i="5" s="1"/>
  <c r="H194" i="5" s="1"/>
  <c r="I194" i="5" s="1"/>
  <c r="E195" i="5"/>
  <c r="G195" i="5" s="1"/>
  <c r="H195" i="5" s="1"/>
  <c r="I195" i="5" s="1"/>
  <c r="E196" i="5"/>
  <c r="G196" i="5" s="1"/>
  <c r="H196" i="5" s="1"/>
  <c r="I196" i="5" s="1"/>
  <c r="E197" i="5"/>
  <c r="G197" i="5" s="1"/>
  <c r="H197" i="5" s="1"/>
  <c r="I197" i="5" s="1"/>
  <c r="E198" i="5"/>
  <c r="G198" i="5" s="1"/>
  <c r="H198" i="5" s="1"/>
  <c r="I198" i="5" s="1"/>
  <c r="E199" i="5"/>
  <c r="G199" i="5" s="1"/>
  <c r="H199" i="5" s="1"/>
  <c r="I199" i="5" s="1"/>
  <c r="E200" i="5"/>
  <c r="G200" i="5" s="1"/>
  <c r="H200" i="5" s="1"/>
  <c r="I200" i="5" s="1"/>
  <c r="E201" i="5"/>
  <c r="G201" i="5" s="1"/>
  <c r="H201" i="5" s="1"/>
  <c r="I201" i="5" s="1"/>
  <c r="E202" i="5"/>
  <c r="G202" i="5" s="1"/>
  <c r="H202" i="5" s="1"/>
  <c r="I202" i="5" s="1"/>
  <c r="E203" i="5"/>
  <c r="G203" i="5" s="1"/>
  <c r="H203" i="5" s="1"/>
  <c r="I203" i="5" s="1"/>
  <c r="E204" i="5"/>
  <c r="G204" i="5" s="1"/>
  <c r="H204" i="5" s="1"/>
  <c r="I204" i="5" s="1"/>
  <c r="E205" i="5"/>
  <c r="G205" i="5" s="1"/>
  <c r="H205" i="5" s="1"/>
  <c r="I205" i="5" s="1"/>
  <c r="E206" i="5"/>
  <c r="G206" i="5" s="1"/>
  <c r="H206" i="5" s="1"/>
  <c r="I206" i="5" s="1"/>
  <c r="E207" i="5"/>
  <c r="G207" i="5" s="1"/>
  <c r="H207" i="5" s="1"/>
  <c r="I207" i="5" s="1"/>
  <c r="E208" i="5"/>
  <c r="G208" i="5" s="1"/>
  <c r="H208" i="5" s="1"/>
  <c r="I208" i="5" s="1"/>
  <c r="E209" i="5"/>
  <c r="G209" i="5" s="1"/>
  <c r="H209" i="5" s="1"/>
  <c r="I209" i="5" s="1"/>
  <c r="E210" i="5"/>
  <c r="G210" i="5" s="1"/>
  <c r="H210" i="5" s="1"/>
  <c r="I210" i="5" s="1"/>
  <c r="E211" i="5"/>
  <c r="G211" i="5" s="1"/>
  <c r="H211" i="5" s="1"/>
  <c r="I211" i="5" s="1"/>
  <c r="E212" i="5"/>
  <c r="G212" i="5" s="1"/>
  <c r="H212" i="5" s="1"/>
  <c r="I212" i="5" s="1"/>
  <c r="E213" i="5"/>
  <c r="G213" i="5" s="1"/>
  <c r="H213" i="5" s="1"/>
  <c r="I213" i="5" s="1"/>
  <c r="E214" i="5"/>
  <c r="G214" i="5" s="1"/>
  <c r="H214" i="5" s="1"/>
  <c r="I214" i="5" s="1"/>
  <c r="E215" i="5"/>
  <c r="G215" i="5" s="1"/>
  <c r="H215" i="5" s="1"/>
  <c r="I215" i="5" s="1"/>
  <c r="E216" i="5"/>
  <c r="G216" i="5" s="1"/>
  <c r="H216" i="5" s="1"/>
  <c r="I216" i="5" s="1"/>
  <c r="E217" i="5"/>
  <c r="G217" i="5" s="1"/>
  <c r="H217" i="5" s="1"/>
  <c r="I217" i="5" s="1"/>
  <c r="E218" i="5"/>
  <c r="G218" i="5" s="1"/>
  <c r="H218" i="5" s="1"/>
  <c r="I218" i="5" s="1"/>
  <c r="E219" i="5"/>
  <c r="G219" i="5" s="1"/>
  <c r="H219" i="5" s="1"/>
  <c r="I219" i="5" s="1"/>
  <c r="E220" i="5"/>
  <c r="G220" i="5" s="1"/>
  <c r="H220" i="5" s="1"/>
  <c r="I220" i="5" s="1"/>
  <c r="E221" i="5"/>
  <c r="G221" i="5" s="1"/>
  <c r="H221" i="5" s="1"/>
  <c r="I221" i="5" s="1"/>
  <c r="E222" i="5"/>
  <c r="G222" i="5" s="1"/>
  <c r="H222" i="5" s="1"/>
  <c r="I222" i="5" s="1"/>
  <c r="E223" i="5"/>
  <c r="G223" i="5" s="1"/>
  <c r="H223" i="5" s="1"/>
  <c r="I223" i="5" s="1"/>
  <c r="E224" i="5"/>
  <c r="G224" i="5" s="1"/>
  <c r="H224" i="5" s="1"/>
  <c r="I224" i="5" s="1"/>
  <c r="E225" i="5"/>
  <c r="G225" i="5" s="1"/>
  <c r="H225" i="5" s="1"/>
  <c r="I225" i="5" s="1"/>
  <c r="E226" i="5"/>
  <c r="G226" i="5" s="1"/>
  <c r="H226" i="5" s="1"/>
  <c r="I226" i="5" s="1"/>
  <c r="E227" i="5"/>
  <c r="G227" i="5" s="1"/>
  <c r="H227" i="5" s="1"/>
  <c r="I227" i="5" s="1"/>
  <c r="E228" i="5"/>
  <c r="G228" i="5" s="1"/>
  <c r="H228" i="5" s="1"/>
  <c r="I228" i="5" s="1"/>
  <c r="E229" i="5"/>
  <c r="G229" i="5" s="1"/>
  <c r="H229" i="5" s="1"/>
  <c r="I229" i="5" s="1"/>
  <c r="E230" i="5"/>
  <c r="G230" i="5" s="1"/>
  <c r="H230" i="5" s="1"/>
  <c r="I230" i="5" s="1"/>
  <c r="E231" i="5"/>
  <c r="G231" i="5" s="1"/>
  <c r="H231" i="5" s="1"/>
  <c r="I231" i="5" s="1"/>
  <c r="E232" i="5"/>
  <c r="G232" i="5" s="1"/>
  <c r="H232" i="5" s="1"/>
  <c r="I232" i="5" s="1"/>
  <c r="E233" i="5"/>
  <c r="G233" i="5" s="1"/>
  <c r="H233" i="5" s="1"/>
  <c r="I233" i="5" s="1"/>
  <c r="E234" i="5"/>
  <c r="G234" i="5" s="1"/>
  <c r="H234" i="5" s="1"/>
  <c r="I234" i="5" s="1"/>
  <c r="E235" i="5"/>
  <c r="G235" i="5" s="1"/>
  <c r="H235" i="5" s="1"/>
  <c r="I235" i="5" s="1"/>
  <c r="E236" i="5"/>
  <c r="G236" i="5" s="1"/>
  <c r="H236" i="5" s="1"/>
  <c r="I236" i="5" s="1"/>
  <c r="E237" i="5"/>
  <c r="G237" i="5" s="1"/>
  <c r="H237" i="5" s="1"/>
  <c r="I237" i="5" s="1"/>
  <c r="E238" i="5"/>
  <c r="G238" i="5" s="1"/>
  <c r="H238" i="5" s="1"/>
  <c r="I238" i="5" s="1"/>
  <c r="E239" i="5"/>
  <c r="G239" i="5" s="1"/>
  <c r="H239" i="5" s="1"/>
  <c r="I239" i="5" s="1"/>
  <c r="E240" i="5"/>
  <c r="G240" i="5" s="1"/>
  <c r="H240" i="5" s="1"/>
  <c r="I240" i="5" s="1"/>
  <c r="E241" i="5"/>
  <c r="G241" i="5" s="1"/>
  <c r="H241" i="5" s="1"/>
  <c r="I241" i="5" s="1"/>
  <c r="E242" i="5"/>
  <c r="G242" i="5" s="1"/>
  <c r="H242" i="5" s="1"/>
  <c r="I242" i="5" s="1"/>
  <c r="E243" i="5"/>
  <c r="G243" i="5" s="1"/>
  <c r="H243" i="5" s="1"/>
  <c r="I243" i="5" s="1"/>
  <c r="E244" i="5"/>
  <c r="G244" i="5" s="1"/>
  <c r="H244" i="5" s="1"/>
  <c r="I244" i="5" s="1"/>
  <c r="E245" i="5"/>
  <c r="G245" i="5" s="1"/>
  <c r="H245" i="5" s="1"/>
  <c r="I245" i="5" s="1"/>
  <c r="E246" i="5"/>
  <c r="G246" i="5" s="1"/>
  <c r="H246" i="5" s="1"/>
  <c r="I246" i="5" s="1"/>
  <c r="E247" i="5"/>
  <c r="G247" i="5" s="1"/>
  <c r="H247" i="5" s="1"/>
  <c r="I247" i="5" s="1"/>
  <c r="E248" i="5"/>
  <c r="G248" i="5" s="1"/>
  <c r="H248" i="5" s="1"/>
  <c r="I248" i="5" s="1"/>
  <c r="E249" i="5"/>
  <c r="G249" i="5" s="1"/>
  <c r="H249" i="5" s="1"/>
  <c r="I249" i="5" s="1"/>
  <c r="E250" i="5"/>
  <c r="G250" i="5" s="1"/>
  <c r="H250" i="5" s="1"/>
  <c r="I250" i="5" s="1"/>
  <c r="E251" i="5"/>
  <c r="G251" i="5" s="1"/>
  <c r="H251" i="5" s="1"/>
  <c r="I251" i="5" s="1"/>
  <c r="E252" i="5"/>
  <c r="G252" i="5" s="1"/>
  <c r="H252" i="5" s="1"/>
  <c r="I252" i="5" s="1"/>
  <c r="E253" i="5"/>
  <c r="G253" i="5" s="1"/>
  <c r="H253" i="5" s="1"/>
  <c r="I253" i="5" s="1"/>
  <c r="E254" i="5"/>
  <c r="G254" i="5" s="1"/>
  <c r="H254" i="5" s="1"/>
  <c r="I254" i="5" s="1"/>
  <c r="E255" i="5"/>
  <c r="G255" i="5" s="1"/>
  <c r="H255" i="5" s="1"/>
  <c r="I255" i="5" s="1"/>
  <c r="E256" i="5"/>
  <c r="G256" i="5" s="1"/>
  <c r="H256" i="5" s="1"/>
  <c r="I256" i="5" s="1"/>
  <c r="E257" i="5"/>
  <c r="G257" i="5" s="1"/>
  <c r="H257" i="5" s="1"/>
  <c r="I257" i="5" s="1"/>
  <c r="E258" i="5"/>
  <c r="G258" i="5" s="1"/>
  <c r="H258" i="5" s="1"/>
  <c r="I258" i="5" s="1"/>
  <c r="E259" i="5"/>
  <c r="G259" i="5" s="1"/>
  <c r="H259" i="5" s="1"/>
  <c r="I259" i="5" s="1"/>
  <c r="E260" i="5"/>
  <c r="G260" i="5" s="1"/>
  <c r="H260" i="5" s="1"/>
  <c r="I260" i="5" s="1"/>
  <c r="E261" i="5"/>
  <c r="G261" i="5" s="1"/>
  <c r="H261" i="5" s="1"/>
  <c r="I261" i="5" s="1"/>
  <c r="E262" i="5"/>
  <c r="G262" i="5" s="1"/>
  <c r="H262" i="5" s="1"/>
  <c r="I262" i="5" s="1"/>
  <c r="E263" i="5"/>
  <c r="G263" i="5" s="1"/>
  <c r="H263" i="5" s="1"/>
  <c r="I263" i="5" s="1"/>
  <c r="E264" i="5"/>
  <c r="G264" i="5" s="1"/>
  <c r="H264" i="5" s="1"/>
  <c r="I264" i="5" s="1"/>
  <c r="E265" i="5"/>
  <c r="G265" i="5" s="1"/>
  <c r="H265" i="5" s="1"/>
  <c r="I265" i="5" s="1"/>
  <c r="E266" i="5"/>
  <c r="G266" i="5" s="1"/>
  <c r="H266" i="5" s="1"/>
  <c r="I266" i="5" s="1"/>
  <c r="E267" i="5"/>
  <c r="G267" i="5" s="1"/>
  <c r="H267" i="5" s="1"/>
  <c r="I267" i="5" s="1"/>
  <c r="E268" i="5"/>
  <c r="G268" i="5" s="1"/>
  <c r="H268" i="5" s="1"/>
  <c r="I268" i="5" s="1"/>
  <c r="E269" i="5"/>
  <c r="G269" i="5" s="1"/>
  <c r="H269" i="5" s="1"/>
  <c r="I269" i="5" s="1"/>
  <c r="E270" i="5"/>
  <c r="G270" i="5" s="1"/>
  <c r="H270" i="5" s="1"/>
  <c r="I270" i="5" s="1"/>
  <c r="E271" i="5"/>
  <c r="G271" i="5" s="1"/>
  <c r="H271" i="5" s="1"/>
  <c r="I271" i="5" s="1"/>
  <c r="E272" i="5"/>
  <c r="G272" i="5" s="1"/>
  <c r="H272" i="5" s="1"/>
  <c r="I272" i="5" s="1"/>
  <c r="E273" i="5"/>
  <c r="G273" i="5" s="1"/>
  <c r="H273" i="5" s="1"/>
  <c r="I273" i="5" s="1"/>
  <c r="E274" i="5"/>
  <c r="G274" i="5" s="1"/>
  <c r="H274" i="5" s="1"/>
  <c r="I274" i="5" s="1"/>
  <c r="E275" i="5"/>
  <c r="G275" i="5" s="1"/>
  <c r="H275" i="5" s="1"/>
  <c r="I275" i="5" s="1"/>
  <c r="E276" i="5"/>
  <c r="G276" i="5" s="1"/>
  <c r="H276" i="5" s="1"/>
  <c r="I276" i="5" s="1"/>
  <c r="E277" i="5"/>
  <c r="G277" i="5" s="1"/>
  <c r="H277" i="5" s="1"/>
  <c r="I277" i="5" s="1"/>
  <c r="E278" i="5"/>
  <c r="G278" i="5" s="1"/>
  <c r="H278" i="5" s="1"/>
  <c r="I278" i="5" s="1"/>
  <c r="E279" i="5"/>
  <c r="G279" i="5" s="1"/>
  <c r="H279" i="5" s="1"/>
  <c r="I279" i="5" s="1"/>
  <c r="E280" i="5"/>
  <c r="G280" i="5" s="1"/>
  <c r="H280" i="5" s="1"/>
  <c r="I280" i="5" s="1"/>
  <c r="E281" i="5"/>
  <c r="G281" i="5" s="1"/>
  <c r="H281" i="5" s="1"/>
  <c r="I281" i="5" s="1"/>
  <c r="E282" i="5"/>
  <c r="G282" i="5" s="1"/>
  <c r="H282" i="5" s="1"/>
  <c r="I282" i="5" s="1"/>
  <c r="E283" i="5"/>
  <c r="G283" i="5" s="1"/>
  <c r="H283" i="5" s="1"/>
  <c r="I283" i="5" s="1"/>
  <c r="E284" i="5"/>
  <c r="G284" i="5" s="1"/>
  <c r="H284" i="5" s="1"/>
  <c r="I284" i="5" s="1"/>
  <c r="E285" i="5"/>
  <c r="G285" i="5" s="1"/>
  <c r="H285" i="5" s="1"/>
  <c r="I285" i="5" s="1"/>
  <c r="E286" i="5"/>
  <c r="G286" i="5" s="1"/>
  <c r="H286" i="5" s="1"/>
  <c r="I286" i="5" s="1"/>
  <c r="E287" i="5"/>
  <c r="G287" i="5" s="1"/>
  <c r="H287" i="5" s="1"/>
  <c r="I287" i="5" s="1"/>
  <c r="E288" i="5"/>
  <c r="G288" i="5" s="1"/>
  <c r="H288" i="5" s="1"/>
  <c r="I288" i="5" s="1"/>
  <c r="E289" i="5"/>
  <c r="G289" i="5" s="1"/>
  <c r="H289" i="5" s="1"/>
  <c r="I289" i="5" s="1"/>
  <c r="E290" i="5"/>
  <c r="G290" i="5" s="1"/>
  <c r="H290" i="5" s="1"/>
  <c r="I290" i="5" s="1"/>
  <c r="E291" i="5"/>
  <c r="G291" i="5" s="1"/>
  <c r="H291" i="5" s="1"/>
  <c r="I291" i="5" s="1"/>
  <c r="E292" i="5"/>
  <c r="G292" i="5" s="1"/>
  <c r="H292" i="5" s="1"/>
  <c r="I292" i="5" s="1"/>
  <c r="E293" i="5"/>
  <c r="G293" i="5" s="1"/>
  <c r="H293" i="5" s="1"/>
  <c r="I293" i="5" s="1"/>
  <c r="E294" i="5"/>
  <c r="G294" i="5" s="1"/>
  <c r="H294" i="5" s="1"/>
  <c r="I294" i="5" s="1"/>
  <c r="E295" i="5"/>
  <c r="G295" i="5" s="1"/>
  <c r="H295" i="5" s="1"/>
  <c r="I295" i="5" s="1"/>
  <c r="E296" i="5"/>
  <c r="G296" i="5" s="1"/>
  <c r="H296" i="5" s="1"/>
  <c r="I296" i="5" s="1"/>
  <c r="E297" i="5"/>
  <c r="G297" i="5" s="1"/>
  <c r="H297" i="5" s="1"/>
  <c r="I297" i="5" s="1"/>
  <c r="E298" i="5"/>
  <c r="G298" i="5" s="1"/>
  <c r="H298" i="5" s="1"/>
  <c r="I298" i="5" s="1"/>
  <c r="E299" i="5"/>
  <c r="G299" i="5" s="1"/>
  <c r="H299" i="5" s="1"/>
  <c r="I299" i="5" s="1"/>
  <c r="E300" i="5"/>
  <c r="G300" i="5" s="1"/>
  <c r="H300" i="5" s="1"/>
  <c r="I300" i="5" s="1"/>
  <c r="E301" i="5"/>
  <c r="G301" i="5" s="1"/>
  <c r="H301" i="5" s="1"/>
  <c r="I301" i="5" s="1"/>
  <c r="E302" i="5"/>
  <c r="G302" i="5" s="1"/>
  <c r="H302" i="5" s="1"/>
  <c r="I302" i="5" s="1"/>
  <c r="E303" i="5"/>
  <c r="G303" i="5" s="1"/>
  <c r="H303" i="5" s="1"/>
  <c r="I303" i="5" s="1"/>
  <c r="E304" i="5"/>
  <c r="G304" i="5" s="1"/>
  <c r="H304" i="5" s="1"/>
  <c r="I304" i="5" s="1"/>
  <c r="E305" i="5"/>
  <c r="G305" i="5" s="1"/>
  <c r="H305" i="5" s="1"/>
  <c r="I305" i="5" s="1"/>
  <c r="E306" i="5"/>
  <c r="G306" i="5" s="1"/>
  <c r="H306" i="5" s="1"/>
  <c r="I306" i="5" s="1"/>
  <c r="E307" i="5"/>
  <c r="G307" i="5" s="1"/>
  <c r="H307" i="5" s="1"/>
  <c r="I307" i="5" s="1"/>
  <c r="E308" i="5"/>
  <c r="G308" i="5" s="1"/>
  <c r="H308" i="5" s="1"/>
  <c r="I308" i="5" s="1"/>
  <c r="E309" i="5"/>
  <c r="G309" i="5" s="1"/>
  <c r="H309" i="5" s="1"/>
  <c r="I309" i="5" s="1"/>
  <c r="E310" i="5"/>
  <c r="G310" i="5" s="1"/>
  <c r="H310" i="5" s="1"/>
  <c r="I310" i="5" s="1"/>
  <c r="E311" i="5"/>
  <c r="G311" i="5" s="1"/>
  <c r="H311" i="5" s="1"/>
  <c r="I311" i="5" s="1"/>
  <c r="E312" i="5"/>
  <c r="G312" i="5" s="1"/>
  <c r="H312" i="5" s="1"/>
  <c r="I312" i="5" s="1"/>
  <c r="E313" i="5"/>
  <c r="G313" i="5" s="1"/>
  <c r="H313" i="5" s="1"/>
  <c r="I313" i="5" s="1"/>
  <c r="E314" i="5"/>
  <c r="G314" i="5" s="1"/>
  <c r="H314" i="5" s="1"/>
  <c r="I314" i="5" s="1"/>
  <c r="E315" i="5"/>
  <c r="G315" i="5" s="1"/>
  <c r="H315" i="5" s="1"/>
  <c r="I315" i="5" s="1"/>
  <c r="E316" i="5"/>
  <c r="G316" i="5" s="1"/>
  <c r="H316" i="5" s="1"/>
  <c r="I316" i="5" s="1"/>
  <c r="E317" i="5"/>
  <c r="G317" i="5" s="1"/>
  <c r="H317" i="5" s="1"/>
  <c r="I317" i="5" s="1"/>
  <c r="E318" i="5"/>
  <c r="G318" i="5" s="1"/>
  <c r="H318" i="5" s="1"/>
  <c r="I318" i="5" s="1"/>
  <c r="E319" i="5"/>
  <c r="G319" i="5" s="1"/>
  <c r="H319" i="5" s="1"/>
  <c r="I319" i="5" s="1"/>
  <c r="E320" i="5"/>
  <c r="G320" i="5" s="1"/>
  <c r="H320" i="5" s="1"/>
  <c r="I320" i="5" s="1"/>
  <c r="E321" i="5"/>
  <c r="G321" i="5" s="1"/>
  <c r="H321" i="5" s="1"/>
  <c r="I321" i="5" s="1"/>
  <c r="E322" i="5"/>
  <c r="G322" i="5" s="1"/>
  <c r="H322" i="5" s="1"/>
  <c r="I322" i="5" s="1"/>
  <c r="E323" i="5"/>
  <c r="G323" i="5" s="1"/>
  <c r="H323" i="5" s="1"/>
  <c r="I323" i="5" s="1"/>
  <c r="E324" i="5"/>
  <c r="G324" i="5" s="1"/>
  <c r="H324" i="5" s="1"/>
  <c r="I324" i="5" s="1"/>
  <c r="E325" i="5"/>
  <c r="G325" i="5" s="1"/>
  <c r="H325" i="5" s="1"/>
  <c r="I325" i="5" s="1"/>
  <c r="E326" i="5"/>
  <c r="G326" i="5" s="1"/>
  <c r="H326" i="5" s="1"/>
  <c r="I326" i="5" s="1"/>
  <c r="E327" i="5"/>
  <c r="G327" i="5" s="1"/>
  <c r="H327" i="5" s="1"/>
  <c r="I327" i="5" s="1"/>
  <c r="E328" i="5"/>
  <c r="G328" i="5" s="1"/>
  <c r="H328" i="5" s="1"/>
  <c r="I328" i="5" s="1"/>
  <c r="E329" i="5"/>
  <c r="G329" i="5" s="1"/>
  <c r="H329" i="5" s="1"/>
  <c r="I329" i="5" s="1"/>
  <c r="E330" i="5"/>
  <c r="G330" i="5" s="1"/>
  <c r="H330" i="5" s="1"/>
  <c r="I330" i="5" s="1"/>
  <c r="E331" i="5"/>
  <c r="G331" i="5" s="1"/>
  <c r="H331" i="5" s="1"/>
  <c r="I331" i="5" s="1"/>
  <c r="E332" i="5"/>
  <c r="G332" i="5" s="1"/>
  <c r="H332" i="5" s="1"/>
  <c r="I332" i="5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6C4191-8816-4C76-8793-AC81DD904F84}" keepAlive="1" name="Zapytanie — ubezpieczenia" description="Połączenie z zapytaniem „ubezpieczenia” w skoroszycie." type="5" refreshedVersion="6" background="1" saveData="1">
    <dbPr connection="Provider=Microsoft.Mashup.OleDb.1;Data Source=$Workbook$;Location=ubezpieczenia;Extended Properties=&quot;&quot;" command="SELECT * FROM [ubezpieczenia]"/>
  </connection>
</connections>
</file>

<file path=xl/sharedStrings.xml><?xml version="1.0" encoding="utf-8"?>
<sst xmlns="http://schemas.openxmlformats.org/spreadsheetml/2006/main" count="2031" uniqueCount="460">
  <si>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</si>
  <si>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</si>
  <si>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</si>
  <si>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</si>
  <si>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</si>
  <si>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</si>
  <si>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</si>
  <si>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</si>
  <si>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</si>
  <si>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</si>
  <si>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</si>
  <si>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</si>
  <si>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</si>
  <si>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</si>
  <si>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</si>
  <si>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</si>
  <si>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</si>
  <si>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</si>
  <si>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</si>
  <si>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</si>
  <si>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</si>
  <si>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</si>
  <si>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</si>
  <si>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</si>
  <si>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</si>
  <si>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</si>
  <si>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</si>
  <si>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</si>
  <si>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</si>
  <si>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</si>
  <si>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</si>
  <si>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</si>
  <si>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</si>
  <si>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</si>
  <si>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</si>
  <si>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</si>
  <si>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</si>
  <si>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</si>
  <si>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</si>
  <si>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</si>
  <si>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</si>
  <si>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</si>
  <si>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</si>
  <si>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</si>
  <si>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</si>
  <si>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</si>
  <si>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</si>
  <si>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</si>
  <si>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</si>
  <si>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</si>
  <si>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</si>
  <si>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</si>
  <si>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</si>
  <si>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</si>
  <si>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</si>
  <si>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</si>
  <si>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</si>
  <si>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</si>
  <si>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</si>
  <si>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</si>
  <si>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</si>
  <si>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</si>
  <si>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</si>
  <si>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</si>
  <si>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</si>
  <si>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</si>
  <si>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</si>
  <si>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</si>
  <si>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</si>
  <si>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</si>
  <si>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</si>
  <si>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</si>
  <si>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</si>
  <si>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</si>
  <si>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</si>
  <si>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</si>
  <si>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</si>
  <si>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</si>
  <si>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</si>
  <si>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</si>
  <si>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</si>
  <si>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</si>
  <si>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</si>
  <si>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</si>
  <si>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</si>
  <si>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</si>
  <si>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</si>
  <si>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</si>
  <si>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</si>
  <si>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</si>
  <si>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</si>
  <si>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</si>
  <si>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</si>
  <si>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</si>
  <si>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</si>
  <si>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</si>
  <si>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</si>
  <si>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</si>
  <si>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</si>
  <si>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</si>
  <si>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</si>
  <si>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</si>
  <si>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</si>
  <si>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</si>
  <si>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</si>
  <si>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</si>
  <si>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</si>
  <si>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</si>
  <si>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</si>
  <si>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</si>
  <si>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</si>
  <si>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</si>
  <si>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</si>
  <si>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</si>
  <si>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</si>
  <si>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</si>
  <si>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</si>
  <si>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</si>
  <si>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</si>
  <si>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</si>
  <si>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</si>
  <si>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</si>
  <si>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</si>
  <si>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</si>
  <si>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</si>
  <si>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</si>
  <si>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</si>
  <si>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</si>
  <si>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</si>
  <si>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</si>
  <si>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</si>
  <si>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</si>
  <si>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</si>
  <si>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</si>
  <si>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</si>
  <si>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</si>
  <si>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</si>
  <si>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</si>
  <si>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</si>
  <si>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</si>
  <si>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</si>
  <si>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</si>
  <si>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</si>
  <si>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</si>
  <si>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</si>
  <si>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</si>
  <si>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</si>
  <si>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</si>
  <si>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</si>
  <si>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</si>
  <si>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</si>
  <si>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</si>
  <si>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</si>
  <si>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</si>
  <si>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</si>
  <si>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</si>
  <si>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</si>
  <si>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</si>
  <si>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</si>
  <si>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</si>
  <si>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</si>
  <si>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</si>
  <si>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</si>
  <si>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</si>
  <si>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</si>
  <si>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</si>
  <si>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</si>
  <si>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</si>
  <si>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</si>
  <si>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</si>
  <si>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</si>
  <si>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</si>
  <si>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</si>
  <si>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</si>
  <si>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</si>
  <si>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</si>
  <si>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</si>
  <si>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</si>
  <si>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</si>
  <si>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</si>
  <si>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</si>
  <si>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</si>
  <si>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</si>
  <si>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</si>
  <si>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</si>
  <si>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</si>
  <si>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</si>
  <si>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</si>
  <si>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</si>
  <si>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</si>
  <si>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</si>
  <si>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</si>
  <si>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</si>
  <si>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</si>
  <si>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</si>
  <si>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</si>
  <si>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</si>
  <si>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</si>
  <si>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</si>
  <si>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</si>
  <si>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</si>
  <si>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</si>
  <si>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</si>
  <si>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</si>
  <si>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</si>
  <si>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</si>
  <si>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</si>
  <si>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</si>
  <si>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</si>
  <si>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</si>
  <si>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</si>
  <si>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</si>
  <si>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</si>
  <si>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</si>
  <si>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</si>
  <si>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</si>
  <si>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</si>
  <si>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</si>
  <si>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</si>
  <si>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</si>
  <si>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</si>
  <si>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</si>
  <si>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</si>
  <si>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</si>
  <si>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</si>
  <si>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</si>
  <si>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</si>
  <si>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</si>
  <si>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</si>
  <si>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</si>
  <si>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</si>
  <si>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</si>
  <si>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</si>
  <si>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</si>
  <si>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</si>
  <si>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</si>
  <si>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</si>
  <si>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</si>
  <si>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</si>
  <si>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</si>
  <si>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</si>
  <si>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</si>
  <si>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</si>
  <si>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</si>
  <si>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</si>
  <si>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</si>
  <si>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</si>
  <si>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</si>
  <si>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</si>
  <si>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</si>
  <si>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</si>
  <si>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</si>
  <si>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</si>
  <si>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</si>
  <si>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</si>
  <si>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</si>
  <si>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</si>
  <si>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</si>
  <si>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</si>
  <si>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</si>
  <si>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</si>
  <si>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</si>
  <si>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</si>
  <si>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</si>
  <si>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</si>
  <si>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</si>
  <si>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</si>
  <si>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</si>
  <si>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</si>
  <si>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</si>
  <si>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</si>
  <si>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</si>
  <si>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</si>
  <si>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</si>
  <si>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</si>
  <si>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</si>
  <si>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</si>
  <si>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</si>
  <si>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</si>
  <si>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</si>
  <si>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</si>
  <si>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</si>
  <si>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</si>
  <si>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</si>
  <si>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</si>
  <si>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</si>
  <si>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</si>
  <si>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</si>
  <si>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</si>
  <si>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</si>
  <si>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</si>
  <si>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</si>
  <si>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</si>
  <si>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</si>
  <si>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</si>
  <si>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</si>
  <si>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</si>
  <si>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</si>
  <si>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</si>
  <si>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</si>
  <si>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</si>
  <si>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</si>
  <si>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</si>
  <si>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</si>
  <si>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</si>
  <si>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</si>
  <si>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</si>
  <si>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</si>
  <si>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</si>
  <si>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</si>
  <si>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</si>
  <si>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</si>
  <si>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</si>
  <si>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</si>
  <si>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</si>
  <si>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</si>
  <si>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</si>
  <si>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</si>
  <si>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</si>
  <si>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</si>
  <si>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</si>
  <si>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</si>
  <si>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</si>
  <si>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</si>
  <si>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</si>
  <si>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</si>
  <si>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</si>
  <si>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</si>
  <si>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</si>
  <si>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</si>
  <si>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</si>
  <si>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</si>
  <si>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</si>
  <si>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</si>
  <si>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</si>
  <si>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</si>
  <si>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</si>
  <si>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</si>
  <si>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</si>
  <si>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</si>
  <si>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</si>
  <si>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</si>
  <si>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</si>
  <si>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</si>
  <si>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</si>
  <si>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</si>
  <si>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</si>
  <si>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</si>
  <si>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</si>
  <si>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</si>
  <si>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</si>
  <si>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</si>
  <si>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</si>
  <si>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</si>
  <si>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</si>
  <si>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</si>
  <si>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</si>
  <si>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</si>
  <si>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</si>
  <si>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</si>
  <si>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</si>
  <si>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</si>
  <si>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</si>
  <si>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</si>
  <si>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</si>
  <si>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</si>
  <si>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</si>
  <si>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</si>
  <si>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</si>
  <si>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</si>
  <si>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</si>
  <si>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</si>
  <si>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</si>
  <si>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</si>
  <si>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</si>
  <si>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</si>
  <si>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</si>
  <si>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</si>
  <si>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</si>
  <si>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</si>
  <si>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</si>
  <si>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</si>
  <si>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</si>
  <si>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</si>
  <si>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</si>
  <si>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</si>
  <si>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</si>
  <si>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</si>
  <si>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</si>
  <si>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</si>
  <si>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</si>
  <si>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</si>
  <si>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</si>
  <si>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</si>
  <si>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</si>
  <si>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</si>
  <si>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</si>
  <si>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</si>
  <si>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</si>
  <si>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</si>
  <si>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</si>
  <si>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</si>
  <si>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</si>
  <si>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</si>
  <si>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</si>
  <si>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</si>
  <si>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</si>
  <si>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</si>
  <si>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</si>
  <si>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</si>
  <si>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</si>
  <si>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</si>
  <si>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</si>
  <si>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</si>
  <si>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</si>
  <si>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</si>
  <si>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</si>
  <si>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</si>
  <si>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</si>
  <si>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</si>
  <si>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</si>
  <si>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</si>
  <si>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</si>
  <si>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</si>
  <si>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</si>
  <si>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</si>
  <si>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</si>
  <si>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</si>
  <si>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</si>
  <si>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</si>
  <si>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</si>
  <si>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</si>
  <si>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 urodzenia</t>
  </si>
  <si>
    <t>Etykiety wierszy</t>
  </si>
  <si>
    <t>Suma końcowa</t>
  </si>
  <si>
    <t>Liczba z miesiąc urodzenia</t>
  </si>
  <si>
    <t>Liczba z Imie</t>
  </si>
  <si>
    <t>plec</t>
  </si>
  <si>
    <t>wiek</t>
  </si>
  <si>
    <t>PLEC</t>
  </si>
  <si>
    <t>rok urodzenia</t>
  </si>
  <si>
    <t>do 30</t>
  </si>
  <si>
    <t>od 31 do 45</t>
  </si>
  <si>
    <t>od 46</t>
  </si>
  <si>
    <t>po 60</t>
  </si>
  <si>
    <t>0,12 + 49</t>
  </si>
  <si>
    <t>kwota M</t>
  </si>
  <si>
    <t>kwota K</t>
  </si>
  <si>
    <t>Mnoznik</t>
  </si>
  <si>
    <t>Kwota bez starych</t>
  </si>
  <si>
    <t>kwota z bonusem</t>
  </si>
  <si>
    <t>K</t>
  </si>
  <si>
    <t>M</t>
  </si>
  <si>
    <t>Suma z kwota z bonusem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</si>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</sst>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stare baby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Arkusz4!$M$1:$M$6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Arkusz4!$N$1:$N$6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F-43B4-81E0-5EAF8A07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478863"/>
        <c:axId val="2072479695"/>
      </c:barChart>
      <c:catAx>
        <c:axId val="20724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479695"/>
        <c:crosses val="autoZero"/>
        <c:auto val="1"/>
        <c:lblAlgn val="ctr"/>
        <c:lblOffset val="100"/>
        <c:noMultiLvlLbl val="0"/>
      </c:catAx>
      <c:valAx>
        <c:axId val="20724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4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23812</xdr:rowOff>
    </xdr:from>
    <xdr:to>
      <xdr:col>16</xdr:col>
      <xdr:colOff>800100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BA657C-AA15-4478-9D1B-B010F484F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699347569447" createdVersion="6" refreshedVersion="6" minRefreshableVersion="3" recordCount="331" xr:uid="{34F57188-3462-4A45-ADC5-F9E1A40D169D}">
  <cacheSource type="worksheet">
    <worksheetSource name="ubezpieczenia"/>
  </cacheSource>
  <cacheFields count="7">
    <cacheField name="Nazwisko" numFmtId="0">
      <sharedItems/>
    </cacheField>
    <cacheField name="Imie" numFmtId="0">
      <sharedItems count="126">
        <s v="Ewelina"/>
        <s v="Piotr"/>
        <s v="Magdalena"/>
        <s v="Hubert"/>
        <s v="Maria"/>
        <s v="Adam"/>
        <s v="Anna"/>
        <s v="Laura"/>
        <s v="Urszula"/>
        <s v="Bogdan"/>
        <s v="Janusz"/>
        <s v="Damian"/>
        <s v="Konstanty"/>
        <s v="Paulina"/>
        <s v="Katarzyna"/>
        <s v="Monika"/>
        <s v="Marta"/>
        <s v="Ewa"/>
        <s v="Maciej"/>
        <s v="Karolina"/>
        <s v="Justyna"/>
        <s v="Natalia"/>
        <s v="Kostiantyn"/>
        <s v="Celina"/>
        <s v="Romuald"/>
        <s v="Tobiasz"/>
        <s v="Sebastian"/>
        <s v="Aleksandra"/>
        <s v="Adrian"/>
        <s v="Joanna"/>
        <s v="Danuta"/>
        <s v="Irena"/>
        <s v="Arkadiusz"/>
        <s v="Marek"/>
        <s v="Tadeusz"/>
        <s v="Patryk"/>
        <s v="Siergiu"/>
        <s v="Patrycja"/>
        <s v="Martyna"/>
        <s v="Agnieszka"/>
        <s v="Kacper"/>
        <s v="Karol"/>
        <s v="Barbara"/>
        <s v="Julia"/>
        <s v="Daniel"/>
        <s v="Olaf"/>
        <s v="Zofia"/>
        <s v="Alicja"/>
        <s v="Klaudia"/>
        <s v="Marcin"/>
        <s v="Bartosz"/>
        <s v="Kornelia"/>
        <s v="Leon"/>
        <s v="Marcelina"/>
        <s v="Maryla"/>
        <s v="Wojciech"/>
        <s v="Teresa"/>
        <s v="Marzena"/>
        <s v="Andrzej"/>
        <s v="Beata"/>
        <s v="Szymon"/>
        <s v="Robert"/>
        <s v="Malgorzata"/>
        <s v="Wioletta"/>
        <s v="Dominika"/>
        <s v="Jan"/>
        <s v="Roxana"/>
        <s v="Wiktoria"/>
        <s v="Ilona"/>
        <s v="Halina"/>
        <s v="Dorota"/>
        <s v="Kazimiera"/>
        <s v="Rozalia"/>
        <s v="Mariusz"/>
        <s v="Inga"/>
        <s v="Daria"/>
        <s v="Grazyna"/>
        <s v="Stefania"/>
        <s v="Stefan"/>
        <s v="Ewelia"/>
        <s v="Krystyna"/>
        <s v="Roman"/>
        <s v="Malwina"/>
        <s v="Cezary"/>
        <s v="Mieszko"/>
        <s v="Krzysztof"/>
        <s v="Jacek"/>
        <s v="Jakub"/>
        <s v="Jolanta"/>
        <s v="Zbigniew"/>
        <s v="Elwira"/>
        <s v="Konrad"/>
        <s v="Zuzanna"/>
        <s v="Genowefa"/>
        <s v="Alexandra"/>
        <s v="Kinga"/>
        <s v="Anita"/>
        <s v="Tymon"/>
        <s v="Jerzy"/>
        <s v="Cecylia"/>
        <s v="Tekla"/>
        <s v="Olivia"/>
        <s v="Mateusz"/>
        <s v="Dawid"/>
        <s v="Greta"/>
        <s v="Wanda"/>
        <s v="Karina"/>
        <s v="Jagoda"/>
        <s v="Agata"/>
        <s v="Grzegorz"/>
        <s v="Iwona"/>
        <s v="Irma"/>
        <s v="Kornel"/>
        <s v="Jadwiga"/>
        <s v="Alina"/>
        <s v="Artur"/>
        <s v="Enrika"/>
        <s v="Helena"/>
        <s v="Krystian"/>
        <s v="Norbert"/>
        <s v="Rita"/>
        <s v="Jegor"/>
        <s v="Zyta"/>
        <s v="Tomasz"/>
        <s v="Dominik"/>
        <s v="Maja"/>
      </sharedItems>
    </cacheField>
    <cacheField name="Data_urodz" numFmtId="14">
      <sharedItems containsSemiMixedTypes="0" containsNonDate="0" containsDate="1" containsString="0" minDate="1943-11-18T00:00:00" maxDate="1995-09-04T00:00:00" count="328">
        <d v="1960-10-01T00:00:00"/>
        <d v="1984-09-27T00:00:00"/>
        <d v="1967-10-08T00:00:00"/>
        <d v="1986-05-12T00:00:00"/>
        <d v="1962-05-14T00:00:00"/>
        <d v="1986-10-09T00:00:00"/>
        <d v="1991-11-27T00:00:00"/>
        <d v="1983-02-25T00:00:00"/>
        <d v="1991-11-26T00:00:00"/>
        <d v="1985-03-05T00:00:00"/>
        <d v="1947-06-29T00:00:00"/>
        <d v="1991-03-24T00:00:00"/>
        <d v="1971-06-09T00:00:00"/>
        <d v="1946-12-08T00:00:00"/>
        <d v="1971-03-27T00:00:00"/>
        <d v="1982-08-30T00:00:00"/>
        <d v="1981-03-23T00:00:00"/>
        <d v="1995-09-03T00:00:00"/>
        <d v="1963-10-25T00:00:00"/>
        <d v="1945-03-02T00:00:00"/>
        <d v="1954-05-28T00:00:00"/>
        <d v="1971-03-26T00:00:00"/>
        <d v="1968-09-29T00:00:00"/>
        <d v="1991-06-22T00:00:00"/>
        <d v="1984-10-14T00:00:00"/>
        <d v="1953-01-09T00:00:00"/>
        <d v="1964-10-18T00:00:00"/>
        <d v="1954-05-07T00:00:00"/>
        <d v="1948-12-29T00:00:00"/>
        <d v="1968-07-26T00:00:00"/>
        <d v="1950-04-14T00:00:00"/>
        <d v="1959-03-21T00:00:00"/>
        <d v="1944-01-04T00:00:00"/>
        <d v="1983-11-20T00:00:00"/>
        <d v="1959-03-24T00:00:00"/>
        <d v="1962-07-16T00:00:00"/>
        <d v="1962-10-25T00:00:00"/>
        <d v="1979-01-01T00:00:00"/>
        <d v="1975-04-26T00:00:00"/>
        <d v="1967-09-29T00:00:00"/>
        <d v="1973-02-08T00:00:00"/>
        <d v="1951-08-07T00:00:00"/>
        <d v="1992-10-22T00:00:00"/>
        <d v="1995-03-15T00:00:00"/>
        <d v="1979-03-15T00:00:00"/>
        <d v="1948-03-20T00:00:00"/>
        <d v="1971-03-10T00:00:00"/>
        <d v="1946-09-05T00:00:00"/>
        <d v="1948-08-12T00:00:00"/>
        <d v="1982-07-23T00:00:00"/>
        <d v="1962-04-22T00:00:00"/>
        <d v="1948-10-24T00:00:00"/>
        <d v="1944-04-06T00:00:00"/>
        <d v="1987-12-07T00:00:00"/>
        <d v="1955-08-31T00:00:00"/>
        <d v="1953-01-16T00:00:00"/>
        <d v="1995-04-29T00:00:00"/>
        <d v="1965-02-02T00:00:00"/>
        <d v="1980-05-30T00:00:00"/>
        <d v="1974-12-07T00:00:00"/>
        <d v="1952-02-08T00:00:00"/>
        <d v="1975-03-22T00:00:00"/>
        <d v="1956-09-21T00:00:00"/>
        <d v="1960-10-17T00:00:00"/>
        <d v="1947-07-28T00:00:00"/>
        <d v="1993-11-07T00:00:00"/>
        <d v="1970-09-10T00:00:00"/>
        <d v="1955-06-02T00:00:00"/>
        <d v="1969-07-31T00:00:00"/>
        <d v="1952-02-24T00:00:00"/>
        <d v="1951-07-02T00:00:00"/>
        <d v="1946-09-27T00:00:00"/>
        <d v="1991-02-08T00:00:00"/>
        <d v="1946-07-04T00:00:00"/>
        <d v="1991-06-19T00:00:00"/>
        <d v="1968-08-20T00:00:00"/>
        <d v="1993-05-11T00:00:00"/>
        <d v="1953-06-12T00:00:00"/>
        <d v="1974-09-12T00:00:00"/>
        <d v="1974-11-14T00:00:00"/>
        <d v="1956-06-12T00:00:00"/>
        <d v="1952-09-19T00:00:00"/>
        <d v="1959-12-14T00:00:00"/>
        <d v="1946-03-12T00:00:00"/>
        <d v="1995-07-13T00:00:00"/>
        <d v="1943-11-18T00:00:00"/>
        <d v="1991-07-27T00:00:00"/>
        <d v="1951-09-21T00:00:00"/>
        <d v="1988-03-17T00:00:00"/>
        <d v="1986-12-25T00:00:00"/>
        <d v="1983-11-13T00:00:00"/>
        <d v="1993-07-27T00:00:00"/>
        <d v="1991-02-12T00:00:00"/>
        <d v="1959-12-13T00:00:00"/>
        <d v="1950-12-07T00:00:00"/>
        <d v="1951-10-09T00:00:00"/>
        <d v="1946-09-11T00:00:00"/>
        <d v="1961-12-04T00:00:00"/>
        <d v="1954-01-16T00:00:00"/>
        <d v="1966-04-25T00:00:00"/>
        <d v="1947-01-29T00:00:00"/>
        <d v="1987-08-24T00:00:00"/>
        <d v="1964-10-29T00:00:00"/>
        <d v="1971-11-02T00:00:00"/>
        <d v="1984-04-02T00:00:00"/>
        <d v="1970-09-07T00:00:00"/>
        <d v="1945-04-02T00:00:00"/>
        <d v="1983-08-02T00:00:00"/>
        <d v="1986-07-08T00:00:00"/>
        <d v="1977-10-29T00:00:00"/>
        <d v="1963-05-08T00:00:00"/>
        <d v="1981-10-02T00:00:00"/>
        <d v="1989-02-06T00:00:00"/>
        <d v="1980-05-20T00:00:00"/>
        <d v="1948-08-27T00:00:00"/>
        <d v="1978-03-31T00:00:00"/>
        <d v="1957-11-30T00:00:00"/>
        <d v="1949-10-12T00:00:00"/>
        <d v="1956-06-24T00:00:00"/>
        <d v="1994-01-30T00:00:00"/>
        <d v="1970-01-14T00:00:00"/>
        <d v="1980-05-09T00:00:00"/>
        <d v="1959-06-03T00:00:00"/>
        <d v="1955-12-13T00:00:00"/>
        <d v="1967-01-03T00:00:00"/>
        <d v="1973-04-19T00:00:00"/>
        <d v="1948-05-15T00:00:00"/>
        <d v="1947-08-03T00:00:00"/>
        <d v="1946-06-23T00:00:00"/>
        <d v="1992-06-24T00:00:00"/>
        <d v="1992-10-08T00:00:00"/>
        <d v="1983-07-01T00:00:00"/>
        <d v="1960-06-23T00:00:00"/>
        <d v="1976-06-27T00:00:00"/>
        <d v="1965-01-20T00:00:00"/>
        <d v="1968-11-16T00:00:00"/>
        <d v="1967-12-18T00:00:00"/>
        <d v="1991-06-09T00:00:00"/>
        <d v="1995-04-06T00:00:00"/>
        <d v="1955-10-12T00:00:00"/>
        <d v="1969-08-01T00:00:00"/>
        <d v="1958-12-29T00:00:00"/>
        <d v="1985-07-04T00:00:00"/>
        <d v="1977-12-13T00:00:00"/>
        <d v="1993-11-14T00:00:00"/>
        <d v="1968-05-14T00:00:00"/>
        <d v="1951-06-08T00:00:00"/>
        <d v="1975-08-05T00:00:00"/>
        <d v="1971-05-18T00:00:00"/>
        <d v="1950-01-22T00:00:00"/>
        <d v="1992-04-02T00:00:00"/>
        <d v="1969-07-20T00:00:00"/>
        <d v="1959-08-07T00:00:00"/>
        <d v="1972-07-10T00:00:00"/>
        <d v="1979-02-11T00:00:00"/>
        <d v="1991-08-04T00:00:00"/>
        <d v="1967-03-08T00:00:00"/>
        <d v="1976-08-20T00:00:00"/>
        <d v="1972-02-06T00:00:00"/>
        <d v="1985-02-17T00:00:00"/>
        <d v="1971-06-28T00:00:00"/>
        <d v="1963-09-18T00:00:00"/>
        <d v="1990-03-20T00:00:00"/>
        <d v="1954-02-04T00:00:00"/>
        <d v="1974-10-22T00:00:00"/>
        <d v="1959-10-15T00:00:00"/>
        <d v="1957-08-19T00:00:00"/>
        <d v="1985-09-02T00:00:00"/>
        <d v="1947-01-12T00:00:00"/>
        <d v="1988-06-11T00:00:00"/>
        <d v="1987-10-31T00:00:00"/>
        <d v="1986-12-03T00:00:00"/>
        <d v="1951-01-20T00:00:00"/>
        <d v="1945-10-24T00:00:00"/>
        <d v="1968-07-17T00:00:00"/>
        <d v="1947-06-24T00:00:00"/>
        <d v="1963-05-26T00:00:00"/>
        <d v="1946-12-30T00:00:00"/>
        <d v="1966-12-30T00:00:00"/>
        <d v="1994-07-08T00:00:00"/>
        <d v="1950-04-01T00:00:00"/>
        <d v="1993-04-10T00:00:00"/>
        <d v="1947-06-13T00:00:00"/>
        <d v="1991-11-08T00:00:00"/>
        <d v="1966-11-15T00:00:00"/>
        <d v="1952-11-09T00:00:00"/>
        <d v="1972-11-23T00:00:00"/>
        <d v="1995-06-15T00:00:00"/>
        <d v="1953-12-19T00:00:00"/>
        <d v="1976-05-13T00:00:00"/>
        <d v="1977-04-11T00:00:00"/>
        <d v="1982-01-03T00:00:00"/>
        <d v="1963-04-10T00:00:00"/>
        <d v="1967-12-02T00:00:00"/>
        <d v="1948-03-09T00:00:00"/>
        <d v="1958-01-14T00:00:00"/>
        <d v="1981-10-20T00:00:00"/>
        <d v="1953-10-27T00:00:00"/>
        <d v="1961-08-21T00:00:00"/>
        <d v="1969-05-09T00:00:00"/>
        <d v="1955-04-02T00:00:00"/>
        <d v="1952-05-27T00:00:00"/>
        <d v="1949-09-06T00:00:00"/>
        <d v="1971-08-01T00:00:00"/>
        <d v="1984-04-26T00:00:00"/>
        <d v="1967-05-31T00:00:00"/>
        <d v="1987-02-10T00:00:00"/>
        <d v="1993-08-20T00:00:00"/>
        <d v="1974-02-19T00:00:00"/>
        <d v="1949-06-04T00:00:00"/>
        <d v="1974-01-30T00:00:00"/>
        <d v="1984-12-23T00:00:00"/>
        <d v="1960-07-04T00:00:00"/>
        <d v="1944-07-14T00:00:00"/>
        <d v="1987-11-22T00:00:00"/>
        <d v="1971-03-04T00:00:00"/>
        <d v="1990-06-16T00:00:00"/>
        <d v="1983-12-21T00:00:00"/>
        <d v="1969-02-09T00:00:00"/>
        <d v="1975-09-02T00:00:00"/>
        <d v="1970-03-17T00:00:00"/>
        <d v="1975-10-16T00:00:00"/>
        <d v="1989-09-14T00:00:00"/>
        <d v="1972-03-22T00:00:00"/>
        <d v="1958-11-19T00:00:00"/>
        <d v="1989-10-09T00:00:00"/>
        <d v="1966-07-15T00:00:00"/>
        <d v="1984-03-06T00:00:00"/>
        <d v="1954-05-09T00:00:00"/>
        <d v="1988-01-05T00:00:00"/>
        <d v="1949-01-06T00:00:00"/>
        <d v="1954-11-29T00:00:00"/>
        <d v="1984-06-30T00:00:00"/>
        <d v="1961-06-03T00:00:00"/>
        <d v="1946-09-03T00:00:00"/>
        <d v="1967-09-17T00:00:00"/>
        <d v="1950-11-22T00:00:00"/>
        <d v="1956-09-29T00:00:00"/>
        <d v="1964-01-25T00:00:00"/>
        <d v="1946-10-09T00:00:00"/>
        <d v="1983-06-14T00:00:00"/>
        <d v="1956-07-15T00:00:00"/>
        <d v="1989-03-13T00:00:00"/>
        <d v="1949-12-01T00:00:00"/>
        <d v="1966-04-28T00:00:00"/>
        <d v="1974-09-27T00:00:00"/>
        <d v="1950-05-15T00:00:00"/>
        <d v="1994-03-07T00:00:00"/>
        <d v="1958-11-24T00:00:00"/>
        <d v="1993-09-23T00:00:00"/>
        <d v="1952-07-08T00:00:00"/>
        <d v="1975-01-30T00:00:00"/>
        <d v="1964-10-15T00:00:00"/>
        <d v="1948-04-26T00:00:00"/>
        <d v="1969-11-23T00:00:00"/>
        <d v="1995-02-28T00:00:00"/>
        <d v="1947-12-30T00:00:00"/>
        <d v="1988-12-05T00:00:00"/>
        <d v="1994-07-18T00:00:00"/>
        <d v="1978-01-01T00:00:00"/>
        <d v="1989-06-30T00:00:00"/>
        <d v="1974-03-24T00:00:00"/>
        <d v="1980-02-08T00:00:00"/>
        <d v="1950-06-23T00:00:00"/>
        <d v="1994-03-13T00:00:00"/>
        <d v="1973-01-25T00:00:00"/>
        <d v="1966-10-11T00:00:00"/>
        <d v="1960-04-04T00:00:00"/>
        <d v="1947-02-09T00:00:00"/>
        <d v="1961-09-23T00:00:00"/>
        <d v="1956-09-24T00:00:00"/>
        <d v="1968-03-03T00:00:00"/>
        <d v="1956-12-19T00:00:00"/>
        <d v="1982-10-11T00:00:00"/>
        <d v="1958-02-05T00:00:00"/>
        <d v="1955-04-14T00:00:00"/>
        <d v="1946-12-01T00:00:00"/>
        <d v="1989-10-21T00:00:00"/>
        <d v="1970-09-28T00:00:00"/>
        <d v="1987-09-08T00:00:00"/>
        <d v="1986-05-24T00:00:00"/>
        <d v="1952-06-08T00:00:00"/>
        <d v="1960-01-19T00:00:00"/>
        <d v="1977-03-03T00:00:00"/>
        <d v="1993-11-18T00:00:00"/>
        <d v="1967-06-29T00:00:00"/>
        <d v="1949-04-22T00:00:00"/>
        <d v="1972-07-26T00:00:00"/>
        <d v="1983-02-21T00:00:00"/>
        <d v="1946-07-08T00:00:00"/>
        <d v="1965-07-27T00:00:00"/>
        <d v="1973-07-26T00:00:00"/>
        <d v="1947-04-11T00:00:00"/>
        <d v="1986-07-19T00:00:00"/>
        <d v="1958-03-20T00:00:00"/>
        <d v="1981-02-05T00:00:00"/>
        <d v="1984-07-12T00:00:00"/>
        <d v="1987-05-27T00:00:00"/>
        <d v="1964-01-08T00:00:00"/>
        <d v="1987-11-16T00:00:00"/>
        <d v="1961-10-01T00:00:00"/>
        <d v="1961-08-15T00:00:00"/>
        <d v="1980-10-16T00:00:00"/>
        <d v="1961-04-27T00:00:00"/>
        <d v="1977-09-26T00:00:00"/>
        <d v="1944-06-21T00:00:00"/>
        <d v="1989-11-24T00:00:00"/>
        <d v="1964-05-31T00:00:00"/>
        <d v="1977-12-30T00:00:00"/>
        <d v="1957-04-10T00:00:00"/>
        <d v="1993-07-14T00:00:00"/>
        <d v="1988-07-17T00:00:00"/>
        <d v="1945-07-22T00:00:00"/>
        <d v="1977-04-02T00:00:00"/>
        <d v="1989-05-18T00:00:00"/>
        <d v="1978-05-26T00:00:00"/>
        <d v="1983-04-12T00:00:00"/>
        <d v="1993-01-02T00:00:00"/>
        <d v="1973-11-06T00:00:00"/>
        <d v="1958-06-03T00:00:00"/>
        <d v="1968-11-08T00:00:00"/>
        <d v="1955-09-08T00:00:00"/>
        <d v="1943-12-05T00:00:00"/>
        <d v="1950-11-01T00:00:00"/>
        <d v="1993-01-07T00:00:00"/>
        <d v="1984-02-08T00:00:00"/>
        <d v="1961-11-19T00:00:00"/>
        <d v="1952-05-09T00:00:00"/>
      </sharedItems>
      <fieldGroup par="6" base="2">
        <rangePr groupBy="months" startDate="1943-11-18T00:00:00" endDate="1995-09-04T00:00:00"/>
        <groupItems count="14">
          <s v="&lt;18.11.194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4.09.1995"/>
        </groupItems>
      </fieldGroup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miesiąc urodzenia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  <cacheField name="Kwartały" numFmtId="0" databaseField="0">
      <fieldGroup base="2">
        <rangePr groupBy="quarters" startDate="1943-11-18T00:00:00" endDate="1995-09-04T00:00:00"/>
        <groupItems count="6">
          <s v="&lt;18.11.1943"/>
          <s v="Kwartał1"/>
          <s v="Kwartał2"/>
          <s v="Kwartał3"/>
          <s v="Kwartał4"/>
          <s v="&gt;04.09.1995"/>
        </groupItems>
      </fieldGroup>
    </cacheField>
    <cacheField name="Lata" numFmtId="0" databaseField="0">
      <fieldGroup base="2">
        <rangePr groupBy="years" startDate="1943-11-18T00:00:00" endDate="1995-09-04T00:00:00"/>
        <groupItems count="55">
          <s v="&lt;18.11.1943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&gt;04.09.19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737524537035" createdVersion="6" refreshedVersion="6" minRefreshableVersion="3" recordCount="331" xr:uid="{35936DD1-880B-4648-8CCF-5467FF39FFCF}">
  <cacheSource type="worksheet">
    <worksheetSource ref="F1:J332" sheet="Arkusz4"/>
  </cacheSource>
  <cacheFields count="5">
    <cacheField name="PLEC" numFmtId="0">
      <sharedItems count="2">
        <s v="K"/>
        <s v="M"/>
      </sharedItems>
    </cacheField>
    <cacheField name="Wiek" numFmtId="0">
      <sharedItems containsSemiMixedTypes="0" containsString="0" containsNumber="1" containsInteger="1" minValue="21" maxValue="73"/>
    </cacheField>
    <cacheField name="Mnoznik" numFmtId="0">
      <sharedItems containsSemiMixedTypes="0" containsString="0" containsNumber="1" minValue="1E-3" maxValue="1.5E-3"/>
    </cacheField>
    <cacheField name="Kwota bez starych" numFmtId="2">
      <sharedItems containsSemiMixedTypes="0" containsString="0" containsNumber="1" minValue="25" maxValue="45"/>
    </cacheField>
    <cacheField name="kwota z bonusem" numFmtId="2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x v="0"/>
    <x v="0"/>
    <x v="0"/>
    <x v="0"/>
  </r>
  <r>
    <s v="Nesterowicz"/>
    <x v="1"/>
    <x v="1"/>
    <x v="1"/>
    <x v="1"/>
  </r>
  <r>
    <s v="Adamus"/>
    <x v="2"/>
    <x v="2"/>
    <x v="2"/>
    <x v="0"/>
  </r>
  <r>
    <s v="Kowalski"/>
    <x v="3"/>
    <x v="3"/>
    <x v="1"/>
    <x v="2"/>
  </r>
  <r>
    <s v="Zamojska"/>
    <x v="4"/>
    <x v="4"/>
    <x v="1"/>
    <x v="2"/>
  </r>
  <r>
    <s v="Matecki"/>
    <x v="5"/>
    <x v="5"/>
    <x v="2"/>
    <x v="0"/>
  </r>
  <r>
    <s v="Potocki"/>
    <x v="6"/>
    <x v="6"/>
    <x v="0"/>
    <x v="3"/>
  </r>
  <r>
    <s v="Przybylska"/>
    <x v="7"/>
    <x v="7"/>
    <x v="0"/>
    <x v="4"/>
  </r>
  <r>
    <s v="Monachijski"/>
    <x v="1"/>
    <x v="8"/>
    <x v="0"/>
    <x v="3"/>
  </r>
  <r>
    <s v="Cender"/>
    <x v="8"/>
    <x v="9"/>
    <x v="0"/>
    <x v="5"/>
  </r>
  <r>
    <s v="Badowski"/>
    <x v="9"/>
    <x v="10"/>
    <x v="0"/>
    <x v="6"/>
  </r>
  <r>
    <s v="Mazurowski"/>
    <x v="10"/>
    <x v="11"/>
    <x v="2"/>
    <x v="5"/>
  </r>
  <r>
    <s v="Lasota"/>
    <x v="1"/>
    <x v="12"/>
    <x v="2"/>
    <x v="6"/>
  </r>
  <r>
    <s v="Olczak"/>
    <x v="11"/>
    <x v="13"/>
    <x v="2"/>
    <x v="7"/>
  </r>
  <r>
    <s v="Kolesinski"/>
    <x v="12"/>
    <x v="14"/>
    <x v="2"/>
    <x v="5"/>
  </r>
  <r>
    <s v="Pakulski"/>
    <x v="9"/>
    <x v="15"/>
    <x v="0"/>
    <x v="8"/>
  </r>
  <r>
    <s v="Banasiak"/>
    <x v="13"/>
    <x v="16"/>
    <x v="1"/>
    <x v="5"/>
  </r>
  <r>
    <s v="Bajdek"/>
    <x v="14"/>
    <x v="17"/>
    <x v="3"/>
    <x v="1"/>
  </r>
  <r>
    <s v="Chojnacka"/>
    <x v="15"/>
    <x v="18"/>
    <x v="1"/>
    <x v="0"/>
  </r>
  <r>
    <s v="Karpowicz"/>
    <x v="6"/>
    <x v="19"/>
    <x v="0"/>
    <x v="5"/>
  </r>
  <r>
    <s v="Korcela"/>
    <x v="16"/>
    <x v="20"/>
    <x v="2"/>
    <x v="2"/>
  </r>
  <r>
    <s v="Deska"/>
    <x v="17"/>
    <x v="21"/>
    <x v="0"/>
    <x v="5"/>
  </r>
  <r>
    <s v="Krencik"/>
    <x v="18"/>
    <x v="22"/>
    <x v="3"/>
    <x v="1"/>
  </r>
  <r>
    <s v="Nawrot"/>
    <x v="10"/>
    <x v="23"/>
    <x v="1"/>
    <x v="6"/>
  </r>
  <r>
    <s v="Legnicka"/>
    <x v="19"/>
    <x v="24"/>
    <x v="2"/>
    <x v="0"/>
  </r>
  <r>
    <s v="Wenecka"/>
    <x v="20"/>
    <x v="25"/>
    <x v="2"/>
    <x v="9"/>
  </r>
  <r>
    <s v="Kaleta"/>
    <x v="21"/>
    <x v="26"/>
    <x v="3"/>
    <x v="0"/>
  </r>
  <r>
    <s v="Samarskyi"/>
    <x v="22"/>
    <x v="27"/>
    <x v="2"/>
    <x v="2"/>
  </r>
  <r>
    <s v="Tkacz"/>
    <x v="5"/>
    <x v="28"/>
    <x v="1"/>
    <x v="7"/>
  </r>
  <r>
    <s v="Borsuk"/>
    <x v="2"/>
    <x v="29"/>
    <x v="2"/>
    <x v="10"/>
  </r>
  <r>
    <s v="Anusz"/>
    <x v="6"/>
    <x v="30"/>
    <x v="2"/>
    <x v="11"/>
  </r>
  <r>
    <s v="Trzebnicka"/>
    <x v="6"/>
    <x v="31"/>
    <x v="0"/>
    <x v="5"/>
  </r>
  <r>
    <s v="Bardzio"/>
    <x v="23"/>
    <x v="32"/>
    <x v="3"/>
    <x v="9"/>
  </r>
  <r>
    <s v="Firlej"/>
    <x v="6"/>
    <x v="33"/>
    <x v="0"/>
    <x v="3"/>
  </r>
  <r>
    <s v="Sadcza"/>
    <x v="24"/>
    <x v="34"/>
    <x v="2"/>
    <x v="5"/>
  </r>
  <r>
    <s v="Uniejewski"/>
    <x v="25"/>
    <x v="35"/>
    <x v="0"/>
    <x v="10"/>
  </r>
  <r>
    <s v="Iwaszko"/>
    <x v="14"/>
    <x v="36"/>
    <x v="2"/>
    <x v="0"/>
  </r>
  <r>
    <s v="Rutkowski"/>
    <x v="26"/>
    <x v="37"/>
    <x v="0"/>
    <x v="9"/>
  </r>
  <r>
    <s v="Kubiak"/>
    <x v="27"/>
    <x v="38"/>
    <x v="1"/>
    <x v="11"/>
  </r>
  <r>
    <s v="Krakowska"/>
    <x v="19"/>
    <x v="39"/>
    <x v="2"/>
    <x v="1"/>
  </r>
  <r>
    <s v="Uss"/>
    <x v="28"/>
    <x v="40"/>
    <x v="3"/>
    <x v="4"/>
  </r>
  <r>
    <s v="Zasada"/>
    <x v="29"/>
    <x v="41"/>
    <x v="0"/>
    <x v="8"/>
  </r>
  <r>
    <s v="Majka"/>
    <x v="30"/>
    <x v="42"/>
    <x v="2"/>
    <x v="0"/>
  </r>
  <r>
    <s v="Kaczmar"/>
    <x v="15"/>
    <x v="43"/>
    <x v="2"/>
    <x v="5"/>
  </r>
  <r>
    <s v="Adamczyk"/>
    <x v="31"/>
    <x v="44"/>
    <x v="0"/>
    <x v="5"/>
  </r>
  <r>
    <s v="Jasiak"/>
    <x v="15"/>
    <x v="45"/>
    <x v="3"/>
    <x v="5"/>
  </r>
  <r>
    <s v="Sosnowski"/>
    <x v="32"/>
    <x v="46"/>
    <x v="2"/>
    <x v="5"/>
  </r>
  <r>
    <s v="Bydgoska"/>
    <x v="19"/>
    <x v="47"/>
    <x v="2"/>
    <x v="1"/>
  </r>
  <r>
    <s v="Szulgo"/>
    <x v="33"/>
    <x v="48"/>
    <x v="0"/>
    <x v="8"/>
  </r>
  <r>
    <s v="Szczygielski"/>
    <x v="34"/>
    <x v="49"/>
    <x v="0"/>
    <x v="10"/>
  </r>
  <r>
    <s v="Magierowicz"/>
    <x v="35"/>
    <x v="50"/>
    <x v="3"/>
    <x v="11"/>
  </r>
  <r>
    <s v="Biegaj"/>
    <x v="19"/>
    <x v="51"/>
    <x v="0"/>
    <x v="0"/>
  </r>
  <r>
    <s v="Boss"/>
    <x v="6"/>
    <x v="52"/>
    <x v="0"/>
    <x v="11"/>
  </r>
  <r>
    <s v="Rusu"/>
    <x v="36"/>
    <x v="53"/>
    <x v="0"/>
    <x v="7"/>
  </r>
  <r>
    <s v="Lipski"/>
    <x v="5"/>
    <x v="54"/>
    <x v="2"/>
    <x v="8"/>
  </r>
  <r>
    <s v="Milcarz"/>
    <x v="18"/>
    <x v="55"/>
    <x v="0"/>
    <x v="9"/>
  </r>
  <r>
    <s v="Czarnoleska"/>
    <x v="37"/>
    <x v="56"/>
    <x v="2"/>
    <x v="11"/>
  </r>
  <r>
    <s v="Rejkowicz"/>
    <x v="4"/>
    <x v="57"/>
    <x v="1"/>
    <x v="4"/>
  </r>
  <r>
    <s v="Rybicka"/>
    <x v="38"/>
    <x v="58"/>
    <x v="2"/>
    <x v="2"/>
  </r>
  <r>
    <s v="Gajak"/>
    <x v="39"/>
    <x v="59"/>
    <x v="2"/>
    <x v="7"/>
  </r>
  <r>
    <s v="Zakowicz"/>
    <x v="40"/>
    <x v="60"/>
    <x v="0"/>
    <x v="4"/>
  </r>
  <r>
    <s v="Chorzowska"/>
    <x v="13"/>
    <x v="61"/>
    <x v="2"/>
    <x v="5"/>
  </r>
  <r>
    <s v="Belgracka"/>
    <x v="19"/>
    <x v="62"/>
    <x v="0"/>
    <x v="1"/>
  </r>
  <r>
    <s v="Paszewski"/>
    <x v="1"/>
    <x v="63"/>
    <x v="3"/>
    <x v="0"/>
  </r>
  <r>
    <s v="Wielogorski"/>
    <x v="41"/>
    <x v="64"/>
    <x v="2"/>
    <x v="10"/>
  </r>
  <r>
    <s v="Kowalczyk"/>
    <x v="41"/>
    <x v="65"/>
    <x v="3"/>
    <x v="3"/>
  </r>
  <r>
    <s v="Marzec"/>
    <x v="18"/>
    <x v="66"/>
    <x v="3"/>
    <x v="1"/>
  </r>
  <r>
    <s v="Kaczan"/>
    <x v="17"/>
    <x v="67"/>
    <x v="3"/>
    <x v="6"/>
  </r>
  <r>
    <s v="Cichocka"/>
    <x v="6"/>
    <x v="68"/>
    <x v="2"/>
    <x v="10"/>
  </r>
  <r>
    <s v="Wichrowa"/>
    <x v="17"/>
    <x v="69"/>
    <x v="1"/>
    <x v="4"/>
  </r>
  <r>
    <s v="Wpawska"/>
    <x v="42"/>
    <x v="70"/>
    <x v="2"/>
    <x v="10"/>
  </r>
  <r>
    <s v="Bugajska"/>
    <x v="43"/>
    <x v="71"/>
    <x v="3"/>
    <x v="1"/>
  </r>
  <r>
    <s v="Adaszek"/>
    <x v="42"/>
    <x v="72"/>
    <x v="0"/>
    <x v="4"/>
  </r>
  <r>
    <s v="Mielecka"/>
    <x v="29"/>
    <x v="73"/>
    <x v="0"/>
    <x v="10"/>
  </r>
  <r>
    <s v="Radu"/>
    <x v="44"/>
    <x v="74"/>
    <x v="3"/>
    <x v="6"/>
  </r>
  <r>
    <s v="Chorzowska"/>
    <x v="29"/>
    <x v="75"/>
    <x v="0"/>
    <x v="8"/>
  </r>
  <r>
    <s v="Szymenderski"/>
    <x v="45"/>
    <x v="76"/>
    <x v="3"/>
    <x v="2"/>
  </r>
  <r>
    <s v="Adamczyk"/>
    <x v="19"/>
    <x v="77"/>
    <x v="1"/>
    <x v="6"/>
  </r>
  <r>
    <s v="Banasik"/>
    <x v="46"/>
    <x v="78"/>
    <x v="1"/>
    <x v="1"/>
  </r>
  <r>
    <s v="Kostrzewa"/>
    <x v="1"/>
    <x v="79"/>
    <x v="2"/>
    <x v="3"/>
  </r>
  <r>
    <s v="Gazda"/>
    <x v="47"/>
    <x v="80"/>
    <x v="2"/>
    <x v="6"/>
  </r>
  <r>
    <s v="Lubelska"/>
    <x v="20"/>
    <x v="81"/>
    <x v="2"/>
    <x v="1"/>
  </r>
  <r>
    <s v="Grabowska"/>
    <x v="48"/>
    <x v="82"/>
    <x v="2"/>
    <x v="7"/>
  </r>
  <r>
    <s v="Talaska"/>
    <x v="49"/>
    <x v="83"/>
    <x v="2"/>
    <x v="5"/>
  </r>
  <r>
    <s v="Lewandowski"/>
    <x v="50"/>
    <x v="84"/>
    <x v="0"/>
    <x v="10"/>
  </r>
  <r>
    <s v="Durka"/>
    <x v="51"/>
    <x v="85"/>
    <x v="2"/>
    <x v="3"/>
  </r>
  <r>
    <s v="Krynicka"/>
    <x v="20"/>
    <x v="86"/>
    <x v="0"/>
    <x v="10"/>
  </r>
  <r>
    <s v="Baran"/>
    <x v="52"/>
    <x v="87"/>
    <x v="0"/>
    <x v="1"/>
  </r>
  <r>
    <s v="Pleszewska"/>
    <x v="37"/>
    <x v="88"/>
    <x v="2"/>
    <x v="5"/>
  </r>
  <r>
    <s v="Kika"/>
    <x v="53"/>
    <x v="89"/>
    <x v="1"/>
    <x v="7"/>
  </r>
  <r>
    <s v="Legnicka"/>
    <x v="54"/>
    <x v="90"/>
    <x v="3"/>
    <x v="3"/>
  </r>
  <r>
    <s v="Kijowski"/>
    <x v="55"/>
    <x v="91"/>
    <x v="3"/>
    <x v="10"/>
  </r>
  <r>
    <s v="Antczak"/>
    <x v="48"/>
    <x v="92"/>
    <x v="2"/>
    <x v="4"/>
  </r>
  <r>
    <s v="Krakowska"/>
    <x v="56"/>
    <x v="93"/>
    <x v="2"/>
    <x v="7"/>
  </r>
  <r>
    <s v="Suwalska"/>
    <x v="13"/>
    <x v="94"/>
    <x v="3"/>
    <x v="7"/>
  </r>
  <r>
    <s v="Karwatowska"/>
    <x v="57"/>
    <x v="95"/>
    <x v="2"/>
    <x v="0"/>
  </r>
  <r>
    <s v="Sofijska"/>
    <x v="17"/>
    <x v="96"/>
    <x v="1"/>
    <x v="1"/>
  </r>
  <r>
    <s v="Sadecki"/>
    <x v="58"/>
    <x v="97"/>
    <x v="1"/>
    <x v="7"/>
  </r>
  <r>
    <s v="Podlaska"/>
    <x v="13"/>
    <x v="98"/>
    <x v="2"/>
    <x v="9"/>
  </r>
  <r>
    <s v="Augustowska"/>
    <x v="46"/>
    <x v="99"/>
    <x v="0"/>
    <x v="11"/>
  </r>
  <r>
    <s v="Piotrkowska"/>
    <x v="13"/>
    <x v="100"/>
    <x v="3"/>
    <x v="9"/>
  </r>
  <r>
    <s v="Sopocka"/>
    <x v="19"/>
    <x v="101"/>
    <x v="2"/>
    <x v="8"/>
  </r>
  <r>
    <s v="Piotrkowska"/>
    <x v="14"/>
    <x v="102"/>
    <x v="2"/>
    <x v="0"/>
  </r>
  <r>
    <s v="Krakowska"/>
    <x v="59"/>
    <x v="103"/>
    <x v="2"/>
    <x v="3"/>
  </r>
  <r>
    <s v="Kalinowski"/>
    <x v="60"/>
    <x v="104"/>
    <x v="0"/>
    <x v="11"/>
  </r>
  <r>
    <s v="Rzymski"/>
    <x v="61"/>
    <x v="105"/>
    <x v="0"/>
    <x v="1"/>
  </r>
  <r>
    <s v="Kowalik"/>
    <x v="62"/>
    <x v="106"/>
    <x v="3"/>
    <x v="11"/>
  </r>
  <r>
    <s v="Bajda"/>
    <x v="0"/>
    <x v="107"/>
    <x v="3"/>
    <x v="8"/>
  </r>
  <r>
    <s v="Kapala"/>
    <x v="28"/>
    <x v="108"/>
    <x v="2"/>
    <x v="10"/>
  </r>
  <r>
    <s v="Szklarska"/>
    <x v="57"/>
    <x v="109"/>
    <x v="2"/>
    <x v="0"/>
  </r>
  <r>
    <s v="Jagos"/>
    <x v="63"/>
    <x v="110"/>
    <x v="2"/>
    <x v="2"/>
  </r>
  <r>
    <s v="Szklarska"/>
    <x v="64"/>
    <x v="111"/>
    <x v="2"/>
    <x v="0"/>
  </r>
  <r>
    <s v="Bolkowski"/>
    <x v="65"/>
    <x v="112"/>
    <x v="3"/>
    <x v="4"/>
  </r>
  <r>
    <s v="Barszcz"/>
    <x v="35"/>
    <x v="113"/>
    <x v="2"/>
    <x v="2"/>
  </r>
  <r>
    <s v="Kot"/>
    <x v="18"/>
    <x v="114"/>
    <x v="3"/>
    <x v="8"/>
  </r>
  <r>
    <s v="Junak"/>
    <x v="66"/>
    <x v="115"/>
    <x v="0"/>
    <x v="5"/>
  </r>
  <r>
    <s v="Setniewska"/>
    <x v="67"/>
    <x v="116"/>
    <x v="3"/>
    <x v="3"/>
  </r>
  <r>
    <s v="Hajkiewicz"/>
    <x v="20"/>
    <x v="117"/>
    <x v="2"/>
    <x v="0"/>
  </r>
  <r>
    <s v="Balcerzak"/>
    <x v="68"/>
    <x v="118"/>
    <x v="0"/>
    <x v="6"/>
  </r>
  <r>
    <s v="Litewka"/>
    <x v="18"/>
    <x v="119"/>
    <x v="2"/>
    <x v="9"/>
  </r>
  <r>
    <s v="Kotala"/>
    <x v="6"/>
    <x v="120"/>
    <x v="0"/>
    <x v="9"/>
  </r>
  <r>
    <s v="Aronowska"/>
    <x v="69"/>
    <x v="121"/>
    <x v="2"/>
    <x v="2"/>
  </r>
  <r>
    <s v="Katowicka"/>
    <x v="70"/>
    <x v="122"/>
    <x v="0"/>
    <x v="6"/>
  </r>
  <r>
    <s v="Bitner"/>
    <x v="69"/>
    <x v="123"/>
    <x v="2"/>
    <x v="7"/>
  </r>
  <r>
    <s v="Sochacki"/>
    <x v="49"/>
    <x v="124"/>
    <x v="2"/>
    <x v="9"/>
  </r>
  <r>
    <s v="Skrok"/>
    <x v="32"/>
    <x v="125"/>
    <x v="0"/>
    <x v="11"/>
  </r>
  <r>
    <s v="Bartosiak"/>
    <x v="71"/>
    <x v="126"/>
    <x v="2"/>
    <x v="2"/>
  </r>
  <r>
    <s v="Siedlecka"/>
    <x v="72"/>
    <x v="127"/>
    <x v="2"/>
    <x v="8"/>
  </r>
  <r>
    <s v="Muchewicz"/>
    <x v="1"/>
    <x v="128"/>
    <x v="0"/>
    <x v="6"/>
  </r>
  <r>
    <s v="Pilipczuk"/>
    <x v="73"/>
    <x v="129"/>
    <x v="3"/>
    <x v="6"/>
  </r>
  <r>
    <s v="Krakowska"/>
    <x v="13"/>
    <x v="130"/>
    <x v="0"/>
    <x v="0"/>
  </r>
  <r>
    <s v="Bielun"/>
    <x v="8"/>
    <x v="131"/>
    <x v="1"/>
    <x v="10"/>
  </r>
  <r>
    <s v="Grzeskowiak"/>
    <x v="60"/>
    <x v="132"/>
    <x v="1"/>
    <x v="6"/>
  </r>
  <r>
    <s v="Karpek"/>
    <x v="13"/>
    <x v="133"/>
    <x v="0"/>
    <x v="6"/>
  </r>
  <r>
    <s v="Kowal"/>
    <x v="17"/>
    <x v="134"/>
    <x v="2"/>
    <x v="9"/>
  </r>
  <r>
    <s v="Augustyn"/>
    <x v="46"/>
    <x v="135"/>
    <x v="0"/>
    <x v="3"/>
  </r>
  <r>
    <s v="Filipczuk"/>
    <x v="13"/>
    <x v="136"/>
    <x v="2"/>
    <x v="7"/>
  </r>
  <r>
    <s v="Miklas"/>
    <x v="18"/>
    <x v="137"/>
    <x v="1"/>
    <x v="6"/>
  </r>
  <r>
    <s v="Vasina"/>
    <x v="5"/>
    <x v="138"/>
    <x v="1"/>
    <x v="11"/>
  </r>
  <r>
    <s v="Bydgoska"/>
    <x v="74"/>
    <x v="139"/>
    <x v="2"/>
    <x v="0"/>
  </r>
  <r>
    <s v="Banasiewicz"/>
    <x v="59"/>
    <x v="140"/>
    <x v="2"/>
    <x v="8"/>
  </r>
  <r>
    <s v="Fryziel"/>
    <x v="75"/>
    <x v="141"/>
    <x v="2"/>
    <x v="7"/>
  </r>
  <r>
    <s v="Bedka"/>
    <x v="20"/>
    <x v="142"/>
    <x v="1"/>
    <x v="10"/>
  </r>
  <r>
    <s v="Banaszczyk"/>
    <x v="42"/>
    <x v="143"/>
    <x v="2"/>
    <x v="7"/>
  </r>
  <r>
    <s v="Ptaszek"/>
    <x v="10"/>
    <x v="144"/>
    <x v="2"/>
    <x v="3"/>
  </r>
  <r>
    <s v="Rey"/>
    <x v="34"/>
    <x v="145"/>
    <x v="0"/>
    <x v="2"/>
  </r>
  <r>
    <s v="Zeller"/>
    <x v="56"/>
    <x v="146"/>
    <x v="1"/>
    <x v="6"/>
  </r>
  <r>
    <s v="Majcherczyk"/>
    <x v="18"/>
    <x v="147"/>
    <x v="1"/>
    <x v="8"/>
  </r>
  <r>
    <s v="Grabicka"/>
    <x v="76"/>
    <x v="148"/>
    <x v="2"/>
    <x v="2"/>
  </r>
  <r>
    <s v="Praska"/>
    <x v="6"/>
    <x v="149"/>
    <x v="0"/>
    <x v="9"/>
  </r>
  <r>
    <s v="Jakus"/>
    <x v="1"/>
    <x v="150"/>
    <x v="2"/>
    <x v="11"/>
  </r>
  <r>
    <s v="Grdulska"/>
    <x v="30"/>
    <x v="151"/>
    <x v="2"/>
    <x v="10"/>
  </r>
  <r>
    <s v="Badowski"/>
    <x v="41"/>
    <x v="152"/>
    <x v="0"/>
    <x v="8"/>
  </r>
  <r>
    <s v="Majkut"/>
    <x v="18"/>
    <x v="153"/>
    <x v="0"/>
    <x v="10"/>
  </r>
  <r>
    <s v="Cabaj"/>
    <x v="38"/>
    <x v="154"/>
    <x v="1"/>
    <x v="4"/>
  </r>
  <r>
    <s v="Malecka"/>
    <x v="77"/>
    <x v="155"/>
    <x v="2"/>
    <x v="8"/>
  </r>
  <r>
    <s v="Gagatek"/>
    <x v="78"/>
    <x v="156"/>
    <x v="2"/>
    <x v="5"/>
  </r>
  <r>
    <s v="Otwocka"/>
    <x v="79"/>
    <x v="157"/>
    <x v="0"/>
    <x v="8"/>
  </r>
  <r>
    <s v="Pleszewska"/>
    <x v="80"/>
    <x v="158"/>
    <x v="3"/>
    <x v="4"/>
  </r>
  <r>
    <s v="Sabatowicz"/>
    <x v="60"/>
    <x v="159"/>
    <x v="2"/>
    <x v="4"/>
  </r>
  <r>
    <s v="Magiera"/>
    <x v="61"/>
    <x v="160"/>
    <x v="3"/>
    <x v="6"/>
  </r>
  <r>
    <s v="Klekotko"/>
    <x v="20"/>
    <x v="161"/>
    <x v="0"/>
    <x v="1"/>
  </r>
  <r>
    <s v="Nowak"/>
    <x v="11"/>
    <x v="162"/>
    <x v="3"/>
    <x v="5"/>
  </r>
  <r>
    <s v="Doszko"/>
    <x v="14"/>
    <x v="163"/>
    <x v="1"/>
    <x v="4"/>
  </r>
  <r>
    <s v="Rozwalka"/>
    <x v="55"/>
    <x v="164"/>
    <x v="1"/>
    <x v="0"/>
  </r>
  <r>
    <s v="Aleksandrowicz"/>
    <x v="80"/>
    <x v="165"/>
    <x v="0"/>
    <x v="0"/>
  </r>
  <r>
    <s v="Kilarski"/>
    <x v="17"/>
    <x v="166"/>
    <x v="3"/>
    <x v="8"/>
  </r>
  <r>
    <s v="Rykowski"/>
    <x v="81"/>
    <x v="167"/>
    <x v="3"/>
    <x v="1"/>
  </r>
  <r>
    <s v="Skierniewicka"/>
    <x v="82"/>
    <x v="168"/>
    <x v="2"/>
    <x v="9"/>
  </r>
  <r>
    <s v="Wronka"/>
    <x v="83"/>
    <x v="169"/>
    <x v="0"/>
    <x v="6"/>
  </r>
  <r>
    <s v="Wroniszewski"/>
    <x v="84"/>
    <x v="170"/>
    <x v="2"/>
    <x v="0"/>
  </r>
  <r>
    <s v="Andrzejewska"/>
    <x v="42"/>
    <x v="171"/>
    <x v="0"/>
    <x v="7"/>
  </r>
  <r>
    <s v="Klimaszewski"/>
    <x v="85"/>
    <x v="172"/>
    <x v="3"/>
    <x v="9"/>
  </r>
  <r>
    <s v="Pachnowski"/>
    <x v="86"/>
    <x v="173"/>
    <x v="0"/>
    <x v="0"/>
  </r>
  <r>
    <s v="Klimaszewska"/>
    <x v="17"/>
    <x v="174"/>
    <x v="2"/>
    <x v="10"/>
  </r>
  <r>
    <s v="Malik"/>
    <x v="87"/>
    <x v="175"/>
    <x v="0"/>
    <x v="6"/>
  </r>
  <r>
    <s v="Grzeskowiak"/>
    <x v="60"/>
    <x v="176"/>
    <x v="1"/>
    <x v="2"/>
  </r>
  <r>
    <s v="Lwowska"/>
    <x v="13"/>
    <x v="177"/>
    <x v="2"/>
    <x v="7"/>
  </r>
  <r>
    <s v="Adamowicz"/>
    <x v="88"/>
    <x v="178"/>
    <x v="2"/>
    <x v="7"/>
  </r>
  <r>
    <s v="Pastuszka"/>
    <x v="57"/>
    <x v="179"/>
    <x v="0"/>
    <x v="10"/>
  </r>
  <r>
    <s v="Kalitowski"/>
    <x v="49"/>
    <x v="180"/>
    <x v="0"/>
    <x v="11"/>
  </r>
  <r>
    <s v="Miller"/>
    <x v="89"/>
    <x v="181"/>
    <x v="2"/>
    <x v="11"/>
  </r>
  <r>
    <s v="Bartkiewicz"/>
    <x v="90"/>
    <x v="182"/>
    <x v="2"/>
    <x v="6"/>
  </r>
  <r>
    <s v="Dmochowska"/>
    <x v="14"/>
    <x v="183"/>
    <x v="3"/>
    <x v="3"/>
  </r>
  <r>
    <s v="Szostek"/>
    <x v="85"/>
    <x v="184"/>
    <x v="0"/>
    <x v="3"/>
  </r>
  <r>
    <s v="Paprocki"/>
    <x v="91"/>
    <x v="185"/>
    <x v="3"/>
    <x v="3"/>
  </r>
  <r>
    <s v="Holmes"/>
    <x v="42"/>
    <x v="186"/>
    <x v="2"/>
    <x v="3"/>
  </r>
  <r>
    <s v="Kozar"/>
    <x v="61"/>
    <x v="93"/>
    <x v="2"/>
    <x v="7"/>
  </r>
  <r>
    <s v="Bednarska"/>
    <x v="19"/>
    <x v="187"/>
    <x v="2"/>
    <x v="6"/>
  </r>
  <r>
    <s v="Piotrkowska"/>
    <x v="92"/>
    <x v="188"/>
    <x v="2"/>
    <x v="7"/>
  </r>
  <r>
    <s v="Antos"/>
    <x v="19"/>
    <x v="189"/>
    <x v="0"/>
    <x v="2"/>
  </r>
  <r>
    <s v="Kumur"/>
    <x v="93"/>
    <x v="190"/>
    <x v="2"/>
    <x v="11"/>
  </r>
  <r>
    <s v="Wilczko"/>
    <x v="28"/>
    <x v="191"/>
    <x v="1"/>
    <x v="9"/>
  </r>
  <r>
    <s v="Bugajski"/>
    <x v="65"/>
    <x v="192"/>
    <x v="2"/>
    <x v="11"/>
  </r>
  <r>
    <s v="Florczuk"/>
    <x v="14"/>
    <x v="193"/>
    <x v="2"/>
    <x v="7"/>
  </r>
  <r>
    <s v="Bielec"/>
    <x v="4"/>
    <x v="194"/>
    <x v="3"/>
    <x v="5"/>
  </r>
  <r>
    <s v="Busz"/>
    <x v="65"/>
    <x v="195"/>
    <x v="1"/>
    <x v="9"/>
  </r>
  <r>
    <s v="Balicka"/>
    <x v="6"/>
    <x v="196"/>
    <x v="2"/>
    <x v="0"/>
  </r>
  <r>
    <s v="Badowska"/>
    <x v="30"/>
    <x v="197"/>
    <x v="0"/>
    <x v="0"/>
  </r>
  <r>
    <s v="Labryga"/>
    <x v="1"/>
    <x v="198"/>
    <x v="2"/>
    <x v="8"/>
  </r>
  <r>
    <s v="Barcik"/>
    <x v="42"/>
    <x v="199"/>
    <x v="2"/>
    <x v="2"/>
  </r>
  <r>
    <s v="Ksel"/>
    <x v="85"/>
    <x v="200"/>
    <x v="3"/>
    <x v="11"/>
  </r>
  <r>
    <s v="Skrzypek"/>
    <x v="50"/>
    <x v="201"/>
    <x v="2"/>
    <x v="2"/>
  </r>
  <r>
    <s v="Konstantinova"/>
    <x v="94"/>
    <x v="202"/>
    <x v="2"/>
    <x v="1"/>
  </r>
  <r>
    <s v="Kowalska"/>
    <x v="19"/>
    <x v="203"/>
    <x v="0"/>
    <x v="8"/>
  </r>
  <r>
    <s v="Wojtkowiak"/>
    <x v="49"/>
    <x v="204"/>
    <x v="3"/>
    <x v="11"/>
  </r>
  <r>
    <s v="Jurecka"/>
    <x v="95"/>
    <x v="205"/>
    <x v="2"/>
    <x v="2"/>
  </r>
  <r>
    <s v="Popowski"/>
    <x v="5"/>
    <x v="206"/>
    <x v="0"/>
    <x v="4"/>
  </r>
  <r>
    <s v="Pietrzyk"/>
    <x v="96"/>
    <x v="207"/>
    <x v="2"/>
    <x v="8"/>
  </r>
  <r>
    <s v="Sieduszewski"/>
    <x v="1"/>
    <x v="208"/>
    <x v="1"/>
    <x v="4"/>
  </r>
  <r>
    <s v="Pryk"/>
    <x v="97"/>
    <x v="209"/>
    <x v="1"/>
    <x v="6"/>
  </r>
  <r>
    <s v="Maj"/>
    <x v="18"/>
    <x v="210"/>
    <x v="2"/>
    <x v="9"/>
  </r>
  <r>
    <s v="Marciszewski"/>
    <x v="81"/>
    <x v="211"/>
    <x v="0"/>
    <x v="7"/>
  </r>
  <r>
    <s v="Adamski"/>
    <x v="98"/>
    <x v="84"/>
    <x v="2"/>
    <x v="10"/>
  </r>
  <r>
    <s v="Albert"/>
    <x v="98"/>
    <x v="212"/>
    <x v="0"/>
    <x v="10"/>
  </r>
  <r>
    <s v="Polkowicka"/>
    <x v="64"/>
    <x v="213"/>
    <x v="2"/>
    <x v="10"/>
  </r>
  <r>
    <s v="Cieplik"/>
    <x v="16"/>
    <x v="214"/>
    <x v="2"/>
    <x v="3"/>
  </r>
  <r>
    <s v="Parczewska"/>
    <x v="82"/>
    <x v="215"/>
    <x v="1"/>
    <x v="5"/>
  </r>
  <r>
    <s v="Pisarska"/>
    <x v="47"/>
    <x v="216"/>
    <x v="2"/>
    <x v="6"/>
  </r>
  <r>
    <s v="Basiak"/>
    <x v="6"/>
    <x v="217"/>
    <x v="1"/>
    <x v="7"/>
  </r>
  <r>
    <s v="Janicka"/>
    <x v="13"/>
    <x v="218"/>
    <x v="2"/>
    <x v="4"/>
  </r>
  <r>
    <s v="Engel"/>
    <x v="6"/>
    <x v="219"/>
    <x v="2"/>
    <x v="1"/>
  </r>
  <r>
    <s v="Plichta"/>
    <x v="61"/>
    <x v="220"/>
    <x v="2"/>
    <x v="5"/>
  </r>
  <r>
    <s v="Barszczewska"/>
    <x v="99"/>
    <x v="221"/>
    <x v="0"/>
    <x v="0"/>
  </r>
  <r>
    <s v="Szklarska"/>
    <x v="100"/>
    <x v="222"/>
    <x v="1"/>
    <x v="1"/>
  </r>
  <r>
    <s v="Aleksandrowicz"/>
    <x v="42"/>
    <x v="223"/>
    <x v="1"/>
    <x v="5"/>
  </r>
  <r>
    <s v="Kuc"/>
    <x v="30"/>
    <x v="224"/>
    <x v="0"/>
    <x v="3"/>
  </r>
  <r>
    <s v="Kogut"/>
    <x v="2"/>
    <x v="225"/>
    <x v="0"/>
    <x v="0"/>
  </r>
  <r>
    <s v="Sopocka"/>
    <x v="101"/>
    <x v="226"/>
    <x v="0"/>
    <x v="10"/>
  </r>
  <r>
    <s v="Berezowska"/>
    <x v="96"/>
    <x v="227"/>
    <x v="1"/>
    <x v="5"/>
  </r>
  <r>
    <s v="Walczak"/>
    <x v="18"/>
    <x v="228"/>
    <x v="2"/>
    <x v="2"/>
  </r>
  <r>
    <s v="Guzik"/>
    <x v="6"/>
    <x v="229"/>
    <x v="2"/>
    <x v="9"/>
  </r>
  <r>
    <s v="Modzelewski"/>
    <x v="102"/>
    <x v="230"/>
    <x v="2"/>
    <x v="9"/>
  </r>
  <r>
    <s v="Dudek"/>
    <x v="57"/>
    <x v="231"/>
    <x v="2"/>
    <x v="3"/>
  </r>
  <r>
    <s v="Banach"/>
    <x v="52"/>
    <x v="232"/>
    <x v="1"/>
    <x v="6"/>
  </r>
  <r>
    <s v="Klasz"/>
    <x v="49"/>
    <x v="233"/>
    <x v="0"/>
    <x v="6"/>
  </r>
  <r>
    <s v="Banasik"/>
    <x v="31"/>
    <x v="234"/>
    <x v="2"/>
    <x v="1"/>
  </r>
  <r>
    <s v="Kisiel"/>
    <x v="103"/>
    <x v="235"/>
    <x v="0"/>
    <x v="1"/>
  </r>
  <r>
    <s v="Geldner"/>
    <x v="2"/>
    <x v="236"/>
    <x v="0"/>
    <x v="3"/>
  </r>
  <r>
    <s v="Rygielski"/>
    <x v="18"/>
    <x v="237"/>
    <x v="2"/>
    <x v="1"/>
  </r>
  <r>
    <s v="Ossowski"/>
    <x v="41"/>
    <x v="238"/>
    <x v="0"/>
    <x v="9"/>
  </r>
  <r>
    <s v="Kisielewska"/>
    <x v="104"/>
    <x v="239"/>
    <x v="0"/>
    <x v="0"/>
  </r>
  <r>
    <s v="Nyski"/>
    <x v="1"/>
    <x v="240"/>
    <x v="2"/>
    <x v="6"/>
  </r>
  <r>
    <s v="Kopec"/>
    <x v="6"/>
    <x v="241"/>
    <x v="2"/>
    <x v="10"/>
  </r>
  <r>
    <s v="Sznyrowska"/>
    <x v="67"/>
    <x v="242"/>
    <x v="2"/>
    <x v="5"/>
  </r>
  <r>
    <s v="Tichoniuk"/>
    <x v="49"/>
    <x v="243"/>
    <x v="2"/>
    <x v="7"/>
  </r>
  <r>
    <s v="Dul"/>
    <x v="64"/>
    <x v="244"/>
    <x v="0"/>
    <x v="11"/>
  </r>
  <r>
    <s v="Grzegorczyk"/>
    <x v="16"/>
    <x v="245"/>
    <x v="0"/>
    <x v="1"/>
  </r>
  <r>
    <s v="Grzywacz"/>
    <x v="105"/>
    <x v="246"/>
    <x v="2"/>
    <x v="2"/>
  </r>
  <r>
    <s v="Banach"/>
    <x v="70"/>
    <x v="247"/>
    <x v="2"/>
    <x v="5"/>
  </r>
  <r>
    <s v="Legnicka"/>
    <x v="106"/>
    <x v="248"/>
    <x v="2"/>
    <x v="3"/>
  </r>
  <r>
    <s v="Barabasz"/>
    <x v="80"/>
    <x v="171"/>
    <x v="0"/>
    <x v="7"/>
  </r>
  <r>
    <s v="Borowska"/>
    <x v="0"/>
    <x v="249"/>
    <x v="0"/>
    <x v="1"/>
  </r>
  <r>
    <s v="Cedro"/>
    <x v="46"/>
    <x v="250"/>
    <x v="1"/>
    <x v="10"/>
  </r>
  <r>
    <s v="Sieradzki"/>
    <x v="1"/>
    <x v="251"/>
    <x v="2"/>
    <x v="9"/>
  </r>
  <r>
    <s v="Sar"/>
    <x v="55"/>
    <x v="252"/>
    <x v="2"/>
    <x v="0"/>
  </r>
  <r>
    <s v="Kordaszewska"/>
    <x v="2"/>
    <x v="253"/>
    <x v="0"/>
    <x v="11"/>
  </r>
  <r>
    <s v="Bauer"/>
    <x v="107"/>
    <x v="254"/>
    <x v="0"/>
    <x v="3"/>
  </r>
  <r>
    <s v="Brychcy"/>
    <x v="108"/>
    <x v="255"/>
    <x v="1"/>
    <x v="4"/>
  </r>
  <r>
    <s v="Potocki"/>
    <x v="109"/>
    <x v="256"/>
    <x v="2"/>
    <x v="7"/>
  </r>
  <r>
    <s v="Kordaszewski"/>
    <x v="1"/>
    <x v="257"/>
    <x v="0"/>
    <x v="7"/>
  </r>
  <r>
    <s v="Wiatrowski"/>
    <x v="81"/>
    <x v="258"/>
    <x v="2"/>
    <x v="10"/>
  </r>
  <r>
    <s v="Albert"/>
    <x v="29"/>
    <x v="259"/>
    <x v="2"/>
    <x v="9"/>
  </r>
  <r>
    <s v="Balcer"/>
    <x v="110"/>
    <x v="260"/>
    <x v="1"/>
    <x v="6"/>
  </r>
  <r>
    <s v="Augustowska"/>
    <x v="111"/>
    <x v="261"/>
    <x v="0"/>
    <x v="5"/>
  </r>
  <r>
    <s v="Jackowska"/>
    <x v="4"/>
    <x v="262"/>
    <x v="2"/>
    <x v="4"/>
  </r>
  <r>
    <s v="Adamczyk"/>
    <x v="43"/>
    <x v="263"/>
    <x v="0"/>
    <x v="6"/>
  </r>
  <r>
    <s v="Sosnowiecka"/>
    <x v="70"/>
    <x v="264"/>
    <x v="2"/>
    <x v="5"/>
  </r>
  <r>
    <s v="Henrykowski"/>
    <x v="112"/>
    <x v="265"/>
    <x v="2"/>
    <x v="9"/>
  </r>
  <r>
    <s v="Szklarska"/>
    <x v="19"/>
    <x v="266"/>
    <x v="0"/>
    <x v="0"/>
  </r>
  <r>
    <s v="Podczasiak"/>
    <x v="113"/>
    <x v="267"/>
    <x v="2"/>
    <x v="11"/>
  </r>
  <r>
    <s v="Skrzydlowski"/>
    <x v="103"/>
    <x v="268"/>
    <x v="1"/>
    <x v="4"/>
  </r>
  <r>
    <s v="Genewski"/>
    <x v="58"/>
    <x v="269"/>
    <x v="0"/>
    <x v="1"/>
  </r>
  <r>
    <s v="Bienias"/>
    <x v="114"/>
    <x v="270"/>
    <x v="2"/>
    <x v="1"/>
  </r>
  <r>
    <s v="Madrycki"/>
    <x v="10"/>
    <x v="271"/>
    <x v="2"/>
    <x v="5"/>
  </r>
  <r>
    <s v="Opolska"/>
    <x v="13"/>
    <x v="272"/>
    <x v="2"/>
    <x v="7"/>
  </r>
  <r>
    <s v="Barwicka"/>
    <x v="46"/>
    <x v="273"/>
    <x v="2"/>
    <x v="0"/>
  </r>
  <r>
    <s v="Leniak"/>
    <x v="86"/>
    <x v="274"/>
    <x v="1"/>
    <x v="4"/>
  </r>
  <r>
    <s v="Kapanowska"/>
    <x v="16"/>
    <x v="275"/>
    <x v="0"/>
    <x v="11"/>
  </r>
  <r>
    <s v="Lech"/>
    <x v="50"/>
    <x v="276"/>
    <x v="0"/>
    <x v="7"/>
  </r>
  <r>
    <s v="Kaczocha"/>
    <x v="18"/>
    <x v="277"/>
    <x v="0"/>
    <x v="0"/>
  </r>
  <r>
    <s v="Nowak"/>
    <x v="6"/>
    <x v="278"/>
    <x v="2"/>
    <x v="1"/>
  </r>
  <r>
    <s v="Kozar"/>
    <x v="115"/>
    <x v="279"/>
    <x v="2"/>
    <x v="1"/>
  </r>
  <r>
    <s v="Barszczewska"/>
    <x v="69"/>
    <x v="280"/>
    <x v="0"/>
    <x v="2"/>
  </r>
  <r>
    <s v="Bartoszek"/>
    <x v="20"/>
    <x v="281"/>
    <x v="0"/>
    <x v="6"/>
  </r>
  <r>
    <s v="Gawlowska"/>
    <x v="116"/>
    <x v="282"/>
    <x v="0"/>
    <x v="9"/>
  </r>
  <r>
    <s v="Balcerowska"/>
    <x v="110"/>
    <x v="283"/>
    <x v="2"/>
    <x v="5"/>
  </r>
  <r>
    <s v="Nagaj"/>
    <x v="84"/>
    <x v="284"/>
    <x v="2"/>
    <x v="3"/>
  </r>
  <r>
    <s v="Jakubczyk"/>
    <x v="39"/>
    <x v="285"/>
    <x v="0"/>
    <x v="6"/>
  </r>
  <r>
    <s v="Aleksander"/>
    <x v="42"/>
    <x v="286"/>
    <x v="0"/>
    <x v="11"/>
  </r>
  <r>
    <s v="Wiek"/>
    <x v="113"/>
    <x v="287"/>
    <x v="3"/>
    <x v="10"/>
  </r>
  <r>
    <s v="Suchocki"/>
    <x v="58"/>
    <x v="288"/>
    <x v="3"/>
    <x v="4"/>
  </r>
  <r>
    <s v="Augustowska"/>
    <x v="20"/>
    <x v="289"/>
    <x v="2"/>
    <x v="10"/>
  </r>
  <r>
    <s v="Michalik"/>
    <x v="55"/>
    <x v="290"/>
    <x v="2"/>
    <x v="10"/>
  </r>
  <r>
    <s v="Bandera"/>
    <x v="17"/>
    <x v="291"/>
    <x v="2"/>
    <x v="10"/>
  </r>
  <r>
    <s v="Rybicki"/>
    <x v="87"/>
    <x v="292"/>
    <x v="3"/>
    <x v="11"/>
  </r>
  <r>
    <s v="Lysiak"/>
    <x v="117"/>
    <x v="293"/>
    <x v="0"/>
    <x v="10"/>
  </r>
  <r>
    <s v="Balcerek"/>
    <x v="46"/>
    <x v="294"/>
    <x v="2"/>
    <x v="5"/>
  </r>
  <r>
    <s v="Blacharz"/>
    <x v="80"/>
    <x v="295"/>
    <x v="3"/>
    <x v="4"/>
  </r>
  <r>
    <s v="Augustowska"/>
    <x v="6"/>
    <x v="296"/>
    <x v="0"/>
    <x v="10"/>
  </r>
  <r>
    <s v="Kaczorowska"/>
    <x v="39"/>
    <x v="297"/>
    <x v="2"/>
    <x v="2"/>
  </r>
  <r>
    <s v="Kisielewski"/>
    <x v="118"/>
    <x v="298"/>
    <x v="2"/>
    <x v="9"/>
  </r>
  <r>
    <s v="Sikora"/>
    <x v="119"/>
    <x v="299"/>
    <x v="0"/>
    <x v="3"/>
  </r>
  <r>
    <s v="Warszawska"/>
    <x v="120"/>
    <x v="300"/>
    <x v="3"/>
    <x v="0"/>
  </r>
  <r>
    <s v="Barszczewska"/>
    <x v="6"/>
    <x v="301"/>
    <x v="2"/>
    <x v="8"/>
  </r>
  <r>
    <s v="Moskiewski"/>
    <x v="26"/>
    <x v="302"/>
    <x v="0"/>
    <x v="0"/>
  </r>
  <r>
    <s v="Pogrebniak"/>
    <x v="121"/>
    <x v="303"/>
    <x v="2"/>
    <x v="11"/>
  </r>
  <r>
    <s v="Gates"/>
    <x v="6"/>
    <x v="304"/>
    <x v="1"/>
    <x v="1"/>
  </r>
  <r>
    <s v="Zaprawa"/>
    <x v="49"/>
    <x v="305"/>
    <x v="0"/>
    <x v="6"/>
  </r>
  <r>
    <s v="Mazgaj"/>
    <x v="60"/>
    <x v="306"/>
    <x v="2"/>
    <x v="3"/>
  </r>
  <r>
    <s v="Samborski"/>
    <x v="50"/>
    <x v="307"/>
    <x v="0"/>
    <x v="2"/>
  </r>
  <r>
    <s v="Barcikowska"/>
    <x v="122"/>
    <x v="308"/>
    <x v="2"/>
    <x v="7"/>
  </r>
  <r>
    <s v="Radziejowski"/>
    <x v="118"/>
    <x v="309"/>
    <x v="2"/>
    <x v="11"/>
  </r>
  <r>
    <s v="Baranek"/>
    <x v="2"/>
    <x v="310"/>
    <x v="0"/>
    <x v="10"/>
  </r>
  <r>
    <s v="Wosiak"/>
    <x v="81"/>
    <x v="311"/>
    <x v="0"/>
    <x v="10"/>
  </r>
  <r>
    <s v="Cichawa"/>
    <x v="70"/>
    <x v="312"/>
    <x v="2"/>
    <x v="10"/>
  </r>
  <r>
    <s v="Smutnicki"/>
    <x v="123"/>
    <x v="313"/>
    <x v="2"/>
    <x v="11"/>
  </r>
  <r>
    <s v="Kotala"/>
    <x v="124"/>
    <x v="314"/>
    <x v="3"/>
    <x v="2"/>
  </r>
  <r>
    <s v="Gralewicz"/>
    <x v="0"/>
    <x v="315"/>
    <x v="3"/>
    <x v="2"/>
  </r>
  <r>
    <s v="Matczak"/>
    <x v="1"/>
    <x v="316"/>
    <x v="2"/>
    <x v="11"/>
  </r>
  <r>
    <s v="Chorzowska"/>
    <x v="113"/>
    <x v="317"/>
    <x v="2"/>
    <x v="9"/>
  </r>
  <r>
    <s v="Grzybek"/>
    <x v="19"/>
    <x v="318"/>
    <x v="2"/>
    <x v="3"/>
  </r>
  <r>
    <s v="Bartel"/>
    <x v="17"/>
    <x v="319"/>
    <x v="2"/>
    <x v="6"/>
  </r>
  <r>
    <s v="Kosaty"/>
    <x v="33"/>
    <x v="320"/>
    <x v="0"/>
    <x v="3"/>
  </r>
  <r>
    <s v="Pietkiewicz"/>
    <x v="1"/>
    <x v="321"/>
    <x v="2"/>
    <x v="1"/>
  </r>
  <r>
    <s v="Alot"/>
    <x v="46"/>
    <x v="322"/>
    <x v="0"/>
    <x v="7"/>
  </r>
  <r>
    <s v="Glazik"/>
    <x v="13"/>
    <x v="323"/>
    <x v="2"/>
    <x v="3"/>
  </r>
  <r>
    <s v="Parczewska"/>
    <x v="71"/>
    <x v="324"/>
    <x v="2"/>
    <x v="9"/>
  </r>
  <r>
    <s v="Barczuk"/>
    <x v="125"/>
    <x v="325"/>
    <x v="2"/>
    <x v="4"/>
  </r>
  <r>
    <s v="Szkutnik"/>
    <x v="50"/>
    <x v="326"/>
    <x v="1"/>
    <x v="3"/>
  </r>
  <r>
    <s v="Podstawa"/>
    <x v="113"/>
    <x v="327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n v="56"/>
    <n v="1.1999999999999999E-3"/>
    <n v="30"/>
    <n v="30"/>
  </r>
  <r>
    <x v="1"/>
    <n v="32"/>
    <n v="1.5E-3"/>
    <n v="45"/>
    <n v="45"/>
  </r>
  <r>
    <x v="0"/>
    <n v="49"/>
    <n v="1.1999999999999999E-3"/>
    <n v="30"/>
    <n v="30"/>
  </r>
  <r>
    <x v="1"/>
    <n v="30"/>
    <n v="1E-3"/>
    <n v="30"/>
    <n v="30"/>
  </r>
  <r>
    <x v="0"/>
    <n v="54"/>
    <n v="1.1999999999999999E-3"/>
    <n v="30"/>
    <n v="30"/>
  </r>
  <r>
    <x v="1"/>
    <n v="30"/>
    <n v="1E-3"/>
    <n v="30"/>
    <n v="30"/>
  </r>
  <r>
    <x v="0"/>
    <n v="25"/>
    <n v="1E-3"/>
    <n v="25"/>
    <n v="25"/>
  </r>
  <r>
    <x v="0"/>
    <n v="33"/>
    <n v="1.5E-3"/>
    <n v="37.5"/>
    <n v="37.5"/>
  </r>
  <r>
    <x v="1"/>
    <n v="25"/>
    <n v="1E-3"/>
    <n v="30"/>
    <n v="30"/>
  </r>
  <r>
    <x v="0"/>
    <n v="31"/>
    <n v="1.5E-3"/>
    <n v="37.5"/>
    <n v="37.5"/>
  </r>
  <r>
    <x v="1"/>
    <n v="69"/>
    <n v="1.1999999999999999E-3"/>
    <n v="36"/>
    <n v="85"/>
  </r>
  <r>
    <x v="1"/>
    <n v="25"/>
    <n v="1E-3"/>
    <n v="30"/>
    <n v="30"/>
  </r>
  <r>
    <x v="1"/>
    <n v="45"/>
    <n v="1.5E-3"/>
    <n v="45"/>
    <n v="45"/>
  </r>
  <r>
    <x v="1"/>
    <n v="70"/>
    <n v="1.1999999999999999E-3"/>
    <n v="36"/>
    <n v="85"/>
  </r>
  <r>
    <x v="1"/>
    <n v="45"/>
    <n v="1.5E-3"/>
    <n v="45"/>
    <n v="45"/>
  </r>
  <r>
    <x v="1"/>
    <n v="34"/>
    <n v="1.5E-3"/>
    <n v="45"/>
    <n v="45"/>
  </r>
  <r>
    <x v="0"/>
    <n v="35"/>
    <n v="1.5E-3"/>
    <n v="37.5"/>
    <n v="37.5"/>
  </r>
  <r>
    <x v="0"/>
    <n v="21"/>
    <n v="1E-3"/>
    <n v="25"/>
    <n v="25"/>
  </r>
  <r>
    <x v="0"/>
    <n v="53"/>
    <n v="1.1999999999999999E-3"/>
    <n v="30"/>
    <n v="30"/>
  </r>
  <r>
    <x v="0"/>
    <n v="71"/>
    <n v="1.1999999999999999E-3"/>
    <n v="30"/>
    <n v="79"/>
  </r>
  <r>
    <x v="0"/>
    <n v="62"/>
    <n v="1.1999999999999999E-3"/>
    <n v="30"/>
    <n v="79"/>
  </r>
  <r>
    <x v="0"/>
    <n v="45"/>
    <n v="1.5E-3"/>
    <n v="37.5"/>
    <n v="37.5"/>
  </r>
  <r>
    <x v="1"/>
    <n v="48"/>
    <n v="1.1999999999999999E-3"/>
    <n v="36"/>
    <n v="36"/>
  </r>
  <r>
    <x v="1"/>
    <n v="25"/>
    <n v="1E-3"/>
    <n v="30"/>
    <n v="30"/>
  </r>
  <r>
    <x v="0"/>
    <n v="32"/>
    <n v="1.5E-3"/>
    <n v="37.5"/>
    <n v="37.5"/>
  </r>
  <r>
    <x v="0"/>
    <n v="63"/>
    <n v="1.1999999999999999E-3"/>
    <n v="30"/>
    <n v="79"/>
  </r>
  <r>
    <x v="0"/>
    <n v="52"/>
    <n v="1.1999999999999999E-3"/>
    <n v="30"/>
    <n v="30"/>
  </r>
  <r>
    <x v="1"/>
    <n v="62"/>
    <n v="1.1999999999999999E-3"/>
    <n v="36"/>
    <n v="85"/>
  </r>
  <r>
    <x v="1"/>
    <n v="68"/>
    <n v="1.1999999999999999E-3"/>
    <n v="36"/>
    <n v="85"/>
  </r>
  <r>
    <x v="0"/>
    <n v="48"/>
    <n v="1.1999999999999999E-3"/>
    <n v="30"/>
    <n v="30"/>
  </r>
  <r>
    <x v="0"/>
    <n v="66"/>
    <n v="1.1999999999999999E-3"/>
    <n v="30"/>
    <n v="79"/>
  </r>
  <r>
    <x v="0"/>
    <n v="57"/>
    <n v="1.1999999999999999E-3"/>
    <n v="30"/>
    <n v="30"/>
  </r>
  <r>
    <x v="0"/>
    <n v="72"/>
    <n v="1.1999999999999999E-3"/>
    <n v="30"/>
    <n v="79"/>
  </r>
  <r>
    <x v="0"/>
    <n v="33"/>
    <n v="1.5E-3"/>
    <n v="37.5"/>
    <n v="37.5"/>
  </r>
  <r>
    <x v="1"/>
    <n v="57"/>
    <n v="1.1999999999999999E-3"/>
    <n v="36"/>
    <n v="36"/>
  </r>
  <r>
    <x v="1"/>
    <n v="54"/>
    <n v="1.1999999999999999E-3"/>
    <n v="36"/>
    <n v="36"/>
  </r>
  <r>
    <x v="0"/>
    <n v="54"/>
    <n v="1.1999999999999999E-3"/>
    <n v="30"/>
    <n v="30"/>
  </r>
  <r>
    <x v="1"/>
    <n v="37"/>
    <n v="1.5E-3"/>
    <n v="45"/>
    <n v="45"/>
  </r>
  <r>
    <x v="0"/>
    <n v="41"/>
    <n v="1.5E-3"/>
    <n v="37.5"/>
    <n v="37.5"/>
  </r>
  <r>
    <x v="0"/>
    <n v="49"/>
    <n v="1.1999999999999999E-3"/>
    <n v="30"/>
    <n v="30"/>
  </r>
  <r>
    <x v="1"/>
    <n v="43"/>
    <n v="1.5E-3"/>
    <n v="45"/>
    <n v="45"/>
  </r>
  <r>
    <x v="0"/>
    <n v="65"/>
    <n v="1.1999999999999999E-3"/>
    <n v="30"/>
    <n v="79"/>
  </r>
  <r>
    <x v="0"/>
    <n v="24"/>
    <n v="1E-3"/>
    <n v="25"/>
    <n v="25"/>
  </r>
  <r>
    <x v="0"/>
    <n v="21"/>
    <n v="1E-3"/>
    <n v="25"/>
    <n v="25"/>
  </r>
  <r>
    <x v="0"/>
    <n v="37"/>
    <n v="1.5E-3"/>
    <n v="37.5"/>
    <n v="37.5"/>
  </r>
  <r>
    <x v="0"/>
    <n v="68"/>
    <n v="1.1999999999999999E-3"/>
    <n v="30"/>
    <n v="79"/>
  </r>
  <r>
    <x v="1"/>
    <n v="45"/>
    <n v="1.5E-3"/>
    <n v="45"/>
    <n v="45"/>
  </r>
  <r>
    <x v="0"/>
    <n v="70"/>
    <n v="1.1999999999999999E-3"/>
    <n v="30"/>
    <n v="79"/>
  </r>
  <r>
    <x v="1"/>
    <n v="68"/>
    <n v="1.1999999999999999E-3"/>
    <n v="36"/>
    <n v="85"/>
  </r>
  <r>
    <x v="1"/>
    <n v="34"/>
    <n v="1.5E-3"/>
    <n v="45"/>
    <n v="45"/>
  </r>
  <r>
    <x v="1"/>
    <n v="54"/>
    <n v="1.1999999999999999E-3"/>
    <n v="36"/>
    <n v="36"/>
  </r>
  <r>
    <x v="0"/>
    <n v="68"/>
    <n v="1.1999999999999999E-3"/>
    <n v="30"/>
    <n v="79"/>
  </r>
  <r>
    <x v="0"/>
    <n v="72"/>
    <n v="1.1999999999999999E-3"/>
    <n v="30"/>
    <n v="79"/>
  </r>
  <r>
    <x v="1"/>
    <n v="29"/>
    <n v="1E-3"/>
    <n v="30"/>
    <n v="30"/>
  </r>
  <r>
    <x v="1"/>
    <n v="61"/>
    <n v="1.1999999999999999E-3"/>
    <n v="36"/>
    <n v="85"/>
  </r>
  <r>
    <x v="1"/>
    <n v="63"/>
    <n v="1.1999999999999999E-3"/>
    <n v="36"/>
    <n v="85"/>
  </r>
  <r>
    <x v="0"/>
    <n v="21"/>
    <n v="1E-3"/>
    <n v="25"/>
    <n v="25"/>
  </r>
  <r>
    <x v="0"/>
    <n v="51"/>
    <n v="1.1999999999999999E-3"/>
    <n v="30"/>
    <n v="30"/>
  </r>
  <r>
    <x v="0"/>
    <n v="36"/>
    <n v="1.5E-3"/>
    <n v="37.5"/>
    <n v="37.5"/>
  </r>
  <r>
    <x v="0"/>
    <n v="42"/>
    <n v="1.5E-3"/>
    <n v="37.5"/>
    <n v="37.5"/>
  </r>
  <r>
    <x v="1"/>
    <n v="64"/>
    <n v="1.1999999999999999E-3"/>
    <n v="36"/>
    <n v="85"/>
  </r>
  <r>
    <x v="0"/>
    <n v="41"/>
    <n v="1.5E-3"/>
    <n v="37.5"/>
    <n v="37.5"/>
  </r>
  <r>
    <x v="0"/>
    <n v="60"/>
    <n v="1.1999999999999999E-3"/>
    <n v="30"/>
    <n v="30"/>
  </r>
  <r>
    <x v="1"/>
    <n v="56"/>
    <n v="1.1999999999999999E-3"/>
    <n v="36"/>
    <n v="36"/>
  </r>
  <r>
    <x v="1"/>
    <n v="69"/>
    <n v="1.1999999999999999E-3"/>
    <n v="36"/>
    <n v="85"/>
  </r>
  <r>
    <x v="1"/>
    <n v="23"/>
    <n v="1E-3"/>
    <n v="30"/>
    <n v="30"/>
  </r>
  <r>
    <x v="1"/>
    <n v="46"/>
    <n v="1.1999999999999999E-3"/>
    <n v="36"/>
    <n v="36"/>
  </r>
  <r>
    <x v="0"/>
    <n v="61"/>
    <n v="1.1999999999999999E-3"/>
    <n v="30"/>
    <n v="79"/>
  </r>
  <r>
    <x v="0"/>
    <n v="47"/>
    <n v="1.1999999999999999E-3"/>
    <n v="30"/>
    <n v="30"/>
  </r>
  <r>
    <x v="0"/>
    <n v="64"/>
    <n v="1.1999999999999999E-3"/>
    <n v="30"/>
    <n v="79"/>
  </r>
  <r>
    <x v="0"/>
    <n v="65"/>
    <n v="1.1999999999999999E-3"/>
    <n v="30"/>
    <n v="79"/>
  </r>
  <r>
    <x v="0"/>
    <n v="70"/>
    <n v="1.1999999999999999E-3"/>
    <n v="30"/>
    <n v="79"/>
  </r>
  <r>
    <x v="0"/>
    <n v="25"/>
    <n v="1E-3"/>
    <n v="25"/>
    <n v="25"/>
  </r>
  <r>
    <x v="0"/>
    <n v="70"/>
    <n v="1.1999999999999999E-3"/>
    <n v="30"/>
    <n v="79"/>
  </r>
  <r>
    <x v="1"/>
    <n v="25"/>
    <n v="1E-3"/>
    <n v="30"/>
    <n v="30"/>
  </r>
  <r>
    <x v="0"/>
    <n v="48"/>
    <n v="1.1999999999999999E-3"/>
    <n v="30"/>
    <n v="30"/>
  </r>
  <r>
    <x v="1"/>
    <n v="23"/>
    <n v="1E-3"/>
    <n v="30"/>
    <n v="30"/>
  </r>
  <r>
    <x v="0"/>
    <n v="63"/>
    <n v="1.1999999999999999E-3"/>
    <n v="30"/>
    <n v="79"/>
  </r>
  <r>
    <x v="0"/>
    <n v="42"/>
    <n v="1.5E-3"/>
    <n v="37.5"/>
    <n v="37.5"/>
  </r>
  <r>
    <x v="1"/>
    <n v="42"/>
    <n v="1.5E-3"/>
    <n v="45"/>
    <n v="45"/>
  </r>
  <r>
    <x v="0"/>
    <n v="60"/>
    <n v="1.1999999999999999E-3"/>
    <n v="30"/>
    <n v="30"/>
  </r>
  <r>
    <x v="0"/>
    <n v="64"/>
    <n v="1.1999999999999999E-3"/>
    <n v="30"/>
    <n v="79"/>
  </r>
  <r>
    <x v="0"/>
    <n v="57"/>
    <n v="1.1999999999999999E-3"/>
    <n v="30"/>
    <n v="30"/>
  </r>
  <r>
    <x v="1"/>
    <n v="70"/>
    <n v="1.1999999999999999E-3"/>
    <n v="36"/>
    <n v="85"/>
  </r>
  <r>
    <x v="1"/>
    <n v="21"/>
    <n v="1E-3"/>
    <n v="30"/>
    <n v="30"/>
  </r>
  <r>
    <x v="0"/>
    <n v="73"/>
    <n v="1.1999999999999999E-3"/>
    <n v="30"/>
    <n v="79"/>
  </r>
  <r>
    <x v="0"/>
    <n v="25"/>
    <n v="1E-3"/>
    <n v="25"/>
    <n v="25"/>
  </r>
  <r>
    <x v="1"/>
    <n v="65"/>
    <n v="1.1999999999999999E-3"/>
    <n v="36"/>
    <n v="85"/>
  </r>
  <r>
    <x v="0"/>
    <n v="28"/>
    <n v="1E-3"/>
    <n v="25"/>
    <n v="25"/>
  </r>
  <r>
    <x v="0"/>
    <n v="30"/>
    <n v="1E-3"/>
    <n v="25"/>
    <n v="25"/>
  </r>
  <r>
    <x v="0"/>
    <n v="33"/>
    <n v="1.5E-3"/>
    <n v="37.5"/>
    <n v="37.5"/>
  </r>
  <r>
    <x v="1"/>
    <n v="23"/>
    <n v="1E-3"/>
    <n v="30"/>
    <n v="30"/>
  </r>
  <r>
    <x v="0"/>
    <n v="25"/>
    <n v="1E-3"/>
    <n v="25"/>
    <n v="25"/>
  </r>
  <r>
    <x v="0"/>
    <n v="57"/>
    <n v="1.1999999999999999E-3"/>
    <n v="30"/>
    <n v="30"/>
  </r>
  <r>
    <x v="0"/>
    <n v="66"/>
    <n v="1.1999999999999999E-3"/>
    <n v="30"/>
    <n v="79"/>
  </r>
  <r>
    <x v="0"/>
    <n v="65"/>
    <n v="1.1999999999999999E-3"/>
    <n v="30"/>
    <n v="79"/>
  </r>
  <r>
    <x v="0"/>
    <n v="70"/>
    <n v="1.1999999999999999E-3"/>
    <n v="30"/>
    <n v="79"/>
  </r>
  <r>
    <x v="1"/>
    <n v="55"/>
    <n v="1.1999999999999999E-3"/>
    <n v="36"/>
    <n v="36"/>
  </r>
  <r>
    <x v="0"/>
    <n v="62"/>
    <n v="1.1999999999999999E-3"/>
    <n v="30"/>
    <n v="79"/>
  </r>
  <r>
    <x v="0"/>
    <n v="50"/>
    <n v="1.1999999999999999E-3"/>
    <n v="30"/>
    <n v="30"/>
  </r>
  <r>
    <x v="0"/>
    <n v="69"/>
    <n v="1.1999999999999999E-3"/>
    <n v="30"/>
    <n v="79"/>
  </r>
  <r>
    <x v="0"/>
    <n v="29"/>
    <n v="1E-3"/>
    <n v="25"/>
    <n v="25"/>
  </r>
  <r>
    <x v="0"/>
    <n v="52"/>
    <n v="1.1999999999999999E-3"/>
    <n v="30"/>
    <n v="30"/>
  </r>
  <r>
    <x v="0"/>
    <n v="45"/>
    <n v="1.5E-3"/>
    <n v="37.5"/>
    <n v="37.5"/>
  </r>
  <r>
    <x v="1"/>
    <n v="32"/>
    <n v="1.5E-3"/>
    <n v="45"/>
    <n v="45"/>
  </r>
  <r>
    <x v="1"/>
    <n v="46"/>
    <n v="1.1999999999999999E-3"/>
    <n v="36"/>
    <n v="36"/>
  </r>
  <r>
    <x v="0"/>
    <n v="71"/>
    <n v="1.1999999999999999E-3"/>
    <n v="30"/>
    <n v="79"/>
  </r>
  <r>
    <x v="0"/>
    <n v="33"/>
    <n v="1.5E-3"/>
    <n v="37.5"/>
    <n v="37.5"/>
  </r>
  <r>
    <x v="1"/>
    <n v="30"/>
    <n v="1E-3"/>
    <n v="30"/>
    <n v="30"/>
  </r>
  <r>
    <x v="0"/>
    <n v="39"/>
    <n v="1.5E-3"/>
    <n v="37.5"/>
    <n v="37.5"/>
  </r>
  <r>
    <x v="0"/>
    <n v="53"/>
    <n v="1.1999999999999999E-3"/>
    <n v="30"/>
    <n v="30"/>
  </r>
  <r>
    <x v="0"/>
    <n v="35"/>
    <n v="1.5E-3"/>
    <n v="37.5"/>
    <n v="37.5"/>
  </r>
  <r>
    <x v="1"/>
    <n v="27"/>
    <n v="1E-3"/>
    <n v="30"/>
    <n v="30"/>
  </r>
  <r>
    <x v="1"/>
    <n v="36"/>
    <n v="1.5E-3"/>
    <n v="45"/>
    <n v="45"/>
  </r>
  <r>
    <x v="1"/>
    <n v="68"/>
    <n v="1.1999999999999999E-3"/>
    <n v="36"/>
    <n v="85"/>
  </r>
  <r>
    <x v="0"/>
    <n v="38"/>
    <n v="1.5E-3"/>
    <n v="37.5"/>
    <n v="37.5"/>
  </r>
  <r>
    <x v="0"/>
    <n v="59"/>
    <n v="1.1999999999999999E-3"/>
    <n v="30"/>
    <n v="30"/>
  </r>
  <r>
    <x v="0"/>
    <n v="67"/>
    <n v="1.1999999999999999E-3"/>
    <n v="30"/>
    <n v="79"/>
  </r>
  <r>
    <x v="0"/>
    <n v="60"/>
    <n v="1.1999999999999999E-3"/>
    <n v="30"/>
    <n v="30"/>
  </r>
  <r>
    <x v="1"/>
    <n v="22"/>
    <n v="1E-3"/>
    <n v="30"/>
    <n v="30"/>
  </r>
  <r>
    <x v="0"/>
    <n v="46"/>
    <n v="1.1999999999999999E-3"/>
    <n v="30"/>
    <n v="30"/>
  </r>
  <r>
    <x v="0"/>
    <n v="36"/>
    <n v="1.5E-3"/>
    <n v="37.5"/>
    <n v="37.5"/>
  </r>
  <r>
    <x v="0"/>
    <n v="57"/>
    <n v="1.1999999999999999E-3"/>
    <n v="30"/>
    <n v="30"/>
  </r>
  <r>
    <x v="0"/>
    <n v="61"/>
    <n v="1.1999999999999999E-3"/>
    <n v="30"/>
    <n v="79"/>
  </r>
  <r>
    <x v="1"/>
    <n v="49"/>
    <n v="1.1999999999999999E-3"/>
    <n v="36"/>
    <n v="36"/>
  </r>
  <r>
    <x v="1"/>
    <n v="43"/>
    <n v="1.5E-3"/>
    <n v="45"/>
    <n v="45"/>
  </r>
  <r>
    <x v="0"/>
    <n v="68"/>
    <n v="1.1999999999999999E-3"/>
    <n v="30"/>
    <n v="79"/>
  </r>
  <r>
    <x v="0"/>
    <n v="69"/>
    <n v="1.1999999999999999E-3"/>
    <n v="30"/>
    <n v="79"/>
  </r>
  <r>
    <x v="1"/>
    <n v="70"/>
    <n v="1.1999999999999999E-3"/>
    <n v="36"/>
    <n v="85"/>
  </r>
  <r>
    <x v="1"/>
    <n v="24"/>
    <n v="1E-3"/>
    <n v="30"/>
    <n v="30"/>
  </r>
  <r>
    <x v="0"/>
    <n v="24"/>
    <n v="1E-3"/>
    <n v="25"/>
    <n v="25"/>
  </r>
  <r>
    <x v="0"/>
    <n v="33"/>
    <n v="1.5E-3"/>
    <n v="37.5"/>
    <n v="37.5"/>
  </r>
  <r>
    <x v="1"/>
    <n v="56"/>
    <n v="1.1999999999999999E-3"/>
    <n v="36"/>
    <n v="36"/>
  </r>
  <r>
    <x v="0"/>
    <n v="40"/>
    <n v="1.5E-3"/>
    <n v="37.5"/>
    <n v="37.5"/>
  </r>
  <r>
    <x v="0"/>
    <n v="51"/>
    <n v="1.1999999999999999E-3"/>
    <n v="30"/>
    <n v="30"/>
  </r>
  <r>
    <x v="0"/>
    <n v="48"/>
    <n v="1.1999999999999999E-3"/>
    <n v="30"/>
    <n v="30"/>
  </r>
  <r>
    <x v="0"/>
    <n v="49"/>
    <n v="1.1999999999999999E-3"/>
    <n v="30"/>
    <n v="30"/>
  </r>
  <r>
    <x v="1"/>
    <n v="25"/>
    <n v="1E-3"/>
    <n v="30"/>
    <n v="30"/>
  </r>
  <r>
    <x v="1"/>
    <n v="21"/>
    <n v="1E-3"/>
    <n v="30"/>
    <n v="30"/>
  </r>
  <r>
    <x v="0"/>
    <n v="61"/>
    <n v="1.1999999999999999E-3"/>
    <n v="30"/>
    <n v="79"/>
  </r>
  <r>
    <x v="0"/>
    <n v="47"/>
    <n v="1.1999999999999999E-3"/>
    <n v="30"/>
    <n v="30"/>
  </r>
  <r>
    <x v="0"/>
    <n v="58"/>
    <n v="1.1999999999999999E-3"/>
    <n v="30"/>
    <n v="30"/>
  </r>
  <r>
    <x v="0"/>
    <n v="31"/>
    <n v="1.5E-3"/>
    <n v="37.5"/>
    <n v="37.5"/>
  </r>
  <r>
    <x v="0"/>
    <n v="39"/>
    <n v="1.5E-3"/>
    <n v="37.5"/>
    <n v="37.5"/>
  </r>
  <r>
    <x v="1"/>
    <n v="23"/>
    <n v="1E-3"/>
    <n v="30"/>
    <n v="30"/>
  </r>
  <r>
    <x v="1"/>
    <n v="48"/>
    <n v="1.1999999999999999E-3"/>
    <n v="36"/>
    <n v="36"/>
  </r>
  <r>
    <x v="0"/>
    <n v="65"/>
    <n v="1.1999999999999999E-3"/>
    <n v="30"/>
    <n v="79"/>
  </r>
  <r>
    <x v="1"/>
    <n v="41"/>
    <n v="1.5E-3"/>
    <n v="45"/>
    <n v="45"/>
  </r>
  <r>
    <x v="0"/>
    <n v="45"/>
    <n v="1.5E-3"/>
    <n v="37.5"/>
    <n v="37.5"/>
  </r>
  <r>
    <x v="0"/>
    <n v="66"/>
    <n v="1.1999999999999999E-3"/>
    <n v="30"/>
    <n v="79"/>
  </r>
  <r>
    <x v="1"/>
    <n v="24"/>
    <n v="1E-3"/>
    <n v="30"/>
    <n v="30"/>
  </r>
  <r>
    <x v="0"/>
    <n v="47"/>
    <n v="1.1999999999999999E-3"/>
    <n v="30"/>
    <n v="30"/>
  </r>
  <r>
    <x v="1"/>
    <n v="57"/>
    <n v="1.1999999999999999E-3"/>
    <n v="36"/>
    <n v="36"/>
  </r>
  <r>
    <x v="1"/>
    <n v="44"/>
    <n v="1.5E-3"/>
    <n v="45"/>
    <n v="45"/>
  </r>
  <r>
    <x v="0"/>
    <n v="37"/>
    <n v="1.5E-3"/>
    <n v="37.5"/>
    <n v="37.5"/>
  </r>
  <r>
    <x v="0"/>
    <n v="25"/>
    <n v="1E-3"/>
    <n v="25"/>
    <n v="25"/>
  </r>
  <r>
    <x v="1"/>
    <n v="49"/>
    <n v="1.1999999999999999E-3"/>
    <n v="36"/>
    <n v="36"/>
  </r>
  <r>
    <x v="0"/>
    <n v="40"/>
    <n v="1.5E-3"/>
    <n v="37.5"/>
    <n v="37.5"/>
  </r>
  <r>
    <x v="0"/>
    <n v="44"/>
    <n v="1.5E-3"/>
    <n v="37.5"/>
    <n v="37.5"/>
  </r>
  <r>
    <x v="1"/>
    <n v="31"/>
    <n v="1.5E-3"/>
    <n v="45"/>
    <n v="45"/>
  </r>
  <r>
    <x v="1"/>
    <n v="45"/>
    <n v="1.5E-3"/>
    <n v="45"/>
    <n v="45"/>
  </r>
  <r>
    <x v="0"/>
    <n v="53"/>
    <n v="1.1999999999999999E-3"/>
    <n v="30"/>
    <n v="30"/>
  </r>
  <r>
    <x v="1"/>
    <n v="26"/>
    <n v="1E-3"/>
    <n v="30"/>
    <n v="30"/>
  </r>
  <r>
    <x v="0"/>
    <n v="62"/>
    <n v="1.1999999999999999E-3"/>
    <n v="30"/>
    <n v="79"/>
  </r>
  <r>
    <x v="1"/>
    <n v="42"/>
    <n v="1.5E-3"/>
    <n v="45"/>
    <n v="45"/>
  </r>
  <r>
    <x v="0"/>
    <n v="57"/>
    <n v="1.1999999999999999E-3"/>
    <n v="30"/>
    <n v="30"/>
  </r>
  <r>
    <x v="0"/>
    <n v="59"/>
    <n v="1.1999999999999999E-3"/>
    <n v="30"/>
    <n v="30"/>
  </r>
  <r>
    <x v="1"/>
    <n v="31"/>
    <n v="1.5E-3"/>
    <n v="45"/>
    <n v="45"/>
  </r>
  <r>
    <x v="0"/>
    <n v="69"/>
    <n v="1.1999999999999999E-3"/>
    <n v="30"/>
    <n v="79"/>
  </r>
  <r>
    <x v="1"/>
    <n v="28"/>
    <n v="1E-3"/>
    <n v="30"/>
    <n v="30"/>
  </r>
  <r>
    <x v="1"/>
    <n v="29"/>
    <n v="1E-3"/>
    <n v="30"/>
    <n v="30"/>
  </r>
  <r>
    <x v="0"/>
    <n v="30"/>
    <n v="1E-3"/>
    <n v="25"/>
    <n v="25"/>
  </r>
  <r>
    <x v="1"/>
    <n v="65"/>
    <n v="1.1999999999999999E-3"/>
    <n v="36"/>
    <n v="85"/>
  </r>
  <r>
    <x v="1"/>
    <n v="71"/>
    <n v="1.1999999999999999E-3"/>
    <n v="36"/>
    <n v="85"/>
  </r>
  <r>
    <x v="0"/>
    <n v="48"/>
    <n v="1.1999999999999999E-3"/>
    <n v="30"/>
    <n v="30"/>
  </r>
  <r>
    <x v="1"/>
    <n v="69"/>
    <n v="1.1999999999999999E-3"/>
    <n v="36"/>
    <n v="85"/>
  </r>
  <r>
    <x v="1"/>
    <n v="53"/>
    <n v="1.1999999999999999E-3"/>
    <n v="36"/>
    <n v="36"/>
  </r>
  <r>
    <x v="0"/>
    <n v="70"/>
    <n v="1.1999999999999999E-3"/>
    <n v="30"/>
    <n v="79"/>
  </r>
  <r>
    <x v="0"/>
    <n v="50"/>
    <n v="1.1999999999999999E-3"/>
    <n v="30"/>
    <n v="30"/>
  </r>
  <r>
    <x v="0"/>
    <n v="22"/>
    <n v="1E-3"/>
    <n v="25"/>
    <n v="25"/>
  </r>
  <r>
    <x v="1"/>
    <n v="66"/>
    <n v="1.1999999999999999E-3"/>
    <n v="36"/>
    <n v="85"/>
  </r>
  <r>
    <x v="1"/>
    <n v="23"/>
    <n v="1E-3"/>
    <n v="30"/>
    <n v="30"/>
  </r>
  <r>
    <x v="0"/>
    <n v="69"/>
    <n v="1.1999999999999999E-3"/>
    <n v="30"/>
    <n v="79"/>
  </r>
  <r>
    <x v="0"/>
    <n v="25"/>
    <n v="1E-3"/>
    <n v="25"/>
    <n v="25"/>
  </r>
  <r>
    <x v="1"/>
    <n v="50"/>
    <n v="1.1999999999999999E-3"/>
    <n v="36"/>
    <n v="36"/>
  </r>
  <r>
    <x v="1"/>
    <n v="64"/>
    <n v="1.1999999999999999E-3"/>
    <n v="36"/>
    <n v="85"/>
  </r>
  <r>
    <x v="0"/>
    <n v="44"/>
    <n v="1.5E-3"/>
    <n v="37.5"/>
    <n v="37.5"/>
  </r>
  <r>
    <x v="1"/>
    <n v="57"/>
    <n v="1.1999999999999999E-3"/>
    <n v="36"/>
    <n v="36"/>
  </r>
  <r>
    <x v="0"/>
    <n v="21"/>
    <n v="1E-3"/>
    <n v="25"/>
    <n v="25"/>
  </r>
  <r>
    <x v="0"/>
    <n v="63"/>
    <n v="1.1999999999999999E-3"/>
    <n v="30"/>
    <n v="79"/>
  </r>
  <r>
    <x v="0"/>
    <n v="40"/>
    <n v="1.5E-3"/>
    <n v="37.5"/>
    <n v="37.5"/>
  </r>
  <r>
    <x v="0"/>
    <n v="39"/>
    <n v="1.5E-3"/>
    <n v="37.5"/>
    <n v="37.5"/>
  </r>
  <r>
    <x v="1"/>
    <n v="34"/>
    <n v="1.5E-3"/>
    <n v="45"/>
    <n v="45"/>
  </r>
  <r>
    <x v="1"/>
    <n v="53"/>
    <n v="1.1999999999999999E-3"/>
    <n v="36"/>
    <n v="36"/>
  </r>
  <r>
    <x v="0"/>
    <n v="49"/>
    <n v="1.1999999999999999E-3"/>
    <n v="30"/>
    <n v="30"/>
  </r>
  <r>
    <x v="0"/>
    <n v="68"/>
    <n v="1.1999999999999999E-3"/>
    <n v="30"/>
    <n v="79"/>
  </r>
  <r>
    <x v="1"/>
    <n v="58"/>
    <n v="1.1999999999999999E-3"/>
    <n v="36"/>
    <n v="36"/>
  </r>
  <r>
    <x v="0"/>
    <n v="35"/>
    <n v="1.5E-3"/>
    <n v="37.5"/>
    <n v="37.5"/>
  </r>
  <r>
    <x v="0"/>
    <n v="63"/>
    <n v="1.1999999999999999E-3"/>
    <n v="30"/>
    <n v="79"/>
  </r>
  <r>
    <x v="1"/>
    <n v="55"/>
    <n v="1.1999999999999999E-3"/>
    <n v="36"/>
    <n v="36"/>
  </r>
  <r>
    <x v="0"/>
    <n v="47"/>
    <n v="1.1999999999999999E-3"/>
    <n v="30"/>
    <n v="30"/>
  </r>
  <r>
    <x v="1"/>
    <n v="61"/>
    <n v="1.1999999999999999E-3"/>
    <n v="36"/>
    <n v="85"/>
  </r>
  <r>
    <x v="1"/>
    <n v="64"/>
    <n v="1.1999999999999999E-3"/>
    <n v="36"/>
    <n v="85"/>
  </r>
  <r>
    <x v="0"/>
    <n v="67"/>
    <n v="1.1999999999999999E-3"/>
    <n v="30"/>
    <n v="79"/>
  </r>
  <r>
    <x v="0"/>
    <n v="45"/>
    <n v="1.5E-3"/>
    <n v="37.5"/>
    <n v="37.5"/>
  </r>
  <r>
    <x v="1"/>
    <n v="32"/>
    <n v="1.5E-3"/>
    <n v="45"/>
    <n v="45"/>
  </r>
  <r>
    <x v="0"/>
    <n v="49"/>
    <n v="1.1999999999999999E-3"/>
    <n v="30"/>
    <n v="30"/>
  </r>
  <r>
    <x v="1"/>
    <n v="29"/>
    <n v="1E-3"/>
    <n v="30"/>
    <n v="30"/>
  </r>
  <r>
    <x v="0"/>
    <n v="23"/>
    <n v="1E-3"/>
    <n v="25"/>
    <n v="25"/>
  </r>
  <r>
    <x v="1"/>
    <n v="42"/>
    <n v="1.5E-3"/>
    <n v="45"/>
    <n v="45"/>
  </r>
  <r>
    <x v="1"/>
    <n v="67"/>
    <n v="1.1999999999999999E-3"/>
    <n v="36"/>
    <n v="85"/>
  </r>
  <r>
    <x v="1"/>
    <n v="42"/>
    <n v="1.5E-3"/>
    <n v="45"/>
    <n v="45"/>
  </r>
  <r>
    <x v="1"/>
    <n v="32"/>
    <n v="1.5E-3"/>
    <n v="45"/>
    <n v="45"/>
  </r>
  <r>
    <x v="1"/>
    <n v="21"/>
    <n v="1E-3"/>
    <n v="30"/>
    <n v="30"/>
  </r>
  <r>
    <x v="1"/>
    <n v="56"/>
    <n v="1.1999999999999999E-3"/>
    <n v="36"/>
    <n v="36"/>
  </r>
  <r>
    <x v="0"/>
    <n v="72"/>
    <n v="1.1999999999999999E-3"/>
    <n v="30"/>
    <n v="79"/>
  </r>
  <r>
    <x v="0"/>
    <n v="29"/>
    <n v="1E-3"/>
    <n v="25"/>
    <n v="25"/>
  </r>
  <r>
    <x v="0"/>
    <n v="45"/>
    <n v="1.5E-3"/>
    <n v="37.5"/>
    <n v="37.5"/>
  </r>
  <r>
    <x v="0"/>
    <n v="26"/>
    <n v="1E-3"/>
    <n v="25"/>
    <n v="25"/>
  </r>
  <r>
    <x v="0"/>
    <n v="33"/>
    <n v="1.5E-3"/>
    <n v="37.5"/>
    <n v="37.5"/>
  </r>
  <r>
    <x v="0"/>
    <n v="47"/>
    <n v="1.1999999999999999E-3"/>
    <n v="30"/>
    <n v="30"/>
  </r>
  <r>
    <x v="0"/>
    <n v="41"/>
    <n v="1.5E-3"/>
    <n v="37.5"/>
    <n v="37.5"/>
  </r>
  <r>
    <x v="1"/>
    <n v="46"/>
    <n v="1.1999999999999999E-3"/>
    <n v="36"/>
    <n v="36"/>
  </r>
  <r>
    <x v="0"/>
    <n v="41"/>
    <n v="1.5E-3"/>
    <n v="37.5"/>
    <n v="37.5"/>
  </r>
  <r>
    <x v="0"/>
    <n v="27"/>
    <n v="1E-3"/>
    <n v="25"/>
    <n v="25"/>
  </r>
  <r>
    <x v="0"/>
    <n v="44"/>
    <n v="1.5E-3"/>
    <n v="37.5"/>
    <n v="37.5"/>
  </r>
  <r>
    <x v="0"/>
    <n v="58"/>
    <n v="1.1999999999999999E-3"/>
    <n v="30"/>
    <n v="30"/>
  </r>
  <r>
    <x v="0"/>
    <n v="27"/>
    <n v="1E-3"/>
    <n v="25"/>
    <n v="25"/>
  </r>
  <r>
    <x v="0"/>
    <n v="50"/>
    <n v="1.1999999999999999E-3"/>
    <n v="30"/>
    <n v="30"/>
  </r>
  <r>
    <x v="0"/>
    <n v="32"/>
    <n v="1.5E-3"/>
    <n v="37.5"/>
    <n v="37.5"/>
  </r>
  <r>
    <x v="1"/>
    <n v="62"/>
    <n v="1.1999999999999999E-3"/>
    <n v="36"/>
    <n v="85"/>
  </r>
  <r>
    <x v="0"/>
    <n v="28"/>
    <n v="1E-3"/>
    <n v="25"/>
    <n v="25"/>
  </r>
  <r>
    <x v="1"/>
    <n v="67"/>
    <n v="1.1999999999999999E-3"/>
    <n v="36"/>
    <n v="85"/>
  </r>
  <r>
    <x v="0"/>
    <n v="62"/>
    <n v="1.1999999999999999E-3"/>
    <n v="30"/>
    <n v="79"/>
  </r>
  <r>
    <x v="1"/>
    <n v="32"/>
    <n v="1.5E-3"/>
    <n v="45"/>
    <n v="45"/>
  </r>
  <r>
    <x v="1"/>
    <n v="55"/>
    <n v="1.1999999999999999E-3"/>
    <n v="36"/>
    <n v="36"/>
  </r>
  <r>
    <x v="0"/>
    <n v="70"/>
    <n v="1.1999999999999999E-3"/>
    <n v="30"/>
    <n v="79"/>
  </r>
  <r>
    <x v="1"/>
    <n v="49"/>
    <n v="1.1999999999999999E-3"/>
    <n v="36"/>
    <n v="36"/>
  </r>
  <r>
    <x v="0"/>
    <n v="66"/>
    <n v="1.1999999999999999E-3"/>
    <n v="30"/>
    <n v="79"/>
  </r>
  <r>
    <x v="1"/>
    <n v="60"/>
    <n v="1.1999999999999999E-3"/>
    <n v="36"/>
    <n v="36"/>
  </r>
  <r>
    <x v="1"/>
    <n v="52"/>
    <n v="1.1999999999999999E-3"/>
    <n v="36"/>
    <n v="36"/>
  </r>
  <r>
    <x v="0"/>
    <n v="70"/>
    <n v="1.1999999999999999E-3"/>
    <n v="30"/>
    <n v="79"/>
  </r>
  <r>
    <x v="1"/>
    <n v="33"/>
    <n v="1.5E-3"/>
    <n v="45"/>
    <n v="45"/>
  </r>
  <r>
    <x v="0"/>
    <n v="60"/>
    <n v="1.1999999999999999E-3"/>
    <n v="30"/>
    <n v="30"/>
  </r>
  <r>
    <x v="0"/>
    <n v="27"/>
    <n v="1E-3"/>
    <n v="25"/>
    <n v="25"/>
  </r>
  <r>
    <x v="1"/>
    <n v="67"/>
    <n v="1.1999999999999999E-3"/>
    <n v="36"/>
    <n v="85"/>
  </r>
  <r>
    <x v="0"/>
    <n v="50"/>
    <n v="1.1999999999999999E-3"/>
    <n v="30"/>
    <n v="30"/>
  </r>
  <r>
    <x v="0"/>
    <n v="42"/>
    <n v="1.5E-3"/>
    <n v="37.5"/>
    <n v="37.5"/>
  </r>
  <r>
    <x v="0"/>
    <n v="66"/>
    <n v="1.1999999999999999E-3"/>
    <n v="30"/>
    <n v="79"/>
  </r>
  <r>
    <x v="0"/>
    <n v="22"/>
    <n v="1E-3"/>
    <n v="25"/>
    <n v="25"/>
  </r>
  <r>
    <x v="0"/>
    <n v="58"/>
    <n v="1.1999999999999999E-3"/>
    <n v="30"/>
    <n v="30"/>
  </r>
  <r>
    <x v="0"/>
    <n v="30"/>
    <n v="1E-3"/>
    <n v="25"/>
    <n v="25"/>
  </r>
  <r>
    <x v="0"/>
    <n v="23"/>
    <n v="1E-3"/>
    <n v="25"/>
    <n v="25"/>
  </r>
  <r>
    <x v="0"/>
    <n v="64"/>
    <n v="1.1999999999999999E-3"/>
    <n v="30"/>
    <n v="79"/>
  </r>
  <r>
    <x v="1"/>
    <n v="41"/>
    <n v="1.5E-3"/>
    <n v="45"/>
    <n v="45"/>
  </r>
  <r>
    <x v="1"/>
    <n v="52"/>
    <n v="1.1999999999999999E-3"/>
    <n v="36"/>
    <n v="36"/>
  </r>
  <r>
    <x v="0"/>
    <n v="68"/>
    <n v="1.1999999999999999E-3"/>
    <n v="30"/>
    <n v="79"/>
  </r>
  <r>
    <x v="0"/>
    <n v="47"/>
    <n v="1.1999999999999999E-3"/>
    <n v="30"/>
    <n v="30"/>
  </r>
  <r>
    <x v="0"/>
    <n v="21"/>
    <n v="1E-3"/>
    <n v="25"/>
    <n v="25"/>
  </r>
  <r>
    <x v="1"/>
    <n v="69"/>
    <n v="1.1999999999999999E-3"/>
    <n v="36"/>
    <n v="85"/>
  </r>
  <r>
    <x v="1"/>
    <n v="28"/>
    <n v="1E-3"/>
    <n v="30"/>
    <n v="30"/>
  </r>
  <r>
    <x v="1"/>
    <n v="22"/>
    <n v="1E-3"/>
    <n v="30"/>
    <n v="30"/>
  </r>
  <r>
    <x v="0"/>
    <n v="38"/>
    <n v="1.5E-3"/>
    <n v="37.5"/>
    <n v="37.5"/>
  </r>
  <r>
    <x v="0"/>
    <n v="27"/>
    <n v="1E-3"/>
    <n v="25"/>
    <n v="25"/>
  </r>
  <r>
    <x v="0"/>
    <n v="42"/>
    <n v="1.5E-3"/>
    <n v="37.5"/>
    <n v="37.5"/>
  </r>
  <r>
    <x v="0"/>
    <n v="36"/>
    <n v="1.5E-3"/>
    <n v="37.5"/>
    <n v="37.5"/>
  </r>
  <r>
    <x v="0"/>
    <n v="66"/>
    <n v="1.1999999999999999E-3"/>
    <n v="30"/>
    <n v="79"/>
  </r>
  <r>
    <x v="0"/>
    <n v="22"/>
    <n v="1E-3"/>
    <n v="25"/>
    <n v="25"/>
  </r>
  <r>
    <x v="1"/>
    <n v="43"/>
    <n v="1.5E-3"/>
    <n v="45"/>
    <n v="45"/>
  </r>
  <r>
    <x v="0"/>
    <n v="50"/>
    <n v="1.1999999999999999E-3"/>
    <n v="30"/>
    <n v="30"/>
  </r>
  <r>
    <x v="0"/>
    <n v="56"/>
    <n v="1.1999999999999999E-3"/>
    <n v="30"/>
    <n v="30"/>
  </r>
  <r>
    <x v="1"/>
    <n v="69"/>
    <n v="1.1999999999999999E-3"/>
    <n v="36"/>
    <n v="85"/>
  </r>
  <r>
    <x v="1"/>
    <n v="55"/>
    <n v="1.1999999999999999E-3"/>
    <n v="36"/>
    <n v="36"/>
  </r>
  <r>
    <x v="0"/>
    <n v="60"/>
    <n v="1.1999999999999999E-3"/>
    <n v="30"/>
    <n v="30"/>
  </r>
  <r>
    <x v="1"/>
    <n v="48"/>
    <n v="1.1999999999999999E-3"/>
    <n v="36"/>
    <n v="36"/>
  </r>
  <r>
    <x v="0"/>
    <n v="60"/>
    <n v="1.1999999999999999E-3"/>
    <n v="30"/>
    <n v="30"/>
  </r>
  <r>
    <x v="0"/>
    <n v="34"/>
    <n v="1.5E-3"/>
    <n v="37.5"/>
    <n v="37.5"/>
  </r>
  <r>
    <x v="1"/>
    <n v="58"/>
    <n v="1.1999999999999999E-3"/>
    <n v="36"/>
    <n v="36"/>
  </r>
  <r>
    <x v="0"/>
    <n v="61"/>
    <n v="1.1999999999999999E-3"/>
    <n v="30"/>
    <n v="79"/>
  </r>
  <r>
    <x v="1"/>
    <n v="70"/>
    <n v="1.1999999999999999E-3"/>
    <n v="36"/>
    <n v="85"/>
  </r>
  <r>
    <x v="1"/>
    <n v="27"/>
    <n v="1E-3"/>
    <n v="30"/>
    <n v="30"/>
  </r>
  <r>
    <x v="0"/>
    <n v="46"/>
    <n v="1.1999999999999999E-3"/>
    <n v="30"/>
    <n v="30"/>
  </r>
  <r>
    <x v="1"/>
    <n v="29"/>
    <n v="1E-3"/>
    <n v="30"/>
    <n v="30"/>
  </r>
  <r>
    <x v="0"/>
    <n v="30"/>
    <n v="1E-3"/>
    <n v="25"/>
    <n v="25"/>
  </r>
  <r>
    <x v="0"/>
    <n v="64"/>
    <n v="1.1999999999999999E-3"/>
    <n v="30"/>
    <n v="79"/>
  </r>
  <r>
    <x v="0"/>
    <n v="56"/>
    <n v="1.1999999999999999E-3"/>
    <n v="30"/>
    <n v="30"/>
  </r>
  <r>
    <x v="0"/>
    <n v="39"/>
    <n v="1.5E-3"/>
    <n v="37.5"/>
    <n v="37.5"/>
  </r>
  <r>
    <x v="1"/>
    <n v="23"/>
    <n v="1E-3"/>
    <n v="30"/>
    <n v="30"/>
  </r>
  <r>
    <x v="0"/>
    <n v="49"/>
    <n v="1.1999999999999999E-3"/>
    <n v="30"/>
    <n v="30"/>
  </r>
  <r>
    <x v="0"/>
    <n v="67"/>
    <n v="1.1999999999999999E-3"/>
    <n v="30"/>
    <n v="79"/>
  </r>
  <r>
    <x v="0"/>
    <n v="44"/>
    <n v="1.5E-3"/>
    <n v="37.5"/>
    <n v="37.5"/>
  </r>
  <r>
    <x v="1"/>
    <n v="33"/>
    <n v="1.5E-3"/>
    <n v="45"/>
    <n v="45"/>
  </r>
  <r>
    <x v="0"/>
    <n v="70"/>
    <n v="1.1999999999999999E-3"/>
    <n v="30"/>
    <n v="79"/>
  </r>
  <r>
    <x v="1"/>
    <n v="51"/>
    <n v="1.1999999999999999E-3"/>
    <n v="36"/>
    <n v="36"/>
  </r>
  <r>
    <x v="0"/>
    <n v="43"/>
    <n v="1.5E-3"/>
    <n v="37.5"/>
    <n v="37.5"/>
  </r>
  <r>
    <x v="1"/>
    <n v="69"/>
    <n v="1.1999999999999999E-3"/>
    <n v="36"/>
    <n v="85"/>
  </r>
  <r>
    <x v="0"/>
    <n v="30"/>
    <n v="1E-3"/>
    <n v="25"/>
    <n v="25"/>
  </r>
  <r>
    <x v="0"/>
    <n v="58"/>
    <n v="1.1999999999999999E-3"/>
    <n v="30"/>
    <n v="30"/>
  </r>
  <r>
    <x v="0"/>
    <n v="35"/>
    <n v="1.5E-3"/>
    <n v="37.5"/>
    <n v="37.5"/>
  </r>
  <r>
    <x v="0"/>
    <n v="32"/>
    <n v="1.5E-3"/>
    <n v="37.5"/>
    <n v="37.5"/>
  </r>
  <r>
    <x v="0"/>
    <n v="29"/>
    <n v="1E-3"/>
    <n v="25"/>
    <n v="25"/>
  </r>
  <r>
    <x v="1"/>
    <n v="52"/>
    <n v="1.1999999999999999E-3"/>
    <n v="36"/>
    <n v="36"/>
  </r>
  <r>
    <x v="1"/>
    <n v="29"/>
    <n v="1E-3"/>
    <n v="30"/>
    <n v="30"/>
  </r>
  <r>
    <x v="0"/>
    <n v="55"/>
    <n v="1.1999999999999999E-3"/>
    <n v="30"/>
    <n v="30"/>
  </r>
  <r>
    <x v="0"/>
    <n v="55"/>
    <n v="1.1999999999999999E-3"/>
    <n v="30"/>
    <n v="30"/>
  </r>
  <r>
    <x v="1"/>
    <n v="36"/>
    <n v="1.5E-3"/>
    <n v="45"/>
    <n v="45"/>
  </r>
  <r>
    <x v="1"/>
    <n v="55"/>
    <n v="1.1999999999999999E-3"/>
    <n v="36"/>
    <n v="36"/>
  </r>
  <r>
    <x v="0"/>
    <n v="39"/>
    <n v="1.5E-3"/>
    <n v="37.5"/>
    <n v="37.5"/>
  </r>
  <r>
    <x v="1"/>
    <n v="72"/>
    <n v="1.1999999999999999E-3"/>
    <n v="36"/>
    <n v="85"/>
  </r>
  <r>
    <x v="1"/>
    <n v="27"/>
    <n v="1E-3"/>
    <n v="30"/>
    <n v="30"/>
  </r>
  <r>
    <x v="1"/>
    <n v="52"/>
    <n v="1.1999999999999999E-3"/>
    <n v="36"/>
    <n v="36"/>
  </r>
  <r>
    <x v="0"/>
    <n v="39"/>
    <n v="1.5E-3"/>
    <n v="37.5"/>
    <n v="37.5"/>
  </r>
  <r>
    <x v="1"/>
    <n v="59"/>
    <n v="1.1999999999999999E-3"/>
    <n v="36"/>
    <n v="36"/>
  </r>
  <r>
    <x v="0"/>
    <n v="23"/>
    <n v="1E-3"/>
    <n v="25"/>
    <n v="25"/>
  </r>
  <r>
    <x v="1"/>
    <n v="28"/>
    <n v="1E-3"/>
    <n v="30"/>
    <n v="30"/>
  </r>
  <r>
    <x v="0"/>
    <n v="71"/>
    <n v="1.1999999999999999E-3"/>
    <n v="30"/>
    <n v="79"/>
  </r>
  <r>
    <x v="1"/>
    <n v="39"/>
    <n v="1.5E-3"/>
    <n v="45"/>
    <n v="45"/>
  </r>
  <r>
    <x v="1"/>
    <n v="27"/>
    <n v="1E-3"/>
    <n v="30"/>
    <n v="30"/>
  </r>
  <r>
    <x v="0"/>
    <n v="38"/>
    <n v="1.5E-3"/>
    <n v="37.5"/>
    <n v="37.5"/>
  </r>
  <r>
    <x v="1"/>
    <n v="33"/>
    <n v="1.5E-3"/>
    <n v="45"/>
    <n v="45"/>
  </r>
  <r>
    <x v="0"/>
    <n v="23"/>
    <n v="1E-3"/>
    <n v="25"/>
    <n v="25"/>
  </r>
  <r>
    <x v="0"/>
    <n v="43"/>
    <n v="1.5E-3"/>
    <n v="37.5"/>
    <n v="37.5"/>
  </r>
  <r>
    <x v="0"/>
    <n v="58"/>
    <n v="1.1999999999999999E-3"/>
    <n v="30"/>
    <n v="30"/>
  </r>
  <r>
    <x v="1"/>
    <n v="48"/>
    <n v="1.1999999999999999E-3"/>
    <n v="36"/>
    <n v="36"/>
  </r>
  <r>
    <x v="1"/>
    <n v="61"/>
    <n v="1.1999999999999999E-3"/>
    <n v="36"/>
    <n v="85"/>
  </r>
  <r>
    <x v="0"/>
    <n v="73"/>
    <n v="1.1999999999999999E-3"/>
    <n v="30"/>
    <n v="79"/>
  </r>
  <r>
    <x v="0"/>
    <n v="66"/>
    <n v="1.1999999999999999E-3"/>
    <n v="30"/>
    <n v="79"/>
  </r>
  <r>
    <x v="0"/>
    <n v="23"/>
    <n v="1E-3"/>
    <n v="25"/>
    <n v="25"/>
  </r>
  <r>
    <x v="0"/>
    <n v="32"/>
    <n v="1.5E-3"/>
    <n v="37.5"/>
    <n v="37.5"/>
  </r>
  <r>
    <x v="1"/>
    <n v="55"/>
    <n v="1.1999999999999999E-3"/>
    <n v="36"/>
    <n v="36"/>
  </r>
  <r>
    <x v="0"/>
    <n v="64"/>
    <n v="1.1999999999999999E-3"/>
    <n v="30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FC484-CC00-46FB-9B3B-B847C14C9961}" name="Tabela przestawna1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6" firstHeaderRow="1" firstDataRow="1" firstDataCol="1"/>
  <pivotFields count="7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miesiąc urodzenia" fld="4" subtotal="countNums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3A8BE-1CF1-4907-9F29-95721AC08B7D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axis="axisRow" dataField="1" showAll="0">
      <items count="127">
        <item x="5"/>
        <item x="28"/>
        <item x="108"/>
        <item x="39"/>
        <item x="27"/>
        <item x="94"/>
        <item x="47"/>
        <item x="114"/>
        <item x="58"/>
        <item x="96"/>
        <item x="6"/>
        <item x="32"/>
        <item x="115"/>
        <item x="42"/>
        <item x="50"/>
        <item x="59"/>
        <item x="9"/>
        <item x="99"/>
        <item x="23"/>
        <item x="83"/>
        <item x="11"/>
        <item x="44"/>
        <item x="30"/>
        <item x="75"/>
        <item x="103"/>
        <item x="124"/>
        <item x="64"/>
        <item x="70"/>
        <item x="90"/>
        <item x="116"/>
        <item x="17"/>
        <item x="79"/>
        <item x="0"/>
        <item x="93"/>
        <item x="76"/>
        <item x="104"/>
        <item x="109"/>
        <item x="69"/>
        <item x="117"/>
        <item x="3"/>
        <item x="68"/>
        <item x="74"/>
        <item x="31"/>
        <item x="111"/>
        <item x="110"/>
        <item x="86"/>
        <item x="113"/>
        <item x="107"/>
        <item x="87"/>
        <item x="65"/>
        <item x="10"/>
        <item x="121"/>
        <item x="98"/>
        <item x="29"/>
        <item x="88"/>
        <item x="43"/>
        <item x="20"/>
        <item x="40"/>
        <item x="106"/>
        <item x="41"/>
        <item x="19"/>
        <item x="14"/>
        <item x="71"/>
        <item x="95"/>
        <item x="48"/>
        <item x="91"/>
        <item x="12"/>
        <item x="112"/>
        <item x="51"/>
        <item x="22"/>
        <item x="118"/>
        <item x="80"/>
        <item x="85"/>
        <item x="7"/>
        <item x="52"/>
        <item x="18"/>
        <item x="2"/>
        <item x="125"/>
        <item x="62"/>
        <item x="82"/>
        <item x="53"/>
        <item x="49"/>
        <item x="33"/>
        <item x="4"/>
        <item x="73"/>
        <item x="16"/>
        <item x="38"/>
        <item x="54"/>
        <item x="57"/>
        <item x="102"/>
        <item x="84"/>
        <item x="15"/>
        <item x="21"/>
        <item x="119"/>
        <item x="45"/>
        <item x="101"/>
        <item x="37"/>
        <item x="35"/>
        <item x="13"/>
        <item x="1"/>
        <item x="120"/>
        <item x="61"/>
        <item x="81"/>
        <item x="24"/>
        <item x="66"/>
        <item x="72"/>
        <item x="26"/>
        <item x="36"/>
        <item x="78"/>
        <item x="77"/>
        <item x="60"/>
        <item x="34"/>
        <item x="100"/>
        <item x="56"/>
        <item x="25"/>
        <item x="123"/>
        <item x="97"/>
        <item x="8"/>
        <item x="105"/>
        <item x="67"/>
        <item x="63"/>
        <item x="55"/>
        <item x="89"/>
        <item x="46"/>
        <item x="92"/>
        <item x="122"/>
        <item t="default"/>
      </items>
    </pivotField>
    <pivotField numFmtId="14" showAll="0"/>
    <pivotField axis="axisRow" showAll="0">
      <items count="5">
        <item sd="0" x="2"/>
        <item sd="0" x="3"/>
        <item sd="0" x="0"/>
        <item sd="0" x="1"/>
        <item t="default"/>
      </items>
    </pivotField>
    <pivotField showAll="0"/>
    <pivotField showAll="0" defaultSubtotal="0"/>
    <pivotField showAll="0" defaultSubtota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Imie" fld="1" subtotal="count" baseField="0" baseItem="0"/>
  </dataFields>
  <pivotTableStyleInfo name="PivotStyleLight16" showRowHeaders="1" showColHeaders="1" showRowStripes="0" showColStripes="0" showLastColumn="1"/>
  <filters count="1">
    <filter fld="1" type="captionEndsWith" evalOrder="-1" id="2" stringValue1="a">
      <autoFilter ref="A1">
        <filterColumn colId="0">
          <customFilters>
            <customFilter val="*a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B4B82-7C2D-4D3E-B45D-012EC8A8B463}" name="Tabela przestawna5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7:R10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z kwota z bonuse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67C1143-F50A-40B7-8685-D6991594579D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BBF30-98C9-4FD3-8E9E-96C9A78567E4}" name="ubezpieczenia" displayName="ubezpieczenia" ref="A1:G332" tableType="queryTable" totalsRowShown="0">
  <autoFilter ref="A1:G332" xr:uid="{E8AF2C99-27A1-4F9E-94F9-0C2628C30BD1}"/>
  <tableColumns count="7">
    <tableColumn id="1" xr3:uid="{FC74C1DC-169D-492D-931E-664C7DA53D99}" uniqueName="1" name="Nazwisko" queryTableFieldId="1" dataDxfId="6"/>
    <tableColumn id="2" xr3:uid="{6643FFCB-EC94-424C-83F3-B4E5CC3A286C}" uniqueName="2" name="Imie" queryTableFieldId="2" dataDxfId="5"/>
    <tableColumn id="3" xr3:uid="{BF67CFB6-2638-4462-868D-40F0B49BEBE1}" uniqueName="3" name="Data_urodz" queryTableFieldId="3" dataDxfId="4"/>
    <tableColumn id="4" xr3:uid="{17577EA8-6F14-4825-8B86-923BA26B05F6}" uniqueName="4" name="Miejsce_zamieszkania" queryTableFieldId="4" dataDxfId="3"/>
    <tableColumn id="5" xr3:uid="{F9C64877-9CB5-4E8F-B88F-259259FEE59D}" uniqueName="5" name="miesiąc urodzenia" queryTableFieldId="5" dataDxfId="2">
      <calculatedColumnFormula>MONTH(ubezpieczenia[[#This Row],[Data_urodz]])</calculatedColumnFormula>
    </tableColumn>
    <tableColumn id="6" xr3:uid="{DA394EA0-FC81-4AE2-976D-F524A9263E2B}" uniqueName="6" name="plec" queryTableFieldId="6" dataDxfId="1">
      <calculatedColumnFormula>IF(RIGHT(ubezpieczenia[[#This Row],[Imie]],1)="a","K","M")</calculatedColumnFormula>
    </tableColumn>
    <tableColumn id="7" xr3:uid="{B8D454B5-8B2C-476C-AE6D-F9DA0C17F81B}" uniqueName="7" name="wiek" queryTableFieldId="7" dataDxfId="0">
      <calculatedColumnFormula>RIGHT(ubezpieczenia[[#This Row],[Data_urodz]],4)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6199-BDD3-4CE7-A19F-986E583F4741}">
  <dimension ref="A3:B16"/>
  <sheetViews>
    <sheetView workbookViewId="0">
      <selection activeCell="D18" sqref="D18"/>
    </sheetView>
  </sheetViews>
  <sheetFormatPr defaultRowHeight="15" x14ac:dyDescent="0.25"/>
  <cols>
    <col min="1" max="1" width="17.7109375" bestFit="1" customWidth="1"/>
    <col min="2" max="2" width="24.42578125" bestFit="1" customWidth="1"/>
  </cols>
  <sheetData>
    <row r="3" spans="1:2" x14ac:dyDescent="0.25">
      <c r="A3" s="3" t="s">
        <v>433</v>
      </c>
      <c r="B3" t="s">
        <v>435</v>
      </c>
    </row>
    <row r="4" spans="1:2" x14ac:dyDescent="0.25">
      <c r="A4" s="4">
        <v>1</v>
      </c>
      <c r="B4" s="1">
        <v>26</v>
      </c>
    </row>
    <row r="5" spans="1:2" x14ac:dyDescent="0.25">
      <c r="A5" s="4">
        <v>2</v>
      </c>
      <c r="B5" s="1">
        <v>22</v>
      </c>
    </row>
    <row r="6" spans="1:2" x14ac:dyDescent="0.25">
      <c r="A6" s="4">
        <v>3</v>
      </c>
      <c r="B6" s="1">
        <v>30</v>
      </c>
    </row>
    <row r="7" spans="1:2" x14ac:dyDescent="0.25">
      <c r="A7" s="4">
        <v>4</v>
      </c>
      <c r="B7" s="1">
        <v>27</v>
      </c>
    </row>
    <row r="8" spans="1:2" x14ac:dyDescent="0.25">
      <c r="A8" s="4">
        <v>5</v>
      </c>
      <c r="B8" s="1">
        <v>25</v>
      </c>
    </row>
    <row r="9" spans="1:2" x14ac:dyDescent="0.25">
      <c r="A9" s="4">
        <v>6</v>
      </c>
      <c r="B9" s="1">
        <v>31</v>
      </c>
    </row>
    <row r="10" spans="1:2" x14ac:dyDescent="0.25">
      <c r="A10" s="4">
        <v>7</v>
      </c>
      <c r="B10" s="1">
        <v>33</v>
      </c>
    </row>
    <row r="11" spans="1:2" x14ac:dyDescent="0.25">
      <c r="A11" s="4">
        <v>8</v>
      </c>
      <c r="B11" s="1">
        <v>19</v>
      </c>
    </row>
    <row r="12" spans="1:2" x14ac:dyDescent="0.25">
      <c r="A12" s="4">
        <v>9</v>
      </c>
      <c r="B12" s="1">
        <v>29</v>
      </c>
    </row>
    <row r="13" spans="1:2" x14ac:dyDescent="0.25">
      <c r="A13" s="4">
        <v>10</v>
      </c>
      <c r="B13" s="1">
        <v>32</v>
      </c>
    </row>
    <row r="14" spans="1:2" x14ac:dyDescent="0.25">
      <c r="A14" s="4">
        <v>11</v>
      </c>
      <c r="B14" s="1">
        <v>28</v>
      </c>
    </row>
    <row r="15" spans="1:2" x14ac:dyDescent="0.25">
      <c r="A15" s="4">
        <v>12</v>
      </c>
      <c r="B15" s="1">
        <v>29</v>
      </c>
    </row>
    <row r="16" spans="1:2" x14ac:dyDescent="0.25">
      <c r="A16" s="4" t="s">
        <v>434</v>
      </c>
      <c r="B16" s="1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0617-48C2-40B6-8949-B715A642B086}">
  <dimension ref="A3:B8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3.140625" bestFit="1" customWidth="1"/>
  </cols>
  <sheetData>
    <row r="3" spans="1:2" x14ac:dyDescent="0.25">
      <c r="A3" s="3" t="s">
        <v>433</v>
      </c>
      <c r="B3" t="s">
        <v>436</v>
      </c>
    </row>
    <row r="4" spans="1:2" x14ac:dyDescent="0.25">
      <c r="A4" s="4" t="s">
        <v>12</v>
      </c>
      <c r="B4" s="1">
        <v>97</v>
      </c>
    </row>
    <row r="5" spans="1:2" x14ac:dyDescent="0.25">
      <c r="A5" s="4" t="s">
        <v>40</v>
      </c>
      <c r="B5" s="1">
        <v>20</v>
      </c>
    </row>
    <row r="6" spans="1:2" x14ac:dyDescent="0.25">
      <c r="A6" s="4" t="s">
        <v>6</v>
      </c>
      <c r="B6" s="1">
        <v>59</v>
      </c>
    </row>
    <row r="7" spans="1:2" x14ac:dyDescent="0.25">
      <c r="A7" s="4" t="s">
        <v>9</v>
      </c>
      <c r="B7" s="1">
        <v>24</v>
      </c>
    </row>
    <row r="8" spans="1:2" x14ac:dyDescent="0.25">
      <c r="A8" s="4" t="s">
        <v>434</v>
      </c>
      <c r="B8" s="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B7AF-DB9A-4F3C-91D2-5FC275948606}">
  <dimension ref="A1:H332"/>
  <sheetViews>
    <sheetView topLeftCell="B1" zoomScale="115" zoomScaleNormal="115" workbookViewId="0">
      <selection activeCell="G2" sqref="G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5" max="5" width="16.7109375" customWidth="1"/>
    <col min="7" max="7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437</v>
      </c>
      <c r="G1" t="s">
        <v>438</v>
      </c>
    </row>
    <row r="2" spans="1:8" x14ac:dyDescent="0.25">
      <c r="A2" s="1" t="s">
        <v>4</v>
      </c>
      <c r="B2" s="1" t="s">
        <v>5</v>
      </c>
      <c r="C2" s="2">
        <v>22190</v>
      </c>
      <c r="D2" s="1" t="s">
        <v>6</v>
      </c>
      <c r="E2" s="1">
        <f>MONTH(ubezpieczenia[[#This Row],[Data_urodz]])</f>
        <v>10</v>
      </c>
      <c r="F2" s="1" t="str">
        <f>IF(RIGHT(ubezpieczenia[[#This Row],[Imie]],1)="a","K","M")</f>
        <v>K</v>
      </c>
      <c r="G2" s="2" t="str">
        <f>RIGHT(ubezpieczenia[[#This Row],[Data_urodz]],4)</f>
        <v>2190</v>
      </c>
      <c r="H2" s="2"/>
    </row>
    <row r="3" spans="1:8" x14ac:dyDescent="0.25">
      <c r="A3" s="1" t="s">
        <v>7</v>
      </c>
      <c r="B3" s="1" t="s">
        <v>8</v>
      </c>
      <c r="C3" s="2">
        <v>30952</v>
      </c>
      <c r="D3" s="1" t="s">
        <v>9</v>
      </c>
      <c r="E3" s="1">
        <f>MONTH(ubezpieczenia[[#This Row],[Data_urodz]])</f>
        <v>9</v>
      </c>
      <c r="F3" s="1" t="str">
        <f>IF(RIGHT(ubezpieczenia[[#This Row],[Imie]],1)="a","K","M")</f>
        <v>M</v>
      </c>
      <c r="G3" s="2" t="str">
        <f>RIGHT(ubezpieczenia[[#This Row],[Data_urodz]],4)</f>
        <v>0952</v>
      </c>
    </row>
    <row r="4" spans="1:8" x14ac:dyDescent="0.25">
      <c r="A4" s="1" t="s">
        <v>10</v>
      </c>
      <c r="B4" s="1" t="s">
        <v>11</v>
      </c>
      <c r="C4" s="2">
        <v>24753</v>
      </c>
      <c r="D4" s="1" t="s">
        <v>12</v>
      </c>
      <c r="E4" s="1">
        <f>MONTH(ubezpieczenia[[#This Row],[Data_urodz]])</f>
        <v>10</v>
      </c>
      <c r="F4" s="1" t="str">
        <f>IF(RIGHT(ubezpieczenia[[#This Row],[Imie]],1)="a","K","M")</f>
        <v>K</v>
      </c>
      <c r="G4" s="2" t="str">
        <f>RIGHT(ubezpieczenia[[#This Row],[Data_urodz]],4)</f>
        <v>4753</v>
      </c>
    </row>
    <row r="5" spans="1:8" x14ac:dyDescent="0.25">
      <c r="A5" s="1" t="s">
        <v>13</v>
      </c>
      <c r="B5" s="1" t="s">
        <v>14</v>
      </c>
      <c r="C5" s="2">
        <v>31544</v>
      </c>
      <c r="D5" s="1" t="s">
        <v>9</v>
      </c>
      <c r="E5" s="1">
        <f>MONTH(ubezpieczenia[[#This Row],[Data_urodz]])</f>
        <v>5</v>
      </c>
      <c r="F5" s="1" t="str">
        <f>IF(RIGHT(ubezpieczenia[[#This Row],[Imie]],1)="a","K","M")</f>
        <v>M</v>
      </c>
      <c r="G5" s="2" t="str">
        <f>RIGHT(ubezpieczenia[[#This Row],[Data_urodz]],4)</f>
        <v>1544</v>
      </c>
    </row>
    <row r="6" spans="1:8" x14ac:dyDescent="0.25">
      <c r="A6" s="1" t="s">
        <v>15</v>
      </c>
      <c r="B6" s="1" t="s">
        <v>16</v>
      </c>
      <c r="C6" s="2">
        <v>22780</v>
      </c>
      <c r="D6" s="1" t="s">
        <v>9</v>
      </c>
      <c r="E6" s="1">
        <f>MONTH(ubezpieczenia[[#This Row],[Data_urodz]])</f>
        <v>5</v>
      </c>
      <c r="F6" s="1" t="str">
        <f>IF(RIGHT(ubezpieczenia[[#This Row],[Imie]],1)="a","K","M")</f>
        <v>K</v>
      </c>
      <c r="G6" s="2" t="str">
        <f>RIGHT(ubezpieczenia[[#This Row],[Data_urodz]],4)</f>
        <v>2780</v>
      </c>
    </row>
    <row r="7" spans="1:8" x14ac:dyDescent="0.25">
      <c r="A7" s="1" t="s">
        <v>17</v>
      </c>
      <c r="B7" s="1" t="s">
        <v>18</v>
      </c>
      <c r="C7" s="2">
        <v>31694</v>
      </c>
      <c r="D7" s="1" t="s">
        <v>12</v>
      </c>
      <c r="E7" s="1">
        <f>MONTH(ubezpieczenia[[#This Row],[Data_urodz]])</f>
        <v>10</v>
      </c>
      <c r="F7" s="1" t="str">
        <f>IF(RIGHT(ubezpieczenia[[#This Row],[Imie]],1)="a","K","M")</f>
        <v>M</v>
      </c>
      <c r="G7" s="2" t="str">
        <f>RIGHT(ubezpieczenia[[#This Row],[Data_urodz]],4)</f>
        <v>1694</v>
      </c>
    </row>
    <row r="8" spans="1:8" x14ac:dyDescent="0.25">
      <c r="A8" s="1" t="s">
        <v>19</v>
      </c>
      <c r="B8" s="1" t="s">
        <v>20</v>
      </c>
      <c r="C8" s="2">
        <v>33569</v>
      </c>
      <c r="D8" s="1" t="s">
        <v>6</v>
      </c>
      <c r="E8" s="1">
        <f>MONTH(ubezpieczenia[[#This Row],[Data_urodz]])</f>
        <v>11</v>
      </c>
      <c r="F8" s="1" t="str">
        <f>IF(RIGHT(ubezpieczenia[[#This Row],[Imie]],1)="a","K","M")</f>
        <v>K</v>
      </c>
      <c r="G8" s="2" t="str">
        <f>RIGHT(ubezpieczenia[[#This Row],[Data_urodz]],4)</f>
        <v>3569</v>
      </c>
    </row>
    <row r="9" spans="1:8" x14ac:dyDescent="0.25">
      <c r="A9" s="1" t="s">
        <v>21</v>
      </c>
      <c r="B9" s="1" t="s">
        <v>22</v>
      </c>
      <c r="C9" s="2">
        <v>30372</v>
      </c>
      <c r="D9" s="1" t="s">
        <v>6</v>
      </c>
      <c r="E9" s="1">
        <f>MONTH(ubezpieczenia[[#This Row],[Data_urodz]])</f>
        <v>2</v>
      </c>
      <c r="F9" s="1" t="str">
        <f>IF(RIGHT(ubezpieczenia[[#This Row],[Imie]],1)="a","K","M")</f>
        <v>K</v>
      </c>
      <c r="G9" s="2" t="str">
        <f>RIGHT(ubezpieczenia[[#This Row],[Data_urodz]],4)</f>
        <v>0372</v>
      </c>
    </row>
    <row r="10" spans="1:8" x14ac:dyDescent="0.25">
      <c r="A10" s="1" t="s">
        <v>23</v>
      </c>
      <c r="B10" s="1" t="s">
        <v>8</v>
      </c>
      <c r="C10" s="2">
        <v>33568</v>
      </c>
      <c r="D10" s="1" t="s">
        <v>6</v>
      </c>
      <c r="E10" s="1">
        <f>MONTH(ubezpieczenia[[#This Row],[Data_urodz]])</f>
        <v>11</v>
      </c>
      <c r="F10" s="1" t="str">
        <f>IF(RIGHT(ubezpieczenia[[#This Row],[Imie]],1)="a","K","M")</f>
        <v>M</v>
      </c>
      <c r="G10" s="2" t="str">
        <f>RIGHT(ubezpieczenia[[#This Row],[Data_urodz]],4)</f>
        <v>3568</v>
      </c>
    </row>
    <row r="11" spans="1:8" x14ac:dyDescent="0.25">
      <c r="A11" s="1" t="s">
        <v>24</v>
      </c>
      <c r="B11" s="1" t="s">
        <v>25</v>
      </c>
      <c r="C11" s="2">
        <v>31111</v>
      </c>
      <c r="D11" s="1" t="s">
        <v>6</v>
      </c>
      <c r="E11" s="1">
        <f>MONTH(ubezpieczenia[[#This Row],[Data_urodz]])</f>
        <v>3</v>
      </c>
      <c r="F11" s="1" t="str">
        <f>IF(RIGHT(ubezpieczenia[[#This Row],[Imie]],1)="a","K","M")</f>
        <v>K</v>
      </c>
      <c r="G11" s="2" t="str">
        <f>RIGHT(ubezpieczenia[[#This Row],[Data_urodz]],4)</f>
        <v>1111</v>
      </c>
    </row>
    <row r="12" spans="1:8" x14ac:dyDescent="0.25">
      <c r="A12" s="1" t="s">
        <v>26</v>
      </c>
      <c r="B12" s="1" t="s">
        <v>27</v>
      </c>
      <c r="C12" s="2">
        <v>17347</v>
      </c>
      <c r="D12" s="1" t="s">
        <v>6</v>
      </c>
      <c r="E12" s="1">
        <f>MONTH(ubezpieczenia[[#This Row],[Data_urodz]])</f>
        <v>6</v>
      </c>
      <c r="F12" s="1" t="str">
        <f>IF(RIGHT(ubezpieczenia[[#This Row],[Imie]],1)="a","K","M")</f>
        <v>M</v>
      </c>
      <c r="G12" s="2" t="str">
        <f>RIGHT(ubezpieczenia[[#This Row],[Data_urodz]],4)</f>
        <v>7347</v>
      </c>
    </row>
    <row r="13" spans="1:8" x14ac:dyDescent="0.25">
      <c r="A13" s="1" t="s">
        <v>28</v>
      </c>
      <c r="B13" s="1" t="s">
        <v>29</v>
      </c>
      <c r="C13" s="2">
        <v>33321</v>
      </c>
      <c r="D13" s="1" t="s">
        <v>12</v>
      </c>
      <c r="E13" s="1">
        <f>MONTH(ubezpieczenia[[#This Row],[Data_urodz]])</f>
        <v>3</v>
      </c>
      <c r="F13" s="1" t="str">
        <f>IF(RIGHT(ubezpieczenia[[#This Row],[Imie]],1)="a","K","M")</f>
        <v>M</v>
      </c>
      <c r="G13" s="2" t="str">
        <f>RIGHT(ubezpieczenia[[#This Row],[Data_urodz]],4)</f>
        <v>3321</v>
      </c>
    </row>
    <row r="14" spans="1:8" x14ac:dyDescent="0.25">
      <c r="A14" s="1" t="s">
        <v>30</v>
      </c>
      <c r="B14" s="1" t="s">
        <v>8</v>
      </c>
      <c r="C14" s="2">
        <v>26093</v>
      </c>
      <c r="D14" s="1" t="s">
        <v>12</v>
      </c>
      <c r="E14" s="1">
        <f>MONTH(ubezpieczenia[[#This Row],[Data_urodz]])</f>
        <v>6</v>
      </c>
      <c r="F14" s="1" t="str">
        <f>IF(RIGHT(ubezpieczenia[[#This Row],[Imie]],1)="a","K","M")</f>
        <v>M</v>
      </c>
      <c r="G14" s="2" t="str">
        <f>RIGHT(ubezpieczenia[[#This Row],[Data_urodz]],4)</f>
        <v>6093</v>
      </c>
    </row>
    <row r="15" spans="1:8" x14ac:dyDescent="0.25">
      <c r="A15" s="1" t="s">
        <v>31</v>
      </c>
      <c r="B15" s="1" t="s">
        <v>32</v>
      </c>
      <c r="C15" s="2">
        <v>17144</v>
      </c>
      <c r="D15" s="1" t="s">
        <v>12</v>
      </c>
      <c r="E15" s="1">
        <f>MONTH(ubezpieczenia[[#This Row],[Data_urodz]])</f>
        <v>12</v>
      </c>
      <c r="F15" s="1" t="str">
        <f>IF(RIGHT(ubezpieczenia[[#This Row],[Imie]],1)="a","K","M")</f>
        <v>M</v>
      </c>
      <c r="G15" s="2" t="str">
        <f>RIGHT(ubezpieczenia[[#This Row],[Data_urodz]],4)</f>
        <v>7144</v>
      </c>
    </row>
    <row r="16" spans="1:8" x14ac:dyDescent="0.25">
      <c r="A16" s="1" t="s">
        <v>33</v>
      </c>
      <c r="B16" s="1" t="s">
        <v>34</v>
      </c>
      <c r="C16" s="2">
        <v>26019</v>
      </c>
      <c r="D16" s="1" t="s">
        <v>12</v>
      </c>
      <c r="E16" s="1">
        <f>MONTH(ubezpieczenia[[#This Row],[Data_urodz]])</f>
        <v>3</v>
      </c>
      <c r="F16" s="1" t="str">
        <f>IF(RIGHT(ubezpieczenia[[#This Row],[Imie]],1)="a","K","M")</f>
        <v>M</v>
      </c>
      <c r="G16" s="2" t="str">
        <f>RIGHT(ubezpieczenia[[#This Row],[Data_urodz]],4)</f>
        <v>6019</v>
      </c>
    </row>
    <row r="17" spans="1:7" x14ac:dyDescent="0.25">
      <c r="A17" s="1" t="s">
        <v>35</v>
      </c>
      <c r="B17" s="1" t="s">
        <v>27</v>
      </c>
      <c r="C17" s="2">
        <v>30193</v>
      </c>
      <c r="D17" s="1" t="s">
        <v>6</v>
      </c>
      <c r="E17" s="1">
        <f>MONTH(ubezpieczenia[[#This Row],[Data_urodz]])</f>
        <v>8</v>
      </c>
      <c r="F17" s="1" t="str">
        <f>IF(RIGHT(ubezpieczenia[[#This Row],[Imie]],1)="a","K","M")</f>
        <v>M</v>
      </c>
      <c r="G17" s="2" t="str">
        <f>RIGHT(ubezpieczenia[[#This Row],[Data_urodz]],4)</f>
        <v>0193</v>
      </c>
    </row>
    <row r="18" spans="1:7" x14ac:dyDescent="0.25">
      <c r="A18" s="1" t="s">
        <v>36</v>
      </c>
      <c r="B18" s="1" t="s">
        <v>37</v>
      </c>
      <c r="C18" s="2">
        <v>29668</v>
      </c>
      <c r="D18" s="1" t="s">
        <v>9</v>
      </c>
      <c r="E18" s="1">
        <f>MONTH(ubezpieczenia[[#This Row],[Data_urodz]])</f>
        <v>3</v>
      </c>
      <c r="F18" s="1" t="str">
        <f>IF(RIGHT(ubezpieczenia[[#This Row],[Imie]],1)="a","K","M")</f>
        <v>K</v>
      </c>
      <c r="G18" s="2" t="str">
        <f>RIGHT(ubezpieczenia[[#This Row],[Data_urodz]],4)</f>
        <v>9668</v>
      </c>
    </row>
    <row r="19" spans="1:7" x14ac:dyDescent="0.25">
      <c r="A19" s="1" t="s">
        <v>38</v>
      </c>
      <c r="B19" s="1" t="s">
        <v>39</v>
      </c>
      <c r="C19" s="2">
        <v>34945</v>
      </c>
      <c r="D19" s="1" t="s">
        <v>40</v>
      </c>
      <c r="E19" s="1">
        <f>MONTH(ubezpieczenia[[#This Row],[Data_urodz]])</f>
        <v>9</v>
      </c>
      <c r="F19" s="1" t="str">
        <f>IF(RIGHT(ubezpieczenia[[#This Row],[Imie]],1)="a","K","M")</f>
        <v>K</v>
      </c>
      <c r="G19" s="2" t="str">
        <f>RIGHT(ubezpieczenia[[#This Row],[Data_urodz]],4)</f>
        <v>4945</v>
      </c>
    </row>
    <row r="20" spans="1:7" x14ac:dyDescent="0.25">
      <c r="A20" s="1" t="s">
        <v>41</v>
      </c>
      <c r="B20" s="1" t="s">
        <v>42</v>
      </c>
      <c r="C20" s="2">
        <v>23309</v>
      </c>
      <c r="D20" s="1" t="s">
        <v>9</v>
      </c>
      <c r="E20" s="1">
        <f>MONTH(ubezpieczenia[[#This Row],[Data_urodz]])</f>
        <v>10</v>
      </c>
      <c r="F20" s="1" t="str">
        <f>IF(RIGHT(ubezpieczenia[[#This Row],[Imie]],1)="a","K","M")</f>
        <v>K</v>
      </c>
      <c r="G20" s="2" t="str">
        <f>RIGHT(ubezpieczenia[[#This Row],[Data_urodz]],4)</f>
        <v>3309</v>
      </c>
    </row>
    <row r="21" spans="1:7" x14ac:dyDescent="0.25">
      <c r="A21" s="1" t="s">
        <v>43</v>
      </c>
      <c r="B21" s="1" t="s">
        <v>20</v>
      </c>
      <c r="C21" s="2">
        <v>16498</v>
      </c>
      <c r="D21" s="1" t="s">
        <v>6</v>
      </c>
      <c r="E21" s="1">
        <f>MONTH(ubezpieczenia[[#This Row],[Data_urodz]])</f>
        <v>3</v>
      </c>
      <c r="F21" s="1" t="str">
        <f>IF(RIGHT(ubezpieczenia[[#This Row],[Imie]],1)="a","K","M")</f>
        <v>K</v>
      </c>
      <c r="G21" s="2" t="str">
        <f>RIGHT(ubezpieczenia[[#This Row],[Data_urodz]],4)</f>
        <v>6498</v>
      </c>
    </row>
    <row r="22" spans="1:7" x14ac:dyDescent="0.25">
      <c r="A22" s="1" t="s">
        <v>44</v>
      </c>
      <c r="B22" s="1" t="s">
        <v>45</v>
      </c>
      <c r="C22" s="2">
        <v>19872</v>
      </c>
      <c r="D22" s="1" t="s">
        <v>12</v>
      </c>
      <c r="E22" s="1">
        <f>MONTH(ubezpieczenia[[#This Row],[Data_urodz]])</f>
        <v>5</v>
      </c>
      <c r="F22" s="1" t="str">
        <f>IF(RIGHT(ubezpieczenia[[#This Row],[Imie]],1)="a","K","M")</f>
        <v>K</v>
      </c>
      <c r="G22" s="2" t="str">
        <f>RIGHT(ubezpieczenia[[#This Row],[Data_urodz]],4)</f>
        <v>9872</v>
      </c>
    </row>
    <row r="23" spans="1:7" x14ac:dyDescent="0.25">
      <c r="A23" s="1" t="s">
        <v>46</v>
      </c>
      <c r="B23" s="1" t="s">
        <v>47</v>
      </c>
      <c r="C23" s="2">
        <v>26018</v>
      </c>
      <c r="D23" s="1" t="s">
        <v>6</v>
      </c>
      <c r="E23" s="1">
        <f>MONTH(ubezpieczenia[[#This Row],[Data_urodz]])</f>
        <v>3</v>
      </c>
      <c r="F23" s="1" t="str">
        <f>IF(RIGHT(ubezpieczenia[[#This Row],[Imie]],1)="a","K","M")</f>
        <v>K</v>
      </c>
      <c r="G23" s="2" t="str">
        <f>RIGHT(ubezpieczenia[[#This Row],[Data_urodz]],4)</f>
        <v>6018</v>
      </c>
    </row>
    <row r="24" spans="1:7" x14ac:dyDescent="0.25">
      <c r="A24" s="1" t="s">
        <v>48</v>
      </c>
      <c r="B24" s="1" t="s">
        <v>49</v>
      </c>
      <c r="C24" s="2">
        <v>25110</v>
      </c>
      <c r="D24" s="1" t="s">
        <v>40</v>
      </c>
      <c r="E24" s="1">
        <f>MONTH(ubezpieczenia[[#This Row],[Data_urodz]])</f>
        <v>9</v>
      </c>
      <c r="F24" s="1" t="str">
        <f>IF(RIGHT(ubezpieczenia[[#This Row],[Imie]],1)="a","K","M")</f>
        <v>M</v>
      </c>
      <c r="G24" s="2" t="str">
        <f>RIGHT(ubezpieczenia[[#This Row],[Data_urodz]],4)</f>
        <v>5110</v>
      </c>
    </row>
    <row r="25" spans="1:7" x14ac:dyDescent="0.25">
      <c r="A25" s="1" t="s">
        <v>50</v>
      </c>
      <c r="B25" s="1" t="s">
        <v>29</v>
      </c>
      <c r="C25" s="2">
        <v>33411</v>
      </c>
      <c r="D25" s="1" t="s">
        <v>9</v>
      </c>
      <c r="E25" s="1">
        <f>MONTH(ubezpieczenia[[#This Row],[Data_urodz]])</f>
        <v>6</v>
      </c>
      <c r="F25" s="1" t="str">
        <f>IF(RIGHT(ubezpieczenia[[#This Row],[Imie]],1)="a","K","M")</f>
        <v>M</v>
      </c>
      <c r="G25" s="2" t="str">
        <f>RIGHT(ubezpieczenia[[#This Row],[Data_urodz]],4)</f>
        <v>3411</v>
      </c>
    </row>
    <row r="26" spans="1:7" x14ac:dyDescent="0.25">
      <c r="A26" s="1" t="s">
        <v>51</v>
      </c>
      <c r="B26" s="1" t="s">
        <v>52</v>
      </c>
      <c r="C26" s="2">
        <v>30969</v>
      </c>
      <c r="D26" s="1" t="s">
        <v>12</v>
      </c>
      <c r="E26" s="1">
        <f>MONTH(ubezpieczenia[[#This Row],[Data_urodz]])</f>
        <v>10</v>
      </c>
      <c r="F26" s="1" t="str">
        <f>IF(RIGHT(ubezpieczenia[[#This Row],[Imie]],1)="a","K","M")</f>
        <v>K</v>
      </c>
      <c r="G26" s="2" t="str">
        <f>RIGHT(ubezpieczenia[[#This Row],[Data_urodz]],4)</f>
        <v>0969</v>
      </c>
    </row>
    <row r="27" spans="1:7" x14ac:dyDescent="0.25">
      <c r="A27" s="1" t="s">
        <v>53</v>
      </c>
      <c r="B27" s="1" t="s">
        <v>54</v>
      </c>
      <c r="C27" s="2">
        <v>19368</v>
      </c>
      <c r="D27" s="1" t="s">
        <v>12</v>
      </c>
      <c r="E27" s="1">
        <f>MONTH(ubezpieczenia[[#This Row],[Data_urodz]])</f>
        <v>1</v>
      </c>
      <c r="F27" s="1" t="str">
        <f>IF(RIGHT(ubezpieczenia[[#This Row],[Imie]],1)="a","K","M")</f>
        <v>K</v>
      </c>
      <c r="G27" s="2" t="str">
        <f>RIGHT(ubezpieczenia[[#This Row],[Data_urodz]],4)</f>
        <v>9368</v>
      </c>
    </row>
    <row r="28" spans="1:7" x14ac:dyDescent="0.25">
      <c r="A28" s="1" t="s">
        <v>55</v>
      </c>
      <c r="B28" s="1" t="s">
        <v>56</v>
      </c>
      <c r="C28" s="2">
        <v>23668</v>
      </c>
      <c r="D28" s="1" t="s">
        <v>40</v>
      </c>
      <c r="E28" s="1">
        <f>MONTH(ubezpieczenia[[#This Row],[Data_urodz]])</f>
        <v>10</v>
      </c>
      <c r="F28" s="1" t="str">
        <f>IF(RIGHT(ubezpieczenia[[#This Row],[Imie]],1)="a","K","M")</f>
        <v>K</v>
      </c>
      <c r="G28" s="2" t="str">
        <f>RIGHT(ubezpieczenia[[#This Row],[Data_urodz]],4)</f>
        <v>3668</v>
      </c>
    </row>
    <row r="29" spans="1:7" x14ac:dyDescent="0.25">
      <c r="A29" s="1" t="s">
        <v>57</v>
      </c>
      <c r="B29" s="1" t="s">
        <v>58</v>
      </c>
      <c r="C29" s="2">
        <v>19851</v>
      </c>
      <c r="D29" s="1" t="s">
        <v>12</v>
      </c>
      <c r="E29" s="1">
        <f>MONTH(ubezpieczenia[[#This Row],[Data_urodz]])</f>
        <v>5</v>
      </c>
      <c r="F29" s="1" t="str">
        <f>IF(RIGHT(ubezpieczenia[[#This Row],[Imie]],1)="a","K","M")</f>
        <v>M</v>
      </c>
      <c r="G29" s="2" t="str">
        <f>RIGHT(ubezpieczenia[[#This Row],[Data_urodz]],4)</f>
        <v>9851</v>
      </c>
    </row>
    <row r="30" spans="1:7" x14ac:dyDescent="0.25">
      <c r="A30" s="1" t="s">
        <v>59</v>
      </c>
      <c r="B30" s="1" t="s">
        <v>18</v>
      </c>
      <c r="C30" s="2">
        <v>17896</v>
      </c>
      <c r="D30" s="1" t="s">
        <v>9</v>
      </c>
      <c r="E30" s="1">
        <f>MONTH(ubezpieczenia[[#This Row],[Data_urodz]])</f>
        <v>12</v>
      </c>
      <c r="F30" s="1" t="str">
        <f>IF(RIGHT(ubezpieczenia[[#This Row],[Imie]],1)="a","K","M")</f>
        <v>M</v>
      </c>
      <c r="G30" s="2" t="str">
        <f>RIGHT(ubezpieczenia[[#This Row],[Data_urodz]],4)</f>
        <v>7896</v>
      </c>
    </row>
    <row r="31" spans="1:7" x14ac:dyDescent="0.25">
      <c r="A31" s="1" t="s">
        <v>60</v>
      </c>
      <c r="B31" s="1" t="s">
        <v>11</v>
      </c>
      <c r="C31" s="2">
        <v>25045</v>
      </c>
      <c r="D31" s="1" t="s">
        <v>12</v>
      </c>
      <c r="E31" s="1">
        <f>MONTH(ubezpieczenia[[#This Row],[Data_urodz]])</f>
        <v>7</v>
      </c>
      <c r="F31" s="1" t="str">
        <f>IF(RIGHT(ubezpieczenia[[#This Row],[Imie]],1)="a","K","M")</f>
        <v>K</v>
      </c>
      <c r="G31" s="2" t="str">
        <f>RIGHT(ubezpieczenia[[#This Row],[Data_urodz]],4)</f>
        <v>5045</v>
      </c>
    </row>
    <row r="32" spans="1:7" x14ac:dyDescent="0.25">
      <c r="A32" s="1" t="s">
        <v>61</v>
      </c>
      <c r="B32" s="1" t="s">
        <v>20</v>
      </c>
      <c r="C32" s="2">
        <v>18367</v>
      </c>
      <c r="D32" s="1" t="s">
        <v>12</v>
      </c>
      <c r="E32" s="1">
        <f>MONTH(ubezpieczenia[[#This Row],[Data_urodz]])</f>
        <v>4</v>
      </c>
      <c r="F32" s="1" t="str">
        <f>IF(RIGHT(ubezpieczenia[[#This Row],[Imie]],1)="a","K","M")</f>
        <v>K</v>
      </c>
      <c r="G32" s="2" t="str">
        <f>RIGHT(ubezpieczenia[[#This Row],[Data_urodz]],4)</f>
        <v>8367</v>
      </c>
    </row>
    <row r="33" spans="1:7" x14ac:dyDescent="0.25">
      <c r="A33" s="1" t="s">
        <v>62</v>
      </c>
      <c r="B33" s="1" t="s">
        <v>20</v>
      </c>
      <c r="C33" s="2">
        <v>21630</v>
      </c>
      <c r="D33" s="1" t="s">
        <v>6</v>
      </c>
      <c r="E33" s="1">
        <f>MONTH(ubezpieczenia[[#This Row],[Data_urodz]])</f>
        <v>3</v>
      </c>
      <c r="F33" s="1" t="str">
        <f>IF(RIGHT(ubezpieczenia[[#This Row],[Imie]],1)="a","K","M")</f>
        <v>K</v>
      </c>
      <c r="G33" s="2" t="str">
        <f>RIGHT(ubezpieczenia[[#This Row],[Data_urodz]],4)</f>
        <v>1630</v>
      </c>
    </row>
    <row r="34" spans="1:7" x14ac:dyDescent="0.25">
      <c r="A34" s="1" t="s">
        <v>63</v>
      </c>
      <c r="B34" s="1" t="s">
        <v>64</v>
      </c>
      <c r="C34" s="2">
        <v>16075</v>
      </c>
      <c r="D34" s="1" t="s">
        <v>40</v>
      </c>
      <c r="E34" s="1">
        <f>MONTH(ubezpieczenia[[#This Row],[Data_urodz]])</f>
        <v>1</v>
      </c>
      <c r="F34" s="1" t="str">
        <f>IF(RIGHT(ubezpieczenia[[#This Row],[Imie]],1)="a","K","M")</f>
        <v>K</v>
      </c>
      <c r="G34" s="2" t="str">
        <f>RIGHT(ubezpieczenia[[#This Row],[Data_urodz]],4)</f>
        <v>6075</v>
      </c>
    </row>
    <row r="35" spans="1:7" x14ac:dyDescent="0.25">
      <c r="A35" s="1" t="s">
        <v>65</v>
      </c>
      <c r="B35" s="1" t="s">
        <v>20</v>
      </c>
      <c r="C35" s="2">
        <v>30640</v>
      </c>
      <c r="D35" s="1" t="s">
        <v>6</v>
      </c>
      <c r="E35" s="1">
        <f>MONTH(ubezpieczenia[[#This Row],[Data_urodz]])</f>
        <v>11</v>
      </c>
      <c r="F35" s="1" t="str">
        <f>IF(RIGHT(ubezpieczenia[[#This Row],[Imie]],1)="a","K","M")</f>
        <v>K</v>
      </c>
      <c r="G35" s="2" t="str">
        <f>RIGHT(ubezpieczenia[[#This Row],[Data_urodz]],4)</f>
        <v>0640</v>
      </c>
    </row>
    <row r="36" spans="1:7" x14ac:dyDescent="0.25">
      <c r="A36" s="1" t="s">
        <v>66</v>
      </c>
      <c r="B36" s="1" t="s">
        <v>67</v>
      </c>
      <c r="C36" s="2">
        <v>21633</v>
      </c>
      <c r="D36" s="1" t="s">
        <v>12</v>
      </c>
      <c r="E36" s="1">
        <f>MONTH(ubezpieczenia[[#This Row],[Data_urodz]])</f>
        <v>3</v>
      </c>
      <c r="F36" s="1" t="str">
        <f>IF(RIGHT(ubezpieczenia[[#This Row],[Imie]],1)="a","K","M")</f>
        <v>M</v>
      </c>
      <c r="G36" s="2" t="str">
        <f>RIGHT(ubezpieczenia[[#This Row],[Data_urodz]],4)</f>
        <v>1633</v>
      </c>
    </row>
    <row r="37" spans="1:7" x14ac:dyDescent="0.25">
      <c r="A37" s="1" t="s">
        <v>68</v>
      </c>
      <c r="B37" s="1" t="s">
        <v>69</v>
      </c>
      <c r="C37" s="2">
        <v>22843</v>
      </c>
      <c r="D37" s="1" t="s">
        <v>6</v>
      </c>
      <c r="E37" s="1">
        <f>MONTH(ubezpieczenia[[#This Row],[Data_urodz]])</f>
        <v>7</v>
      </c>
      <c r="F37" s="1" t="str">
        <f>IF(RIGHT(ubezpieczenia[[#This Row],[Imie]],1)="a","K","M")</f>
        <v>M</v>
      </c>
      <c r="G37" s="2" t="str">
        <f>RIGHT(ubezpieczenia[[#This Row],[Data_urodz]],4)</f>
        <v>2843</v>
      </c>
    </row>
    <row r="38" spans="1:7" x14ac:dyDescent="0.25">
      <c r="A38" s="1" t="s">
        <v>70</v>
      </c>
      <c r="B38" s="1" t="s">
        <v>39</v>
      </c>
      <c r="C38" s="2">
        <v>22944</v>
      </c>
      <c r="D38" s="1" t="s">
        <v>12</v>
      </c>
      <c r="E38" s="1">
        <f>MONTH(ubezpieczenia[[#This Row],[Data_urodz]])</f>
        <v>10</v>
      </c>
      <c r="F38" s="1" t="str">
        <f>IF(RIGHT(ubezpieczenia[[#This Row],[Imie]],1)="a","K","M")</f>
        <v>K</v>
      </c>
      <c r="G38" s="2" t="str">
        <f>RIGHT(ubezpieczenia[[#This Row],[Data_urodz]],4)</f>
        <v>2944</v>
      </c>
    </row>
    <row r="39" spans="1:7" x14ac:dyDescent="0.25">
      <c r="A39" s="1" t="s">
        <v>71</v>
      </c>
      <c r="B39" s="1" t="s">
        <v>72</v>
      </c>
      <c r="C39" s="2">
        <v>28856</v>
      </c>
      <c r="D39" s="1" t="s">
        <v>6</v>
      </c>
      <c r="E39" s="1">
        <f>MONTH(ubezpieczenia[[#This Row],[Data_urodz]])</f>
        <v>1</v>
      </c>
      <c r="F39" s="1" t="str">
        <f>IF(RIGHT(ubezpieczenia[[#This Row],[Imie]],1)="a","K","M")</f>
        <v>M</v>
      </c>
      <c r="G39" s="2" t="str">
        <f>RIGHT(ubezpieczenia[[#This Row],[Data_urodz]],4)</f>
        <v>8856</v>
      </c>
    </row>
    <row r="40" spans="1:7" x14ac:dyDescent="0.25">
      <c r="A40" s="1" t="s">
        <v>73</v>
      </c>
      <c r="B40" s="1" t="s">
        <v>74</v>
      </c>
      <c r="C40" s="2">
        <v>27510</v>
      </c>
      <c r="D40" s="1" t="s">
        <v>9</v>
      </c>
      <c r="E40" s="1">
        <f>MONTH(ubezpieczenia[[#This Row],[Data_urodz]])</f>
        <v>4</v>
      </c>
      <c r="F40" s="1" t="str">
        <f>IF(RIGHT(ubezpieczenia[[#This Row],[Imie]],1)="a","K","M")</f>
        <v>K</v>
      </c>
      <c r="G40" s="2" t="str">
        <f>RIGHT(ubezpieczenia[[#This Row],[Data_urodz]],4)</f>
        <v>7510</v>
      </c>
    </row>
    <row r="41" spans="1:7" x14ac:dyDescent="0.25">
      <c r="A41" s="1" t="s">
        <v>75</v>
      </c>
      <c r="B41" s="1" t="s">
        <v>52</v>
      </c>
      <c r="C41" s="2">
        <v>24744</v>
      </c>
      <c r="D41" s="1" t="s">
        <v>12</v>
      </c>
      <c r="E41" s="1">
        <f>MONTH(ubezpieczenia[[#This Row],[Data_urodz]])</f>
        <v>9</v>
      </c>
      <c r="F41" s="1" t="str">
        <f>IF(RIGHT(ubezpieczenia[[#This Row],[Imie]],1)="a","K","M")</f>
        <v>K</v>
      </c>
      <c r="G41" s="2" t="str">
        <f>RIGHT(ubezpieczenia[[#This Row],[Data_urodz]],4)</f>
        <v>4744</v>
      </c>
    </row>
    <row r="42" spans="1:7" x14ac:dyDescent="0.25">
      <c r="A42" s="1" t="s">
        <v>76</v>
      </c>
      <c r="B42" s="1" t="s">
        <v>77</v>
      </c>
      <c r="C42" s="2">
        <v>26703</v>
      </c>
      <c r="D42" s="1" t="s">
        <v>40</v>
      </c>
      <c r="E42" s="1">
        <f>MONTH(ubezpieczenia[[#This Row],[Data_urodz]])</f>
        <v>2</v>
      </c>
      <c r="F42" s="1" t="str">
        <f>IF(RIGHT(ubezpieczenia[[#This Row],[Imie]],1)="a","K","M")</f>
        <v>M</v>
      </c>
      <c r="G42" s="2" t="str">
        <f>RIGHT(ubezpieczenia[[#This Row],[Data_urodz]],4)</f>
        <v>6703</v>
      </c>
    </row>
    <row r="43" spans="1:7" x14ac:dyDescent="0.25">
      <c r="A43" s="1" t="s">
        <v>78</v>
      </c>
      <c r="B43" s="1" t="s">
        <v>79</v>
      </c>
      <c r="C43" s="2">
        <v>18847</v>
      </c>
      <c r="D43" s="1" t="s">
        <v>6</v>
      </c>
      <c r="E43" s="1">
        <f>MONTH(ubezpieczenia[[#This Row],[Data_urodz]])</f>
        <v>8</v>
      </c>
      <c r="F43" s="1" t="str">
        <f>IF(RIGHT(ubezpieczenia[[#This Row],[Imie]],1)="a","K","M")</f>
        <v>K</v>
      </c>
      <c r="G43" s="2" t="str">
        <f>RIGHT(ubezpieczenia[[#This Row],[Data_urodz]],4)</f>
        <v>8847</v>
      </c>
    </row>
    <row r="44" spans="1:7" x14ac:dyDescent="0.25">
      <c r="A44" s="1" t="s">
        <v>80</v>
      </c>
      <c r="B44" s="1" t="s">
        <v>81</v>
      </c>
      <c r="C44" s="2">
        <v>33899</v>
      </c>
      <c r="D44" s="1" t="s">
        <v>12</v>
      </c>
      <c r="E44" s="1">
        <f>MONTH(ubezpieczenia[[#This Row],[Data_urodz]])</f>
        <v>10</v>
      </c>
      <c r="F44" s="1" t="str">
        <f>IF(RIGHT(ubezpieczenia[[#This Row],[Imie]],1)="a","K","M")</f>
        <v>K</v>
      </c>
      <c r="G44" s="2" t="str">
        <f>RIGHT(ubezpieczenia[[#This Row],[Data_urodz]],4)</f>
        <v>3899</v>
      </c>
    </row>
    <row r="45" spans="1:7" x14ac:dyDescent="0.25">
      <c r="A45" s="1" t="s">
        <v>82</v>
      </c>
      <c r="B45" s="1" t="s">
        <v>42</v>
      </c>
      <c r="C45" s="2">
        <v>34773</v>
      </c>
      <c r="D45" s="1" t="s">
        <v>12</v>
      </c>
      <c r="E45" s="1">
        <f>MONTH(ubezpieczenia[[#This Row],[Data_urodz]])</f>
        <v>3</v>
      </c>
      <c r="F45" s="1" t="str">
        <f>IF(RIGHT(ubezpieczenia[[#This Row],[Imie]],1)="a","K","M")</f>
        <v>K</v>
      </c>
      <c r="G45" s="2" t="str">
        <f>RIGHT(ubezpieczenia[[#This Row],[Data_urodz]],4)</f>
        <v>4773</v>
      </c>
    </row>
    <row r="46" spans="1:7" x14ac:dyDescent="0.25">
      <c r="A46" s="1" t="s">
        <v>83</v>
      </c>
      <c r="B46" s="1" t="s">
        <v>84</v>
      </c>
      <c r="C46" s="2">
        <v>28929</v>
      </c>
      <c r="D46" s="1" t="s">
        <v>6</v>
      </c>
      <c r="E46" s="1">
        <f>MONTH(ubezpieczenia[[#This Row],[Data_urodz]])</f>
        <v>3</v>
      </c>
      <c r="F46" s="1" t="str">
        <f>IF(RIGHT(ubezpieczenia[[#This Row],[Imie]],1)="a","K","M")</f>
        <v>K</v>
      </c>
      <c r="G46" s="2" t="str">
        <f>RIGHT(ubezpieczenia[[#This Row],[Data_urodz]],4)</f>
        <v>8929</v>
      </c>
    </row>
    <row r="47" spans="1:7" x14ac:dyDescent="0.25">
      <c r="A47" s="1" t="s">
        <v>85</v>
      </c>
      <c r="B47" s="1" t="s">
        <v>42</v>
      </c>
      <c r="C47" s="2">
        <v>17612</v>
      </c>
      <c r="D47" s="1" t="s">
        <v>40</v>
      </c>
      <c r="E47" s="1">
        <f>MONTH(ubezpieczenia[[#This Row],[Data_urodz]])</f>
        <v>3</v>
      </c>
      <c r="F47" s="1" t="str">
        <f>IF(RIGHT(ubezpieczenia[[#This Row],[Imie]],1)="a","K","M")</f>
        <v>K</v>
      </c>
      <c r="G47" s="2" t="str">
        <f>RIGHT(ubezpieczenia[[#This Row],[Data_urodz]],4)</f>
        <v>7612</v>
      </c>
    </row>
    <row r="48" spans="1:7" x14ac:dyDescent="0.25">
      <c r="A48" s="1" t="s">
        <v>86</v>
      </c>
      <c r="B48" s="1" t="s">
        <v>87</v>
      </c>
      <c r="C48" s="2">
        <v>26002</v>
      </c>
      <c r="D48" s="1" t="s">
        <v>12</v>
      </c>
      <c r="E48" s="1">
        <f>MONTH(ubezpieczenia[[#This Row],[Data_urodz]])</f>
        <v>3</v>
      </c>
      <c r="F48" s="1" t="str">
        <f>IF(RIGHT(ubezpieczenia[[#This Row],[Imie]],1)="a","K","M")</f>
        <v>M</v>
      </c>
      <c r="G48" s="2" t="str">
        <f>RIGHT(ubezpieczenia[[#This Row],[Data_urodz]],4)</f>
        <v>6002</v>
      </c>
    </row>
    <row r="49" spans="1:7" x14ac:dyDescent="0.25">
      <c r="A49" s="1" t="s">
        <v>88</v>
      </c>
      <c r="B49" s="1" t="s">
        <v>52</v>
      </c>
      <c r="C49" s="2">
        <v>17050</v>
      </c>
      <c r="D49" s="1" t="s">
        <v>12</v>
      </c>
      <c r="E49" s="1">
        <f>MONTH(ubezpieczenia[[#This Row],[Data_urodz]])</f>
        <v>9</v>
      </c>
      <c r="F49" s="1" t="str">
        <f>IF(RIGHT(ubezpieczenia[[#This Row],[Imie]],1)="a","K","M")</f>
        <v>K</v>
      </c>
      <c r="G49" s="2" t="str">
        <f>RIGHT(ubezpieczenia[[#This Row],[Data_urodz]],4)</f>
        <v>7050</v>
      </c>
    </row>
    <row r="50" spans="1:7" x14ac:dyDescent="0.25">
      <c r="A50" s="1" t="s">
        <v>89</v>
      </c>
      <c r="B50" s="1" t="s">
        <v>90</v>
      </c>
      <c r="C50" s="2">
        <v>17757</v>
      </c>
      <c r="D50" s="1" t="s">
        <v>6</v>
      </c>
      <c r="E50" s="1">
        <f>MONTH(ubezpieczenia[[#This Row],[Data_urodz]])</f>
        <v>8</v>
      </c>
      <c r="F50" s="1" t="str">
        <f>IF(RIGHT(ubezpieczenia[[#This Row],[Imie]],1)="a","K","M")</f>
        <v>M</v>
      </c>
      <c r="G50" s="2" t="str">
        <f>RIGHT(ubezpieczenia[[#This Row],[Data_urodz]],4)</f>
        <v>7757</v>
      </c>
    </row>
    <row r="51" spans="1:7" x14ac:dyDescent="0.25">
      <c r="A51" s="1" t="s">
        <v>91</v>
      </c>
      <c r="B51" s="1" t="s">
        <v>92</v>
      </c>
      <c r="C51" s="2">
        <v>30155</v>
      </c>
      <c r="D51" s="1" t="s">
        <v>6</v>
      </c>
      <c r="E51" s="1">
        <f>MONTH(ubezpieczenia[[#This Row],[Data_urodz]])</f>
        <v>7</v>
      </c>
      <c r="F51" s="1" t="str">
        <f>IF(RIGHT(ubezpieczenia[[#This Row],[Imie]],1)="a","K","M")</f>
        <v>M</v>
      </c>
      <c r="G51" s="2" t="str">
        <f>RIGHT(ubezpieczenia[[#This Row],[Data_urodz]],4)</f>
        <v>0155</v>
      </c>
    </row>
    <row r="52" spans="1:7" x14ac:dyDescent="0.25">
      <c r="A52" s="1" t="s">
        <v>93</v>
      </c>
      <c r="B52" s="1" t="s">
        <v>94</v>
      </c>
      <c r="C52" s="2">
        <v>22758</v>
      </c>
      <c r="D52" s="1" t="s">
        <v>40</v>
      </c>
      <c r="E52" s="1">
        <f>MONTH(ubezpieczenia[[#This Row],[Data_urodz]])</f>
        <v>4</v>
      </c>
      <c r="F52" s="1" t="str">
        <f>IF(RIGHT(ubezpieczenia[[#This Row],[Imie]],1)="a","K","M")</f>
        <v>M</v>
      </c>
      <c r="G52" s="2" t="str">
        <f>RIGHT(ubezpieczenia[[#This Row],[Data_urodz]],4)</f>
        <v>2758</v>
      </c>
    </row>
    <row r="53" spans="1:7" x14ac:dyDescent="0.25">
      <c r="A53" s="1" t="s">
        <v>95</v>
      </c>
      <c r="B53" s="1" t="s">
        <v>52</v>
      </c>
      <c r="C53" s="2">
        <v>17830</v>
      </c>
      <c r="D53" s="1" t="s">
        <v>6</v>
      </c>
      <c r="E53" s="1">
        <f>MONTH(ubezpieczenia[[#This Row],[Data_urodz]])</f>
        <v>10</v>
      </c>
      <c r="F53" s="1" t="str">
        <f>IF(RIGHT(ubezpieczenia[[#This Row],[Imie]],1)="a","K","M")</f>
        <v>K</v>
      </c>
      <c r="G53" s="2" t="str">
        <f>RIGHT(ubezpieczenia[[#This Row],[Data_urodz]],4)</f>
        <v>7830</v>
      </c>
    </row>
    <row r="54" spans="1:7" x14ac:dyDescent="0.25">
      <c r="A54" s="1" t="s">
        <v>96</v>
      </c>
      <c r="B54" s="1" t="s">
        <v>20</v>
      </c>
      <c r="C54" s="2">
        <v>16168</v>
      </c>
      <c r="D54" s="1" t="s">
        <v>6</v>
      </c>
      <c r="E54" s="1">
        <f>MONTH(ubezpieczenia[[#This Row],[Data_urodz]])</f>
        <v>4</v>
      </c>
      <c r="F54" s="1" t="str">
        <f>IF(RIGHT(ubezpieczenia[[#This Row],[Imie]],1)="a","K","M")</f>
        <v>K</v>
      </c>
      <c r="G54" s="2" t="str">
        <f>RIGHT(ubezpieczenia[[#This Row],[Data_urodz]],4)</f>
        <v>6168</v>
      </c>
    </row>
    <row r="55" spans="1:7" x14ac:dyDescent="0.25">
      <c r="A55" s="1" t="s">
        <v>97</v>
      </c>
      <c r="B55" s="1" t="s">
        <v>98</v>
      </c>
      <c r="C55" s="2">
        <v>32118</v>
      </c>
      <c r="D55" s="1" t="s">
        <v>6</v>
      </c>
      <c r="E55" s="1">
        <f>MONTH(ubezpieczenia[[#This Row],[Data_urodz]])</f>
        <v>12</v>
      </c>
      <c r="F55" s="1" t="str">
        <f>IF(RIGHT(ubezpieczenia[[#This Row],[Imie]],1)="a","K","M")</f>
        <v>M</v>
      </c>
      <c r="G55" s="2" t="str">
        <f>RIGHT(ubezpieczenia[[#This Row],[Data_urodz]],4)</f>
        <v>2118</v>
      </c>
    </row>
    <row r="56" spans="1:7" x14ac:dyDescent="0.25">
      <c r="A56" s="1" t="s">
        <v>99</v>
      </c>
      <c r="B56" s="1" t="s">
        <v>18</v>
      </c>
      <c r="C56" s="2">
        <v>20332</v>
      </c>
      <c r="D56" s="1" t="s">
        <v>12</v>
      </c>
      <c r="E56" s="1">
        <f>MONTH(ubezpieczenia[[#This Row],[Data_urodz]])</f>
        <v>8</v>
      </c>
      <c r="F56" s="1" t="str">
        <f>IF(RIGHT(ubezpieczenia[[#This Row],[Imie]],1)="a","K","M")</f>
        <v>M</v>
      </c>
      <c r="G56" s="2" t="str">
        <f>RIGHT(ubezpieczenia[[#This Row],[Data_urodz]],4)</f>
        <v>0332</v>
      </c>
    </row>
    <row r="57" spans="1:7" x14ac:dyDescent="0.25">
      <c r="A57" s="1" t="s">
        <v>100</v>
      </c>
      <c r="B57" s="1" t="s">
        <v>49</v>
      </c>
      <c r="C57" s="2">
        <v>19375</v>
      </c>
      <c r="D57" s="1" t="s">
        <v>6</v>
      </c>
      <c r="E57" s="1">
        <f>MONTH(ubezpieczenia[[#This Row],[Data_urodz]])</f>
        <v>1</v>
      </c>
      <c r="F57" s="1" t="str">
        <f>IF(RIGHT(ubezpieczenia[[#This Row],[Imie]],1)="a","K","M")</f>
        <v>M</v>
      </c>
      <c r="G57" s="2" t="str">
        <f>RIGHT(ubezpieczenia[[#This Row],[Data_urodz]],4)</f>
        <v>9375</v>
      </c>
    </row>
    <row r="58" spans="1:7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1">
        <f>MONTH(ubezpieczenia[[#This Row],[Data_urodz]])</f>
        <v>4</v>
      </c>
      <c r="F58" s="1" t="str">
        <f>IF(RIGHT(ubezpieczenia[[#This Row],[Imie]],1)="a","K","M")</f>
        <v>K</v>
      </c>
      <c r="G58" s="2" t="str">
        <f>RIGHT(ubezpieczenia[[#This Row],[Data_urodz]],4)</f>
        <v>4818</v>
      </c>
    </row>
    <row r="59" spans="1:7" x14ac:dyDescent="0.25">
      <c r="A59" s="1" t="s">
        <v>103</v>
      </c>
      <c r="B59" s="1" t="s">
        <v>16</v>
      </c>
      <c r="C59" s="2">
        <v>23775</v>
      </c>
      <c r="D59" s="1" t="s">
        <v>9</v>
      </c>
      <c r="E59" s="1">
        <f>MONTH(ubezpieczenia[[#This Row],[Data_urodz]])</f>
        <v>2</v>
      </c>
      <c r="F59" s="1" t="str">
        <f>IF(RIGHT(ubezpieczenia[[#This Row],[Imie]],1)="a","K","M")</f>
        <v>K</v>
      </c>
      <c r="G59" s="2" t="str">
        <f>RIGHT(ubezpieczenia[[#This Row],[Data_urodz]],4)</f>
        <v>3775</v>
      </c>
    </row>
    <row r="60" spans="1:7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1">
        <f>MONTH(ubezpieczenia[[#This Row],[Data_urodz]])</f>
        <v>5</v>
      </c>
      <c r="F60" s="1" t="str">
        <f>IF(RIGHT(ubezpieczenia[[#This Row],[Imie]],1)="a","K","M")</f>
        <v>K</v>
      </c>
      <c r="G60" s="2" t="str">
        <f>RIGHT(ubezpieczenia[[#This Row],[Data_urodz]],4)</f>
        <v>9371</v>
      </c>
    </row>
    <row r="61" spans="1:7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1">
        <f>MONTH(ubezpieczenia[[#This Row],[Data_urodz]])</f>
        <v>12</v>
      </c>
      <c r="F61" s="1" t="str">
        <f>IF(RIGHT(ubezpieczenia[[#This Row],[Imie]],1)="a","K","M")</f>
        <v>K</v>
      </c>
      <c r="G61" s="2" t="str">
        <f>RIGHT(ubezpieczenia[[#This Row],[Data_urodz]],4)</f>
        <v>7370</v>
      </c>
    </row>
    <row r="62" spans="1:7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1">
        <f>MONTH(ubezpieczenia[[#This Row],[Data_urodz]])</f>
        <v>2</v>
      </c>
      <c r="F62" s="1" t="str">
        <f>IF(RIGHT(ubezpieczenia[[#This Row],[Imie]],1)="a","K","M")</f>
        <v>M</v>
      </c>
      <c r="G62" s="2" t="str">
        <f>RIGHT(ubezpieczenia[[#This Row],[Data_urodz]],4)</f>
        <v>9032</v>
      </c>
    </row>
    <row r="63" spans="1:7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1">
        <f>MONTH(ubezpieczenia[[#This Row],[Data_urodz]])</f>
        <v>3</v>
      </c>
      <c r="F63" s="1" t="str">
        <f>IF(RIGHT(ubezpieczenia[[#This Row],[Imie]],1)="a","K","M")</f>
        <v>K</v>
      </c>
      <c r="G63" s="2" t="str">
        <f>RIGHT(ubezpieczenia[[#This Row],[Data_urodz]],4)</f>
        <v>7475</v>
      </c>
    </row>
    <row r="64" spans="1:7" x14ac:dyDescent="0.25">
      <c r="A64" s="1" t="s">
        <v>111</v>
      </c>
      <c r="B64" s="1" t="s">
        <v>52</v>
      </c>
      <c r="C64" s="2">
        <v>20719</v>
      </c>
      <c r="D64" s="1" t="s">
        <v>6</v>
      </c>
      <c r="E64" s="1">
        <f>MONTH(ubezpieczenia[[#This Row],[Data_urodz]])</f>
        <v>9</v>
      </c>
      <c r="F64" s="1" t="str">
        <f>IF(RIGHT(ubezpieczenia[[#This Row],[Imie]],1)="a","K","M")</f>
        <v>K</v>
      </c>
      <c r="G64" s="2" t="str">
        <f>RIGHT(ubezpieczenia[[#This Row],[Data_urodz]],4)</f>
        <v>0719</v>
      </c>
    </row>
    <row r="65" spans="1:7" x14ac:dyDescent="0.25">
      <c r="A65" s="1" t="s">
        <v>112</v>
      </c>
      <c r="B65" s="1" t="s">
        <v>8</v>
      </c>
      <c r="C65" s="2">
        <v>22206</v>
      </c>
      <c r="D65" s="1" t="s">
        <v>40</v>
      </c>
      <c r="E65" s="1">
        <f>MONTH(ubezpieczenia[[#This Row],[Data_urodz]])</f>
        <v>10</v>
      </c>
      <c r="F65" s="1" t="str">
        <f>IF(RIGHT(ubezpieczenia[[#This Row],[Imie]],1)="a","K","M")</f>
        <v>M</v>
      </c>
      <c r="G65" s="2" t="str">
        <f>RIGHT(ubezpieczenia[[#This Row],[Data_urodz]],4)</f>
        <v>2206</v>
      </c>
    </row>
    <row r="66" spans="1:7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1">
        <f>MONTH(ubezpieczenia[[#This Row],[Data_urodz]])</f>
        <v>7</v>
      </c>
      <c r="F66" s="1" t="str">
        <f>IF(RIGHT(ubezpieczenia[[#This Row],[Imie]],1)="a","K","M")</f>
        <v>M</v>
      </c>
      <c r="G66" s="2" t="str">
        <f>RIGHT(ubezpieczenia[[#This Row],[Data_urodz]],4)</f>
        <v>7376</v>
      </c>
    </row>
    <row r="67" spans="1:7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1">
        <f>MONTH(ubezpieczenia[[#This Row],[Data_urodz]])</f>
        <v>11</v>
      </c>
      <c r="F67" s="1" t="str">
        <f>IF(RIGHT(ubezpieczenia[[#This Row],[Imie]],1)="a","K","M")</f>
        <v>M</v>
      </c>
      <c r="G67" s="2" t="str">
        <f>RIGHT(ubezpieczenia[[#This Row],[Data_urodz]],4)</f>
        <v>4280</v>
      </c>
    </row>
    <row r="68" spans="1:7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1">
        <f>MONTH(ubezpieczenia[[#This Row],[Data_urodz]])</f>
        <v>9</v>
      </c>
      <c r="F68" s="1" t="str">
        <f>IF(RIGHT(ubezpieczenia[[#This Row],[Imie]],1)="a","K","M")</f>
        <v>M</v>
      </c>
      <c r="G68" s="2" t="str">
        <f>RIGHT(ubezpieczenia[[#This Row],[Data_urodz]],4)</f>
        <v>5821</v>
      </c>
    </row>
    <row r="69" spans="1:7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1">
        <f>MONTH(ubezpieczenia[[#This Row],[Data_urodz]])</f>
        <v>6</v>
      </c>
      <c r="F69" s="1" t="str">
        <f>IF(RIGHT(ubezpieczenia[[#This Row],[Imie]],1)="a","K","M")</f>
        <v>K</v>
      </c>
      <c r="G69" s="2" t="str">
        <f>RIGHT(ubezpieczenia[[#This Row],[Data_urodz]],4)</f>
        <v>0242</v>
      </c>
    </row>
    <row r="70" spans="1:7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1">
        <f>MONTH(ubezpieczenia[[#This Row],[Data_urodz]])</f>
        <v>7</v>
      </c>
      <c r="F70" s="1" t="str">
        <f>IF(RIGHT(ubezpieczenia[[#This Row],[Imie]],1)="a","K","M")</f>
        <v>K</v>
      </c>
      <c r="G70" s="2" t="str">
        <f>RIGHT(ubezpieczenia[[#This Row],[Data_urodz]],4)</f>
        <v>5415</v>
      </c>
    </row>
    <row r="71" spans="1:7" x14ac:dyDescent="0.25">
      <c r="A71" s="1" t="s">
        <v>119</v>
      </c>
      <c r="B71" s="1" t="s">
        <v>47</v>
      </c>
      <c r="C71" s="2">
        <v>19048</v>
      </c>
      <c r="D71" s="1" t="s">
        <v>9</v>
      </c>
      <c r="E71" s="1">
        <f>MONTH(ubezpieczenia[[#This Row],[Data_urodz]])</f>
        <v>2</v>
      </c>
      <c r="F71" s="1" t="str">
        <f>IF(RIGHT(ubezpieczenia[[#This Row],[Imie]],1)="a","K","M")</f>
        <v>K</v>
      </c>
      <c r="G71" s="2" t="str">
        <f>RIGHT(ubezpieczenia[[#This Row],[Data_urodz]],4)</f>
        <v>9048</v>
      </c>
    </row>
    <row r="72" spans="1:7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1">
        <f>MONTH(ubezpieczenia[[#This Row],[Data_urodz]])</f>
        <v>7</v>
      </c>
      <c r="F72" s="1" t="str">
        <f>IF(RIGHT(ubezpieczenia[[#This Row],[Imie]],1)="a","K","M")</f>
        <v>K</v>
      </c>
      <c r="G72" s="2" t="str">
        <f>RIGHT(ubezpieczenia[[#This Row],[Data_urodz]],4)</f>
        <v>8811</v>
      </c>
    </row>
    <row r="73" spans="1:7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1">
        <f>MONTH(ubezpieczenia[[#This Row],[Data_urodz]])</f>
        <v>9</v>
      </c>
      <c r="F73" s="1" t="str">
        <f>IF(RIGHT(ubezpieczenia[[#This Row],[Imie]],1)="a","K","M")</f>
        <v>K</v>
      </c>
      <c r="G73" s="2" t="str">
        <f>RIGHT(ubezpieczenia[[#This Row],[Data_urodz]],4)</f>
        <v>7072</v>
      </c>
    </row>
    <row r="74" spans="1:7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1">
        <f>MONTH(ubezpieczenia[[#This Row],[Data_urodz]])</f>
        <v>2</v>
      </c>
      <c r="F74" s="1" t="str">
        <f>IF(RIGHT(ubezpieczenia[[#This Row],[Imie]],1)="a","K","M")</f>
        <v>K</v>
      </c>
      <c r="G74" s="2" t="str">
        <f>RIGHT(ubezpieczenia[[#This Row],[Data_urodz]],4)</f>
        <v>3277</v>
      </c>
    </row>
    <row r="75" spans="1:7" x14ac:dyDescent="0.25">
      <c r="A75" s="1" t="s">
        <v>125</v>
      </c>
      <c r="B75" s="1" t="s">
        <v>79</v>
      </c>
      <c r="C75" s="2">
        <v>16987</v>
      </c>
      <c r="D75" s="1" t="s">
        <v>6</v>
      </c>
      <c r="E75" s="1">
        <f>MONTH(ubezpieczenia[[#This Row],[Data_urodz]])</f>
        <v>7</v>
      </c>
      <c r="F75" s="1" t="str">
        <f>IF(RIGHT(ubezpieczenia[[#This Row],[Imie]],1)="a","K","M")</f>
        <v>K</v>
      </c>
      <c r="G75" s="2" t="str">
        <f>RIGHT(ubezpieczenia[[#This Row],[Data_urodz]],4)</f>
        <v>6987</v>
      </c>
    </row>
    <row r="76" spans="1:7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1">
        <f>MONTH(ubezpieczenia[[#This Row],[Data_urodz]])</f>
        <v>6</v>
      </c>
      <c r="F76" s="1" t="str">
        <f>IF(RIGHT(ubezpieczenia[[#This Row],[Imie]],1)="a","K","M")</f>
        <v>M</v>
      </c>
      <c r="G76" s="2" t="str">
        <f>RIGHT(ubezpieczenia[[#This Row],[Data_urodz]],4)</f>
        <v>3408</v>
      </c>
    </row>
    <row r="77" spans="1:7" x14ac:dyDescent="0.25">
      <c r="A77" s="1" t="s">
        <v>110</v>
      </c>
      <c r="B77" s="1" t="s">
        <v>79</v>
      </c>
      <c r="C77" s="2">
        <v>25070</v>
      </c>
      <c r="D77" s="1" t="s">
        <v>6</v>
      </c>
      <c r="E77" s="1">
        <f>MONTH(ubezpieczenia[[#This Row],[Data_urodz]])</f>
        <v>8</v>
      </c>
      <c r="F77" s="1" t="str">
        <f>IF(RIGHT(ubezpieczenia[[#This Row],[Imie]],1)="a","K","M")</f>
        <v>K</v>
      </c>
      <c r="G77" s="2" t="str">
        <f>RIGHT(ubezpieczenia[[#This Row],[Data_urodz]],4)</f>
        <v>5070</v>
      </c>
    </row>
    <row r="78" spans="1:7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1">
        <f>MONTH(ubezpieczenia[[#This Row],[Data_urodz]])</f>
        <v>5</v>
      </c>
      <c r="F78" s="1" t="str">
        <f>IF(RIGHT(ubezpieczenia[[#This Row],[Imie]],1)="a","K","M")</f>
        <v>M</v>
      </c>
      <c r="G78" s="2" t="str">
        <f>RIGHT(ubezpieczenia[[#This Row],[Data_urodz]],4)</f>
        <v>4100</v>
      </c>
    </row>
    <row r="79" spans="1:7" x14ac:dyDescent="0.25">
      <c r="A79" s="1" t="s">
        <v>83</v>
      </c>
      <c r="B79" s="1" t="s">
        <v>52</v>
      </c>
      <c r="C79" s="2">
        <v>19522</v>
      </c>
      <c r="D79" s="1" t="s">
        <v>9</v>
      </c>
      <c r="E79" s="1">
        <f>MONTH(ubezpieczenia[[#This Row],[Data_urodz]])</f>
        <v>6</v>
      </c>
      <c r="F79" s="1" t="str">
        <f>IF(RIGHT(ubezpieczenia[[#This Row],[Imie]],1)="a","K","M")</f>
        <v>K</v>
      </c>
      <c r="G79" s="2" t="str">
        <f>RIGHT(ubezpieczenia[[#This Row],[Data_urodz]],4)</f>
        <v>9522</v>
      </c>
    </row>
    <row r="80" spans="1:7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1">
        <f>MONTH(ubezpieczenia[[#This Row],[Data_urodz]])</f>
        <v>9</v>
      </c>
      <c r="F80" s="1" t="str">
        <f>IF(RIGHT(ubezpieczenia[[#This Row],[Imie]],1)="a","K","M")</f>
        <v>K</v>
      </c>
      <c r="G80" s="2" t="str">
        <f>RIGHT(ubezpieczenia[[#This Row],[Data_urodz]],4)</f>
        <v>7284</v>
      </c>
    </row>
    <row r="81" spans="1:7" x14ac:dyDescent="0.25">
      <c r="A81" s="1" t="s">
        <v>132</v>
      </c>
      <c r="B81" s="1" t="s">
        <v>8</v>
      </c>
      <c r="C81" s="2">
        <v>27347</v>
      </c>
      <c r="D81" s="1" t="s">
        <v>12</v>
      </c>
      <c r="E81" s="1">
        <f>MONTH(ubezpieczenia[[#This Row],[Data_urodz]])</f>
        <v>11</v>
      </c>
      <c r="F81" s="1" t="str">
        <f>IF(RIGHT(ubezpieczenia[[#This Row],[Imie]],1)="a","K","M")</f>
        <v>M</v>
      </c>
      <c r="G81" s="2" t="str">
        <f>RIGHT(ubezpieczenia[[#This Row],[Data_urodz]],4)</f>
        <v>7347</v>
      </c>
    </row>
    <row r="82" spans="1:7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1">
        <f>MONTH(ubezpieczenia[[#This Row],[Data_urodz]])</f>
        <v>6</v>
      </c>
      <c r="F82" s="1" t="str">
        <f>IF(RIGHT(ubezpieczenia[[#This Row],[Imie]],1)="a","K","M")</f>
        <v>K</v>
      </c>
      <c r="G82" s="2" t="str">
        <f>RIGHT(ubezpieczenia[[#This Row],[Data_urodz]],4)</f>
        <v>0618</v>
      </c>
    </row>
    <row r="83" spans="1:7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1">
        <f>MONTH(ubezpieczenia[[#This Row],[Data_urodz]])</f>
        <v>9</v>
      </c>
      <c r="F83" s="1" t="str">
        <f>IF(RIGHT(ubezpieczenia[[#This Row],[Imie]],1)="a","K","M")</f>
        <v>K</v>
      </c>
      <c r="G83" s="2" t="str">
        <f>RIGHT(ubezpieczenia[[#This Row],[Data_urodz]],4)</f>
        <v>9256</v>
      </c>
    </row>
    <row r="84" spans="1:7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1">
        <f>MONTH(ubezpieczenia[[#This Row],[Data_urodz]])</f>
        <v>12</v>
      </c>
      <c r="F84" s="1" t="str">
        <f>IF(RIGHT(ubezpieczenia[[#This Row],[Imie]],1)="a","K","M")</f>
        <v>K</v>
      </c>
      <c r="G84" s="2" t="str">
        <f>RIGHT(ubezpieczenia[[#This Row],[Data_urodz]],4)</f>
        <v>1898</v>
      </c>
    </row>
    <row r="85" spans="1:7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1">
        <f>MONTH(ubezpieczenia[[#This Row],[Data_urodz]])</f>
        <v>3</v>
      </c>
      <c r="F85" s="1" t="str">
        <f>IF(RIGHT(ubezpieczenia[[#This Row],[Imie]],1)="a","K","M")</f>
        <v>M</v>
      </c>
      <c r="G85" s="2" t="str">
        <f>RIGHT(ubezpieczenia[[#This Row],[Data_urodz]],4)</f>
        <v>6873</v>
      </c>
    </row>
    <row r="86" spans="1:7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1">
        <f>MONTH(ubezpieczenia[[#This Row],[Data_urodz]])</f>
        <v>7</v>
      </c>
      <c r="F86" s="1" t="str">
        <f>IF(RIGHT(ubezpieczenia[[#This Row],[Imie]],1)="a","K","M")</f>
        <v>M</v>
      </c>
      <c r="G86" s="2" t="str">
        <f>RIGHT(ubezpieczenia[[#This Row],[Data_urodz]],4)</f>
        <v>4893</v>
      </c>
    </row>
    <row r="87" spans="1:7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1">
        <f>MONTH(ubezpieczenia[[#This Row],[Data_urodz]])</f>
        <v>11</v>
      </c>
      <c r="F87" s="1" t="str">
        <f>IF(RIGHT(ubezpieczenia[[#This Row],[Imie]],1)="a","K","M")</f>
        <v>K</v>
      </c>
      <c r="G87" s="2" t="str">
        <f>RIGHT(ubezpieczenia[[#This Row],[Data_urodz]],4)</f>
        <v>6028</v>
      </c>
    </row>
    <row r="88" spans="1:7" x14ac:dyDescent="0.25">
      <c r="A88" s="1" t="s">
        <v>144</v>
      </c>
      <c r="B88" s="1" t="s">
        <v>54</v>
      </c>
      <c r="C88" s="2">
        <v>33446</v>
      </c>
      <c r="D88" s="1" t="s">
        <v>6</v>
      </c>
      <c r="E88" s="1">
        <f>MONTH(ubezpieczenia[[#This Row],[Data_urodz]])</f>
        <v>7</v>
      </c>
      <c r="F88" s="1" t="str">
        <f>IF(RIGHT(ubezpieczenia[[#This Row],[Imie]],1)="a","K","M")</f>
        <v>K</v>
      </c>
      <c r="G88" s="2" t="str">
        <f>RIGHT(ubezpieczenia[[#This Row],[Data_urodz]],4)</f>
        <v>3446</v>
      </c>
    </row>
    <row r="89" spans="1:7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1">
        <f>MONTH(ubezpieczenia[[#This Row],[Data_urodz]])</f>
        <v>9</v>
      </c>
      <c r="F89" s="1" t="str">
        <f>IF(RIGHT(ubezpieczenia[[#This Row],[Imie]],1)="a","K","M")</f>
        <v>M</v>
      </c>
      <c r="G89" s="2" t="str">
        <f>RIGHT(ubezpieczenia[[#This Row],[Data_urodz]],4)</f>
        <v>8892</v>
      </c>
    </row>
    <row r="90" spans="1:7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1">
        <f>MONTH(ubezpieczenia[[#This Row],[Data_urodz]])</f>
        <v>3</v>
      </c>
      <c r="F90" s="1" t="str">
        <f>IF(RIGHT(ubezpieczenia[[#This Row],[Imie]],1)="a","K","M")</f>
        <v>K</v>
      </c>
      <c r="G90" s="2" t="str">
        <f>RIGHT(ubezpieczenia[[#This Row],[Data_urodz]],4)</f>
        <v>2219</v>
      </c>
    </row>
    <row r="91" spans="1:7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1">
        <f>MONTH(ubezpieczenia[[#This Row],[Data_urodz]])</f>
        <v>12</v>
      </c>
      <c r="F91" s="1" t="str">
        <f>IF(RIGHT(ubezpieczenia[[#This Row],[Imie]],1)="a","K","M")</f>
        <v>K</v>
      </c>
      <c r="G91" s="2" t="str">
        <f>RIGHT(ubezpieczenia[[#This Row],[Data_urodz]],4)</f>
        <v>1771</v>
      </c>
    </row>
    <row r="92" spans="1:7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1">
        <f>MONTH(ubezpieczenia[[#This Row],[Data_urodz]])</f>
        <v>11</v>
      </c>
      <c r="F92" s="1" t="str">
        <f>IF(RIGHT(ubezpieczenia[[#This Row],[Imie]],1)="a","K","M")</f>
        <v>K</v>
      </c>
      <c r="G92" s="2" t="str">
        <f>RIGHT(ubezpieczenia[[#This Row],[Data_urodz]],4)</f>
        <v>0633</v>
      </c>
    </row>
    <row r="93" spans="1:7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1">
        <f>MONTH(ubezpieczenia[[#This Row],[Data_urodz]])</f>
        <v>7</v>
      </c>
      <c r="F93" s="1" t="str">
        <f>IF(RIGHT(ubezpieczenia[[#This Row],[Imie]],1)="a","K","M")</f>
        <v>M</v>
      </c>
      <c r="G93" s="2" t="str">
        <f>RIGHT(ubezpieczenia[[#This Row],[Data_urodz]],4)</f>
        <v>4177</v>
      </c>
    </row>
    <row r="94" spans="1:7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1">
        <f>MONTH(ubezpieczenia[[#This Row],[Data_urodz]])</f>
        <v>2</v>
      </c>
      <c r="F94" s="1" t="str">
        <f>IF(RIGHT(ubezpieczenia[[#This Row],[Imie]],1)="a","K","M")</f>
        <v>K</v>
      </c>
      <c r="G94" s="2" t="str">
        <f>RIGHT(ubezpieczenia[[#This Row],[Data_urodz]],4)</f>
        <v>3281</v>
      </c>
    </row>
    <row r="95" spans="1:7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1">
        <f>MONTH(ubezpieczenia[[#This Row],[Data_urodz]])</f>
        <v>12</v>
      </c>
      <c r="F95" s="1" t="str">
        <f>IF(RIGHT(ubezpieczenia[[#This Row],[Imie]],1)="a","K","M")</f>
        <v>K</v>
      </c>
      <c r="G95" s="2" t="str">
        <f>RIGHT(ubezpieczenia[[#This Row],[Data_urodz]],4)</f>
        <v>1897</v>
      </c>
    </row>
    <row r="96" spans="1:7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1">
        <f>MONTH(ubezpieczenia[[#This Row],[Data_urodz]])</f>
        <v>12</v>
      </c>
      <c r="F96" s="1" t="str">
        <f>IF(RIGHT(ubezpieczenia[[#This Row],[Imie]],1)="a","K","M")</f>
        <v>K</v>
      </c>
      <c r="G96" s="2" t="str">
        <f>RIGHT(ubezpieczenia[[#This Row],[Data_urodz]],4)</f>
        <v>8604</v>
      </c>
    </row>
    <row r="97" spans="1:7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1">
        <f>MONTH(ubezpieczenia[[#This Row],[Data_urodz]])</f>
        <v>10</v>
      </c>
      <c r="F97" s="1" t="str">
        <f>IF(RIGHT(ubezpieczenia[[#This Row],[Imie]],1)="a","K","M")</f>
        <v>K</v>
      </c>
      <c r="G97" s="2" t="str">
        <f>RIGHT(ubezpieczenia[[#This Row],[Data_urodz]],4)</f>
        <v>8910</v>
      </c>
    </row>
    <row r="98" spans="1:7" x14ac:dyDescent="0.25">
      <c r="A98" s="1" t="s">
        <v>158</v>
      </c>
      <c r="B98" s="1" t="s">
        <v>47</v>
      </c>
      <c r="C98" s="2">
        <v>17056</v>
      </c>
      <c r="D98" s="1" t="s">
        <v>9</v>
      </c>
      <c r="E98" s="1">
        <f>MONTH(ubezpieczenia[[#This Row],[Data_urodz]])</f>
        <v>9</v>
      </c>
      <c r="F98" s="1" t="str">
        <f>IF(RIGHT(ubezpieczenia[[#This Row],[Imie]],1)="a","K","M")</f>
        <v>K</v>
      </c>
      <c r="G98" s="2" t="str">
        <f>RIGHT(ubezpieczenia[[#This Row],[Data_urodz]],4)</f>
        <v>7056</v>
      </c>
    </row>
    <row r="99" spans="1:7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1">
        <f>MONTH(ubezpieczenia[[#This Row],[Data_urodz]])</f>
        <v>12</v>
      </c>
      <c r="F99" s="1" t="str">
        <f>IF(RIGHT(ubezpieczenia[[#This Row],[Imie]],1)="a","K","M")</f>
        <v>M</v>
      </c>
      <c r="G99" s="2" t="str">
        <f>RIGHT(ubezpieczenia[[#This Row],[Data_urodz]],4)</f>
        <v>2619</v>
      </c>
    </row>
    <row r="100" spans="1:7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1">
        <f>MONTH(ubezpieczenia[[#This Row],[Data_urodz]])</f>
        <v>1</v>
      </c>
      <c r="F100" s="1" t="str">
        <f>IF(RIGHT(ubezpieczenia[[#This Row],[Imie]],1)="a","K","M")</f>
        <v>K</v>
      </c>
      <c r="G100" s="2" t="str">
        <f>RIGHT(ubezpieczenia[[#This Row],[Data_urodz]],4)</f>
        <v>9740</v>
      </c>
    </row>
    <row r="101" spans="1:7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1">
        <f>MONTH(ubezpieczenia[[#This Row],[Data_urodz]])</f>
        <v>4</v>
      </c>
      <c r="F101" s="1" t="str">
        <f>IF(RIGHT(ubezpieczenia[[#This Row],[Imie]],1)="a","K","M")</f>
        <v>K</v>
      </c>
      <c r="G101" s="2" t="str">
        <f>RIGHT(ubezpieczenia[[#This Row],[Data_urodz]],4)</f>
        <v>4222</v>
      </c>
    </row>
    <row r="102" spans="1:7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1">
        <f>MONTH(ubezpieczenia[[#This Row],[Data_urodz]])</f>
        <v>1</v>
      </c>
      <c r="F102" s="1" t="str">
        <f>IF(RIGHT(ubezpieczenia[[#This Row],[Imie]],1)="a","K","M")</f>
        <v>K</v>
      </c>
      <c r="G102" s="2" t="str">
        <f>RIGHT(ubezpieczenia[[#This Row],[Data_urodz]],4)</f>
        <v>7196</v>
      </c>
    </row>
    <row r="103" spans="1:7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1">
        <f>MONTH(ubezpieczenia[[#This Row],[Data_urodz]])</f>
        <v>8</v>
      </c>
      <c r="F103" s="1" t="str">
        <f>IF(RIGHT(ubezpieczenia[[#This Row],[Imie]],1)="a","K","M")</f>
        <v>K</v>
      </c>
      <c r="G103" s="2" t="str">
        <f>RIGHT(ubezpieczenia[[#This Row],[Data_urodz]],4)</f>
        <v>2013</v>
      </c>
    </row>
    <row r="104" spans="1:7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1">
        <f>MONTH(ubezpieczenia[[#This Row],[Data_urodz]])</f>
        <v>10</v>
      </c>
      <c r="F104" s="1" t="str">
        <f>IF(RIGHT(ubezpieczenia[[#This Row],[Imie]],1)="a","K","M")</f>
        <v>K</v>
      </c>
      <c r="G104" s="2" t="str">
        <f>RIGHT(ubezpieczenia[[#This Row],[Data_urodz]],4)</f>
        <v>3679</v>
      </c>
    </row>
    <row r="105" spans="1:7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1">
        <f>MONTH(ubezpieczenia[[#This Row],[Data_urodz]])</f>
        <v>11</v>
      </c>
      <c r="F105" s="1" t="str">
        <f>IF(RIGHT(ubezpieczenia[[#This Row],[Imie]],1)="a","K","M")</f>
        <v>K</v>
      </c>
      <c r="G105" s="2" t="str">
        <f>RIGHT(ubezpieczenia[[#This Row],[Data_urodz]],4)</f>
        <v>6239</v>
      </c>
    </row>
    <row r="106" spans="1:7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1">
        <f>MONTH(ubezpieczenia[[#This Row],[Data_urodz]])</f>
        <v>4</v>
      </c>
      <c r="F106" s="1" t="str">
        <f>IF(RIGHT(ubezpieczenia[[#This Row],[Imie]],1)="a","K","M")</f>
        <v>M</v>
      </c>
      <c r="G106" s="2" t="str">
        <f>RIGHT(ubezpieczenia[[#This Row],[Data_urodz]],4)</f>
        <v>0774</v>
      </c>
    </row>
    <row r="107" spans="1:7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1">
        <f>MONTH(ubezpieczenia[[#This Row],[Data_urodz]])</f>
        <v>9</v>
      </c>
      <c r="F107" s="1" t="str">
        <f>IF(RIGHT(ubezpieczenia[[#This Row],[Imie]],1)="a","K","M")</f>
        <v>M</v>
      </c>
      <c r="G107" s="2" t="str">
        <f>RIGHT(ubezpieczenia[[#This Row],[Data_urodz]],4)</f>
        <v>5818</v>
      </c>
    </row>
    <row r="108" spans="1:7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1">
        <f>MONTH(ubezpieczenia[[#This Row],[Data_urodz]])</f>
        <v>4</v>
      </c>
      <c r="F108" s="1" t="str">
        <f>IF(RIGHT(ubezpieczenia[[#This Row],[Imie]],1)="a","K","M")</f>
        <v>K</v>
      </c>
      <c r="G108" s="2" t="str">
        <f>RIGHT(ubezpieczenia[[#This Row],[Data_urodz]],4)</f>
        <v>6529</v>
      </c>
    </row>
    <row r="109" spans="1:7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1">
        <f>MONTH(ubezpieczenia[[#This Row],[Data_urodz]])</f>
        <v>8</v>
      </c>
      <c r="F109" s="1" t="str">
        <f>IF(RIGHT(ubezpieczenia[[#This Row],[Imie]],1)="a","K","M")</f>
        <v>K</v>
      </c>
      <c r="G109" s="2" t="str">
        <f>RIGHT(ubezpieczenia[[#This Row],[Data_urodz]],4)</f>
        <v>0530</v>
      </c>
    </row>
    <row r="110" spans="1:7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1">
        <f>MONTH(ubezpieczenia[[#This Row],[Data_urodz]])</f>
        <v>7</v>
      </c>
      <c r="F110" s="1" t="str">
        <f>IF(RIGHT(ubezpieczenia[[#This Row],[Imie]],1)="a","K","M")</f>
        <v>M</v>
      </c>
      <c r="G110" s="2" t="str">
        <f>RIGHT(ubezpieczenia[[#This Row],[Data_urodz]],4)</f>
        <v>1601</v>
      </c>
    </row>
    <row r="111" spans="1:7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1">
        <f>MONTH(ubezpieczenia[[#This Row],[Data_urodz]])</f>
        <v>10</v>
      </c>
      <c r="F111" s="1" t="str">
        <f>IF(RIGHT(ubezpieczenia[[#This Row],[Imie]],1)="a","K","M")</f>
        <v>K</v>
      </c>
      <c r="G111" s="2" t="str">
        <f>RIGHT(ubezpieczenia[[#This Row],[Data_urodz]],4)</f>
        <v>8427</v>
      </c>
    </row>
    <row r="112" spans="1:7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1">
        <f>MONTH(ubezpieczenia[[#This Row],[Data_urodz]])</f>
        <v>5</v>
      </c>
      <c r="F112" s="1" t="str">
        <f>IF(RIGHT(ubezpieczenia[[#This Row],[Imie]],1)="a","K","M")</f>
        <v>K</v>
      </c>
      <c r="G112" s="2" t="str">
        <f>RIGHT(ubezpieczenia[[#This Row],[Data_urodz]],4)</f>
        <v>3139</v>
      </c>
    </row>
    <row r="113" spans="1:7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1">
        <f>MONTH(ubezpieczenia[[#This Row],[Data_urodz]])</f>
        <v>10</v>
      </c>
      <c r="F113" s="1" t="str">
        <f>IF(RIGHT(ubezpieczenia[[#This Row],[Imie]],1)="a","K","M")</f>
        <v>K</v>
      </c>
      <c r="G113" s="2" t="str">
        <f>RIGHT(ubezpieczenia[[#This Row],[Data_urodz]],4)</f>
        <v>9861</v>
      </c>
    </row>
    <row r="114" spans="1:7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1">
        <f>MONTH(ubezpieczenia[[#This Row],[Data_urodz]])</f>
        <v>2</v>
      </c>
      <c r="F114" s="1" t="str">
        <f>IF(RIGHT(ubezpieczenia[[#This Row],[Imie]],1)="a","K","M")</f>
        <v>M</v>
      </c>
      <c r="G114" s="2" t="str">
        <f>RIGHT(ubezpieczenia[[#This Row],[Data_urodz]],4)</f>
        <v>2545</v>
      </c>
    </row>
    <row r="115" spans="1:7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1">
        <f>MONTH(ubezpieczenia[[#This Row],[Data_urodz]])</f>
        <v>5</v>
      </c>
      <c r="F115" s="1" t="str">
        <f>IF(RIGHT(ubezpieczenia[[#This Row],[Imie]],1)="a","K","M")</f>
        <v>M</v>
      </c>
      <c r="G115" s="2" t="str">
        <f>RIGHT(ubezpieczenia[[#This Row],[Data_urodz]],4)</f>
        <v>9361</v>
      </c>
    </row>
    <row r="116" spans="1:7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1">
        <f>MONTH(ubezpieczenia[[#This Row],[Data_urodz]])</f>
        <v>8</v>
      </c>
      <c r="F116" s="1" t="str">
        <f>IF(RIGHT(ubezpieczenia[[#This Row],[Imie]],1)="a","K","M")</f>
        <v>M</v>
      </c>
      <c r="G116" s="2" t="str">
        <f>RIGHT(ubezpieczenia[[#This Row],[Data_urodz]],4)</f>
        <v>7772</v>
      </c>
    </row>
    <row r="117" spans="1:7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1">
        <f>MONTH(ubezpieczenia[[#This Row],[Data_urodz]])</f>
        <v>3</v>
      </c>
      <c r="F117" s="1" t="str">
        <f>IF(RIGHT(ubezpieczenia[[#This Row],[Imie]],1)="a","K","M")</f>
        <v>K</v>
      </c>
      <c r="G117" s="2" t="str">
        <f>RIGHT(ubezpieczenia[[#This Row],[Data_urodz]],4)</f>
        <v>8580</v>
      </c>
    </row>
    <row r="118" spans="1:7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1">
        <f>MONTH(ubezpieczenia[[#This Row],[Data_urodz]])</f>
        <v>11</v>
      </c>
      <c r="F118" s="1" t="str">
        <f>IF(RIGHT(ubezpieczenia[[#This Row],[Imie]],1)="a","K","M")</f>
        <v>K</v>
      </c>
      <c r="G118" s="2" t="str">
        <f>RIGHT(ubezpieczenia[[#This Row],[Data_urodz]],4)</f>
        <v>1154</v>
      </c>
    </row>
    <row r="119" spans="1:7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1">
        <f>MONTH(ubezpieczenia[[#This Row],[Data_urodz]])</f>
        <v>10</v>
      </c>
      <c r="F119" s="1" t="str">
        <f>IF(RIGHT(ubezpieczenia[[#This Row],[Imie]],1)="a","K","M")</f>
        <v>K</v>
      </c>
      <c r="G119" s="2" t="str">
        <f>RIGHT(ubezpieczenia[[#This Row],[Data_urodz]],4)</f>
        <v>8183</v>
      </c>
    </row>
    <row r="120" spans="1:7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1">
        <f>MONTH(ubezpieczenia[[#This Row],[Data_urodz]])</f>
        <v>6</v>
      </c>
      <c r="F120" s="1" t="str">
        <f>IF(RIGHT(ubezpieczenia[[#This Row],[Imie]],1)="a","K","M")</f>
        <v>K</v>
      </c>
      <c r="G120" s="2" t="str">
        <f>RIGHT(ubezpieczenia[[#This Row],[Data_urodz]],4)</f>
        <v>0630</v>
      </c>
    </row>
    <row r="121" spans="1:7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1">
        <f>MONTH(ubezpieczenia[[#This Row],[Data_urodz]])</f>
        <v>1</v>
      </c>
      <c r="F121" s="1" t="str">
        <f>IF(RIGHT(ubezpieczenia[[#This Row],[Imie]],1)="a","K","M")</f>
        <v>M</v>
      </c>
      <c r="G121" s="2" t="str">
        <f>RIGHT(ubezpieczenia[[#This Row],[Data_urodz]],4)</f>
        <v>4364</v>
      </c>
    </row>
    <row r="122" spans="1:7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1">
        <f>MONTH(ubezpieczenia[[#This Row],[Data_urodz]])</f>
        <v>1</v>
      </c>
      <c r="F122" s="1" t="str">
        <f>IF(RIGHT(ubezpieczenia[[#This Row],[Imie]],1)="a","K","M")</f>
        <v>K</v>
      </c>
      <c r="G122" s="2" t="str">
        <f>RIGHT(ubezpieczenia[[#This Row],[Data_urodz]],4)</f>
        <v>5582</v>
      </c>
    </row>
    <row r="123" spans="1:7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1">
        <f>MONTH(ubezpieczenia[[#This Row],[Data_urodz]])</f>
        <v>5</v>
      </c>
      <c r="F123" s="1" t="str">
        <f>IF(RIGHT(ubezpieczenia[[#This Row],[Imie]],1)="a","K","M")</f>
        <v>K</v>
      </c>
      <c r="G123" s="2" t="str">
        <f>RIGHT(ubezpieczenia[[#This Row],[Data_urodz]],4)</f>
        <v>9350</v>
      </c>
    </row>
    <row r="124" spans="1:7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1">
        <f>MONTH(ubezpieczenia[[#This Row],[Data_urodz]])</f>
        <v>6</v>
      </c>
      <c r="F124" s="1" t="str">
        <f>IF(RIGHT(ubezpieczenia[[#This Row],[Imie]],1)="a","K","M")</f>
        <v>K</v>
      </c>
      <c r="G124" s="2" t="str">
        <f>RIGHT(ubezpieczenia[[#This Row],[Data_urodz]],4)</f>
        <v>1704</v>
      </c>
    </row>
    <row r="125" spans="1:7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1">
        <f>MONTH(ubezpieczenia[[#This Row],[Data_urodz]])</f>
        <v>12</v>
      </c>
      <c r="F125" s="1" t="str">
        <f>IF(RIGHT(ubezpieczenia[[#This Row],[Imie]],1)="a","K","M")</f>
        <v>K</v>
      </c>
      <c r="G125" s="2" t="str">
        <f>RIGHT(ubezpieczenia[[#This Row],[Data_urodz]],4)</f>
        <v>0436</v>
      </c>
    </row>
    <row r="126" spans="1:7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1">
        <f>MONTH(ubezpieczenia[[#This Row],[Data_urodz]])</f>
        <v>1</v>
      </c>
      <c r="F126" s="1" t="str">
        <f>IF(RIGHT(ubezpieczenia[[#This Row],[Imie]],1)="a","K","M")</f>
        <v>M</v>
      </c>
      <c r="G126" s="2" t="str">
        <f>RIGHT(ubezpieczenia[[#This Row],[Data_urodz]],4)</f>
        <v>4475</v>
      </c>
    </row>
    <row r="127" spans="1:7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1">
        <f>MONTH(ubezpieczenia[[#This Row],[Data_urodz]])</f>
        <v>4</v>
      </c>
      <c r="F127" s="1" t="str">
        <f>IF(RIGHT(ubezpieczenia[[#This Row],[Imie]],1)="a","K","M")</f>
        <v>M</v>
      </c>
      <c r="G127" s="2" t="str">
        <f>RIGHT(ubezpieczenia[[#This Row],[Data_urodz]],4)</f>
        <v>6773</v>
      </c>
    </row>
    <row r="128" spans="1:7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1">
        <f>MONTH(ubezpieczenia[[#This Row],[Data_urodz]])</f>
        <v>5</v>
      </c>
      <c r="F128" s="1" t="str">
        <f>IF(RIGHT(ubezpieczenia[[#This Row],[Imie]],1)="a","K","M")</f>
        <v>K</v>
      </c>
      <c r="G128" s="2" t="str">
        <f>RIGHT(ubezpieczenia[[#This Row],[Data_urodz]],4)</f>
        <v>7668</v>
      </c>
    </row>
    <row r="129" spans="1:7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1">
        <f>MONTH(ubezpieczenia[[#This Row],[Data_urodz]])</f>
        <v>8</v>
      </c>
      <c r="F129" s="1" t="str">
        <f>IF(RIGHT(ubezpieczenia[[#This Row],[Imie]],1)="a","K","M")</f>
        <v>K</v>
      </c>
      <c r="G129" s="2" t="str">
        <f>RIGHT(ubezpieczenia[[#This Row],[Data_urodz]],4)</f>
        <v>7382</v>
      </c>
    </row>
    <row r="130" spans="1:7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1">
        <f>MONTH(ubezpieczenia[[#This Row],[Data_urodz]])</f>
        <v>6</v>
      </c>
      <c r="F130" s="1" t="str">
        <f>IF(RIGHT(ubezpieczenia[[#This Row],[Imie]],1)="a","K","M")</f>
        <v>M</v>
      </c>
      <c r="G130" s="2" t="str">
        <f>RIGHT(ubezpieczenia[[#This Row],[Data_urodz]],4)</f>
        <v>6976</v>
      </c>
    </row>
    <row r="131" spans="1:7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1">
        <f>MONTH(ubezpieczenia[[#This Row],[Data_urodz]])</f>
        <v>6</v>
      </c>
      <c r="F131" s="1" t="str">
        <f>IF(RIGHT(ubezpieczenia[[#This Row],[Imie]],1)="a","K","M")</f>
        <v>M</v>
      </c>
      <c r="G131" s="2" t="str">
        <f>RIGHT(ubezpieczenia[[#This Row],[Data_urodz]],4)</f>
        <v>3779</v>
      </c>
    </row>
    <row r="132" spans="1:7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1">
        <f>MONTH(ubezpieczenia[[#This Row],[Data_urodz]])</f>
        <v>10</v>
      </c>
      <c r="F132" s="1" t="str">
        <f>IF(RIGHT(ubezpieczenia[[#This Row],[Imie]],1)="a","K","M")</f>
        <v>K</v>
      </c>
      <c r="G132" s="2" t="str">
        <f>RIGHT(ubezpieczenia[[#This Row],[Data_urodz]],4)</f>
        <v>3885</v>
      </c>
    </row>
    <row r="133" spans="1:7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1">
        <f>MONTH(ubezpieczenia[[#This Row],[Data_urodz]])</f>
        <v>7</v>
      </c>
      <c r="F133" s="1" t="str">
        <f>IF(RIGHT(ubezpieczenia[[#This Row],[Imie]],1)="a","K","M")</f>
        <v>K</v>
      </c>
      <c r="G133" s="2" t="str">
        <f>RIGHT(ubezpieczenia[[#This Row],[Data_urodz]],4)</f>
        <v>0498</v>
      </c>
    </row>
    <row r="134" spans="1:7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1">
        <f>MONTH(ubezpieczenia[[#This Row],[Data_urodz]])</f>
        <v>6</v>
      </c>
      <c r="F134" s="1" t="str">
        <f>IF(RIGHT(ubezpieczenia[[#This Row],[Imie]],1)="a","K","M")</f>
        <v>M</v>
      </c>
      <c r="G134" s="2" t="str">
        <f>RIGHT(ubezpieczenia[[#This Row],[Data_urodz]],4)</f>
        <v>2090</v>
      </c>
    </row>
    <row r="135" spans="1:7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1">
        <f>MONTH(ubezpieczenia[[#This Row],[Data_urodz]])</f>
        <v>6</v>
      </c>
      <c r="F135" s="1" t="str">
        <f>IF(RIGHT(ubezpieczenia[[#This Row],[Imie]],1)="a","K","M")</f>
        <v>K</v>
      </c>
      <c r="G135" s="2" t="str">
        <f>RIGHT(ubezpieczenia[[#This Row],[Data_urodz]],4)</f>
        <v>7938</v>
      </c>
    </row>
    <row r="136" spans="1:7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1">
        <f>MONTH(ubezpieczenia[[#This Row],[Data_urodz]])</f>
        <v>1</v>
      </c>
      <c r="F136" s="1" t="str">
        <f>IF(RIGHT(ubezpieczenia[[#This Row],[Imie]],1)="a","K","M")</f>
        <v>K</v>
      </c>
      <c r="G136" s="2" t="str">
        <f>RIGHT(ubezpieczenia[[#This Row],[Data_urodz]],4)</f>
        <v>3762</v>
      </c>
    </row>
    <row r="137" spans="1:7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1">
        <f>MONTH(ubezpieczenia[[#This Row],[Data_urodz]])</f>
        <v>11</v>
      </c>
      <c r="F137" s="1" t="str">
        <f>IF(RIGHT(ubezpieczenia[[#This Row],[Imie]],1)="a","K","M")</f>
        <v>K</v>
      </c>
      <c r="G137" s="2" t="str">
        <f>RIGHT(ubezpieczenia[[#This Row],[Data_urodz]],4)</f>
        <v>5158</v>
      </c>
    </row>
    <row r="138" spans="1:7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1">
        <f>MONTH(ubezpieczenia[[#This Row],[Data_urodz]])</f>
        <v>12</v>
      </c>
      <c r="F138" s="1" t="str">
        <f>IF(RIGHT(ubezpieczenia[[#This Row],[Imie]],1)="a","K","M")</f>
        <v>K</v>
      </c>
      <c r="G138" s="2" t="str">
        <f>RIGHT(ubezpieczenia[[#This Row],[Data_urodz]],4)</f>
        <v>4824</v>
      </c>
    </row>
    <row r="139" spans="1:7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1">
        <f>MONTH(ubezpieczenia[[#This Row],[Data_urodz]])</f>
        <v>6</v>
      </c>
      <c r="F139" s="1" t="str">
        <f>IF(RIGHT(ubezpieczenia[[#This Row],[Imie]],1)="a","K","M")</f>
        <v>M</v>
      </c>
      <c r="G139" s="2" t="str">
        <f>RIGHT(ubezpieczenia[[#This Row],[Data_urodz]],4)</f>
        <v>3398</v>
      </c>
    </row>
    <row r="140" spans="1:7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1">
        <f>MONTH(ubezpieczenia[[#This Row],[Data_urodz]])</f>
        <v>4</v>
      </c>
      <c r="F140" s="1" t="str">
        <f>IF(RIGHT(ubezpieczenia[[#This Row],[Imie]],1)="a","K","M")</f>
        <v>M</v>
      </c>
      <c r="G140" s="2" t="str">
        <f>RIGHT(ubezpieczenia[[#This Row],[Data_urodz]],4)</f>
        <v>4795</v>
      </c>
    </row>
    <row r="141" spans="1:7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1">
        <f>MONTH(ubezpieczenia[[#This Row],[Data_urodz]])</f>
        <v>10</v>
      </c>
      <c r="F141" s="1" t="str">
        <f>IF(RIGHT(ubezpieczenia[[#This Row],[Imie]],1)="a","K","M")</f>
        <v>K</v>
      </c>
      <c r="G141" s="2" t="str">
        <f>RIGHT(ubezpieczenia[[#This Row],[Data_urodz]],4)</f>
        <v>0374</v>
      </c>
    </row>
    <row r="142" spans="1:7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1">
        <f>MONTH(ubezpieczenia[[#This Row],[Data_urodz]])</f>
        <v>8</v>
      </c>
      <c r="F142" s="1" t="str">
        <f>IF(RIGHT(ubezpieczenia[[#This Row],[Imie]],1)="a","K","M")</f>
        <v>K</v>
      </c>
      <c r="G142" s="2" t="str">
        <f>RIGHT(ubezpieczenia[[#This Row],[Data_urodz]],4)</f>
        <v>5416</v>
      </c>
    </row>
    <row r="143" spans="1:7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1">
        <f>MONTH(ubezpieczenia[[#This Row],[Data_urodz]])</f>
        <v>12</v>
      </c>
      <c r="F143" s="1" t="str">
        <f>IF(RIGHT(ubezpieczenia[[#This Row],[Imie]],1)="a","K","M")</f>
        <v>K</v>
      </c>
      <c r="G143" s="2" t="str">
        <f>RIGHT(ubezpieczenia[[#This Row],[Data_urodz]],4)</f>
        <v>1548</v>
      </c>
    </row>
    <row r="144" spans="1:7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1">
        <f>MONTH(ubezpieczenia[[#This Row],[Data_urodz]])</f>
        <v>7</v>
      </c>
      <c r="F144" s="1" t="str">
        <f>IF(RIGHT(ubezpieczenia[[#This Row],[Imie]],1)="a","K","M")</f>
        <v>K</v>
      </c>
      <c r="G144" s="2" t="str">
        <f>RIGHT(ubezpieczenia[[#This Row],[Data_urodz]],4)</f>
        <v>1232</v>
      </c>
    </row>
    <row r="145" spans="1:7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1">
        <f>MONTH(ubezpieczenia[[#This Row],[Data_urodz]])</f>
        <v>12</v>
      </c>
      <c r="F145" s="1" t="str">
        <f>IF(RIGHT(ubezpieczenia[[#This Row],[Imie]],1)="a","K","M")</f>
        <v>K</v>
      </c>
      <c r="G145" s="2" t="str">
        <f>RIGHT(ubezpieczenia[[#This Row],[Data_urodz]],4)</f>
        <v>8472</v>
      </c>
    </row>
    <row r="146" spans="1:7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1">
        <f>MONTH(ubezpieczenia[[#This Row],[Data_urodz]])</f>
        <v>11</v>
      </c>
      <c r="F146" s="1" t="str">
        <f>IF(RIGHT(ubezpieczenia[[#This Row],[Imie]],1)="a","K","M")</f>
        <v>M</v>
      </c>
      <c r="G146" s="2" t="str">
        <f>RIGHT(ubezpieczenia[[#This Row],[Data_urodz]],4)</f>
        <v>4287</v>
      </c>
    </row>
    <row r="147" spans="1:7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1">
        <f>MONTH(ubezpieczenia[[#This Row],[Data_urodz]])</f>
        <v>5</v>
      </c>
      <c r="F147" s="1" t="str">
        <f>IF(RIGHT(ubezpieczenia[[#This Row],[Imie]],1)="a","K","M")</f>
        <v>M</v>
      </c>
      <c r="G147" s="2" t="str">
        <f>RIGHT(ubezpieczenia[[#This Row],[Data_urodz]],4)</f>
        <v>4972</v>
      </c>
    </row>
    <row r="148" spans="1:7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1">
        <f>MONTH(ubezpieczenia[[#This Row],[Data_urodz]])</f>
        <v>6</v>
      </c>
      <c r="F148" s="1" t="str">
        <f>IF(RIGHT(ubezpieczenia[[#This Row],[Imie]],1)="a","K","M")</f>
        <v>K</v>
      </c>
      <c r="G148" s="2" t="str">
        <f>RIGHT(ubezpieczenia[[#This Row],[Data_urodz]],4)</f>
        <v>8787</v>
      </c>
    </row>
    <row r="149" spans="1:7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1">
        <f>MONTH(ubezpieczenia[[#This Row],[Data_urodz]])</f>
        <v>8</v>
      </c>
      <c r="F149" s="1" t="str">
        <f>IF(RIGHT(ubezpieczenia[[#This Row],[Imie]],1)="a","K","M")</f>
        <v>M</v>
      </c>
      <c r="G149" s="2" t="str">
        <f>RIGHT(ubezpieczenia[[#This Row],[Data_urodz]],4)</f>
        <v>7611</v>
      </c>
    </row>
    <row r="150" spans="1:7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1">
        <f>MONTH(ubezpieczenia[[#This Row],[Data_urodz]])</f>
        <v>5</v>
      </c>
      <c r="F150" s="1" t="str">
        <f>IF(RIGHT(ubezpieczenia[[#This Row],[Imie]],1)="a","K","M")</f>
        <v>K</v>
      </c>
      <c r="G150" s="2" t="str">
        <f>RIGHT(ubezpieczenia[[#This Row],[Data_urodz]],4)</f>
        <v>6071</v>
      </c>
    </row>
    <row r="151" spans="1:7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1">
        <f>MONTH(ubezpieczenia[[#This Row],[Data_urodz]])</f>
        <v>1</v>
      </c>
      <c r="F151" s="1" t="str">
        <f>IF(RIGHT(ubezpieczenia[[#This Row],[Imie]],1)="a","K","M")</f>
        <v>K</v>
      </c>
      <c r="G151" s="2" t="str">
        <f>RIGHT(ubezpieczenia[[#This Row],[Data_urodz]],4)</f>
        <v>8285</v>
      </c>
    </row>
    <row r="152" spans="1:7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1">
        <f>MONTH(ubezpieczenia[[#This Row],[Data_urodz]])</f>
        <v>4</v>
      </c>
      <c r="F152" s="1" t="str">
        <f>IF(RIGHT(ubezpieczenia[[#This Row],[Imie]],1)="a","K","M")</f>
        <v>M</v>
      </c>
      <c r="G152" s="2" t="str">
        <f>RIGHT(ubezpieczenia[[#This Row],[Data_urodz]],4)</f>
        <v>3696</v>
      </c>
    </row>
    <row r="153" spans="1:7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1">
        <f>MONTH(ubezpieczenia[[#This Row],[Data_urodz]])</f>
        <v>7</v>
      </c>
      <c r="F153" s="1" t="str">
        <f>IF(RIGHT(ubezpieczenia[[#This Row],[Imie]],1)="a","K","M")</f>
        <v>K</v>
      </c>
      <c r="G153" s="2" t="str">
        <f>RIGHT(ubezpieczenia[[#This Row],[Data_urodz]],4)</f>
        <v>5404</v>
      </c>
    </row>
    <row r="154" spans="1:7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1">
        <f>MONTH(ubezpieczenia[[#This Row],[Data_urodz]])</f>
        <v>8</v>
      </c>
      <c r="F154" s="1" t="str">
        <f>IF(RIGHT(ubezpieczenia[[#This Row],[Imie]],1)="a","K","M")</f>
        <v>M</v>
      </c>
      <c r="G154" s="2" t="str">
        <f>RIGHT(ubezpieczenia[[#This Row],[Data_urodz]],4)</f>
        <v>1769</v>
      </c>
    </row>
    <row r="155" spans="1:7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1">
        <f>MONTH(ubezpieczenia[[#This Row],[Data_urodz]])</f>
        <v>7</v>
      </c>
      <c r="F155" s="1" t="str">
        <f>IF(RIGHT(ubezpieczenia[[#This Row],[Imie]],1)="a","K","M")</f>
        <v>M</v>
      </c>
      <c r="G155" s="2" t="str">
        <f>RIGHT(ubezpieczenia[[#This Row],[Data_urodz]],4)</f>
        <v>6490</v>
      </c>
    </row>
    <row r="156" spans="1:7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1">
        <f>MONTH(ubezpieczenia[[#This Row],[Data_urodz]])</f>
        <v>2</v>
      </c>
      <c r="F156" s="1" t="str">
        <f>IF(RIGHT(ubezpieczenia[[#This Row],[Imie]],1)="a","K","M")</f>
        <v>K</v>
      </c>
      <c r="G156" s="2" t="str">
        <f>RIGHT(ubezpieczenia[[#This Row],[Data_urodz]],4)</f>
        <v>8897</v>
      </c>
    </row>
    <row r="157" spans="1:7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1">
        <f>MONTH(ubezpieczenia[[#This Row],[Data_urodz]])</f>
        <v>8</v>
      </c>
      <c r="F157" s="1" t="str">
        <f>IF(RIGHT(ubezpieczenia[[#This Row],[Imie]],1)="a","K","M")</f>
        <v>K</v>
      </c>
      <c r="G157" s="2" t="str">
        <f>RIGHT(ubezpieczenia[[#This Row],[Data_urodz]],4)</f>
        <v>3454</v>
      </c>
    </row>
    <row r="158" spans="1:7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1">
        <f>MONTH(ubezpieczenia[[#This Row],[Data_urodz]])</f>
        <v>3</v>
      </c>
      <c r="F158" s="1" t="str">
        <f>IF(RIGHT(ubezpieczenia[[#This Row],[Imie]],1)="a","K","M")</f>
        <v>M</v>
      </c>
      <c r="G158" s="2" t="str">
        <f>RIGHT(ubezpieczenia[[#This Row],[Data_urodz]],4)</f>
        <v>4539</v>
      </c>
    </row>
    <row r="159" spans="1:7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1">
        <f>MONTH(ubezpieczenia[[#This Row],[Data_urodz]])</f>
        <v>8</v>
      </c>
      <c r="F159" s="1" t="str">
        <f>IF(RIGHT(ubezpieczenia[[#This Row],[Imie]],1)="a","K","M")</f>
        <v>K</v>
      </c>
      <c r="G159" s="2" t="str">
        <f>RIGHT(ubezpieczenia[[#This Row],[Data_urodz]],4)</f>
        <v>7992</v>
      </c>
    </row>
    <row r="160" spans="1:7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1">
        <f>MONTH(ubezpieczenia[[#This Row],[Data_urodz]])</f>
        <v>2</v>
      </c>
      <c r="F160" s="1" t="str">
        <f>IF(RIGHT(ubezpieczenia[[#This Row],[Imie]],1)="a","K","M")</f>
        <v>K</v>
      </c>
      <c r="G160" s="2" t="str">
        <f>RIGHT(ubezpieczenia[[#This Row],[Data_urodz]],4)</f>
        <v>6335</v>
      </c>
    </row>
    <row r="161" spans="1:7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1">
        <f>MONTH(ubezpieczenia[[#This Row],[Data_urodz]])</f>
        <v>2</v>
      </c>
      <c r="F161" s="1" t="str">
        <f>IF(RIGHT(ubezpieczenia[[#This Row],[Imie]],1)="a","K","M")</f>
        <v>M</v>
      </c>
      <c r="G161" s="2" t="str">
        <f>RIGHT(ubezpieczenia[[#This Row],[Data_urodz]],4)</f>
        <v>1095</v>
      </c>
    </row>
    <row r="162" spans="1:7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1">
        <f>MONTH(ubezpieczenia[[#This Row],[Data_urodz]])</f>
        <v>6</v>
      </c>
      <c r="F162" s="1" t="str">
        <f>IF(RIGHT(ubezpieczenia[[#This Row],[Imie]],1)="a","K","M")</f>
        <v>M</v>
      </c>
      <c r="G162" s="2" t="str">
        <f>RIGHT(ubezpieczenia[[#This Row],[Data_urodz]],4)</f>
        <v>6112</v>
      </c>
    </row>
    <row r="163" spans="1:7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1">
        <f>MONTH(ubezpieczenia[[#This Row],[Data_urodz]])</f>
        <v>9</v>
      </c>
      <c r="F163" s="1" t="str">
        <f>IF(RIGHT(ubezpieczenia[[#This Row],[Imie]],1)="a","K","M")</f>
        <v>K</v>
      </c>
      <c r="G163" s="2" t="str">
        <f>RIGHT(ubezpieczenia[[#This Row],[Data_urodz]],4)</f>
        <v>3272</v>
      </c>
    </row>
    <row r="164" spans="1:7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1">
        <f>MONTH(ubezpieczenia[[#This Row],[Data_urodz]])</f>
        <v>3</v>
      </c>
      <c r="F164" s="1" t="str">
        <f>IF(RIGHT(ubezpieczenia[[#This Row],[Imie]],1)="a","K","M")</f>
        <v>M</v>
      </c>
      <c r="G164" s="2" t="str">
        <f>RIGHT(ubezpieczenia[[#This Row],[Data_urodz]],4)</f>
        <v>2952</v>
      </c>
    </row>
    <row r="165" spans="1:7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1">
        <f>MONTH(ubezpieczenia[[#This Row],[Data_urodz]])</f>
        <v>2</v>
      </c>
      <c r="F165" s="1" t="str">
        <f>IF(RIGHT(ubezpieczenia[[#This Row],[Imie]],1)="a","K","M")</f>
        <v>K</v>
      </c>
      <c r="G165" s="2" t="str">
        <f>RIGHT(ubezpieczenia[[#This Row],[Data_urodz]],4)</f>
        <v>9759</v>
      </c>
    </row>
    <row r="166" spans="1:7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1">
        <f>MONTH(ubezpieczenia[[#This Row],[Data_urodz]])</f>
        <v>10</v>
      </c>
      <c r="F166" s="1" t="str">
        <f>IF(RIGHT(ubezpieczenia[[#This Row],[Imie]],1)="a","K","M")</f>
        <v>M</v>
      </c>
      <c r="G166" s="2" t="str">
        <f>RIGHT(ubezpieczenia[[#This Row],[Data_urodz]],4)</f>
        <v>7324</v>
      </c>
    </row>
    <row r="167" spans="1:7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1">
        <f>MONTH(ubezpieczenia[[#This Row],[Data_urodz]])</f>
        <v>10</v>
      </c>
      <c r="F167" s="1" t="str">
        <f>IF(RIGHT(ubezpieczenia[[#This Row],[Imie]],1)="a","K","M")</f>
        <v>K</v>
      </c>
      <c r="G167" s="2" t="str">
        <f>RIGHT(ubezpieczenia[[#This Row],[Data_urodz]],4)</f>
        <v>1838</v>
      </c>
    </row>
    <row r="168" spans="1:7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1">
        <f>MONTH(ubezpieczenia[[#This Row],[Data_urodz]])</f>
        <v>8</v>
      </c>
      <c r="F168" s="1" t="str">
        <f>IF(RIGHT(ubezpieczenia[[#This Row],[Imie]],1)="a","K","M")</f>
        <v>K</v>
      </c>
      <c r="G168" s="2" t="str">
        <f>RIGHT(ubezpieczenia[[#This Row],[Data_urodz]],4)</f>
        <v>1051</v>
      </c>
    </row>
    <row r="169" spans="1:7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1">
        <f>MONTH(ubezpieczenia[[#This Row],[Data_urodz]])</f>
        <v>9</v>
      </c>
      <c r="F169" s="1" t="str">
        <f>IF(RIGHT(ubezpieczenia[[#This Row],[Imie]],1)="a","K","M")</f>
        <v>M</v>
      </c>
      <c r="G169" s="2" t="str">
        <f>RIGHT(ubezpieczenia[[#This Row],[Data_urodz]],4)</f>
        <v>1292</v>
      </c>
    </row>
    <row r="170" spans="1:7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1">
        <f>MONTH(ubezpieczenia[[#This Row],[Data_urodz]])</f>
        <v>1</v>
      </c>
      <c r="F170" s="1" t="str">
        <f>IF(RIGHT(ubezpieczenia[[#This Row],[Imie]],1)="a","K","M")</f>
        <v>K</v>
      </c>
      <c r="G170" s="2" t="str">
        <f>RIGHT(ubezpieczenia[[#This Row],[Data_urodz]],4)</f>
        <v>7179</v>
      </c>
    </row>
    <row r="171" spans="1:7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1">
        <f>MONTH(ubezpieczenia[[#This Row],[Data_urodz]])</f>
        <v>6</v>
      </c>
      <c r="F171" s="1" t="str">
        <f>IF(RIGHT(ubezpieczenia[[#This Row],[Imie]],1)="a","K","M")</f>
        <v>M</v>
      </c>
      <c r="G171" s="2" t="str">
        <f>RIGHT(ubezpieczenia[[#This Row],[Data_urodz]],4)</f>
        <v>2305</v>
      </c>
    </row>
    <row r="172" spans="1:7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1">
        <f>MONTH(ubezpieczenia[[#This Row],[Data_urodz]])</f>
        <v>10</v>
      </c>
      <c r="F172" s="1" t="str">
        <f>IF(RIGHT(ubezpieczenia[[#This Row],[Imie]],1)="a","K","M")</f>
        <v>M</v>
      </c>
      <c r="G172" s="2" t="str">
        <f>RIGHT(ubezpieczenia[[#This Row],[Data_urodz]],4)</f>
        <v>2081</v>
      </c>
    </row>
    <row r="173" spans="1:7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1">
        <f>MONTH(ubezpieczenia[[#This Row],[Data_urodz]])</f>
        <v>12</v>
      </c>
      <c r="F173" s="1" t="str">
        <f>IF(RIGHT(ubezpieczenia[[#This Row],[Imie]],1)="a","K","M")</f>
        <v>K</v>
      </c>
      <c r="G173" s="2" t="str">
        <f>RIGHT(ubezpieczenia[[#This Row],[Data_urodz]],4)</f>
        <v>1749</v>
      </c>
    </row>
    <row r="174" spans="1:7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1">
        <f>MONTH(ubezpieczenia[[#This Row],[Data_urodz]])</f>
        <v>1</v>
      </c>
      <c r="F174" s="1" t="str">
        <f>IF(RIGHT(ubezpieczenia[[#This Row],[Imie]],1)="a","K","M")</f>
        <v>M</v>
      </c>
      <c r="G174" s="2" t="str">
        <f>RIGHT(ubezpieczenia[[#This Row],[Data_urodz]],4)</f>
        <v>8648</v>
      </c>
    </row>
    <row r="175" spans="1:7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1">
        <f>MONTH(ubezpieczenia[[#This Row],[Data_urodz]])</f>
        <v>10</v>
      </c>
      <c r="F175" s="1" t="str">
        <f>IF(RIGHT(ubezpieczenia[[#This Row],[Imie]],1)="a","K","M")</f>
        <v>M</v>
      </c>
      <c r="G175" s="2" t="str">
        <f>RIGHT(ubezpieczenia[[#This Row],[Data_urodz]],4)</f>
        <v>6734</v>
      </c>
    </row>
    <row r="176" spans="1:7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1">
        <f>MONTH(ubezpieczenia[[#This Row],[Data_urodz]])</f>
        <v>7</v>
      </c>
      <c r="F176" s="1" t="str">
        <f>IF(RIGHT(ubezpieczenia[[#This Row],[Imie]],1)="a","K","M")</f>
        <v>K</v>
      </c>
      <c r="G176" s="2" t="str">
        <f>RIGHT(ubezpieczenia[[#This Row],[Data_urodz]],4)</f>
        <v>5036</v>
      </c>
    </row>
    <row r="177" spans="1:7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1">
        <f>MONTH(ubezpieczenia[[#This Row],[Data_urodz]])</f>
        <v>6</v>
      </c>
      <c r="F177" s="1" t="str">
        <f>IF(RIGHT(ubezpieczenia[[#This Row],[Imie]],1)="a","K","M")</f>
        <v>M</v>
      </c>
      <c r="G177" s="2" t="str">
        <f>RIGHT(ubezpieczenia[[#This Row],[Data_urodz]],4)</f>
        <v>7342</v>
      </c>
    </row>
    <row r="178" spans="1:7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1">
        <f>MONTH(ubezpieczenia[[#This Row],[Data_urodz]])</f>
        <v>5</v>
      </c>
      <c r="F178" s="1" t="str">
        <f>IF(RIGHT(ubezpieczenia[[#This Row],[Imie]],1)="a","K","M")</f>
        <v>M</v>
      </c>
      <c r="G178" s="2" t="str">
        <f>RIGHT(ubezpieczenia[[#This Row],[Data_urodz]],4)</f>
        <v>3157</v>
      </c>
    </row>
    <row r="179" spans="1:7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1">
        <f>MONTH(ubezpieczenia[[#This Row],[Data_urodz]])</f>
        <v>12</v>
      </c>
      <c r="F179" s="1" t="str">
        <f>IF(RIGHT(ubezpieczenia[[#This Row],[Imie]],1)="a","K","M")</f>
        <v>K</v>
      </c>
      <c r="G179" s="2" t="str">
        <f>RIGHT(ubezpieczenia[[#This Row],[Data_urodz]],4)</f>
        <v>7166</v>
      </c>
    </row>
    <row r="180" spans="1:7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1">
        <f>MONTH(ubezpieczenia[[#This Row],[Data_urodz]])</f>
        <v>12</v>
      </c>
      <c r="F180" s="1" t="str">
        <f>IF(RIGHT(ubezpieczenia[[#This Row],[Imie]],1)="a","K","M")</f>
        <v>K</v>
      </c>
      <c r="G180" s="2" t="str">
        <f>RIGHT(ubezpieczenia[[#This Row],[Data_urodz]],4)</f>
        <v>4471</v>
      </c>
    </row>
    <row r="181" spans="1:7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1">
        <f>MONTH(ubezpieczenia[[#This Row],[Data_urodz]])</f>
        <v>7</v>
      </c>
      <c r="F181" s="1" t="str">
        <f>IF(RIGHT(ubezpieczenia[[#This Row],[Imie]],1)="a","K","M")</f>
        <v>K</v>
      </c>
      <c r="G181" s="2" t="str">
        <f>RIGHT(ubezpieczenia[[#This Row],[Data_urodz]],4)</f>
        <v>4523</v>
      </c>
    </row>
    <row r="182" spans="1:7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1">
        <f>MONTH(ubezpieczenia[[#This Row],[Data_urodz]])</f>
        <v>4</v>
      </c>
      <c r="F182" s="1" t="str">
        <f>IF(RIGHT(ubezpieczenia[[#This Row],[Imie]],1)="a","K","M")</f>
        <v>M</v>
      </c>
      <c r="G182" s="2" t="str">
        <f>RIGHT(ubezpieczenia[[#This Row],[Data_urodz]],4)</f>
        <v>8354</v>
      </c>
    </row>
    <row r="183" spans="1:7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1">
        <f>MONTH(ubezpieczenia[[#This Row],[Data_urodz]])</f>
        <v>4</v>
      </c>
      <c r="F183" s="1" t="str">
        <f>IF(RIGHT(ubezpieczenia[[#This Row],[Imie]],1)="a","K","M")</f>
        <v>M</v>
      </c>
      <c r="G183" s="2" t="str">
        <f>RIGHT(ubezpieczenia[[#This Row],[Data_urodz]],4)</f>
        <v>4069</v>
      </c>
    </row>
    <row r="184" spans="1:7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1">
        <f>MONTH(ubezpieczenia[[#This Row],[Data_urodz]])</f>
        <v>6</v>
      </c>
      <c r="F184" s="1" t="str">
        <f>IF(RIGHT(ubezpieczenia[[#This Row],[Imie]],1)="a","K","M")</f>
        <v>K</v>
      </c>
      <c r="G184" s="2" t="str">
        <f>RIGHT(ubezpieczenia[[#This Row],[Data_urodz]],4)</f>
        <v>7331</v>
      </c>
    </row>
    <row r="185" spans="1:7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1">
        <f>MONTH(ubezpieczenia[[#This Row],[Data_urodz]])</f>
        <v>11</v>
      </c>
      <c r="F185" s="1" t="str">
        <f>IF(RIGHT(ubezpieczenia[[#This Row],[Imie]],1)="a","K","M")</f>
        <v>K</v>
      </c>
      <c r="G185" s="2" t="str">
        <f>RIGHT(ubezpieczenia[[#This Row],[Data_urodz]],4)</f>
        <v>3550</v>
      </c>
    </row>
    <row r="186" spans="1:7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1">
        <f>MONTH(ubezpieczenia[[#This Row],[Data_urodz]])</f>
        <v>11</v>
      </c>
      <c r="F186" s="1" t="str">
        <f>IF(RIGHT(ubezpieczenia[[#This Row],[Imie]],1)="a","K","M")</f>
        <v>M</v>
      </c>
      <c r="G186" s="2" t="str">
        <f>RIGHT(ubezpieczenia[[#This Row],[Data_urodz]],4)</f>
        <v>4426</v>
      </c>
    </row>
    <row r="187" spans="1:7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1">
        <f>MONTH(ubezpieczenia[[#This Row],[Data_urodz]])</f>
        <v>11</v>
      </c>
      <c r="F187" s="1" t="str">
        <f>IF(RIGHT(ubezpieczenia[[#This Row],[Imie]],1)="a","K","M")</f>
        <v>M</v>
      </c>
      <c r="G187" s="2" t="str">
        <f>RIGHT(ubezpieczenia[[#This Row],[Data_urodz]],4)</f>
        <v>9307</v>
      </c>
    </row>
    <row r="188" spans="1:7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1">
        <f>MONTH(ubezpieczenia[[#This Row],[Data_urodz]])</f>
        <v>11</v>
      </c>
      <c r="F188" s="1" t="str">
        <f>IF(RIGHT(ubezpieczenia[[#This Row],[Imie]],1)="a","K","M")</f>
        <v>K</v>
      </c>
      <c r="G188" s="2" t="str">
        <f>RIGHT(ubezpieczenia[[#This Row],[Data_urodz]],4)</f>
        <v>6626</v>
      </c>
    </row>
    <row r="189" spans="1:7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1">
        <f>MONTH(ubezpieczenia[[#This Row],[Data_urodz]])</f>
        <v>12</v>
      </c>
      <c r="F189" s="1" t="str">
        <f>IF(RIGHT(ubezpieczenia[[#This Row],[Imie]],1)="a","K","M")</f>
        <v>M</v>
      </c>
      <c r="G189" s="2" t="str">
        <f>RIGHT(ubezpieczenia[[#This Row],[Data_urodz]],4)</f>
        <v>1897</v>
      </c>
    </row>
    <row r="190" spans="1:7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1">
        <f>MONTH(ubezpieczenia[[#This Row],[Data_urodz]])</f>
        <v>6</v>
      </c>
      <c r="F190" s="1" t="str">
        <f>IF(RIGHT(ubezpieczenia[[#This Row],[Imie]],1)="a","K","M")</f>
        <v>K</v>
      </c>
      <c r="G190" s="2" t="str">
        <f>RIGHT(ubezpieczenia[[#This Row],[Data_urodz]],4)</f>
        <v>4865</v>
      </c>
    </row>
    <row r="191" spans="1:7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1">
        <f>MONTH(ubezpieczenia[[#This Row],[Data_urodz]])</f>
        <v>12</v>
      </c>
      <c r="F191" s="1" t="str">
        <f>IF(RIGHT(ubezpieczenia[[#This Row],[Imie]],1)="a","K","M")</f>
        <v>K</v>
      </c>
      <c r="G191" s="2" t="str">
        <f>RIGHT(ubezpieczenia[[#This Row],[Data_urodz]],4)</f>
        <v>9712</v>
      </c>
    </row>
    <row r="192" spans="1:7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1">
        <f>MONTH(ubezpieczenia[[#This Row],[Data_urodz]])</f>
        <v>5</v>
      </c>
      <c r="F192" s="1" t="str">
        <f>IF(RIGHT(ubezpieczenia[[#This Row],[Imie]],1)="a","K","M")</f>
        <v>K</v>
      </c>
      <c r="G192" s="2" t="str">
        <f>RIGHT(ubezpieczenia[[#This Row],[Data_urodz]],4)</f>
        <v>7893</v>
      </c>
    </row>
    <row r="193" spans="1:7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1">
        <f>MONTH(ubezpieczenia[[#This Row],[Data_urodz]])</f>
        <v>4</v>
      </c>
      <c r="F193" s="1" t="str">
        <f>IF(RIGHT(ubezpieczenia[[#This Row],[Imie]],1)="a","K","M")</f>
        <v>K</v>
      </c>
      <c r="G193" s="2" t="str">
        <f>RIGHT(ubezpieczenia[[#This Row],[Data_urodz]],4)</f>
        <v>8226</v>
      </c>
    </row>
    <row r="194" spans="1:7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1">
        <f>MONTH(ubezpieczenia[[#This Row],[Data_urodz]])</f>
        <v>1</v>
      </c>
      <c r="F194" s="1" t="str">
        <f>IF(RIGHT(ubezpieczenia[[#This Row],[Imie]],1)="a","K","M")</f>
        <v>M</v>
      </c>
      <c r="G194" s="2" t="str">
        <f>RIGHT(ubezpieczenia[[#This Row],[Data_urodz]],4)</f>
        <v>9954</v>
      </c>
    </row>
    <row r="195" spans="1:7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1">
        <f>MONTH(ubezpieczenia[[#This Row],[Data_urodz]])</f>
        <v>4</v>
      </c>
      <c r="F195" s="1" t="str">
        <f>IF(RIGHT(ubezpieczenia[[#This Row],[Imie]],1)="a","K","M")</f>
        <v>M</v>
      </c>
      <c r="G195" s="2" t="str">
        <f>RIGHT(ubezpieczenia[[#This Row],[Data_urodz]],4)</f>
        <v>3111</v>
      </c>
    </row>
    <row r="196" spans="1:7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1">
        <f>MONTH(ubezpieczenia[[#This Row],[Data_urodz]])</f>
        <v>12</v>
      </c>
      <c r="F196" s="1" t="str">
        <f>IF(RIGHT(ubezpieczenia[[#This Row],[Imie]],1)="a","K","M")</f>
        <v>K</v>
      </c>
      <c r="G196" s="2" t="str">
        <f>RIGHT(ubezpieczenia[[#This Row],[Data_urodz]],4)</f>
        <v>4808</v>
      </c>
    </row>
    <row r="197" spans="1:7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1">
        <f>MONTH(ubezpieczenia[[#This Row],[Data_urodz]])</f>
        <v>3</v>
      </c>
      <c r="F197" s="1" t="str">
        <f>IF(RIGHT(ubezpieczenia[[#This Row],[Imie]],1)="a","K","M")</f>
        <v>K</v>
      </c>
      <c r="G197" s="2" t="str">
        <f>RIGHT(ubezpieczenia[[#This Row],[Data_urodz]],4)</f>
        <v>7601</v>
      </c>
    </row>
    <row r="198" spans="1:7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1">
        <f>MONTH(ubezpieczenia[[#This Row],[Data_urodz]])</f>
        <v>1</v>
      </c>
      <c r="F198" s="1" t="str">
        <f>IF(RIGHT(ubezpieczenia[[#This Row],[Imie]],1)="a","K","M")</f>
        <v>M</v>
      </c>
      <c r="G198" s="2" t="str">
        <f>RIGHT(ubezpieczenia[[#This Row],[Data_urodz]],4)</f>
        <v>1199</v>
      </c>
    </row>
    <row r="199" spans="1:7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1">
        <f>MONTH(ubezpieczenia[[#This Row],[Data_urodz]])</f>
        <v>10</v>
      </c>
      <c r="F199" s="1" t="str">
        <f>IF(RIGHT(ubezpieczenia[[#This Row],[Imie]],1)="a","K","M")</f>
        <v>K</v>
      </c>
      <c r="G199" s="2" t="str">
        <f>RIGHT(ubezpieczenia[[#This Row],[Data_urodz]],4)</f>
        <v>9879</v>
      </c>
    </row>
    <row r="200" spans="1:7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1">
        <f>MONTH(ubezpieczenia[[#This Row],[Data_urodz]])</f>
        <v>10</v>
      </c>
      <c r="F200" s="1" t="str">
        <f>IF(RIGHT(ubezpieczenia[[#This Row],[Imie]],1)="a","K","M")</f>
        <v>K</v>
      </c>
      <c r="G200" s="2" t="str">
        <f>RIGHT(ubezpieczenia[[#This Row],[Data_urodz]],4)</f>
        <v>9659</v>
      </c>
    </row>
    <row r="201" spans="1:7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1">
        <f>MONTH(ubezpieczenia[[#This Row],[Data_urodz]])</f>
        <v>8</v>
      </c>
      <c r="F201" s="1" t="str">
        <f>IF(RIGHT(ubezpieczenia[[#This Row],[Imie]],1)="a","K","M")</f>
        <v>M</v>
      </c>
      <c r="G201" s="2" t="str">
        <f>RIGHT(ubezpieczenia[[#This Row],[Data_urodz]],4)</f>
        <v>2514</v>
      </c>
    </row>
    <row r="202" spans="1:7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1">
        <f>MONTH(ubezpieczenia[[#This Row],[Data_urodz]])</f>
        <v>5</v>
      </c>
      <c r="F202" s="1" t="str">
        <f>IF(RIGHT(ubezpieczenia[[#This Row],[Imie]],1)="a","K","M")</f>
        <v>K</v>
      </c>
      <c r="G202" s="2" t="str">
        <f>RIGHT(ubezpieczenia[[#This Row],[Data_urodz]],4)</f>
        <v>5332</v>
      </c>
    </row>
    <row r="203" spans="1:7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1">
        <f>MONTH(ubezpieczenia[[#This Row],[Data_urodz]])</f>
        <v>4</v>
      </c>
      <c r="F203" s="1" t="str">
        <f>IF(RIGHT(ubezpieczenia[[#This Row],[Imie]],1)="a","K","M")</f>
        <v>M</v>
      </c>
      <c r="G203" s="2" t="str">
        <f>RIGHT(ubezpieczenia[[#This Row],[Data_urodz]],4)</f>
        <v>0181</v>
      </c>
    </row>
    <row r="204" spans="1:7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1">
        <f>MONTH(ubezpieczenia[[#This Row],[Data_urodz]])</f>
        <v>5</v>
      </c>
      <c r="F204" s="1" t="str">
        <f>IF(RIGHT(ubezpieczenia[[#This Row],[Imie]],1)="a","K","M")</f>
        <v>M</v>
      </c>
      <c r="G204" s="2" t="str">
        <f>RIGHT(ubezpieczenia[[#This Row],[Data_urodz]],4)</f>
        <v>9141</v>
      </c>
    </row>
    <row r="205" spans="1:7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1">
        <f>MONTH(ubezpieczenia[[#This Row],[Data_urodz]])</f>
        <v>9</v>
      </c>
      <c r="F205" s="1" t="str">
        <f>IF(RIGHT(ubezpieczenia[[#This Row],[Imie]],1)="a","K","M")</f>
        <v>K</v>
      </c>
      <c r="G205" s="2" t="str">
        <f>RIGHT(ubezpieczenia[[#This Row],[Data_urodz]],4)</f>
        <v>8147</v>
      </c>
    </row>
    <row r="206" spans="1:7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1">
        <f>MONTH(ubezpieczenia[[#This Row],[Data_urodz]])</f>
        <v>8</v>
      </c>
      <c r="F206" s="1" t="str">
        <f>IF(RIGHT(ubezpieczenia[[#This Row],[Imie]],1)="a","K","M")</f>
        <v>K</v>
      </c>
      <c r="G206" s="2" t="str">
        <f>RIGHT(ubezpieczenia[[#This Row],[Data_urodz]],4)</f>
        <v>6146</v>
      </c>
    </row>
    <row r="207" spans="1:7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1">
        <f>MONTH(ubezpieczenia[[#This Row],[Data_urodz]])</f>
        <v>4</v>
      </c>
      <c r="F207" s="1" t="str">
        <f>IF(RIGHT(ubezpieczenia[[#This Row],[Imie]],1)="a","K","M")</f>
        <v>M</v>
      </c>
      <c r="G207" s="2" t="str">
        <f>RIGHT(ubezpieczenia[[#This Row],[Data_urodz]],4)</f>
        <v>0798</v>
      </c>
    </row>
    <row r="208" spans="1:7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1">
        <f>MONTH(ubezpieczenia[[#This Row],[Data_urodz]])</f>
        <v>5</v>
      </c>
      <c r="F208" s="1" t="str">
        <f>IF(RIGHT(ubezpieczenia[[#This Row],[Imie]],1)="a","K","M")</f>
        <v>K</v>
      </c>
      <c r="G208" s="2" t="str">
        <f>RIGHT(ubezpieczenia[[#This Row],[Data_urodz]],4)</f>
        <v>4623</v>
      </c>
    </row>
    <row r="209" spans="1:7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1">
        <f>MONTH(ubezpieczenia[[#This Row],[Data_urodz]])</f>
        <v>2</v>
      </c>
      <c r="F209" s="1" t="str">
        <f>IF(RIGHT(ubezpieczenia[[#This Row],[Imie]],1)="a","K","M")</f>
        <v>M</v>
      </c>
      <c r="G209" s="2" t="str">
        <f>RIGHT(ubezpieczenia[[#This Row],[Data_urodz]],4)</f>
        <v>1818</v>
      </c>
    </row>
    <row r="210" spans="1:7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1">
        <f>MONTH(ubezpieczenia[[#This Row],[Data_urodz]])</f>
        <v>8</v>
      </c>
      <c r="F210" s="1" t="str">
        <f>IF(RIGHT(ubezpieczenia[[#This Row],[Imie]],1)="a","K","M")</f>
        <v>K</v>
      </c>
      <c r="G210" s="2" t="str">
        <f>RIGHT(ubezpieczenia[[#This Row],[Data_urodz]],4)</f>
        <v>4201</v>
      </c>
    </row>
    <row r="211" spans="1:7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1">
        <f>MONTH(ubezpieczenia[[#This Row],[Data_urodz]])</f>
        <v>2</v>
      </c>
      <c r="F211" s="1" t="str">
        <f>IF(RIGHT(ubezpieczenia[[#This Row],[Imie]],1)="a","K","M")</f>
        <v>M</v>
      </c>
      <c r="G211" s="2" t="str">
        <f>RIGHT(ubezpieczenia[[#This Row],[Data_urodz]],4)</f>
        <v>7079</v>
      </c>
    </row>
    <row r="212" spans="1:7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1">
        <f>MONTH(ubezpieczenia[[#This Row],[Data_urodz]])</f>
        <v>6</v>
      </c>
      <c r="F212" s="1" t="str">
        <f>IF(RIGHT(ubezpieczenia[[#This Row],[Imie]],1)="a","K","M")</f>
        <v>M</v>
      </c>
      <c r="G212" s="2" t="str">
        <f>RIGHT(ubezpieczenia[[#This Row],[Data_urodz]],4)</f>
        <v>8053</v>
      </c>
    </row>
    <row r="213" spans="1:7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1">
        <f>MONTH(ubezpieczenia[[#This Row],[Data_urodz]])</f>
        <v>1</v>
      </c>
      <c r="F213" s="1" t="str">
        <f>IF(RIGHT(ubezpieczenia[[#This Row],[Imie]],1)="a","K","M")</f>
        <v>M</v>
      </c>
      <c r="G213" s="2" t="str">
        <f>RIGHT(ubezpieczenia[[#This Row],[Data_urodz]],4)</f>
        <v>7059</v>
      </c>
    </row>
    <row r="214" spans="1:7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1">
        <f>MONTH(ubezpieczenia[[#This Row],[Data_urodz]])</f>
        <v>12</v>
      </c>
      <c r="F214" s="1" t="str">
        <f>IF(RIGHT(ubezpieczenia[[#This Row],[Imie]],1)="a","K","M")</f>
        <v>M</v>
      </c>
      <c r="G214" s="2" t="str">
        <f>RIGHT(ubezpieczenia[[#This Row],[Data_urodz]],4)</f>
        <v>1039</v>
      </c>
    </row>
    <row r="215" spans="1:7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1">
        <f>MONTH(ubezpieczenia[[#This Row],[Data_urodz]])</f>
        <v>7</v>
      </c>
      <c r="F215" s="1" t="str">
        <f>IF(RIGHT(ubezpieczenia[[#This Row],[Imie]],1)="a","K","M")</f>
        <v>M</v>
      </c>
      <c r="G215" s="2" t="str">
        <f>RIGHT(ubezpieczenia[[#This Row],[Data_urodz]],4)</f>
        <v>4893</v>
      </c>
    </row>
    <row r="216" spans="1:7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1">
        <f>MONTH(ubezpieczenia[[#This Row],[Data_urodz]])</f>
        <v>7</v>
      </c>
      <c r="F216" s="1" t="str">
        <f>IF(RIGHT(ubezpieczenia[[#This Row],[Imie]],1)="a","K","M")</f>
        <v>M</v>
      </c>
      <c r="G216" s="2" t="str">
        <f>RIGHT(ubezpieczenia[[#This Row],[Data_urodz]],4)</f>
        <v>2101</v>
      </c>
    </row>
    <row r="217" spans="1:7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1">
        <f>MONTH(ubezpieczenia[[#This Row],[Data_urodz]])</f>
        <v>7</v>
      </c>
      <c r="F217" s="1" t="str">
        <f>IF(RIGHT(ubezpieczenia[[#This Row],[Imie]],1)="a","K","M")</f>
        <v>K</v>
      </c>
      <c r="G217" s="2" t="str">
        <f>RIGHT(ubezpieczenia[[#This Row],[Data_urodz]],4)</f>
        <v>6267</v>
      </c>
    </row>
    <row r="218" spans="1:7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1">
        <f>MONTH(ubezpieczenia[[#This Row],[Data_urodz]])</f>
        <v>11</v>
      </c>
      <c r="F218" s="1" t="str">
        <f>IF(RIGHT(ubezpieczenia[[#This Row],[Imie]],1)="a","K","M")</f>
        <v>K</v>
      </c>
      <c r="G218" s="2" t="str">
        <f>RIGHT(ubezpieczenia[[#This Row],[Data_urodz]],4)</f>
        <v>2103</v>
      </c>
    </row>
    <row r="219" spans="1:7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1">
        <f>MONTH(ubezpieczenia[[#This Row],[Data_urodz]])</f>
        <v>3</v>
      </c>
      <c r="F219" s="1" t="str">
        <f>IF(RIGHT(ubezpieczenia[[#This Row],[Imie]],1)="a","K","M")</f>
        <v>K</v>
      </c>
      <c r="G219" s="2" t="str">
        <f>RIGHT(ubezpieczenia[[#This Row],[Data_urodz]],4)</f>
        <v>5996</v>
      </c>
    </row>
    <row r="220" spans="1:7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1">
        <f>MONTH(ubezpieczenia[[#This Row],[Data_urodz]])</f>
        <v>6</v>
      </c>
      <c r="F220" s="1" t="str">
        <f>IF(RIGHT(ubezpieczenia[[#This Row],[Imie]],1)="a","K","M")</f>
        <v>K</v>
      </c>
      <c r="G220" s="2" t="str">
        <f>RIGHT(ubezpieczenia[[#This Row],[Data_urodz]],4)</f>
        <v>3040</v>
      </c>
    </row>
    <row r="221" spans="1:7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1">
        <f>MONTH(ubezpieczenia[[#This Row],[Data_urodz]])</f>
        <v>12</v>
      </c>
      <c r="F221" s="1" t="str">
        <f>IF(RIGHT(ubezpieczenia[[#This Row],[Imie]],1)="a","K","M")</f>
        <v>K</v>
      </c>
      <c r="G221" s="2" t="str">
        <f>RIGHT(ubezpieczenia[[#This Row],[Data_urodz]],4)</f>
        <v>0671</v>
      </c>
    </row>
    <row r="222" spans="1:7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1">
        <f>MONTH(ubezpieczenia[[#This Row],[Data_urodz]])</f>
        <v>2</v>
      </c>
      <c r="F222" s="1" t="str">
        <f>IF(RIGHT(ubezpieczenia[[#This Row],[Imie]],1)="a","K","M")</f>
        <v>K</v>
      </c>
      <c r="G222" s="2" t="str">
        <f>RIGHT(ubezpieczenia[[#This Row],[Data_urodz]],4)</f>
        <v>5243</v>
      </c>
    </row>
    <row r="223" spans="1:7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1">
        <f>MONTH(ubezpieczenia[[#This Row],[Data_urodz]])</f>
        <v>9</v>
      </c>
      <c r="F223" s="1" t="str">
        <f>IF(RIGHT(ubezpieczenia[[#This Row],[Imie]],1)="a","K","M")</f>
        <v>K</v>
      </c>
      <c r="G223" s="2" t="str">
        <f>RIGHT(ubezpieczenia[[#This Row],[Data_urodz]],4)</f>
        <v>7639</v>
      </c>
    </row>
    <row r="224" spans="1:7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1">
        <f>MONTH(ubezpieczenia[[#This Row],[Data_urodz]])</f>
        <v>3</v>
      </c>
      <c r="F224" s="1" t="str">
        <f>IF(RIGHT(ubezpieczenia[[#This Row],[Imie]],1)="a","K","M")</f>
        <v>M</v>
      </c>
      <c r="G224" s="2" t="str">
        <f>RIGHT(ubezpieczenia[[#This Row],[Data_urodz]],4)</f>
        <v>5644</v>
      </c>
    </row>
    <row r="225" spans="1:7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1">
        <f>MONTH(ubezpieczenia[[#This Row],[Data_urodz]])</f>
        <v>10</v>
      </c>
      <c r="F225" s="1" t="str">
        <f>IF(RIGHT(ubezpieczenia[[#This Row],[Imie]],1)="a","K","M")</f>
        <v>K</v>
      </c>
      <c r="G225" s="2" t="str">
        <f>RIGHT(ubezpieczenia[[#This Row],[Data_urodz]],4)</f>
        <v>7683</v>
      </c>
    </row>
    <row r="226" spans="1:7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1">
        <f>MONTH(ubezpieczenia[[#This Row],[Data_urodz]])</f>
        <v>9</v>
      </c>
      <c r="F226" s="1" t="str">
        <f>IF(RIGHT(ubezpieczenia[[#This Row],[Imie]],1)="a","K","M")</f>
        <v>K</v>
      </c>
      <c r="G226" s="2" t="str">
        <f>RIGHT(ubezpieczenia[[#This Row],[Data_urodz]],4)</f>
        <v>2765</v>
      </c>
    </row>
    <row r="227" spans="1:7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1">
        <f>MONTH(ubezpieczenia[[#This Row],[Data_urodz]])</f>
        <v>3</v>
      </c>
      <c r="F227" s="1" t="str">
        <f>IF(RIGHT(ubezpieczenia[[#This Row],[Imie]],1)="a","K","M")</f>
        <v>K</v>
      </c>
      <c r="G227" s="2" t="str">
        <f>RIGHT(ubezpieczenia[[#This Row],[Data_urodz]],4)</f>
        <v>6380</v>
      </c>
    </row>
    <row r="228" spans="1:7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1">
        <f>MONTH(ubezpieczenia[[#This Row],[Data_urodz]])</f>
        <v>11</v>
      </c>
      <c r="F228" s="1" t="str">
        <f>IF(RIGHT(ubezpieczenia[[#This Row],[Imie]],1)="a","K","M")</f>
        <v>K</v>
      </c>
      <c r="G228" s="2" t="str">
        <f>RIGHT(ubezpieczenia[[#This Row],[Data_urodz]],4)</f>
        <v>1508</v>
      </c>
    </row>
    <row r="229" spans="1:7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1">
        <f>MONTH(ubezpieczenia[[#This Row],[Data_urodz]])</f>
        <v>10</v>
      </c>
      <c r="F229" s="1" t="str">
        <f>IF(RIGHT(ubezpieczenia[[#This Row],[Imie]],1)="a","K","M")</f>
        <v>K</v>
      </c>
      <c r="G229" s="2" t="str">
        <f>RIGHT(ubezpieczenia[[#This Row],[Data_urodz]],4)</f>
        <v>2790</v>
      </c>
    </row>
    <row r="230" spans="1:7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1">
        <f>MONTH(ubezpieczenia[[#This Row],[Data_urodz]])</f>
        <v>7</v>
      </c>
      <c r="F230" s="1" t="str">
        <f>IF(RIGHT(ubezpieczenia[[#This Row],[Imie]],1)="a","K","M")</f>
        <v>K</v>
      </c>
      <c r="G230" s="2" t="str">
        <f>RIGHT(ubezpieczenia[[#This Row],[Data_urodz]],4)</f>
        <v>4303</v>
      </c>
    </row>
    <row r="231" spans="1:7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1">
        <f>MONTH(ubezpieczenia[[#This Row],[Data_urodz]])</f>
        <v>3</v>
      </c>
      <c r="F231" s="1" t="str">
        <f>IF(RIGHT(ubezpieczenia[[#This Row],[Imie]],1)="a","K","M")</f>
        <v>K</v>
      </c>
      <c r="G231" s="2" t="str">
        <f>RIGHT(ubezpieczenia[[#This Row],[Data_urodz]],4)</f>
        <v>0747</v>
      </c>
    </row>
    <row r="232" spans="1:7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1">
        <f>MONTH(ubezpieczenia[[#This Row],[Data_urodz]])</f>
        <v>5</v>
      </c>
      <c r="F232" s="1" t="str">
        <f>IF(RIGHT(ubezpieczenia[[#This Row],[Imie]],1)="a","K","M")</f>
        <v>M</v>
      </c>
      <c r="G232" s="2" t="str">
        <f>RIGHT(ubezpieczenia[[#This Row],[Data_urodz]],4)</f>
        <v>9853</v>
      </c>
    </row>
    <row r="233" spans="1:7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1">
        <f>MONTH(ubezpieczenia[[#This Row],[Data_urodz]])</f>
        <v>1</v>
      </c>
      <c r="F233" s="1" t="str">
        <f>IF(RIGHT(ubezpieczenia[[#This Row],[Imie]],1)="a","K","M")</f>
        <v>K</v>
      </c>
      <c r="G233" s="2" t="str">
        <f>RIGHT(ubezpieczenia[[#This Row],[Data_urodz]],4)</f>
        <v>2147</v>
      </c>
    </row>
    <row r="234" spans="1:7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1">
        <f>MONTH(ubezpieczenia[[#This Row],[Data_urodz]])</f>
        <v>1</v>
      </c>
      <c r="F234" s="1" t="str">
        <f>IF(RIGHT(ubezpieczenia[[#This Row],[Imie]],1)="a","K","M")</f>
        <v>M</v>
      </c>
      <c r="G234" s="2" t="str">
        <f>RIGHT(ubezpieczenia[[#This Row],[Data_urodz]],4)</f>
        <v>7904</v>
      </c>
    </row>
    <row r="235" spans="1:7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1">
        <f>MONTH(ubezpieczenia[[#This Row],[Data_urodz]])</f>
        <v>11</v>
      </c>
      <c r="F235" s="1" t="str">
        <f>IF(RIGHT(ubezpieczenia[[#This Row],[Imie]],1)="a","K","M")</f>
        <v>K</v>
      </c>
      <c r="G235" s="2" t="str">
        <f>RIGHT(ubezpieczenia[[#This Row],[Data_urodz]],4)</f>
        <v>0057</v>
      </c>
    </row>
    <row r="236" spans="1:7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1">
        <f>MONTH(ubezpieczenia[[#This Row],[Data_urodz]])</f>
        <v>6</v>
      </c>
      <c r="F236" s="1" t="str">
        <f>IF(RIGHT(ubezpieczenia[[#This Row],[Imie]],1)="a","K","M")</f>
        <v>M</v>
      </c>
      <c r="G236" s="2" t="str">
        <f>RIGHT(ubezpieczenia[[#This Row],[Data_urodz]],4)</f>
        <v>0863</v>
      </c>
    </row>
    <row r="237" spans="1:7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1">
        <f>MONTH(ubezpieczenia[[#This Row],[Data_urodz]])</f>
        <v>6</v>
      </c>
      <c r="F237" s="1" t="str">
        <f>IF(RIGHT(ubezpieczenia[[#This Row],[Imie]],1)="a","K","M")</f>
        <v>M</v>
      </c>
      <c r="G237" s="2" t="str">
        <f>RIGHT(ubezpieczenia[[#This Row],[Data_urodz]],4)</f>
        <v>2435</v>
      </c>
    </row>
    <row r="238" spans="1:7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1">
        <f>MONTH(ubezpieczenia[[#This Row],[Data_urodz]])</f>
        <v>9</v>
      </c>
      <c r="F238" s="1" t="str">
        <f>IF(RIGHT(ubezpieczenia[[#This Row],[Imie]],1)="a","K","M")</f>
        <v>K</v>
      </c>
      <c r="G238" s="2" t="str">
        <f>RIGHT(ubezpieczenia[[#This Row],[Data_urodz]],4)</f>
        <v>7048</v>
      </c>
    </row>
    <row r="239" spans="1:7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1">
        <f>MONTH(ubezpieczenia[[#This Row],[Data_urodz]])</f>
        <v>9</v>
      </c>
      <c r="F239" s="1" t="str">
        <f>IF(RIGHT(ubezpieczenia[[#This Row],[Imie]],1)="a","K","M")</f>
        <v>M</v>
      </c>
      <c r="G239" s="2" t="str">
        <f>RIGHT(ubezpieczenia[[#This Row],[Data_urodz]],4)</f>
        <v>4732</v>
      </c>
    </row>
    <row r="240" spans="1:7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1">
        <f>MONTH(ubezpieczenia[[#This Row],[Data_urodz]])</f>
        <v>11</v>
      </c>
      <c r="F240" s="1" t="str">
        <f>IF(RIGHT(ubezpieczenia[[#This Row],[Imie]],1)="a","K","M")</f>
        <v>K</v>
      </c>
      <c r="G240" s="2" t="str">
        <f>RIGHT(ubezpieczenia[[#This Row],[Data_urodz]],4)</f>
        <v>8589</v>
      </c>
    </row>
    <row r="241" spans="1:7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1">
        <f>MONTH(ubezpieczenia[[#This Row],[Data_urodz]])</f>
        <v>9</v>
      </c>
      <c r="F241" s="1" t="str">
        <f>IF(RIGHT(ubezpieczenia[[#This Row],[Imie]],1)="a","K","M")</f>
        <v>M</v>
      </c>
      <c r="G241" s="2" t="str">
        <f>RIGHT(ubezpieczenia[[#This Row],[Data_urodz]],4)</f>
        <v>0727</v>
      </c>
    </row>
    <row r="242" spans="1:7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1">
        <f>MONTH(ubezpieczenia[[#This Row],[Data_urodz]])</f>
        <v>1</v>
      </c>
      <c r="F242" s="1" t="str">
        <f>IF(RIGHT(ubezpieczenia[[#This Row],[Imie]],1)="a","K","M")</f>
        <v>M</v>
      </c>
      <c r="G242" s="2" t="str">
        <f>RIGHT(ubezpieczenia[[#This Row],[Data_urodz]],4)</f>
        <v>3401</v>
      </c>
    </row>
    <row r="243" spans="1:7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1">
        <f>MONTH(ubezpieczenia[[#This Row],[Data_urodz]])</f>
        <v>10</v>
      </c>
      <c r="F243" s="1" t="str">
        <f>IF(RIGHT(ubezpieczenia[[#This Row],[Imie]],1)="a","K","M")</f>
        <v>K</v>
      </c>
      <c r="G243" s="2" t="str">
        <f>RIGHT(ubezpieczenia[[#This Row],[Data_urodz]],4)</f>
        <v>7084</v>
      </c>
    </row>
    <row r="244" spans="1:7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1">
        <f>MONTH(ubezpieczenia[[#This Row],[Data_urodz]])</f>
        <v>6</v>
      </c>
      <c r="F244" s="1" t="str">
        <f>IF(RIGHT(ubezpieczenia[[#This Row],[Imie]],1)="a","K","M")</f>
        <v>M</v>
      </c>
      <c r="G244" s="2" t="str">
        <f>RIGHT(ubezpieczenia[[#This Row],[Data_urodz]],4)</f>
        <v>0481</v>
      </c>
    </row>
    <row r="245" spans="1:7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1">
        <f>MONTH(ubezpieczenia[[#This Row],[Data_urodz]])</f>
        <v>7</v>
      </c>
      <c r="F245" s="1" t="str">
        <f>IF(RIGHT(ubezpieczenia[[#This Row],[Imie]],1)="a","K","M")</f>
        <v>K</v>
      </c>
      <c r="G245" s="2" t="str">
        <f>RIGHT(ubezpieczenia[[#This Row],[Data_urodz]],4)</f>
        <v>0651</v>
      </c>
    </row>
    <row r="246" spans="1:7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1">
        <f>MONTH(ubezpieczenia[[#This Row],[Data_urodz]])</f>
        <v>3</v>
      </c>
      <c r="F246" s="1" t="str">
        <f>IF(RIGHT(ubezpieczenia[[#This Row],[Imie]],1)="a","K","M")</f>
        <v>K</v>
      </c>
      <c r="G246" s="2" t="str">
        <f>RIGHT(ubezpieczenia[[#This Row],[Data_urodz]],4)</f>
        <v>2580</v>
      </c>
    </row>
    <row r="247" spans="1:7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1">
        <f>MONTH(ubezpieczenia[[#This Row],[Data_urodz]])</f>
        <v>12</v>
      </c>
      <c r="F247" s="1" t="str">
        <f>IF(RIGHT(ubezpieczenia[[#This Row],[Imie]],1)="a","K","M")</f>
        <v>M</v>
      </c>
      <c r="G247" s="2" t="str">
        <f>RIGHT(ubezpieczenia[[#This Row],[Data_urodz]],4)</f>
        <v>8233</v>
      </c>
    </row>
    <row r="248" spans="1:7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1">
        <f>MONTH(ubezpieczenia[[#This Row],[Data_urodz]])</f>
        <v>4</v>
      </c>
      <c r="F248" s="1" t="str">
        <f>IF(RIGHT(ubezpieczenia[[#This Row],[Imie]],1)="a","K","M")</f>
        <v>K</v>
      </c>
      <c r="G248" s="2" t="str">
        <f>RIGHT(ubezpieczenia[[#This Row],[Data_urodz]],4)</f>
        <v>4225</v>
      </c>
    </row>
    <row r="249" spans="1:7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1">
        <f>MONTH(ubezpieczenia[[#This Row],[Data_urodz]])</f>
        <v>9</v>
      </c>
      <c r="F249" s="1" t="str">
        <f>IF(RIGHT(ubezpieczenia[[#This Row],[Imie]],1)="a","K","M")</f>
        <v>K</v>
      </c>
      <c r="G249" s="2" t="str">
        <f>RIGHT(ubezpieczenia[[#This Row],[Data_urodz]],4)</f>
        <v>7299</v>
      </c>
    </row>
    <row r="250" spans="1:7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1">
        <f>MONTH(ubezpieczenia[[#This Row],[Data_urodz]])</f>
        <v>5</v>
      </c>
      <c r="F250" s="1" t="str">
        <f>IF(RIGHT(ubezpieczenia[[#This Row],[Imie]],1)="a","K","M")</f>
        <v>K</v>
      </c>
      <c r="G250" s="2" t="str">
        <f>RIGHT(ubezpieczenia[[#This Row],[Data_urodz]],4)</f>
        <v>8398</v>
      </c>
    </row>
    <row r="251" spans="1:7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1">
        <f>MONTH(ubezpieczenia[[#This Row],[Data_urodz]])</f>
        <v>3</v>
      </c>
      <c r="F251" s="1" t="str">
        <f>IF(RIGHT(ubezpieczenia[[#This Row],[Imie]],1)="a","K","M")</f>
        <v>K</v>
      </c>
      <c r="G251" s="2" t="str">
        <f>RIGHT(ubezpieczenia[[#This Row],[Data_urodz]],4)</f>
        <v>4400</v>
      </c>
    </row>
    <row r="252" spans="1:7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1">
        <f>MONTH(ubezpieczenia[[#This Row],[Data_urodz]])</f>
        <v>11</v>
      </c>
      <c r="F252" s="1" t="str">
        <f>IF(RIGHT(ubezpieczenia[[#This Row],[Imie]],1)="a","K","M")</f>
        <v>K</v>
      </c>
      <c r="G252" s="2" t="str">
        <f>RIGHT(ubezpieczenia[[#This Row],[Data_urodz]],4)</f>
        <v>1513</v>
      </c>
    </row>
    <row r="253" spans="1:7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1">
        <f>MONTH(ubezpieczenia[[#This Row],[Data_urodz]])</f>
        <v>12</v>
      </c>
      <c r="F253" s="1" t="str">
        <f>IF(RIGHT(ubezpieczenia[[#This Row],[Imie]],1)="a","K","M")</f>
        <v>K</v>
      </c>
      <c r="G253" s="2" t="str">
        <f>RIGHT(ubezpieczenia[[#This Row],[Data_urodz]],4)</f>
        <v>1749</v>
      </c>
    </row>
    <row r="254" spans="1:7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1">
        <f>MONTH(ubezpieczenia[[#This Row],[Data_urodz]])</f>
        <v>9</v>
      </c>
      <c r="F254" s="1" t="str">
        <f>IF(RIGHT(ubezpieczenia[[#This Row],[Imie]],1)="a","K","M")</f>
        <v>K</v>
      </c>
      <c r="G254" s="2" t="str">
        <f>RIGHT(ubezpieczenia[[#This Row],[Data_urodz]],4)</f>
        <v>4235</v>
      </c>
    </row>
    <row r="255" spans="1:7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1">
        <f>MONTH(ubezpieczenia[[#This Row],[Data_urodz]])</f>
        <v>7</v>
      </c>
      <c r="F255" s="1" t="str">
        <f>IF(RIGHT(ubezpieczenia[[#This Row],[Imie]],1)="a","K","M")</f>
        <v>K</v>
      </c>
      <c r="G255" s="2" t="str">
        <f>RIGHT(ubezpieczenia[[#This Row],[Data_urodz]],4)</f>
        <v>9183</v>
      </c>
    </row>
    <row r="256" spans="1:7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1">
        <f>MONTH(ubezpieczenia[[#This Row],[Data_urodz]])</f>
        <v>1</v>
      </c>
      <c r="F256" s="1" t="str">
        <f>IF(RIGHT(ubezpieczenia[[#This Row],[Imie]],1)="a","K","M")</f>
        <v>M</v>
      </c>
      <c r="G256" s="2" t="str">
        <f>RIGHT(ubezpieczenia[[#This Row],[Data_urodz]],4)</f>
        <v>7424</v>
      </c>
    </row>
    <row r="257" spans="1:7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1">
        <f>MONTH(ubezpieczenia[[#This Row],[Data_urodz]])</f>
        <v>10</v>
      </c>
      <c r="F257" s="1" t="str">
        <f>IF(RIGHT(ubezpieczenia[[#This Row],[Imie]],1)="a","K","M")</f>
        <v>M</v>
      </c>
      <c r="G257" s="2" t="str">
        <f>RIGHT(ubezpieczenia[[#This Row],[Data_urodz]],4)</f>
        <v>3665</v>
      </c>
    </row>
    <row r="258" spans="1:7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1">
        <f>MONTH(ubezpieczenia[[#This Row],[Data_urodz]])</f>
        <v>4</v>
      </c>
      <c r="F258" s="1" t="str">
        <f>IF(RIGHT(ubezpieczenia[[#This Row],[Imie]],1)="a","K","M")</f>
        <v>K</v>
      </c>
      <c r="G258" s="2" t="str">
        <f>RIGHT(ubezpieczenia[[#This Row],[Data_urodz]],4)</f>
        <v>7649</v>
      </c>
    </row>
    <row r="259" spans="1:7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1">
        <f>MONTH(ubezpieczenia[[#This Row],[Data_urodz]])</f>
        <v>11</v>
      </c>
      <c r="F259" s="1" t="str">
        <f>IF(RIGHT(ubezpieczenia[[#This Row],[Imie]],1)="a","K","M")</f>
        <v>K</v>
      </c>
      <c r="G259" s="2" t="str">
        <f>RIGHT(ubezpieczenia[[#This Row],[Data_urodz]],4)</f>
        <v>5530</v>
      </c>
    </row>
    <row r="260" spans="1:7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1">
        <f>MONTH(ubezpieczenia[[#This Row],[Data_urodz]])</f>
        <v>2</v>
      </c>
      <c r="F260" s="1" t="str">
        <f>IF(RIGHT(ubezpieczenia[[#This Row],[Imie]],1)="a","K","M")</f>
        <v>K</v>
      </c>
      <c r="G260" s="2" t="str">
        <f>RIGHT(ubezpieczenia[[#This Row],[Data_urodz]],4)</f>
        <v>4758</v>
      </c>
    </row>
    <row r="261" spans="1:7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1">
        <f>MONTH(ubezpieczenia[[#This Row],[Data_urodz]])</f>
        <v>12</v>
      </c>
      <c r="F261" s="1" t="str">
        <f>IF(RIGHT(ubezpieczenia[[#This Row],[Imie]],1)="a","K","M")</f>
        <v>M</v>
      </c>
      <c r="G261" s="2" t="str">
        <f>RIGHT(ubezpieczenia[[#This Row],[Data_urodz]],4)</f>
        <v>7531</v>
      </c>
    </row>
    <row r="262" spans="1:7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1">
        <f>MONTH(ubezpieczenia[[#This Row],[Data_urodz]])</f>
        <v>12</v>
      </c>
      <c r="F262" s="1" t="str">
        <f>IF(RIGHT(ubezpieczenia[[#This Row],[Imie]],1)="a","K","M")</f>
        <v>M</v>
      </c>
      <c r="G262" s="2" t="str">
        <f>RIGHT(ubezpieczenia[[#This Row],[Data_urodz]],4)</f>
        <v>2482</v>
      </c>
    </row>
    <row r="263" spans="1:7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1">
        <f>MONTH(ubezpieczenia[[#This Row],[Data_urodz]])</f>
        <v>7</v>
      </c>
      <c r="F263" s="1" t="str">
        <f>IF(RIGHT(ubezpieczenia[[#This Row],[Imie]],1)="a","K","M")</f>
        <v>M</v>
      </c>
      <c r="G263" s="2" t="str">
        <f>RIGHT(ubezpieczenia[[#This Row],[Data_urodz]],4)</f>
        <v>4533</v>
      </c>
    </row>
    <row r="264" spans="1:7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1">
        <f>MONTH(ubezpieczenia[[#This Row],[Data_urodz]])</f>
        <v>1</v>
      </c>
      <c r="F264" s="1" t="str">
        <f>IF(RIGHT(ubezpieczenia[[#This Row],[Imie]],1)="a","K","M")</f>
        <v>K</v>
      </c>
      <c r="G264" s="2" t="str">
        <f>RIGHT(ubezpieczenia[[#This Row],[Data_urodz]],4)</f>
        <v>8491</v>
      </c>
    </row>
    <row r="265" spans="1:7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1">
        <f>MONTH(ubezpieczenia[[#This Row],[Data_urodz]])</f>
        <v>6</v>
      </c>
      <c r="F265" s="1" t="str">
        <f>IF(RIGHT(ubezpieczenia[[#This Row],[Imie]],1)="a","K","M")</f>
        <v>K</v>
      </c>
      <c r="G265" s="2" t="str">
        <f>RIGHT(ubezpieczenia[[#This Row],[Data_urodz]],4)</f>
        <v>2689</v>
      </c>
    </row>
    <row r="266" spans="1:7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1">
        <f>MONTH(ubezpieczenia[[#This Row],[Data_urodz]])</f>
        <v>3</v>
      </c>
      <c r="F266" s="1" t="str">
        <f>IF(RIGHT(ubezpieczenia[[#This Row],[Imie]],1)="a","K","M")</f>
        <v>K</v>
      </c>
      <c r="G266" s="2" t="str">
        <f>RIGHT(ubezpieczenia[[#This Row],[Data_urodz]],4)</f>
        <v>7112</v>
      </c>
    </row>
    <row r="267" spans="1:7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1">
        <f>MONTH(ubezpieczenia[[#This Row],[Data_urodz]])</f>
        <v>2</v>
      </c>
      <c r="F267" s="1" t="str">
        <f>IF(RIGHT(ubezpieczenia[[#This Row],[Imie]],1)="a","K","M")</f>
        <v>K</v>
      </c>
      <c r="G267" s="2" t="str">
        <f>RIGHT(ubezpieczenia[[#This Row],[Data_urodz]],4)</f>
        <v>9259</v>
      </c>
    </row>
    <row r="268" spans="1:7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1">
        <f>MONTH(ubezpieczenia[[#This Row],[Data_urodz]])</f>
        <v>6</v>
      </c>
      <c r="F268" s="1" t="str">
        <f>IF(RIGHT(ubezpieczenia[[#This Row],[Imie]],1)="a","K","M")</f>
        <v>K</v>
      </c>
      <c r="G268" s="2" t="str">
        <f>RIGHT(ubezpieczenia[[#This Row],[Data_urodz]],4)</f>
        <v>8437</v>
      </c>
    </row>
    <row r="269" spans="1:7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1">
        <f>MONTH(ubezpieczenia[[#This Row],[Data_urodz]])</f>
        <v>3</v>
      </c>
      <c r="F269" s="1" t="str">
        <f>IF(RIGHT(ubezpieczenia[[#This Row],[Imie]],1)="a","K","M")</f>
        <v>K</v>
      </c>
      <c r="G269" s="2" t="str">
        <f>RIGHT(ubezpieczenia[[#This Row],[Data_urodz]],4)</f>
        <v>4406</v>
      </c>
    </row>
    <row r="270" spans="1:7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1">
        <f>MONTH(ubezpieczenia[[#This Row],[Data_urodz]])</f>
        <v>1</v>
      </c>
      <c r="F270" s="1" t="str">
        <f>IF(RIGHT(ubezpieczenia[[#This Row],[Imie]],1)="a","K","M")</f>
        <v>M</v>
      </c>
      <c r="G270" s="2" t="str">
        <f>RIGHT(ubezpieczenia[[#This Row],[Data_urodz]],4)</f>
        <v>6689</v>
      </c>
    </row>
    <row r="271" spans="1:7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1">
        <f>MONTH(ubezpieczenia[[#This Row],[Data_urodz]])</f>
        <v>10</v>
      </c>
      <c r="F271" s="1" t="str">
        <f>IF(RIGHT(ubezpieczenia[[#This Row],[Imie]],1)="a","K","M")</f>
        <v>K</v>
      </c>
      <c r="G271" s="2" t="str">
        <f>RIGHT(ubezpieczenia[[#This Row],[Data_urodz]],4)</f>
        <v>4391</v>
      </c>
    </row>
    <row r="272" spans="1:7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1">
        <f>MONTH(ubezpieczenia[[#This Row],[Data_urodz]])</f>
        <v>4</v>
      </c>
      <c r="F272" s="1" t="str">
        <f>IF(RIGHT(ubezpieczenia[[#This Row],[Imie]],1)="a","K","M")</f>
        <v>K</v>
      </c>
      <c r="G272" s="2" t="str">
        <f>RIGHT(ubezpieczenia[[#This Row],[Data_urodz]],4)</f>
        <v>2010</v>
      </c>
    </row>
    <row r="273" spans="1:7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1">
        <f>MONTH(ubezpieczenia[[#This Row],[Data_urodz]])</f>
        <v>2</v>
      </c>
      <c r="F273" s="1" t="str">
        <f>IF(RIGHT(ubezpieczenia[[#This Row],[Imie]],1)="a","K","M")</f>
        <v>M</v>
      </c>
      <c r="G273" s="2" t="str">
        <f>RIGHT(ubezpieczenia[[#This Row],[Data_urodz]],4)</f>
        <v>7207</v>
      </c>
    </row>
    <row r="274" spans="1:7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1">
        <f>MONTH(ubezpieczenia[[#This Row],[Data_urodz]])</f>
        <v>9</v>
      </c>
      <c r="F274" s="1" t="str">
        <f>IF(RIGHT(ubezpieczenia[[#This Row],[Imie]],1)="a","K","M")</f>
        <v>M</v>
      </c>
      <c r="G274" s="2" t="str">
        <f>RIGHT(ubezpieczenia[[#This Row],[Data_urodz]],4)</f>
        <v>2547</v>
      </c>
    </row>
    <row r="275" spans="1:7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1">
        <f>MONTH(ubezpieczenia[[#This Row],[Data_urodz]])</f>
        <v>9</v>
      </c>
      <c r="F275" s="1" t="str">
        <f>IF(RIGHT(ubezpieczenia[[#This Row],[Imie]],1)="a","K","M")</f>
        <v>K</v>
      </c>
      <c r="G275" s="2" t="str">
        <f>RIGHT(ubezpieczenia[[#This Row],[Data_urodz]],4)</f>
        <v>0722</v>
      </c>
    </row>
    <row r="276" spans="1:7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1">
        <f>MONTH(ubezpieczenia[[#This Row],[Data_urodz]])</f>
        <v>3</v>
      </c>
      <c r="F276" s="1" t="str">
        <f>IF(RIGHT(ubezpieczenia[[#This Row],[Imie]],1)="a","K","M")</f>
        <v>M</v>
      </c>
      <c r="G276" s="2" t="str">
        <f>RIGHT(ubezpieczenia[[#This Row],[Data_urodz]],4)</f>
        <v>4900</v>
      </c>
    </row>
    <row r="277" spans="1:7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1">
        <f>MONTH(ubezpieczenia[[#This Row],[Data_urodz]])</f>
        <v>12</v>
      </c>
      <c r="F277" s="1" t="str">
        <f>IF(RIGHT(ubezpieczenia[[#This Row],[Imie]],1)="a","K","M")</f>
        <v>K</v>
      </c>
      <c r="G277" s="2" t="str">
        <f>RIGHT(ubezpieczenia[[#This Row],[Data_urodz]],4)</f>
        <v>0808</v>
      </c>
    </row>
    <row r="278" spans="1:7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1">
        <f>MONTH(ubezpieczenia[[#This Row],[Data_urodz]])</f>
        <v>10</v>
      </c>
      <c r="F278" s="1" t="str">
        <f>IF(RIGHT(ubezpieczenia[[#This Row],[Imie]],1)="a","K","M")</f>
        <v>K</v>
      </c>
      <c r="G278" s="2" t="str">
        <f>RIGHT(ubezpieczenia[[#This Row],[Data_urodz]],4)</f>
        <v>0235</v>
      </c>
    </row>
    <row r="279" spans="1:7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1">
        <f>MONTH(ubezpieczenia[[#This Row],[Data_urodz]])</f>
        <v>2</v>
      </c>
      <c r="F279" s="1" t="str">
        <f>IF(RIGHT(ubezpieczenia[[#This Row],[Imie]],1)="a","K","M")</f>
        <v>M</v>
      </c>
      <c r="G279" s="2" t="str">
        <f>RIGHT(ubezpieczenia[[#This Row],[Data_urodz]],4)</f>
        <v>1221</v>
      </c>
    </row>
    <row r="280" spans="1:7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1">
        <f>MONTH(ubezpieczenia[[#This Row],[Data_urodz]])</f>
        <v>4</v>
      </c>
      <c r="F280" s="1" t="str">
        <f>IF(RIGHT(ubezpieczenia[[#This Row],[Imie]],1)="a","K","M")</f>
        <v>K</v>
      </c>
      <c r="G280" s="2" t="str">
        <f>RIGHT(ubezpieczenia[[#This Row],[Data_urodz]],4)</f>
        <v>0193</v>
      </c>
    </row>
    <row r="281" spans="1:7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1">
        <f>MONTH(ubezpieczenia[[#This Row],[Data_urodz]])</f>
        <v>12</v>
      </c>
      <c r="F281" s="1" t="str">
        <f>IF(RIGHT(ubezpieczenia[[#This Row],[Imie]],1)="a","K","M")</f>
        <v>M</v>
      </c>
      <c r="G281" s="2" t="str">
        <f>RIGHT(ubezpieczenia[[#This Row],[Data_urodz]],4)</f>
        <v>7137</v>
      </c>
    </row>
    <row r="282" spans="1:7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1">
        <f>MONTH(ubezpieczenia[[#This Row],[Data_urodz]])</f>
        <v>10</v>
      </c>
      <c r="F282" s="1" t="str">
        <f>IF(RIGHT(ubezpieczenia[[#This Row],[Imie]],1)="a","K","M")</f>
        <v>M</v>
      </c>
      <c r="G282" s="2" t="str">
        <f>RIGHT(ubezpieczenia[[#This Row],[Data_urodz]],4)</f>
        <v>2802</v>
      </c>
    </row>
    <row r="283" spans="1:7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1">
        <f>MONTH(ubezpieczenia[[#This Row],[Data_urodz]])</f>
        <v>9</v>
      </c>
      <c r="F283" s="1" t="str">
        <f>IF(RIGHT(ubezpieczenia[[#This Row],[Imie]],1)="a","K","M")</f>
        <v>K</v>
      </c>
      <c r="G283" s="2" t="str">
        <f>RIGHT(ubezpieczenia[[#This Row],[Data_urodz]],4)</f>
        <v>5839</v>
      </c>
    </row>
    <row r="284" spans="1:7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1">
        <f>MONTH(ubezpieczenia[[#This Row],[Data_urodz]])</f>
        <v>9</v>
      </c>
      <c r="F284" s="1" t="str">
        <f>IF(RIGHT(ubezpieczenia[[#This Row],[Imie]],1)="a","K","M")</f>
        <v>M</v>
      </c>
      <c r="G284" s="2" t="str">
        <f>RIGHT(ubezpieczenia[[#This Row],[Data_urodz]],4)</f>
        <v>2028</v>
      </c>
    </row>
    <row r="285" spans="1:7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1">
        <f>MONTH(ubezpieczenia[[#This Row],[Data_urodz]])</f>
        <v>5</v>
      </c>
      <c r="F285" s="1" t="str">
        <f>IF(RIGHT(ubezpieczenia[[#This Row],[Imie]],1)="a","K","M")</f>
        <v>K</v>
      </c>
      <c r="G285" s="2" t="str">
        <f>RIGHT(ubezpieczenia[[#This Row],[Data_urodz]],4)</f>
        <v>1556</v>
      </c>
    </row>
    <row r="286" spans="1:7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1">
        <f>MONTH(ubezpieczenia[[#This Row],[Data_urodz]])</f>
        <v>6</v>
      </c>
      <c r="F286" s="1" t="str">
        <f>IF(RIGHT(ubezpieczenia[[#This Row],[Imie]],1)="a","K","M")</f>
        <v>K</v>
      </c>
      <c r="G286" s="2" t="str">
        <f>RIGHT(ubezpieczenia[[#This Row],[Data_urodz]],4)</f>
        <v>9153</v>
      </c>
    </row>
    <row r="287" spans="1:7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1">
        <f>MONTH(ubezpieczenia[[#This Row],[Data_urodz]])</f>
        <v>1</v>
      </c>
      <c r="F287" s="1" t="str">
        <f>IF(RIGHT(ubezpieczenia[[#This Row],[Imie]],1)="a","K","M")</f>
        <v>K</v>
      </c>
      <c r="G287" s="2" t="str">
        <f>RIGHT(ubezpieczenia[[#This Row],[Data_urodz]],4)</f>
        <v>1934</v>
      </c>
    </row>
    <row r="288" spans="1:7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1">
        <f>MONTH(ubezpieczenia[[#This Row],[Data_urodz]])</f>
        <v>3</v>
      </c>
      <c r="F288" s="1" t="str">
        <f>IF(RIGHT(ubezpieczenia[[#This Row],[Imie]],1)="a","K","M")</f>
        <v>K</v>
      </c>
      <c r="G288" s="2" t="str">
        <f>RIGHT(ubezpieczenia[[#This Row],[Data_urodz]],4)</f>
        <v>8187</v>
      </c>
    </row>
    <row r="289" spans="1:7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1">
        <f>MONTH(ubezpieczenia[[#This Row],[Data_urodz]])</f>
        <v>11</v>
      </c>
      <c r="F289" s="1" t="str">
        <f>IF(RIGHT(ubezpieczenia[[#This Row],[Imie]],1)="a","K","M")</f>
        <v>M</v>
      </c>
      <c r="G289" s="2" t="str">
        <f>RIGHT(ubezpieczenia[[#This Row],[Data_urodz]],4)</f>
        <v>4291</v>
      </c>
    </row>
    <row r="290" spans="1:7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1">
        <f>MONTH(ubezpieczenia[[#This Row],[Data_urodz]])</f>
        <v>6</v>
      </c>
      <c r="F290" s="1" t="str">
        <f>IF(RIGHT(ubezpieczenia[[#This Row],[Imie]],1)="a","K","M")</f>
        <v>K</v>
      </c>
      <c r="G290" s="2" t="str">
        <f>RIGHT(ubezpieczenia[[#This Row],[Data_urodz]],4)</f>
        <v>4652</v>
      </c>
    </row>
    <row r="291" spans="1:7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1">
        <f>MONTH(ubezpieczenia[[#This Row],[Data_urodz]])</f>
        <v>4</v>
      </c>
      <c r="F291" s="1" t="str">
        <f>IF(RIGHT(ubezpieczenia[[#This Row],[Imie]],1)="a","K","M")</f>
        <v>K</v>
      </c>
      <c r="G291" s="2" t="str">
        <f>RIGHT(ubezpieczenia[[#This Row],[Data_urodz]],4)</f>
        <v>8010</v>
      </c>
    </row>
    <row r="292" spans="1:7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1">
        <f>MONTH(ubezpieczenia[[#This Row],[Data_urodz]])</f>
        <v>7</v>
      </c>
      <c r="F292" s="1" t="str">
        <f>IF(RIGHT(ubezpieczenia[[#This Row],[Imie]],1)="a","K","M")</f>
        <v>K</v>
      </c>
      <c r="G292" s="2" t="str">
        <f>RIGHT(ubezpieczenia[[#This Row],[Data_urodz]],4)</f>
        <v>6506</v>
      </c>
    </row>
    <row r="293" spans="1:7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1">
        <f>MONTH(ubezpieczenia[[#This Row],[Data_urodz]])</f>
        <v>2</v>
      </c>
      <c r="F293" s="1" t="str">
        <f>IF(RIGHT(ubezpieczenia[[#This Row],[Imie]],1)="a","K","M")</f>
        <v>M</v>
      </c>
      <c r="G293" s="2" t="str">
        <f>RIGHT(ubezpieczenia[[#This Row],[Data_urodz]],4)</f>
        <v>0368</v>
      </c>
    </row>
    <row r="294" spans="1:7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1">
        <f>MONTH(ubezpieczenia[[#This Row],[Data_urodz]])</f>
        <v>7</v>
      </c>
      <c r="F294" s="1" t="str">
        <f>IF(RIGHT(ubezpieczenia[[#This Row],[Imie]],1)="a","K","M")</f>
        <v>K</v>
      </c>
      <c r="G294" s="2" t="str">
        <f>RIGHT(ubezpieczenia[[#This Row],[Data_urodz]],4)</f>
        <v>6991</v>
      </c>
    </row>
    <row r="295" spans="1:7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1">
        <f>MONTH(ubezpieczenia[[#This Row],[Data_urodz]])</f>
        <v>7</v>
      </c>
      <c r="F295" s="1" t="str">
        <f>IF(RIGHT(ubezpieczenia[[#This Row],[Imie]],1)="a","K","M")</f>
        <v>M</v>
      </c>
      <c r="G295" s="2" t="str">
        <f>RIGHT(ubezpieczenia[[#This Row],[Data_urodz]],4)</f>
        <v>3950</v>
      </c>
    </row>
    <row r="296" spans="1:7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1">
        <f>MONTH(ubezpieczenia[[#This Row],[Data_urodz]])</f>
        <v>7</v>
      </c>
      <c r="F296" s="1" t="str">
        <f>IF(RIGHT(ubezpieczenia[[#This Row],[Imie]],1)="a","K","M")</f>
        <v>K</v>
      </c>
      <c r="G296" s="2" t="str">
        <f>RIGHT(ubezpieczenia[[#This Row],[Data_urodz]],4)</f>
        <v>6871</v>
      </c>
    </row>
    <row r="297" spans="1:7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1">
        <f>MONTH(ubezpieczenia[[#This Row],[Data_urodz]])</f>
        <v>4</v>
      </c>
      <c r="F297" s="1" t="str">
        <f>IF(RIGHT(ubezpieczenia[[#This Row],[Imie]],1)="a","K","M")</f>
        <v>M</v>
      </c>
      <c r="G297" s="2" t="str">
        <f>RIGHT(ubezpieczenia[[#This Row],[Data_urodz]],4)</f>
        <v>7268</v>
      </c>
    </row>
    <row r="298" spans="1:7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1">
        <f>MONTH(ubezpieczenia[[#This Row],[Data_urodz]])</f>
        <v>7</v>
      </c>
      <c r="F298" s="1" t="str">
        <f>IF(RIGHT(ubezpieczenia[[#This Row],[Imie]],1)="a","K","M")</f>
        <v>K</v>
      </c>
      <c r="G298" s="2" t="str">
        <f>RIGHT(ubezpieczenia[[#This Row],[Data_urodz]],4)</f>
        <v>1612</v>
      </c>
    </row>
    <row r="299" spans="1:7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1">
        <f>MONTH(ubezpieczenia[[#This Row],[Data_urodz]])</f>
        <v>3</v>
      </c>
      <c r="F299" s="1" t="str">
        <f>IF(RIGHT(ubezpieczenia[[#This Row],[Imie]],1)="a","K","M")</f>
        <v>K</v>
      </c>
      <c r="G299" s="2" t="str">
        <f>RIGHT(ubezpieczenia[[#This Row],[Data_urodz]],4)</f>
        <v>1264</v>
      </c>
    </row>
    <row r="300" spans="1:7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1">
        <f>MONTH(ubezpieczenia[[#This Row],[Data_urodz]])</f>
        <v>2</v>
      </c>
      <c r="F300" s="1" t="str">
        <f>IF(RIGHT(ubezpieczenia[[#This Row],[Imie]],1)="a","K","M")</f>
        <v>K</v>
      </c>
      <c r="G300" s="2" t="str">
        <f>RIGHT(ubezpieczenia[[#This Row],[Data_urodz]],4)</f>
        <v>9622</v>
      </c>
    </row>
    <row r="301" spans="1:7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1">
        <f>MONTH(ubezpieczenia[[#This Row],[Data_urodz]])</f>
        <v>7</v>
      </c>
      <c r="F301" s="1" t="str">
        <f>IF(RIGHT(ubezpieczenia[[#This Row],[Imie]],1)="a","K","M")</f>
        <v>K</v>
      </c>
      <c r="G301" s="2" t="str">
        <f>RIGHT(ubezpieczenia[[#This Row],[Data_urodz]],4)</f>
        <v>0875</v>
      </c>
    </row>
    <row r="302" spans="1:7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1">
        <f>MONTH(ubezpieczenia[[#This Row],[Data_urodz]])</f>
        <v>5</v>
      </c>
      <c r="F302" s="1" t="str">
        <f>IF(RIGHT(ubezpieczenia[[#This Row],[Imie]],1)="a","K","M")</f>
        <v>K</v>
      </c>
      <c r="G302" s="2" t="str">
        <f>RIGHT(ubezpieczenia[[#This Row],[Data_urodz]],4)</f>
        <v>1924</v>
      </c>
    </row>
    <row r="303" spans="1:7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1">
        <f>MONTH(ubezpieczenia[[#This Row],[Data_urodz]])</f>
        <v>1</v>
      </c>
      <c r="F303" s="1" t="str">
        <f>IF(RIGHT(ubezpieczenia[[#This Row],[Imie]],1)="a","K","M")</f>
        <v>M</v>
      </c>
      <c r="G303" s="2" t="str">
        <f>RIGHT(ubezpieczenia[[#This Row],[Data_urodz]],4)</f>
        <v>3384</v>
      </c>
    </row>
    <row r="304" spans="1:7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1">
        <f>MONTH(ubezpieczenia[[#This Row],[Data_urodz]])</f>
        <v>11</v>
      </c>
      <c r="F304" s="1" t="str">
        <f>IF(RIGHT(ubezpieczenia[[#This Row],[Imie]],1)="a","K","M")</f>
        <v>M</v>
      </c>
      <c r="G304" s="2" t="str">
        <f>RIGHT(ubezpieczenia[[#This Row],[Data_urodz]],4)</f>
        <v>2097</v>
      </c>
    </row>
    <row r="305" spans="1:7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1">
        <f>MONTH(ubezpieczenia[[#This Row],[Data_urodz]])</f>
        <v>10</v>
      </c>
      <c r="F305" s="1" t="str">
        <f>IF(RIGHT(ubezpieczenia[[#This Row],[Imie]],1)="a","K","M")</f>
        <v>K</v>
      </c>
      <c r="G305" s="2" t="str">
        <f>RIGHT(ubezpieczenia[[#This Row],[Data_urodz]],4)</f>
        <v>2555</v>
      </c>
    </row>
    <row r="306" spans="1:7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1">
        <f>MONTH(ubezpieczenia[[#This Row],[Data_urodz]])</f>
        <v>8</v>
      </c>
      <c r="F306" s="1" t="str">
        <f>IF(RIGHT(ubezpieczenia[[#This Row],[Imie]],1)="a","K","M")</f>
        <v>K</v>
      </c>
      <c r="G306" s="2" t="str">
        <f>RIGHT(ubezpieczenia[[#This Row],[Data_urodz]],4)</f>
        <v>2508</v>
      </c>
    </row>
    <row r="307" spans="1:7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1">
        <f>MONTH(ubezpieczenia[[#This Row],[Data_urodz]])</f>
        <v>10</v>
      </c>
      <c r="F307" s="1" t="str">
        <f>IF(RIGHT(ubezpieczenia[[#This Row],[Imie]],1)="a","K","M")</f>
        <v>M</v>
      </c>
      <c r="G307" s="2" t="str">
        <f>RIGHT(ubezpieczenia[[#This Row],[Data_urodz]],4)</f>
        <v>9510</v>
      </c>
    </row>
    <row r="308" spans="1:7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1">
        <f>MONTH(ubezpieczenia[[#This Row],[Data_urodz]])</f>
        <v>4</v>
      </c>
      <c r="F308" s="1" t="str">
        <f>IF(RIGHT(ubezpieczenia[[#This Row],[Imie]],1)="a","K","M")</f>
        <v>M</v>
      </c>
      <c r="G308" s="2" t="str">
        <f>RIGHT(ubezpieczenia[[#This Row],[Data_urodz]],4)</f>
        <v>2398</v>
      </c>
    </row>
    <row r="309" spans="1:7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1">
        <f>MONTH(ubezpieczenia[[#This Row],[Data_urodz]])</f>
        <v>9</v>
      </c>
      <c r="F309" s="1" t="str">
        <f>IF(RIGHT(ubezpieczenia[[#This Row],[Imie]],1)="a","K","M")</f>
        <v>K</v>
      </c>
      <c r="G309" s="2" t="str">
        <f>RIGHT(ubezpieczenia[[#This Row],[Data_urodz]],4)</f>
        <v>8394</v>
      </c>
    </row>
    <row r="310" spans="1:7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1">
        <f>MONTH(ubezpieczenia[[#This Row],[Data_urodz]])</f>
        <v>6</v>
      </c>
      <c r="F310" s="1" t="str">
        <f>IF(RIGHT(ubezpieczenia[[#This Row],[Imie]],1)="a","K","M")</f>
        <v>M</v>
      </c>
      <c r="G310" s="2" t="str">
        <f>RIGHT(ubezpieczenia[[#This Row],[Data_urodz]],4)</f>
        <v>6244</v>
      </c>
    </row>
    <row r="311" spans="1:7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1">
        <f>MONTH(ubezpieczenia[[#This Row],[Data_urodz]])</f>
        <v>11</v>
      </c>
      <c r="F311" s="1" t="str">
        <f>IF(RIGHT(ubezpieczenia[[#This Row],[Imie]],1)="a","K","M")</f>
        <v>M</v>
      </c>
      <c r="G311" s="2" t="str">
        <f>RIGHT(ubezpieczenia[[#This Row],[Data_urodz]],4)</f>
        <v>2836</v>
      </c>
    </row>
    <row r="312" spans="1:7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1">
        <f>MONTH(ubezpieczenia[[#This Row],[Data_urodz]])</f>
        <v>5</v>
      </c>
      <c r="F312" s="1" t="str">
        <f>IF(RIGHT(ubezpieczenia[[#This Row],[Imie]],1)="a","K","M")</f>
        <v>M</v>
      </c>
      <c r="G312" s="2" t="str">
        <f>RIGHT(ubezpieczenia[[#This Row],[Data_urodz]],4)</f>
        <v>3528</v>
      </c>
    </row>
    <row r="313" spans="1:7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1">
        <f>MONTH(ubezpieczenia[[#This Row],[Data_urodz]])</f>
        <v>12</v>
      </c>
      <c r="F313" s="1" t="str">
        <f>IF(RIGHT(ubezpieczenia[[#This Row],[Imie]],1)="a","K","M")</f>
        <v>K</v>
      </c>
      <c r="G313" s="2" t="str">
        <f>RIGHT(ubezpieczenia[[#This Row],[Data_urodz]],4)</f>
        <v>8489</v>
      </c>
    </row>
    <row r="314" spans="1:7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1">
        <f>MONTH(ubezpieczenia[[#This Row],[Data_urodz]])</f>
        <v>4</v>
      </c>
      <c r="F314" s="1" t="str">
        <f>IF(RIGHT(ubezpieczenia[[#This Row],[Imie]],1)="a","K","M")</f>
        <v>M</v>
      </c>
      <c r="G314" s="2" t="str">
        <f>RIGHT(ubezpieczenia[[#This Row],[Data_urodz]],4)</f>
        <v>0920</v>
      </c>
    </row>
    <row r="315" spans="1:7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1">
        <f>MONTH(ubezpieczenia[[#This Row],[Data_urodz]])</f>
        <v>7</v>
      </c>
      <c r="F315" s="1" t="str">
        <f>IF(RIGHT(ubezpieczenia[[#This Row],[Imie]],1)="a","K","M")</f>
        <v>K</v>
      </c>
      <c r="G315" s="2" t="str">
        <f>RIGHT(ubezpieczenia[[#This Row],[Data_urodz]],4)</f>
        <v>4164</v>
      </c>
    </row>
    <row r="316" spans="1:7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1">
        <f>MONTH(ubezpieczenia[[#This Row],[Data_urodz]])</f>
        <v>7</v>
      </c>
      <c r="F316" s="1" t="str">
        <f>IF(RIGHT(ubezpieczenia[[#This Row],[Imie]],1)="a","K","M")</f>
        <v>M</v>
      </c>
      <c r="G316" s="2" t="str">
        <f>RIGHT(ubezpieczenia[[#This Row],[Data_urodz]],4)</f>
        <v>2341</v>
      </c>
    </row>
    <row r="317" spans="1:7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1">
        <f>MONTH(ubezpieczenia[[#This Row],[Data_urodz]])</f>
        <v>7</v>
      </c>
      <c r="F317" s="1" t="str">
        <f>IF(RIGHT(ubezpieczenia[[#This Row],[Imie]],1)="a","K","M")</f>
        <v>K</v>
      </c>
      <c r="G317" s="2" t="str">
        <f>RIGHT(ubezpieczenia[[#This Row],[Data_urodz]],4)</f>
        <v>6640</v>
      </c>
    </row>
    <row r="318" spans="1:7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1">
        <f>MONTH(ubezpieczenia[[#This Row],[Data_urodz]])</f>
        <v>4</v>
      </c>
      <c r="F318" s="1" t="str">
        <f>IF(RIGHT(ubezpieczenia[[#This Row],[Imie]],1)="a","K","M")</f>
        <v>M</v>
      </c>
      <c r="G318" s="2" t="str">
        <f>RIGHT(ubezpieczenia[[#This Row],[Data_urodz]],4)</f>
        <v>8217</v>
      </c>
    </row>
    <row r="319" spans="1:7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1">
        <f>MONTH(ubezpieczenia[[#This Row],[Data_urodz]])</f>
        <v>5</v>
      </c>
      <c r="F319" s="1" t="str">
        <f>IF(RIGHT(ubezpieczenia[[#This Row],[Imie]],1)="a","K","M")</f>
        <v>M</v>
      </c>
      <c r="G319" s="2" t="str">
        <f>RIGHT(ubezpieczenia[[#This Row],[Data_urodz]],4)</f>
        <v>2646</v>
      </c>
    </row>
    <row r="320" spans="1:7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1">
        <f>MONTH(ubezpieczenia[[#This Row],[Data_urodz]])</f>
        <v>5</v>
      </c>
      <c r="F320" s="1" t="str">
        <f>IF(RIGHT(ubezpieczenia[[#This Row],[Imie]],1)="a","K","M")</f>
        <v>K</v>
      </c>
      <c r="G320" s="2" t="str">
        <f>RIGHT(ubezpieczenia[[#This Row],[Data_urodz]],4)</f>
        <v>8636</v>
      </c>
    </row>
    <row r="321" spans="1:7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1">
        <f>MONTH(ubezpieczenia[[#This Row],[Data_urodz]])</f>
        <v>4</v>
      </c>
      <c r="F321" s="1" t="str">
        <f>IF(RIGHT(ubezpieczenia[[#This Row],[Imie]],1)="a","K","M")</f>
        <v>M</v>
      </c>
      <c r="G321" s="2" t="str">
        <f>RIGHT(ubezpieczenia[[#This Row],[Data_urodz]],4)</f>
        <v>0418</v>
      </c>
    </row>
    <row r="322" spans="1:7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1">
        <f>MONTH(ubezpieczenia[[#This Row],[Data_urodz]])</f>
        <v>1</v>
      </c>
      <c r="F322" s="1" t="str">
        <f>IF(RIGHT(ubezpieczenia[[#This Row],[Imie]],1)="a","K","M")</f>
        <v>K</v>
      </c>
      <c r="G322" s="2" t="str">
        <f>RIGHT(ubezpieczenia[[#This Row],[Data_urodz]],4)</f>
        <v>3971</v>
      </c>
    </row>
    <row r="323" spans="1:7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1">
        <f>MONTH(ubezpieczenia[[#This Row],[Data_urodz]])</f>
        <v>11</v>
      </c>
      <c r="F323" s="1" t="str">
        <f>IF(RIGHT(ubezpieczenia[[#This Row],[Imie]],1)="a","K","M")</f>
        <v>K</v>
      </c>
      <c r="G323" s="2" t="str">
        <f>RIGHT(ubezpieczenia[[#This Row],[Data_urodz]],4)</f>
        <v>6974</v>
      </c>
    </row>
    <row r="324" spans="1:7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1">
        <f>MONTH(ubezpieczenia[[#This Row],[Data_urodz]])</f>
        <v>6</v>
      </c>
      <c r="F324" s="1" t="str">
        <f>IF(RIGHT(ubezpieczenia[[#This Row],[Imie]],1)="a","K","M")</f>
        <v>K</v>
      </c>
      <c r="G324" s="2" t="str">
        <f>RIGHT(ubezpieczenia[[#This Row],[Data_urodz]],4)</f>
        <v>1339</v>
      </c>
    </row>
    <row r="325" spans="1:7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1">
        <f>MONTH(ubezpieczenia[[#This Row],[Data_urodz]])</f>
        <v>11</v>
      </c>
      <c r="F325" s="1" t="str">
        <f>IF(RIGHT(ubezpieczenia[[#This Row],[Imie]],1)="a","K","M")</f>
        <v>M</v>
      </c>
      <c r="G325" s="2" t="str">
        <f>RIGHT(ubezpieczenia[[#This Row],[Data_urodz]],4)</f>
        <v>5150</v>
      </c>
    </row>
    <row r="326" spans="1:7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1">
        <f>MONTH(ubezpieczenia[[#This Row],[Data_urodz]])</f>
        <v>9</v>
      </c>
      <c r="F326" s="1" t="str">
        <f>IF(RIGHT(ubezpieczenia[[#This Row],[Imie]],1)="a","K","M")</f>
        <v>M</v>
      </c>
      <c r="G326" s="2" t="str">
        <f>RIGHT(ubezpieczenia[[#This Row],[Data_urodz]],4)</f>
        <v>0340</v>
      </c>
    </row>
    <row r="327" spans="1:7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1">
        <f>MONTH(ubezpieczenia[[#This Row],[Data_urodz]])</f>
        <v>12</v>
      </c>
      <c r="F327" s="1" t="str">
        <f>IF(RIGHT(ubezpieczenia[[#This Row],[Imie]],1)="a","K","M")</f>
        <v>K</v>
      </c>
      <c r="G327" s="2" t="str">
        <f>RIGHT(ubezpieczenia[[#This Row],[Data_urodz]],4)</f>
        <v>6045</v>
      </c>
    </row>
    <row r="328" spans="1:7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1">
        <f>MONTH(ubezpieczenia[[#This Row],[Data_urodz]])</f>
        <v>11</v>
      </c>
      <c r="F328" s="1" t="str">
        <f>IF(RIGHT(ubezpieczenia[[#This Row],[Imie]],1)="a","K","M")</f>
        <v>K</v>
      </c>
      <c r="G328" s="2" t="str">
        <f>RIGHT(ubezpieczenia[[#This Row],[Data_urodz]],4)</f>
        <v>8568</v>
      </c>
    </row>
    <row r="329" spans="1:7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1">
        <f>MONTH(ubezpieczenia[[#This Row],[Data_urodz]])</f>
        <v>1</v>
      </c>
      <c r="F329" s="1" t="str">
        <f>IF(RIGHT(ubezpieczenia[[#This Row],[Imie]],1)="a","K","M")</f>
        <v>K</v>
      </c>
      <c r="G329" s="2" t="str">
        <f>RIGHT(ubezpieczenia[[#This Row],[Data_urodz]],4)</f>
        <v>3976</v>
      </c>
    </row>
    <row r="330" spans="1:7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1">
        <f>MONTH(ubezpieczenia[[#This Row],[Data_urodz]])</f>
        <v>2</v>
      </c>
      <c r="F330" s="1" t="str">
        <f>IF(RIGHT(ubezpieczenia[[#This Row],[Imie]],1)="a","K","M")</f>
        <v>K</v>
      </c>
      <c r="G330" s="2" t="str">
        <f>RIGHT(ubezpieczenia[[#This Row],[Data_urodz]],4)</f>
        <v>0720</v>
      </c>
    </row>
    <row r="331" spans="1:7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1">
        <f>MONTH(ubezpieczenia[[#This Row],[Data_urodz]])</f>
        <v>11</v>
      </c>
      <c r="F331" s="1" t="str">
        <f>IF(RIGHT(ubezpieczenia[[#This Row],[Imie]],1)="a","K","M")</f>
        <v>M</v>
      </c>
      <c r="G331" s="2" t="str">
        <f>RIGHT(ubezpieczenia[[#This Row],[Data_urodz]],4)</f>
        <v>2604</v>
      </c>
    </row>
    <row r="332" spans="1:7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1">
        <f>MONTH(ubezpieczenia[[#This Row],[Data_urodz]])</f>
        <v>5</v>
      </c>
      <c r="F332" s="1" t="str">
        <f>IF(RIGHT(ubezpieczenia[[#This Row],[Imie]],1)="a","K","M")</f>
        <v>K</v>
      </c>
      <c r="G332" s="2" t="str">
        <f>RIGHT(ubezpieczenia[[#This Row],[Data_urodz]],4)</f>
        <v>9123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2EE-EFF7-4829-9D4C-EF8CB06A6535}">
  <dimension ref="A1:R333"/>
  <sheetViews>
    <sheetView tabSelected="1" topLeftCell="I1" zoomScale="70" zoomScaleNormal="70" workbookViewId="0">
      <selection activeCell="M1" sqref="M1:N6"/>
    </sheetView>
  </sheetViews>
  <sheetFormatPr defaultRowHeight="15" x14ac:dyDescent="0.25"/>
  <cols>
    <col min="3" max="3" width="15.28515625" customWidth="1"/>
    <col min="4" max="4" width="25.5703125" customWidth="1"/>
    <col min="5" max="5" width="21" customWidth="1"/>
    <col min="9" max="10" width="17.85546875" customWidth="1"/>
    <col min="11" max="11" width="15.5703125" customWidth="1"/>
    <col min="17" max="17" width="17.7109375" bestFit="1" customWidth="1"/>
    <col min="18" max="18" width="2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440</v>
      </c>
      <c r="F1" t="s">
        <v>439</v>
      </c>
      <c r="G1" t="s">
        <v>388</v>
      </c>
      <c r="H1" t="s">
        <v>448</v>
      </c>
      <c r="I1" t="s">
        <v>449</v>
      </c>
      <c r="J1" t="s">
        <v>450</v>
      </c>
      <c r="K1" t="s">
        <v>441</v>
      </c>
      <c r="L1" s="6">
        <v>1E-3</v>
      </c>
      <c r="M1" t="s">
        <v>454</v>
      </c>
      <c r="N1">
        <f>COUNTIF(G2:G332,"&gt;=20")-COUNTIF(G2:G332,"&gt;29")</f>
        <v>62</v>
      </c>
    </row>
    <row r="2" spans="1:18" x14ac:dyDescent="0.25">
      <c r="A2" t="s">
        <v>4</v>
      </c>
      <c r="B2" t="s">
        <v>5</v>
      </c>
      <c r="C2" s="2">
        <v>22190</v>
      </c>
      <c r="D2" t="s">
        <v>6</v>
      </c>
      <c r="E2">
        <f t="shared" ref="E2:E66" si="0">YEAR(C2)</f>
        <v>1960</v>
      </c>
      <c r="F2" t="str">
        <f>IF(RIGHT(B2,1)="a","K","M")</f>
        <v>K</v>
      </c>
      <c r="G2">
        <f>2016-E2</f>
        <v>56</v>
      </c>
      <c r="H2">
        <f>IF(G2&lt;=30,$L$1, IF(G2&lt;=45,$L$2, $L$3))</f>
        <v>1.1999999999999999E-3</v>
      </c>
      <c r="I2" s="5">
        <f>ROUNDUP(IF(F2="K",H2*$L$6,H2*$L$5),2)</f>
        <v>30</v>
      </c>
      <c r="J2" s="5">
        <f>IF(G2&gt;60,I2+49,I2)</f>
        <v>30</v>
      </c>
      <c r="K2" t="s">
        <v>442</v>
      </c>
      <c r="L2" s="6">
        <v>1.5E-3</v>
      </c>
      <c r="M2" t="s">
        <v>455</v>
      </c>
      <c r="N2">
        <f>COUNTIF(G2:G332,"&gt;=30")-COUNTIF(G2:G332,"&gt;39")</f>
        <v>56</v>
      </c>
    </row>
    <row r="3" spans="1:18" x14ac:dyDescent="0.25">
      <c r="A3" t="s">
        <v>7</v>
      </c>
      <c r="B3" t="s">
        <v>8</v>
      </c>
      <c r="C3" s="2">
        <v>30952</v>
      </c>
      <c r="D3" t="s">
        <v>9</v>
      </c>
      <c r="E3">
        <f t="shared" si="0"/>
        <v>1984</v>
      </c>
      <c r="F3" t="str">
        <f t="shared" ref="F3:F66" si="1">IF(RIGHT(B3,1)="a","K","M")</f>
        <v>M</v>
      </c>
      <c r="G3">
        <f t="shared" ref="G3:G66" si="2">2016-E3</f>
        <v>32</v>
      </c>
      <c r="H3">
        <f t="shared" ref="H3:H66" si="3">IF(G3&lt;=30,$L$1, IF(G3&lt;=45,$L$2, $L$3))</f>
        <v>1.5E-3</v>
      </c>
      <c r="I3" s="5">
        <f t="shared" ref="I3:I66" si="4">ROUNDUP(IF(F3="K",H3*$L$6,H3*$L$5),2)</f>
        <v>45</v>
      </c>
      <c r="J3" s="5">
        <f t="shared" ref="J3:J66" si="5">IF(G3&gt;60,I3+49,I3)</f>
        <v>45</v>
      </c>
      <c r="K3" t="s">
        <v>443</v>
      </c>
      <c r="L3" s="6">
        <v>1.1999999999999999E-3</v>
      </c>
      <c r="M3" t="s">
        <v>456</v>
      </c>
      <c r="N3">
        <f>COUNTIF(G2:G332,"&gt;=40")-COUNTIF(G2:G332,"&gt;49")</f>
        <v>64</v>
      </c>
    </row>
    <row r="4" spans="1:18" x14ac:dyDescent="0.25">
      <c r="A4" t="s">
        <v>10</v>
      </c>
      <c r="B4" t="s">
        <v>11</v>
      </c>
      <c r="C4" s="2">
        <v>24753</v>
      </c>
      <c r="D4" t="s">
        <v>12</v>
      </c>
      <c r="E4">
        <f t="shared" si="0"/>
        <v>1967</v>
      </c>
      <c r="F4" t="str">
        <f t="shared" si="1"/>
        <v>K</v>
      </c>
      <c r="G4">
        <f t="shared" si="2"/>
        <v>49</v>
      </c>
      <c r="H4">
        <f t="shared" si="3"/>
        <v>1.1999999999999999E-3</v>
      </c>
      <c r="I4" s="5">
        <f t="shared" si="4"/>
        <v>30</v>
      </c>
      <c r="J4" s="5">
        <f t="shared" si="5"/>
        <v>30</v>
      </c>
      <c r="K4" t="s">
        <v>444</v>
      </c>
      <c r="L4" t="s">
        <v>445</v>
      </c>
      <c r="M4" t="s">
        <v>457</v>
      </c>
      <c r="N4">
        <f>COUNTIF(G2:G332,"&gt;=50")-COUNTIF(G2:G332,"&gt;59")</f>
        <v>56</v>
      </c>
    </row>
    <row r="5" spans="1:18" x14ac:dyDescent="0.25">
      <c r="A5" t="s">
        <v>13</v>
      </c>
      <c r="B5" t="s">
        <v>14</v>
      </c>
      <c r="C5" s="2">
        <v>31544</v>
      </c>
      <c r="D5" t="s">
        <v>9</v>
      </c>
      <c r="E5">
        <f t="shared" si="0"/>
        <v>1986</v>
      </c>
      <c r="F5" t="str">
        <f t="shared" si="1"/>
        <v>M</v>
      </c>
      <c r="G5">
        <f t="shared" si="2"/>
        <v>30</v>
      </c>
      <c r="H5">
        <f t="shared" si="3"/>
        <v>1E-3</v>
      </c>
      <c r="I5" s="5">
        <f t="shared" si="4"/>
        <v>30</v>
      </c>
      <c r="J5" s="5">
        <f t="shared" si="5"/>
        <v>30</v>
      </c>
      <c r="K5" t="s">
        <v>446</v>
      </c>
      <c r="L5">
        <v>30000</v>
      </c>
      <c r="M5" t="s">
        <v>458</v>
      </c>
      <c r="N5">
        <f>COUNTIF(G2:G332,"&gt;=60")-COUNTIF(G2:G332,"&gt;69")</f>
        <v>71</v>
      </c>
    </row>
    <row r="6" spans="1:18" x14ac:dyDescent="0.25">
      <c r="A6" t="s">
        <v>15</v>
      </c>
      <c r="B6" t="s">
        <v>16</v>
      </c>
      <c r="C6" s="2">
        <v>22780</v>
      </c>
      <c r="D6" t="s">
        <v>9</v>
      </c>
      <c r="E6">
        <f t="shared" si="0"/>
        <v>1962</v>
      </c>
      <c r="F6" t="str">
        <f t="shared" si="1"/>
        <v>K</v>
      </c>
      <c r="G6">
        <f t="shared" si="2"/>
        <v>54</v>
      </c>
      <c r="H6">
        <f t="shared" si="3"/>
        <v>1.1999999999999999E-3</v>
      </c>
      <c r="I6" s="5">
        <f t="shared" si="4"/>
        <v>30</v>
      </c>
      <c r="J6" s="5">
        <f t="shared" si="5"/>
        <v>30</v>
      </c>
      <c r="K6" t="s">
        <v>447</v>
      </c>
      <c r="L6">
        <v>25000</v>
      </c>
      <c r="M6" t="s">
        <v>459</v>
      </c>
      <c r="N6">
        <f>COUNTIF(G2:G332,"&gt;=70")-COUNTIF(G2:G332,"&gt;79")</f>
        <v>22</v>
      </c>
    </row>
    <row r="7" spans="1:18" x14ac:dyDescent="0.25">
      <c r="A7" t="s">
        <v>17</v>
      </c>
      <c r="B7" t="s">
        <v>18</v>
      </c>
      <c r="C7" s="2">
        <v>31694</v>
      </c>
      <c r="D7" t="s">
        <v>12</v>
      </c>
      <c r="E7">
        <f t="shared" si="0"/>
        <v>1986</v>
      </c>
      <c r="F7" t="str">
        <f t="shared" si="1"/>
        <v>M</v>
      </c>
      <c r="G7">
        <f t="shared" si="2"/>
        <v>30</v>
      </c>
      <c r="H7">
        <f t="shared" si="3"/>
        <v>1E-3</v>
      </c>
      <c r="I7" s="5">
        <f t="shared" si="4"/>
        <v>30</v>
      </c>
      <c r="J7" s="5">
        <f t="shared" si="5"/>
        <v>30</v>
      </c>
      <c r="Q7" s="3" t="s">
        <v>433</v>
      </c>
      <c r="R7" t="s">
        <v>453</v>
      </c>
    </row>
    <row r="8" spans="1:18" x14ac:dyDescent="0.25">
      <c r="A8" t="s">
        <v>19</v>
      </c>
      <c r="B8" t="s">
        <v>20</v>
      </c>
      <c r="C8" s="2">
        <v>33569</v>
      </c>
      <c r="D8" t="s">
        <v>6</v>
      </c>
      <c r="E8">
        <f t="shared" si="0"/>
        <v>1991</v>
      </c>
      <c r="F8" t="str">
        <f t="shared" si="1"/>
        <v>K</v>
      </c>
      <c r="G8">
        <f t="shared" si="2"/>
        <v>25</v>
      </c>
      <c r="H8">
        <f t="shared" si="3"/>
        <v>1E-3</v>
      </c>
      <c r="I8" s="5">
        <f t="shared" si="4"/>
        <v>25</v>
      </c>
      <c r="J8" s="5">
        <f t="shared" si="5"/>
        <v>25</v>
      </c>
      <c r="Q8" s="4" t="s">
        <v>451</v>
      </c>
      <c r="R8" s="1">
        <v>8961.5</v>
      </c>
    </row>
    <row r="9" spans="1:18" x14ac:dyDescent="0.25">
      <c r="A9" t="s">
        <v>21</v>
      </c>
      <c r="B9" t="s">
        <v>22</v>
      </c>
      <c r="C9" s="2">
        <v>30372</v>
      </c>
      <c r="D9" t="s">
        <v>6</v>
      </c>
      <c r="E9">
        <f t="shared" si="0"/>
        <v>1983</v>
      </c>
      <c r="F9" t="str">
        <f t="shared" si="1"/>
        <v>K</v>
      </c>
      <c r="G9">
        <f t="shared" si="2"/>
        <v>33</v>
      </c>
      <c r="H9">
        <f t="shared" si="3"/>
        <v>1.5E-3</v>
      </c>
      <c r="I9" s="5">
        <f t="shared" si="4"/>
        <v>37.5</v>
      </c>
      <c r="J9" s="5">
        <f t="shared" si="5"/>
        <v>37.5</v>
      </c>
      <c r="Q9" s="4" t="s">
        <v>452</v>
      </c>
      <c r="R9" s="1">
        <v>6261</v>
      </c>
    </row>
    <row r="10" spans="1:18" x14ac:dyDescent="0.25">
      <c r="A10" t="s">
        <v>23</v>
      </c>
      <c r="B10" t="s">
        <v>8</v>
      </c>
      <c r="C10" s="2">
        <v>33568</v>
      </c>
      <c r="D10" t="s">
        <v>6</v>
      </c>
      <c r="E10">
        <f t="shared" si="0"/>
        <v>1991</v>
      </c>
      <c r="F10" t="str">
        <f t="shared" si="1"/>
        <v>M</v>
      </c>
      <c r="G10">
        <f t="shared" si="2"/>
        <v>25</v>
      </c>
      <c r="H10">
        <f t="shared" si="3"/>
        <v>1E-3</v>
      </c>
      <c r="I10" s="5">
        <f t="shared" si="4"/>
        <v>30</v>
      </c>
      <c r="J10" s="5">
        <f t="shared" si="5"/>
        <v>30</v>
      </c>
      <c r="Q10" s="4" t="s">
        <v>434</v>
      </c>
      <c r="R10" s="1">
        <v>15222.5</v>
      </c>
    </row>
    <row r="11" spans="1:18" x14ac:dyDescent="0.25">
      <c r="A11" t="s">
        <v>24</v>
      </c>
      <c r="B11" t="s">
        <v>25</v>
      </c>
      <c r="C11" s="2">
        <v>31111</v>
      </c>
      <c r="D11" t="s">
        <v>6</v>
      </c>
      <c r="E11">
        <f t="shared" si="0"/>
        <v>1985</v>
      </c>
      <c r="F11" t="str">
        <f t="shared" si="1"/>
        <v>K</v>
      </c>
      <c r="G11">
        <f t="shared" si="2"/>
        <v>31</v>
      </c>
      <c r="H11">
        <f t="shared" si="3"/>
        <v>1.5E-3</v>
      </c>
      <c r="I11" s="5">
        <f t="shared" si="4"/>
        <v>37.5</v>
      </c>
      <c r="J11" s="5">
        <f t="shared" si="5"/>
        <v>37.5</v>
      </c>
    </row>
    <row r="12" spans="1:18" x14ac:dyDescent="0.25">
      <c r="A12" t="s">
        <v>26</v>
      </c>
      <c r="B12" t="s">
        <v>27</v>
      </c>
      <c r="C12" s="2">
        <v>17347</v>
      </c>
      <c r="D12" t="s">
        <v>6</v>
      </c>
      <c r="E12">
        <f t="shared" si="0"/>
        <v>1947</v>
      </c>
      <c r="F12" t="str">
        <f t="shared" si="1"/>
        <v>M</v>
      </c>
      <c r="G12">
        <f t="shared" si="2"/>
        <v>69</v>
      </c>
      <c r="H12">
        <f t="shared" si="3"/>
        <v>1.1999999999999999E-3</v>
      </c>
      <c r="I12" s="5">
        <f t="shared" si="4"/>
        <v>36</v>
      </c>
      <c r="J12" s="5">
        <f t="shared" si="5"/>
        <v>85</v>
      </c>
    </row>
    <row r="13" spans="1:18" x14ac:dyDescent="0.25">
      <c r="A13" t="s">
        <v>28</v>
      </c>
      <c r="B13" t="s">
        <v>29</v>
      </c>
      <c r="C13" s="2">
        <v>33321</v>
      </c>
      <c r="D13" t="s">
        <v>12</v>
      </c>
      <c r="E13">
        <f t="shared" si="0"/>
        <v>1991</v>
      </c>
      <c r="F13" t="str">
        <f t="shared" si="1"/>
        <v>M</v>
      </c>
      <c r="G13">
        <f t="shared" si="2"/>
        <v>25</v>
      </c>
      <c r="H13">
        <f t="shared" si="3"/>
        <v>1E-3</v>
      </c>
      <c r="I13" s="5">
        <f t="shared" si="4"/>
        <v>30</v>
      </c>
      <c r="J13" s="5">
        <f t="shared" si="5"/>
        <v>30</v>
      </c>
    </row>
    <row r="14" spans="1:18" x14ac:dyDescent="0.25">
      <c r="A14" t="s">
        <v>30</v>
      </c>
      <c r="B14" t="s">
        <v>8</v>
      </c>
      <c r="C14" s="2">
        <v>26093</v>
      </c>
      <c r="D14" t="s">
        <v>12</v>
      </c>
      <c r="E14">
        <f t="shared" si="0"/>
        <v>1971</v>
      </c>
      <c r="F14" t="str">
        <f t="shared" si="1"/>
        <v>M</v>
      </c>
      <c r="G14">
        <f t="shared" si="2"/>
        <v>45</v>
      </c>
      <c r="H14">
        <f t="shared" si="3"/>
        <v>1.5E-3</v>
      </c>
      <c r="I14" s="5">
        <f t="shared" si="4"/>
        <v>45</v>
      </c>
      <c r="J14" s="5">
        <f t="shared" si="5"/>
        <v>45</v>
      </c>
    </row>
    <row r="15" spans="1:18" x14ac:dyDescent="0.25">
      <c r="A15" t="s">
        <v>31</v>
      </c>
      <c r="B15" t="s">
        <v>32</v>
      </c>
      <c r="C15" s="2">
        <v>17144</v>
      </c>
      <c r="D15" t="s">
        <v>12</v>
      </c>
      <c r="E15">
        <f t="shared" si="0"/>
        <v>1946</v>
      </c>
      <c r="F15" t="str">
        <f t="shared" si="1"/>
        <v>M</v>
      </c>
      <c r="G15">
        <f t="shared" si="2"/>
        <v>70</v>
      </c>
      <c r="H15">
        <f t="shared" si="3"/>
        <v>1.1999999999999999E-3</v>
      </c>
      <c r="I15" s="5">
        <f t="shared" si="4"/>
        <v>36</v>
      </c>
      <c r="J15" s="5">
        <f t="shared" si="5"/>
        <v>85</v>
      </c>
    </row>
    <row r="16" spans="1:18" x14ac:dyDescent="0.25">
      <c r="A16" t="s">
        <v>33</v>
      </c>
      <c r="B16" t="s">
        <v>34</v>
      </c>
      <c r="C16" s="2">
        <v>26019</v>
      </c>
      <c r="D16" t="s">
        <v>12</v>
      </c>
      <c r="E16">
        <f t="shared" si="0"/>
        <v>1971</v>
      </c>
      <c r="F16" t="str">
        <f t="shared" si="1"/>
        <v>M</v>
      </c>
      <c r="G16">
        <f t="shared" si="2"/>
        <v>45</v>
      </c>
      <c r="H16">
        <f t="shared" si="3"/>
        <v>1.5E-3</v>
      </c>
      <c r="I16" s="5">
        <f t="shared" si="4"/>
        <v>45</v>
      </c>
      <c r="J16" s="5">
        <f t="shared" si="5"/>
        <v>45</v>
      </c>
    </row>
    <row r="17" spans="1:10" x14ac:dyDescent="0.25">
      <c r="A17" t="s">
        <v>35</v>
      </c>
      <c r="B17" t="s">
        <v>27</v>
      </c>
      <c r="C17" s="2">
        <v>30193</v>
      </c>
      <c r="D17" t="s">
        <v>6</v>
      </c>
      <c r="E17">
        <f t="shared" si="0"/>
        <v>1982</v>
      </c>
      <c r="F17" t="str">
        <f t="shared" si="1"/>
        <v>M</v>
      </c>
      <c r="G17">
        <f t="shared" si="2"/>
        <v>34</v>
      </c>
      <c r="H17">
        <f t="shared" si="3"/>
        <v>1.5E-3</v>
      </c>
      <c r="I17" s="5">
        <f t="shared" si="4"/>
        <v>45</v>
      </c>
      <c r="J17" s="5">
        <f t="shared" si="5"/>
        <v>45</v>
      </c>
    </row>
    <row r="18" spans="1:10" x14ac:dyDescent="0.25">
      <c r="A18" t="s">
        <v>36</v>
      </c>
      <c r="B18" t="s">
        <v>37</v>
      </c>
      <c r="C18" s="2">
        <v>29668</v>
      </c>
      <c r="D18" t="s">
        <v>9</v>
      </c>
      <c r="E18">
        <f t="shared" si="0"/>
        <v>1981</v>
      </c>
      <c r="F18" t="str">
        <f t="shared" si="1"/>
        <v>K</v>
      </c>
      <c r="G18">
        <f t="shared" si="2"/>
        <v>35</v>
      </c>
      <c r="H18">
        <f t="shared" si="3"/>
        <v>1.5E-3</v>
      </c>
      <c r="I18" s="5">
        <f t="shared" si="4"/>
        <v>37.5</v>
      </c>
      <c r="J18" s="5">
        <f t="shared" si="5"/>
        <v>37.5</v>
      </c>
    </row>
    <row r="19" spans="1:10" x14ac:dyDescent="0.25">
      <c r="A19" t="s">
        <v>38</v>
      </c>
      <c r="B19" t="s">
        <v>39</v>
      </c>
      <c r="C19" s="2">
        <v>34945</v>
      </c>
      <c r="D19" t="s">
        <v>40</v>
      </c>
      <c r="E19">
        <f t="shared" si="0"/>
        <v>1995</v>
      </c>
      <c r="F19" t="str">
        <f t="shared" si="1"/>
        <v>K</v>
      </c>
      <c r="G19">
        <f t="shared" si="2"/>
        <v>21</v>
      </c>
      <c r="H19">
        <f t="shared" si="3"/>
        <v>1E-3</v>
      </c>
      <c r="I19" s="5">
        <f t="shared" si="4"/>
        <v>25</v>
      </c>
      <c r="J19" s="5">
        <f t="shared" si="5"/>
        <v>25</v>
      </c>
    </row>
    <row r="20" spans="1:10" x14ac:dyDescent="0.25">
      <c r="A20" t="s">
        <v>41</v>
      </c>
      <c r="B20" t="s">
        <v>42</v>
      </c>
      <c r="C20" s="2">
        <v>23309</v>
      </c>
      <c r="D20" t="s">
        <v>9</v>
      </c>
      <c r="E20">
        <f t="shared" si="0"/>
        <v>1963</v>
      </c>
      <c r="F20" t="str">
        <f t="shared" si="1"/>
        <v>K</v>
      </c>
      <c r="G20">
        <f t="shared" si="2"/>
        <v>53</v>
      </c>
      <c r="H20">
        <f t="shared" si="3"/>
        <v>1.1999999999999999E-3</v>
      </c>
      <c r="I20" s="5">
        <f t="shared" si="4"/>
        <v>30</v>
      </c>
      <c r="J20" s="5">
        <f t="shared" si="5"/>
        <v>30</v>
      </c>
    </row>
    <row r="21" spans="1:10" x14ac:dyDescent="0.25">
      <c r="A21" t="s">
        <v>43</v>
      </c>
      <c r="B21" t="s">
        <v>20</v>
      </c>
      <c r="C21" s="2">
        <v>16498</v>
      </c>
      <c r="D21" t="s">
        <v>6</v>
      </c>
      <c r="E21">
        <f t="shared" si="0"/>
        <v>1945</v>
      </c>
      <c r="F21" t="str">
        <f t="shared" si="1"/>
        <v>K</v>
      </c>
      <c r="G21">
        <f t="shared" si="2"/>
        <v>71</v>
      </c>
      <c r="H21">
        <f t="shared" si="3"/>
        <v>1.1999999999999999E-3</v>
      </c>
      <c r="I21" s="5">
        <f t="shared" si="4"/>
        <v>30</v>
      </c>
      <c r="J21" s="5">
        <f t="shared" si="5"/>
        <v>79</v>
      </c>
    </row>
    <row r="22" spans="1:10" x14ac:dyDescent="0.25">
      <c r="A22" t="s">
        <v>44</v>
      </c>
      <c r="B22" t="s">
        <v>45</v>
      </c>
      <c r="C22" s="2">
        <v>19872</v>
      </c>
      <c r="D22" t="s">
        <v>12</v>
      </c>
      <c r="E22">
        <f t="shared" si="0"/>
        <v>1954</v>
      </c>
      <c r="F22" t="str">
        <f t="shared" si="1"/>
        <v>K</v>
      </c>
      <c r="G22">
        <f t="shared" si="2"/>
        <v>62</v>
      </c>
      <c r="H22">
        <f t="shared" si="3"/>
        <v>1.1999999999999999E-3</v>
      </c>
      <c r="I22" s="5">
        <f t="shared" si="4"/>
        <v>30</v>
      </c>
      <c r="J22" s="5">
        <f t="shared" si="5"/>
        <v>79</v>
      </c>
    </row>
    <row r="23" spans="1:10" x14ac:dyDescent="0.25">
      <c r="A23" t="s">
        <v>46</v>
      </c>
      <c r="B23" t="s">
        <v>47</v>
      </c>
      <c r="C23" s="2">
        <v>26018</v>
      </c>
      <c r="D23" t="s">
        <v>6</v>
      </c>
      <c r="E23">
        <f t="shared" si="0"/>
        <v>1971</v>
      </c>
      <c r="F23" t="str">
        <f t="shared" si="1"/>
        <v>K</v>
      </c>
      <c r="G23">
        <f t="shared" si="2"/>
        <v>45</v>
      </c>
      <c r="H23">
        <f t="shared" si="3"/>
        <v>1.5E-3</v>
      </c>
      <c r="I23" s="5">
        <f t="shared" si="4"/>
        <v>37.5</v>
      </c>
      <c r="J23" s="5">
        <f t="shared" si="5"/>
        <v>37.5</v>
      </c>
    </row>
    <row r="24" spans="1:10" x14ac:dyDescent="0.25">
      <c r="A24" t="s">
        <v>48</v>
      </c>
      <c r="B24" t="s">
        <v>49</v>
      </c>
      <c r="C24" s="2">
        <v>25110</v>
      </c>
      <c r="D24" t="s">
        <v>40</v>
      </c>
      <c r="E24">
        <f t="shared" si="0"/>
        <v>1968</v>
      </c>
      <c r="F24" t="str">
        <f t="shared" si="1"/>
        <v>M</v>
      </c>
      <c r="G24">
        <f t="shared" si="2"/>
        <v>48</v>
      </c>
      <c r="H24">
        <f t="shared" si="3"/>
        <v>1.1999999999999999E-3</v>
      </c>
      <c r="I24" s="5">
        <f t="shared" si="4"/>
        <v>36</v>
      </c>
      <c r="J24" s="5">
        <f t="shared" si="5"/>
        <v>36</v>
      </c>
    </row>
    <row r="25" spans="1:10" x14ac:dyDescent="0.25">
      <c r="A25" t="s">
        <v>50</v>
      </c>
      <c r="B25" t="s">
        <v>29</v>
      </c>
      <c r="C25" s="2">
        <v>33411</v>
      </c>
      <c r="D25" t="s">
        <v>9</v>
      </c>
      <c r="E25">
        <f t="shared" si="0"/>
        <v>1991</v>
      </c>
      <c r="F25" t="str">
        <f t="shared" si="1"/>
        <v>M</v>
      </c>
      <c r="G25">
        <f t="shared" si="2"/>
        <v>25</v>
      </c>
      <c r="H25">
        <f t="shared" si="3"/>
        <v>1E-3</v>
      </c>
      <c r="I25" s="5">
        <f t="shared" si="4"/>
        <v>30</v>
      </c>
      <c r="J25" s="5">
        <f t="shared" si="5"/>
        <v>30</v>
      </c>
    </row>
    <row r="26" spans="1:10" x14ac:dyDescent="0.25">
      <c r="A26" t="s">
        <v>51</v>
      </c>
      <c r="B26" t="s">
        <v>52</v>
      </c>
      <c r="C26" s="2">
        <v>30969</v>
      </c>
      <c r="D26" t="s">
        <v>12</v>
      </c>
      <c r="E26">
        <f t="shared" si="0"/>
        <v>1984</v>
      </c>
      <c r="F26" t="str">
        <f t="shared" si="1"/>
        <v>K</v>
      </c>
      <c r="G26">
        <f t="shared" si="2"/>
        <v>32</v>
      </c>
      <c r="H26">
        <f t="shared" si="3"/>
        <v>1.5E-3</v>
      </c>
      <c r="I26" s="5">
        <f t="shared" si="4"/>
        <v>37.5</v>
      </c>
      <c r="J26" s="5">
        <f t="shared" si="5"/>
        <v>37.5</v>
      </c>
    </row>
    <row r="27" spans="1:10" x14ac:dyDescent="0.25">
      <c r="A27" t="s">
        <v>53</v>
      </c>
      <c r="B27" t="s">
        <v>54</v>
      </c>
      <c r="C27" s="2">
        <v>19368</v>
      </c>
      <c r="D27" t="s">
        <v>12</v>
      </c>
      <c r="E27">
        <f t="shared" si="0"/>
        <v>1953</v>
      </c>
      <c r="F27" t="str">
        <f t="shared" si="1"/>
        <v>K</v>
      </c>
      <c r="G27">
        <f t="shared" si="2"/>
        <v>63</v>
      </c>
      <c r="H27">
        <f t="shared" si="3"/>
        <v>1.1999999999999999E-3</v>
      </c>
      <c r="I27" s="5">
        <f t="shared" si="4"/>
        <v>30</v>
      </c>
      <c r="J27" s="5">
        <f t="shared" si="5"/>
        <v>79</v>
      </c>
    </row>
    <row r="28" spans="1:10" x14ac:dyDescent="0.25">
      <c r="A28" t="s">
        <v>55</v>
      </c>
      <c r="B28" t="s">
        <v>56</v>
      </c>
      <c r="C28" s="2">
        <v>23668</v>
      </c>
      <c r="D28" t="s">
        <v>40</v>
      </c>
      <c r="E28">
        <f t="shared" si="0"/>
        <v>1964</v>
      </c>
      <c r="F28" t="str">
        <f t="shared" si="1"/>
        <v>K</v>
      </c>
      <c r="G28">
        <f t="shared" si="2"/>
        <v>52</v>
      </c>
      <c r="H28">
        <f t="shared" si="3"/>
        <v>1.1999999999999999E-3</v>
      </c>
      <c r="I28" s="5">
        <f t="shared" si="4"/>
        <v>30</v>
      </c>
      <c r="J28" s="5">
        <f t="shared" si="5"/>
        <v>30</v>
      </c>
    </row>
    <row r="29" spans="1:10" x14ac:dyDescent="0.25">
      <c r="A29" t="s">
        <v>57</v>
      </c>
      <c r="B29" t="s">
        <v>58</v>
      </c>
      <c r="C29" s="2">
        <v>19851</v>
      </c>
      <c r="D29" t="s">
        <v>12</v>
      </c>
      <c r="E29">
        <f t="shared" si="0"/>
        <v>1954</v>
      </c>
      <c r="F29" t="str">
        <f t="shared" si="1"/>
        <v>M</v>
      </c>
      <c r="G29">
        <f t="shared" si="2"/>
        <v>62</v>
      </c>
      <c r="H29">
        <f t="shared" si="3"/>
        <v>1.1999999999999999E-3</v>
      </c>
      <c r="I29" s="5">
        <f t="shared" si="4"/>
        <v>36</v>
      </c>
      <c r="J29" s="5">
        <f t="shared" si="5"/>
        <v>85</v>
      </c>
    </row>
    <row r="30" spans="1:10" x14ac:dyDescent="0.25">
      <c r="A30" t="s">
        <v>59</v>
      </c>
      <c r="B30" t="s">
        <v>18</v>
      </c>
      <c r="C30" s="2">
        <v>17896</v>
      </c>
      <c r="D30" t="s">
        <v>9</v>
      </c>
      <c r="E30">
        <f t="shared" si="0"/>
        <v>1948</v>
      </c>
      <c r="F30" t="str">
        <f t="shared" si="1"/>
        <v>M</v>
      </c>
      <c r="G30">
        <f t="shared" si="2"/>
        <v>68</v>
      </c>
      <c r="H30">
        <f t="shared" si="3"/>
        <v>1.1999999999999999E-3</v>
      </c>
      <c r="I30" s="5">
        <f t="shared" si="4"/>
        <v>36</v>
      </c>
      <c r="J30" s="5">
        <f t="shared" si="5"/>
        <v>85</v>
      </c>
    </row>
    <row r="31" spans="1:10" x14ac:dyDescent="0.25">
      <c r="A31" t="s">
        <v>60</v>
      </c>
      <c r="B31" t="s">
        <v>11</v>
      </c>
      <c r="C31" s="2">
        <v>25045</v>
      </c>
      <c r="D31" t="s">
        <v>12</v>
      </c>
      <c r="E31">
        <f t="shared" si="0"/>
        <v>1968</v>
      </c>
      <c r="F31" t="str">
        <f t="shared" si="1"/>
        <v>K</v>
      </c>
      <c r="G31">
        <f t="shared" si="2"/>
        <v>48</v>
      </c>
      <c r="H31">
        <f t="shared" si="3"/>
        <v>1.1999999999999999E-3</v>
      </c>
      <c r="I31" s="5">
        <f t="shared" si="4"/>
        <v>30</v>
      </c>
      <c r="J31" s="5">
        <f t="shared" si="5"/>
        <v>30</v>
      </c>
    </row>
    <row r="32" spans="1:10" x14ac:dyDescent="0.25">
      <c r="A32" t="s">
        <v>61</v>
      </c>
      <c r="B32" t="s">
        <v>20</v>
      </c>
      <c r="C32" s="2">
        <v>18367</v>
      </c>
      <c r="D32" t="s">
        <v>12</v>
      </c>
      <c r="E32">
        <f t="shared" si="0"/>
        <v>1950</v>
      </c>
      <c r="F32" t="str">
        <f t="shared" si="1"/>
        <v>K</v>
      </c>
      <c r="G32">
        <f t="shared" si="2"/>
        <v>66</v>
      </c>
      <c r="H32">
        <f t="shared" si="3"/>
        <v>1.1999999999999999E-3</v>
      </c>
      <c r="I32" s="5">
        <f t="shared" si="4"/>
        <v>30</v>
      </c>
      <c r="J32" s="5">
        <f t="shared" si="5"/>
        <v>79</v>
      </c>
    </row>
    <row r="33" spans="1:10" x14ac:dyDescent="0.25">
      <c r="A33" t="s">
        <v>62</v>
      </c>
      <c r="B33" t="s">
        <v>20</v>
      </c>
      <c r="C33" s="2">
        <v>21630</v>
      </c>
      <c r="D33" t="s">
        <v>6</v>
      </c>
      <c r="E33">
        <f t="shared" si="0"/>
        <v>1959</v>
      </c>
      <c r="F33" t="str">
        <f t="shared" si="1"/>
        <v>K</v>
      </c>
      <c r="G33">
        <f t="shared" si="2"/>
        <v>57</v>
      </c>
      <c r="H33">
        <f t="shared" si="3"/>
        <v>1.1999999999999999E-3</v>
      </c>
      <c r="I33" s="5">
        <f t="shared" si="4"/>
        <v>30</v>
      </c>
      <c r="J33" s="5">
        <f t="shared" si="5"/>
        <v>30</v>
      </c>
    </row>
    <row r="34" spans="1:10" x14ac:dyDescent="0.25">
      <c r="A34" t="s">
        <v>63</v>
      </c>
      <c r="B34" t="s">
        <v>64</v>
      </c>
      <c r="C34" s="2">
        <v>16075</v>
      </c>
      <c r="D34" t="s">
        <v>40</v>
      </c>
      <c r="E34">
        <f t="shared" si="0"/>
        <v>1944</v>
      </c>
      <c r="F34" t="str">
        <f t="shared" si="1"/>
        <v>K</v>
      </c>
      <c r="G34">
        <f t="shared" si="2"/>
        <v>72</v>
      </c>
      <c r="H34">
        <f t="shared" si="3"/>
        <v>1.1999999999999999E-3</v>
      </c>
      <c r="I34" s="5">
        <f t="shared" si="4"/>
        <v>30</v>
      </c>
      <c r="J34" s="5">
        <f t="shared" si="5"/>
        <v>79</v>
      </c>
    </row>
    <row r="35" spans="1:10" x14ac:dyDescent="0.25">
      <c r="A35" t="s">
        <v>65</v>
      </c>
      <c r="B35" t="s">
        <v>20</v>
      </c>
      <c r="C35" s="2">
        <v>30640</v>
      </c>
      <c r="D35" t="s">
        <v>6</v>
      </c>
      <c r="E35">
        <f t="shared" si="0"/>
        <v>1983</v>
      </c>
      <c r="F35" t="str">
        <f t="shared" si="1"/>
        <v>K</v>
      </c>
      <c r="G35">
        <f t="shared" si="2"/>
        <v>33</v>
      </c>
      <c r="H35">
        <f t="shared" si="3"/>
        <v>1.5E-3</v>
      </c>
      <c r="I35" s="5">
        <f t="shared" si="4"/>
        <v>37.5</v>
      </c>
      <c r="J35" s="5">
        <f t="shared" si="5"/>
        <v>37.5</v>
      </c>
    </row>
    <row r="36" spans="1:10" x14ac:dyDescent="0.25">
      <c r="A36" t="s">
        <v>66</v>
      </c>
      <c r="B36" t="s">
        <v>67</v>
      </c>
      <c r="C36" s="2">
        <v>21633</v>
      </c>
      <c r="D36" t="s">
        <v>12</v>
      </c>
      <c r="E36">
        <f t="shared" si="0"/>
        <v>1959</v>
      </c>
      <c r="F36" t="str">
        <f t="shared" si="1"/>
        <v>M</v>
      </c>
      <c r="G36">
        <f t="shared" si="2"/>
        <v>57</v>
      </c>
      <c r="H36">
        <f t="shared" si="3"/>
        <v>1.1999999999999999E-3</v>
      </c>
      <c r="I36" s="5">
        <f t="shared" si="4"/>
        <v>36</v>
      </c>
      <c r="J36" s="5">
        <f t="shared" si="5"/>
        <v>36</v>
      </c>
    </row>
    <row r="37" spans="1:10" x14ac:dyDescent="0.25">
      <c r="A37" t="s">
        <v>68</v>
      </c>
      <c r="B37" t="s">
        <v>69</v>
      </c>
      <c r="C37" s="2">
        <v>22843</v>
      </c>
      <c r="D37" t="s">
        <v>6</v>
      </c>
      <c r="E37">
        <f t="shared" si="0"/>
        <v>1962</v>
      </c>
      <c r="F37" t="str">
        <f t="shared" si="1"/>
        <v>M</v>
      </c>
      <c r="G37">
        <f t="shared" si="2"/>
        <v>54</v>
      </c>
      <c r="H37">
        <f t="shared" si="3"/>
        <v>1.1999999999999999E-3</v>
      </c>
      <c r="I37" s="5">
        <f t="shared" si="4"/>
        <v>36</v>
      </c>
      <c r="J37" s="5">
        <f t="shared" si="5"/>
        <v>36</v>
      </c>
    </row>
    <row r="38" spans="1:10" x14ac:dyDescent="0.25">
      <c r="A38" t="s">
        <v>70</v>
      </c>
      <c r="B38" t="s">
        <v>39</v>
      </c>
      <c r="C38" s="2">
        <v>22944</v>
      </c>
      <c r="D38" t="s">
        <v>12</v>
      </c>
      <c r="E38">
        <f t="shared" si="0"/>
        <v>1962</v>
      </c>
      <c r="F38" t="str">
        <f t="shared" si="1"/>
        <v>K</v>
      </c>
      <c r="G38">
        <f t="shared" si="2"/>
        <v>54</v>
      </c>
      <c r="H38">
        <f t="shared" si="3"/>
        <v>1.1999999999999999E-3</v>
      </c>
      <c r="I38" s="5">
        <f t="shared" si="4"/>
        <v>30</v>
      </c>
      <c r="J38" s="5">
        <f t="shared" si="5"/>
        <v>30</v>
      </c>
    </row>
    <row r="39" spans="1:10" x14ac:dyDescent="0.25">
      <c r="A39" t="s">
        <v>71</v>
      </c>
      <c r="B39" t="s">
        <v>72</v>
      </c>
      <c r="C39" s="2">
        <v>28856</v>
      </c>
      <c r="D39" t="s">
        <v>6</v>
      </c>
      <c r="E39">
        <f t="shared" si="0"/>
        <v>1979</v>
      </c>
      <c r="F39" t="str">
        <f t="shared" si="1"/>
        <v>M</v>
      </c>
      <c r="G39">
        <f t="shared" si="2"/>
        <v>37</v>
      </c>
      <c r="H39">
        <f t="shared" si="3"/>
        <v>1.5E-3</v>
      </c>
      <c r="I39" s="5">
        <f t="shared" si="4"/>
        <v>45</v>
      </c>
      <c r="J39" s="5">
        <f t="shared" si="5"/>
        <v>45</v>
      </c>
    </row>
    <row r="40" spans="1:10" x14ac:dyDescent="0.25">
      <c r="A40" t="s">
        <v>73</v>
      </c>
      <c r="B40" t="s">
        <v>74</v>
      </c>
      <c r="C40" s="2">
        <v>27510</v>
      </c>
      <c r="D40" t="s">
        <v>9</v>
      </c>
      <c r="E40">
        <f t="shared" si="0"/>
        <v>1975</v>
      </c>
      <c r="F40" t="str">
        <f t="shared" si="1"/>
        <v>K</v>
      </c>
      <c r="G40">
        <f t="shared" si="2"/>
        <v>41</v>
      </c>
      <c r="H40">
        <f t="shared" si="3"/>
        <v>1.5E-3</v>
      </c>
      <c r="I40" s="5">
        <f t="shared" si="4"/>
        <v>37.5</v>
      </c>
      <c r="J40" s="5">
        <f t="shared" si="5"/>
        <v>37.5</v>
      </c>
    </row>
    <row r="41" spans="1:10" x14ac:dyDescent="0.25">
      <c r="A41" t="s">
        <v>75</v>
      </c>
      <c r="B41" t="s">
        <v>52</v>
      </c>
      <c r="C41" s="2">
        <v>24744</v>
      </c>
      <c r="D41" t="s">
        <v>12</v>
      </c>
      <c r="E41">
        <f t="shared" si="0"/>
        <v>1967</v>
      </c>
      <c r="F41" t="str">
        <f t="shared" si="1"/>
        <v>K</v>
      </c>
      <c r="G41">
        <f t="shared" si="2"/>
        <v>49</v>
      </c>
      <c r="H41">
        <f t="shared" si="3"/>
        <v>1.1999999999999999E-3</v>
      </c>
      <c r="I41" s="5">
        <f t="shared" si="4"/>
        <v>30</v>
      </c>
      <c r="J41" s="5">
        <f t="shared" si="5"/>
        <v>30</v>
      </c>
    </row>
    <row r="42" spans="1:10" x14ac:dyDescent="0.25">
      <c r="A42" t="s">
        <v>76</v>
      </c>
      <c r="B42" t="s">
        <v>77</v>
      </c>
      <c r="C42" s="2">
        <v>26703</v>
      </c>
      <c r="D42" t="s">
        <v>40</v>
      </c>
      <c r="E42">
        <f t="shared" si="0"/>
        <v>1973</v>
      </c>
      <c r="F42" t="str">
        <f t="shared" si="1"/>
        <v>M</v>
      </c>
      <c r="G42">
        <f t="shared" si="2"/>
        <v>43</v>
      </c>
      <c r="H42">
        <f t="shared" si="3"/>
        <v>1.5E-3</v>
      </c>
      <c r="I42" s="5">
        <f t="shared" si="4"/>
        <v>45</v>
      </c>
      <c r="J42" s="5">
        <f t="shared" si="5"/>
        <v>45</v>
      </c>
    </row>
    <row r="43" spans="1:10" x14ac:dyDescent="0.25">
      <c r="A43" t="s">
        <v>78</v>
      </c>
      <c r="B43" t="s">
        <v>79</v>
      </c>
      <c r="C43" s="2">
        <v>18847</v>
      </c>
      <c r="D43" t="s">
        <v>6</v>
      </c>
      <c r="E43">
        <f t="shared" si="0"/>
        <v>1951</v>
      </c>
      <c r="F43" t="str">
        <f t="shared" si="1"/>
        <v>K</v>
      </c>
      <c r="G43">
        <f t="shared" si="2"/>
        <v>65</v>
      </c>
      <c r="H43">
        <f t="shared" si="3"/>
        <v>1.1999999999999999E-3</v>
      </c>
      <c r="I43" s="5">
        <f t="shared" si="4"/>
        <v>30</v>
      </c>
      <c r="J43" s="5">
        <f t="shared" si="5"/>
        <v>79</v>
      </c>
    </row>
    <row r="44" spans="1:10" x14ac:dyDescent="0.25">
      <c r="A44" t="s">
        <v>80</v>
      </c>
      <c r="B44" t="s">
        <v>81</v>
      </c>
      <c r="C44" s="2">
        <v>33899</v>
      </c>
      <c r="D44" t="s">
        <v>12</v>
      </c>
      <c r="E44">
        <f t="shared" si="0"/>
        <v>1992</v>
      </c>
      <c r="F44" t="str">
        <f t="shared" si="1"/>
        <v>K</v>
      </c>
      <c r="G44">
        <f t="shared" si="2"/>
        <v>24</v>
      </c>
      <c r="H44">
        <f t="shared" si="3"/>
        <v>1E-3</v>
      </c>
      <c r="I44" s="5">
        <f t="shared" si="4"/>
        <v>25</v>
      </c>
      <c r="J44" s="5">
        <f t="shared" si="5"/>
        <v>25</v>
      </c>
    </row>
    <row r="45" spans="1:10" x14ac:dyDescent="0.25">
      <c r="A45" t="s">
        <v>82</v>
      </c>
      <c r="B45" t="s">
        <v>42</v>
      </c>
      <c r="C45" s="2">
        <v>34773</v>
      </c>
      <c r="D45" t="s">
        <v>12</v>
      </c>
      <c r="E45">
        <f t="shared" si="0"/>
        <v>1995</v>
      </c>
      <c r="F45" t="str">
        <f t="shared" si="1"/>
        <v>K</v>
      </c>
      <c r="G45">
        <f t="shared" si="2"/>
        <v>21</v>
      </c>
      <c r="H45">
        <f t="shared" si="3"/>
        <v>1E-3</v>
      </c>
      <c r="I45" s="5">
        <f t="shared" si="4"/>
        <v>25</v>
      </c>
      <c r="J45" s="5">
        <f t="shared" si="5"/>
        <v>25</v>
      </c>
    </row>
    <row r="46" spans="1:10" x14ac:dyDescent="0.25">
      <c r="A46" t="s">
        <v>83</v>
      </c>
      <c r="B46" t="s">
        <v>84</v>
      </c>
      <c r="C46" s="2">
        <v>28929</v>
      </c>
      <c r="D46" t="s">
        <v>6</v>
      </c>
      <c r="E46">
        <f t="shared" si="0"/>
        <v>1979</v>
      </c>
      <c r="F46" t="str">
        <f t="shared" si="1"/>
        <v>K</v>
      </c>
      <c r="G46">
        <f t="shared" si="2"/>
        <v>37</v>
      </c>
      <c r="H46">
        <f t="shared" si="3"/>
        <v>1.5E-3</v>
      </c>
      <c r="I46" s="5">
        <f t="shared" si="4"/>
        <v>37.5</v>
      </c>
      <c r="J46" s="5">
        <f t="shared" si="5"/>
        <v>37.5</v>
      </c>
    </row>
    <row r="47" spans="1:10" x14ac:dyDescent="0.25">
      <c r="A47" t="s">
        <v>85</v>
      </c>
      <c r="B47" t="s">
        <v>42</v>
      </c>
      <c r="C47" s="2">
        <v>17612</v>
      </c>
      <c r="D47" t="s">
        <v>40</v>
      </c>
      <c r="E47">
        <f t="shared" si="0"/>
        <v>1948</v>
      </c>
      <c r="F47" t="str">
        <f t="shared" si="1"/>
        <v>K</v>
      </c>
      <c r="G47">
        <f t="shared" si="2"/>
        <v>68</v>
      </c>
      <c r="H47">
        <f t="shared" si="3"/>
        <v>1.1999999999999999E-3</v>
      </c>
      <c r="I47" s="5">
        <f t="shared" si="4"/>
        <v>30</v>
      </c>
      <c r="J47" s="5">
        <f t="shared" si="5"/>
        <v>79</v>
      </c>
    </row>
    <row r="48" spans="1:10" x14ac:dyDescent="0.25">
      <c r="A48" t="s">
        <v>86</v>
      </c>
      <c r="B48" t="s">
        <v>87</v>
      </c>
      <c r="C48" s="2">
        <v>26002</v>
      </c>
      <c r="D48" t="s">
        <v>12</v>
      </c>
      <c r="E48">
        <f t="shared" si="0"/>
        <v>1971</v>
      </c>
      <c r="F48" t="str">
        <f t="shared" si="1"/>
        <v>M</v>
      </c>
      <c r="G48">
        <f t="shared" si="2"/>
        <v>45</v>
      </c>
      <c r="H48">
        <f t="shared" si="3"/>
        <v>1.5E-3</v>
      </c>
      <c r="I48" s="5">
        <f t="shared" si="4"/>
        <v>45</v>
      </c>
      <c r="J48" s="5">
        <f t="shared" si="5"/>
        <v>45</v>
      </c>
    </row>
    <row r="49" spans="1:10" x14ac:dyDescent="0.25">
      <c r="A49" t="s">
        <v>88</v>
      </c>
      <c r="B49" t="s">
        <v>52</v>
      </c>
      <c r="C49" s="2">
        <v>17050</v>
      </c>
      <c r="D49" t="s">
        <v>12</v>
      </c>
      <c r="E49">
        <f t="shared" si="0"/>
        <v>1946</v>
      </c>
      <c r="F49" t="str">
        <f t="shared" si="1"/>
        <v>K</v>
      </c>
      <c r="G49">
        <f t="shared" si="2"/>
        <v>70</v>
      </c>
      <c r="H49">
        <f t="shared" si="3"/>
        <v>1.1999999999999999E-3</v>
      </c>
      <c r="I49" s="5">
        <f t="shared" si="4"/>
        <v>30</v>
      </c>
      <c r="J49" s="5">
        <f t="shared" si="5"/>
        <v>79</v>
      </c>
    </row>
    <row r="50" spans="1:10" x14ac:dyDescent="0.25">
      <c r="A50" t="s">
        <v>89</v>
      </c>
      <c r="B50" t="s">
        <v>90</v>
      </c>
      <c r="C50" s="2">
        <v>17757</v>
      </c>
      <c r="D50" t="s">
        <v>6</v>
      </c>
      <c r="E50">
        <f t="shared" si="0"/>
        <v>1948</v>
      </c>
      <c r="F50" t="str">
        <f t="shared" si="1"/>
        <v>M</v>
      </c>
      <c r="G50">
        <f t="shared" si="2"/>
        <v>68</v>
      </c>
      <c r="H50">
        <f t="shared" si="3"/>
        <v>1.1999999999999999E-3</v>
      </c>
      <c r="I50" s="5">
        <f t="shared" si="4"/>
        <v>36</v>
      </c>
      <c r="J50" s="5">
        <f t="shared" si="5"/>
        <v>85</v>
      </c>
    </row>
    <row r="51" spans="1:10" x14ac:dyDescent="0.25">
      <c r="A51" t="s">
        <v>91</v>
      </c>
      <c r="B51" t="s">
        <v>92</v>
      </c>
      <c r="C51" s="2">
        <v>30155</v>
      </c>
      <c r="D51" t="s">
        <v>6</v>
      </c>
      <c r="E51">
        <f t="shared" si="0"/>
        <v>1982</v>
      </c>
      <c r="F51" t="str">
        <f t="shared" si="1"/>
        <v>M</v>
      </c>
      <c r="G51">
        <f t="shared" si="2"/>
        <v>34</v>
      </c>
      <c r="H51">
        <f t="shared" si="3"/>
        <v>1.5E-3</v>
      </c>
      <c r="I51" s="5">
        <f t="shared" si="4"/>
        <v>45</v>
      </c>
      <c r="J51" s="5">
        <f t="shared" si="5"/>
        <v>45</v>
      </c>
    </row>
    <row r="52" spans="1:10" x14ac:dyDescent="0.25">
      <c r="A52" t="s">
        <v>93</v>
      </c>
      <c r="B52" t="s">
        <v>94</v>
      </c>
      <c r="C52" s="2">
        <v>22758</v>
      </c>
      <c r="D52" t="s">
        <v>40</v>
      </c>
      <c r="E52">
        <f t="shared" si="0"/>
        <v>1962</v>
      </c>
      <c r="F52" t="str">
        <f t="shared" si="1"/>
        <v>M</v>
      </c>
      <c r="G52">
        <f t="shared" si="2"/>
        <v>54</v>
      </c>
      <c r="H52">
        <f t="shared" si="3"/>
        <v>1.1999999999999999E-3</v>
      </c>
      <c r="I52" s="5">
        <f t="shared" si="4"/>
        <v>36</v>
      </c>
      <c r="J52" s="5">
        <f t="shared" si="5"/>
        <v>36</v>
      </c>
    </row>
    <row r="53" spans="1:10" x14ac:dyDescent="0.25">
      <c r="A53" t="s">
        <v>95</v>
      </c>
      <c r="B53" t="s">
        <v>52</v>
      </c>
      <c r="C53" s="2">
        <v>17830</v>
      </c>
      <c r="D53" t="s">
        <v>6</v>
      </c>
      <c r="E53">
        <f t="shared" si="0"/>
        <v>1948</v>
      </c>
      <c r="F53" t="str">
        <f t="shared" si="1"/>
        <v>K</v>
      </c>
      <c r="G53">
        <f t="shared" si="2"/>
        <v>68</v>
      </c>
      <c r="H53">
        <f t="shared" si="3"/>
        <v>1.1999999999999999E-3</v>
      </c>
      <c r="I53" s="5">
        <f t="shared" si="4"/>
        <v>30</v>
      </c>
      <c r="J53" s="5">
        <f t="shared" si="5"/>
        <v>79</v>
      </c>
    </row>
    <row r="54" spans="1:10" x14ac:dyDescent="0.25">
      <c r="A54" t="s">
        <v>96</v>
      </c>
      <c r="B54" t="s">
        <v>20</v>
      </c>
      <c r="C54" s="2">
        <v>16168</v>
      </c>
      <c r="D54" t="s">
        <v>6</v>
      </c>
      <c r="E54">
        <f t="shared" si="0"/>
        <v>1944</v>
      </c>
      <c r="F54" t="str">
        <f t="shared" si="1"/>
        <v>K</v>
      </c>
      <c r="G54">
        <f t="shared" si="2"/>
        <v>72</v>
      </c>
      <c r="H54">
        <f t="shared" si="3"/>
        <v>1.1999999999999999E-3</v>
      </c>
      <c r="I54" s="5">
        <f t="shared" si="4"/>
        <v>30</v>
      </c>
      <c r="J54" s="5">
        <f t="shared" si="5"/>
        <v>79</v>
      </c>
    </row>
    <row r="55" spans="1:10" x14ac:dyDescent="0.25">
      <c r="A55" t="s">
        <v>97</v>
      </c>
      <c r="B55" t="s">
        <v>98</v>
      </c>
      <c r="C55" s="2">
        <v>32118</v>
      </c>
      <c r="D55" t="s">
        <v>6</v>
      </c>
      <c r="E55">
        <f t="shared" si="0"/>
        <v>1987</v>
      </c>
      <c r="F55" t="str">
        <f t="shared" si="1"/>
        <v>M</v>
      </c>
      <c r="G55">
        <f t="shared" si="2"/>
        <v>29</v>
      </c>
      <c r="H55">
        <f t="shared" si="3"/>
        <v>1E-3</v>
      </c>
      <c r="I55" s="5">
        <f t="shared" si="4"/>
        <v>30</v>
      </c>
      <c r="J55" s="5">
        <f t="shared" si="5"/>
        <v>30</v>
      </c>
    </row>
    <row r="56" spans="1:10" x14ac:dyDescent="0.25">
      <c r="A56" t="s">
        <v>99</v>
      </c>
      <c r="B56" t="s">
        <v>18</v>
      </c>
      <c r="C56" s="2">
        <v>20332</v>
      </c>
      <c r="D56" t="s">
        <v>12</v>
      </c>
      <c r="E56">
        <f t="shared" si="0"/>
        <v>1955</v>
      </c>
      <c r="F56" t="str">
        <f t="shared" si="1"/>
        <v>M</v>
      </c>
      <c r="G56">
        <f t="shared" si="2"/>
        <v>61</v>
      </c>
      <c r="H56">
        <f t="shared" si="3"/>
        <v>1.1999999999999999E-3</v>
      </c>
      <c r="I56" s="5">
        <f t="shared" si="4"/>
        <v>36</v>
      </c>
      <c r="J56" s="5">
        <f t="shared" si="5"/>
        <v>85</v>
      </c>
    </row>
    <row r="57" spans="1:10" x14ac:dyDescent="0.25">
      <c r="A57" t="s">
        <v>100</v>
      </c>
      <c r="B57" t="s">
        <v>49</v>
      </c>
      <c r="C57" s="2">
        <v>19375</v>
      </c>
      <c r="D57" t="s">
        <v>6</v>
      </c>
      <c r="E57">
        <f t="shared" si="0"/>
        <v>1953</v>
      </c>
      <c r="F57" t="str">
        <f t="shared" si="1"/>
        <v>M</v>
      </c>
      <c r="G57">
        <f t="shared" si="2"/>
        <v>63</v>
      </c>
      <c r="H57">
        <f t="shared" si="3"/>
        <v>1.1999999999999999E-3</v>
      </c>
      <c r="I57" s="5">
        <f t="shared" si="4"/>
        <v>36</v>
      </c>
      <c r="J57" s="5">
        <f t="shared" si="5"/>
        <v>85</v>
      </c>
    </row>
    <row r="58" spans="1:10" x14ac:dyDescent="0.25">
      <c r="A58" t="s">
        <v>101</v>
      </c>
      <c r="B58" t="s">
        <v>102</v>
      </c>
      <c r="C58" s="2">
        <v>34818</v>
      </c>
      <c r="D58" t="s">
        <v>12</v>
      </c>
      <c r="E58">
        <f t="shared" si="0"/>
        <v>1995</v>
      </c>
      <c r="F58" t="str">
        <f t="shared" si="1"/>
        <v>K</v>
      </c>
      <c r="G58">
        <f t="shared" si="2"/>
        <v>21</v>
      </c>
      <c r="H58">
        <f t="shared" si="3"/>
        <v>1E-3</v>
      </c>
      <c r="I58" s="5">
        <f t="shared" si="4"/>
        <v>25</v>
      </c>
      <c r="J58" s="5">
        <f t="shared" si="5"/>
        <v>25</v>
      </c>
    </row>
    <row r="59" spans="1:10" x14ac:dyDescent="0.25">
      <c r="A59" t="s">
        <v>103</v>
      </c>
      <c r="B59" t="s">
        <v>16</v>
      </c>
      <c r="C59" s="2">
        <v>23775</v>
      </c>
      <c r="D59" t="s">
        <v>9</v>
      </c>
      <c r="E59">
        <f t="shared" si="0"/>
        <v>1965</v>
      </c>
      <c r="F59" t="str">
        <f t="shared" si="1"/>
        <v>K</v>
      </c>
      <c r="G59">
        <f t="shared" si="2"/>
        <v>51</v>
      </c>
      <c r="H59">
        <f t="shared" si="3"/>
        <v>1.1999999999999999E-3</v>
      </c>
      <c r="I59" s="5">
        <f t="shared" si="4"/>
        <v>30</v>
      </c>
      <c r="J59" s="5">
        <f t="shared" si="5"/>
        <v>30</v>
      </c>
    </row>
    <row r="60" spans="1:10" x14ac:dyDescent="0.25">
      <c r="A60" t="s">
        <v>104</v>
      </c>
      <c r="B60" t="s">
        <v>105</v>
      </c>
      <c r="C60" s="2">
        <v>29371</v>
      </c>
      <c r="D60" t="s">
        <v>12</v>
      </c>
      <c r="E60">
        <f t="shared" si="0"/>
        <v>1980</v>
      </c>
      <c r="F60" t="str">
        <f t="shared" si="1"/>
        <v>K</v>
      </c>
      <c r="G60">
        <f t="shared" si="2"/>
        <v>36</v>
      </c>
      <c r="H60">
        <f t="shared" si="3"/>
        <v>1.5E-3</v>
      </c>
      <c r="I60" s="5">
        <f t="shared" si="4"/>
        <v>37.5</v>
      </c>
      <c r="J60" s="5">
        <f t="shared" si="5"/>
        <v>37.5</v>
      </c>
    </row>
    <row r="61" spans="1:10" x14ac:dyDescent="0.25">
      <c r="A61" t="s">
        <v>106</v>
      </c>
      <c r="B61" t="s">
        <v>107</v>
      </c>
      <c r="C61" s="2">
        <v>27370</v>
      </c>
      <c r="D61" t="s">
        <v>12</v>
      </c>
      <c r="E61">
        <f t="shared" si="0"/>
        <v>1974</v>
      </c>
      <c r="F61" t="str">
        <f t="shared" si="1"/>
        <v>K</v>
      </c>
      <c r="G61">
        <f t="shared" si="2"/>
        <v>42</v>
      </c>
      <c r="H61">
        <f t="shared" si="3"/>
        <v>1.5E-3</v>
      </c>
      <c r="I61" s="5">
        <f t="shared" si="4"/>
        <v>37.5</v>
      </c>
      <c r="J61" s="5">
        <f t="shared" si="5"/>
        <v>37.5</v>
      </c>
    </row>
    <row r="62" spans="1:10" x14ac:dyDescent="0.25">
      <c r="A62" t="s">
        <v>108</v>
      </c>
      <c r="B62" t="s">
        <v>109</v>
      </c>
      <c r="C62" s="2">
        <v>19032</v>
      </c>
      <c r="D62" t="s">
        <v>6</v>
      </c>
      <c r="E62">
        <f t="shared" si="0"/>
        <v>1952</v>
      </c>
      <c r="F62" t="str">
        <f t="shared" si="1"/>
        <v>M</v>
      </c>
      <c r="G62">
        <f t="shared" si="2"/>
        <v>64</v>
      </c>
      <c r="H62">
        <f t="shared" si="3"/>
        <v>1.1999999999999999E-3</v>
      </c>
      <c r="I62" s="5">
        <f t="shared" si="4"/>
        <v>36</v>
      </c>
      <c r="J62" s="5">
        <f t="shared" si="5"/>
        <v>85</v>
      </c>
    </row>
    <row r="63" spans="1:10" x14ac:dyDescent="0.25">
      <c r="A63" t="s">
        <v>110</v>
      </c>
      <c r="B63" t="s">
        <v>37</v>
      </c>
      <c r="C63" s="2">
        <v>27475</v>
      </c>
      <c r="D63" t="s">
        <v>12</v>
      </c>
      <c r="E63">
        <f t="shared" si="0"/>
        <v>1975</v>
      </c>
      <c r="F63" t="str">
        <f t="shared" si="1"/>
        <v>K</v>
      </c>
      <c r="G63">
        <f t="shared" si="2"/>
        <v>41</v>
      </c>
      <c r="H63">
        <f t="shared" si="3"/>
        <v>1.5E-3</v>
      </c>
      <c r="I63" s="5">
        <f t="shared" si="4"/>
        <v>37.5</v>
      </c>
      <c r="J63" s="5">
        <f t="shared" si="5"/>
        <v>37.5</v>
      </c>
    </row>
    <row r="64" spans="1:10" x14ac:dyDescent="0.25">
      <c r="A64" t="s">
        <v>111</v>
      </c>
      <c r="B64" t="s">
        <v>52</v>
      </c>
      <c r="C64" s="2">
        <v>20719</v>
      </c>
      <c r="D64" t="s">
        <v>6</v>
      </c>
      <c r="E64">
        <f t="shared" si="0"/>
        <v>1956</v>
      </c>
      <c r="F64" t="str">
        <f t="shared" si="1"/>
        <v>K</v>
      </c>
      <c r="G64">
        <f t="shared" si="2"/>
        <v>60</v>
      </c>
      <c r="H64">
        <f t="shared" si="3"/>
        <v>1.1999999999999999E-3</v>
      </c>
      <c r="I64" s="5">
        <f t="shared" si="4"/>
        <v>30</v>
      </c>
      <c r="J64" s="5">
        <f t="shared" si="5"/>
        <v>30</v>
      </c>
    </row>
    <row r="65" spans="1:10" x14ac:dyDescent="0.25">
      <c r="A65" t="s">
        <v>112</v>
      </c>
      <c r="B65" t="s">
        <v>8</v>
      </c>
      <c r="C65" s="2">
        <v>22206</v>
      </c>
      <c r="D65" t="s">
        <v>40</v>
      </c>
      <c r="E65">
        <f t="shared" si="0"/>
        <v>1960</v>
      </c>
      <c r="F65" t="str">
        <f t="shared" si="1"/>
        <v>M</v>
      </c>
      <c r="G65">
        <f t="shared" si="2"/>
        <v>56</v>
      </c>
      <c r="H65">
        <f t="shared" si="3"/>
        <v>1.1999999999999999E-3</v>
      </c>
      <c r="I65" s="5">
        <f t="shared" si="4"/>
        <v>36</v>
      </c>
      <c r="J65" s="5">
        <f t="shared" si="5"/>
        <v>36</v>
      </c>
    </row>
    <row r="66" spans="1:10" x14ac:dyDescent="0.25">
      <c r="A66" t="s">
        <v>113</v>
      </c>
      <c r="B66" t="s">
        <v>114</v>
      </c>
      <c r="C66" s="2">
        <v>17376</v>
      </c>
      <c r="D66" t="s">
        <v>12</v>
      </c>
      <c r="E66">
        <f t="shared" si="0"/>
        <v>1947</v>
      </c>
      <c r="F66" t="str">
        <f t="shared" si="1"/>
        <v>M</v>
      </c>
      <c r="G66">
        <f t="shared" si="2"/>
        <v>69</v>
      </c>
      <c r="H66">
        <f t="shared" si="3"/>
        <v>1.1999999999999999E-3</v>
      </c>
      <c r="I66" s="5">
        <f t="shared" si="4"/>
        <v>36</v>
      </c>
      <c r="J66" s="5">
        <f t="shared" si="5"/>
        <v>85</v>
      </c>
    </row>
    <row r="67" spans="1:10" x14ac:dyDescent="0.25">
      <c r="A67" t="s">
        <v>115</v>
      </c>
      <c r="B67" t="s">
        <v>114</v>
      </c>
      <c r="C67" s="2">
        <v>34280</v>
      </c>
      <c r="D67" t="s">
        <v>40</v>
      </c>
      <c r="E67">
        <f t="shared" ref="E67:E130" si="6">YEAR(C67)</f>
        <v>1993</v>
      </c>
      <c r="F67" t="str">
        <f t="shared" ref="F67:F130" si="7">IF(RIGHT(B67,1)="a","K","M")</f>
        <v>M</v>
      </c>
      <c r="G67">
        <f t="shared" ref="G67:G130" si="8">2016-E67</f>
        <v>23</v>
      </c>
      <c r="H67">
        <f t="shared" ref="H67:H130" si="9">IF(G67&lt;=30,$L$1, IF(G67&lt;=45,$L$2, $L$3))</f>
        <v>1E-3</v>
      </c>
      <c r="I67" s="5">
        <f t="shared" ref="I67:I130" si="10">ROUNDUP(IF(F67="K",H67*$L$6,H67*$L$5),2)</f>
        <v>30</v>
      </c>
      <c r="J67" s="5">
        <f t="shared" ref="J67:J130" si="11">IF(G67&gt;60,I67+49,I67)</f>
        <v>30</v>
      </c>
    </row>
    <row r="68" spans="1:10" x14ac:dyDescent="0.25">
      <c r="A68" t="s">
        <v>116</v>
      </c>
      <c r="B68" t="s">
        <v>49</v>
      </c>
      <c r="C68" s="2">
        <v>25821</v>
      </c>
      <c r="D68" t="s">
        <v>40</v>
      </c>
      <c r="E68">
        <f t="shared" si="6"/>
        <v>1970</v>
      </c>
      <c r="F68" t="str">
        <f t="shared" si="7"/>
        <v>M</v>
      </c>
      <c r="G68">
        <f t="shared" si="8"/>
        <v>46</v>
      </c>
      <c r="H68">
        <f t="shared" si="9"/>
        <v>1.1999999999999999E-3</v>
      </c>
      <c r="I68" s="5">
        <f t="shared" si="10"/>
        <v>36</v>
      </c>
      <c r="J68" s="5">
        <f t="shared" si="11"/>
        <v>36</v>
      </c>
    </row>
    <row r="69" spans="1:10" x14ac:dyDescent="0.25">
      <c r="A69" t="s">
        <v>117</v>
      </c>
      <c r="B69" t="s">
        <v>47</v>
      </c>
      <c r="C69" s="2">
        <v>20242</v>
      </c>
      <c r="D69" t="s">
        <v>40</v>
      </c>
      <c r="E69">
        <f t="shared" si="6"/>
        <v>1955</v>
      </c>
      <c r="F69" t="str">
        <f t="shared" si="7"/>
        <v>K</v>
      </c>
      <c r="G69">
        <f t="shared" si="8"/>
        <v>61</v>
      </c>
      <c r="H69">
        <f t="shared" si="9"/>
        <v>1.1999999999999999E-3</v>
      </c>
      <c r="I69" s="5">
        <f t="shared" si="10"/>
        <v>30</v>
      </c>
      <c r="J69" s="5">
        <f t="shared" si="11"/>
        <v>79</v>
      </c>
    </row>
    <row r="70" spans="1:10" x14ac:dyDescent="0.25">
      <c r="A70" t="s">
        <v>118</v>
      </c>
      <c r="B70" t="s">
        <v>20</v>
      </c>
      <c r="C70" s="2">
        <v>25415</v>
      </c>
      <c r="D70" t="s">
        <v>12</v>
      </c>
      <c r="E70">
        <f t="shared" si="6"/>
        <v>1969</v>
      </c>
      <c r="F70" t="str">
        <f t="shared" si="7"/>
        <v>K</v>
      </c>
      <c r="G70">
        <f t="shared" si="8"/>
        <v>47</v>
      </c>
      <c r="H70">
        <f t="shared" si="9"/>
        <v>1.1999999999999999E-3</v>
      </c>
      <c r="I70" s="5">
        <f t="shared" si="10"/>
        <v>30</v>
      </c>
      <c r="J70" s="5">
        <f t="shared" si="11"/>
        <v>30</v>
      </c>
    </row>
    <row r="71" spans="1:10" x14ac:dyDescent="0.25">
      <c r="A71" t="s">
        <v>119</v>
      </c>
      <c r="B71" t="s">
        <v>47</v>
      </c>
      <c r="C71" s="2">
        <v>19048</v>
      </c>
      <c r="D71" t="s">
        <v>9</v>
      </c>
      <c r="E71">
        <f t="shared" si="6"/>
        <v>1952</v>
      </c>
      <c r="F71" t="str">
        <f t="shared" si="7"/>
        <v>K</v>
      </c>
      <c r="G71">
        <f t="shared" si="8"/>
        <v>64</v>
      </c>
      <c r="H71">
        <f t="shared" si="9"/>
        <v>1.1999999999999999E-3</v>
      </c>
      <c r="I71" s="5">
        <f t="shared" si="10"/>
        <v>30</v>
      </c>
      <c r="J71" s="5">
        <f t="shared" si="11"/>
        <v>79</v>
      </c>
    </row>
    <row r="72" spans="1:10" x14ac:dyDescent="0.25">
      <c r="A72" t="s">
        <v>120</v>
      </c>
      <c r="B72" t="s">
        <v>121</v>
      </c>
      <c r="C72" s="2">
        <v>18811</v>
      </c>
      <c r="D72" t="s">
        <v>12</v>
      </c>
      <c r="E72">
        <f t="shared" si="6"/>
        <v>1951</v>
      </c>
      <c r="F72" t="str">
        <f t="shared" si="7"/>
        <v>K</v>
      </c>
      <c r="G72">
        <f t="shared" si="8"/>
        <v>65</v>
      </c>
      <c r="H72">
        <f t="shared" si="9"/>
        <v>1.1999999999999999E-3</v>
      </c>
      <c r="I72" s="5">
        <f t="shared" si="10"/>
        <v>30</v>
      </c>
      <c r="J72" s="5">
        <f t="shared" si="11"/>
        <v>79</v>
      </c>
    </row>
    <row r="73" spans="1:10" x14ac:dyDescent="0.25">
      <c r="A73" t="s">
        <v>122</v>
      </c>
      <c r="B73" t="s">
        <v>123</v>
      </c>
      <c r="C73" s="2">
        <v>17072</v>
      </c>
      <c r="D73" t="s">
        <v>40</v>
      </c>
      <c r="E73">
        <f t="shared" si="6"/>
        <v>1946</v>
      </c>
      <c r="F73" t="str">
        <f t="shared" si="7"/>
        <v>K</v>
      </c>
      <c r="G73">
        <f t="shared" si="8"/>
        <v>70</v>
      </c>
      <c r="H73">
        <f t="shared" si="9"/>
        <v>1.1999999999999999E-3</v>
      </c>
      <c r="I73" s="5">
        <f t="shared" si="10"/>
        <v>30</v>
      </c>
      <c r="J73" s="5">
        <f t="shared" si="11"/>
        <v>79</v>
      </c>
    </row>
    <row r="74" spans="1:10" x14ac:dyDescent="0.25">
      <c r="A74" t="s">
        <v>124</v>
      </c>
      <c r="B74" t="s">
        <v>121</v>
      </c>
      <c r="C74" s="2">
        <v>33277</v>
      </c>
      <c r="D74" t="s">
        <v>6</v>
      </c>
      <c r="E74">
        <f t="shared" si="6"/>
        <v>1991</v>
      </c>
      <c r="F74" t="str">
        <f t="shared" si="7"/>
        <v>K</v>
      </c>
      <c r="G74">
        <f t="shared" si="8"/>
        <v>25</v>
      </c>
      <c r="H74">
        <f t="shared" si="9"/>
        <v>1E-3</v>
      </c>
      <c r="I74" s="5">
        <f t="shared" si="10"/>
        <v>25</v>
      </c>
      <c r="J74" s="5">
        <f t="shared" si="11"/>
        <v>25</v>
      </c>
    </row>
    <row r="75" spans="1:10" x14ac:dyDescent="0.25">
      <c r="A75" t="s">
        <v>125</v>
      </c>
      <c r="B75" t="s">
        <v>79</v>
      </c>
      <c r="C75" s="2">
        <v>16987</v>
      </c>
      <c r="D75" t="s">
        <v>6</v>
      </c>
      <c r="E75">
        <f t="shared" si="6"/>
        <v>1946</v>
      </c>
      <c r="F75" t="str">
        <f t="shared" si="7"/>
        <v>K</v>
      </c>
      <c r="G75">
        <f t="shared" si="8"/>
        <v>70</v>
      </c>
      <c r="H75">
        <f t="shared" si="9"/>
        <v>1.1999999999999999E-3</v>
      </c>
      <c r="I75" s="5">
        <f t="shared" si="10"/>
        <v>30</v>
      </c>
      <c r="J75" s="5">
        <f t="shared" si="11"/>
        <v>79</v>
      </c>
    </row>
    <row r="76" spans="1:10" x14ac:dyDescent="0.25">
      <c r="A76" t="s">
        <v>126</v>
      </c>
      <c r="B76" t="s">
        <v>127</v>
      </c>
      <c r="C76" s="2">
        <v>33408</v>
      </c>
      <c r="D76" t="s">
        <v>40</v>
      </c>
      <c r="E76">
        <f t="shared" si="6"/>
        <v>1991</v>
      </c>
      <c r="F76" t="str">
        <f t="shared" si="7"/>
        <v>M</v>
      </c>
      <c r="G76">
        <f t="shared" si="8"/>
        <v>25</v>
      </c>
      <c r="H76">
        <f t="shared" si="9"/>
        <v>1E-3</v>
      </c>
      <c r="I76" s="5">
        <f t="shared" si="10"/>
        <v>30</v>
      </c>
      <c r="J76" s="5">
        <f t="shared" si="11"/>
        <v>30</v>
      </c>
    </row>
    <row r="77" spans="1:10" x14ac:dyDescent="0.25">
      <c r="A77" t="s">
        <v>110</v>
      </c>
      <c r="B77" t="s">
        <v>79</v>
      </c>
      <c r="C77" s="2">
        <v>25070</v>
      </c>
      <c r="D77" t="s">
        <v>6</v>
      </c>
      <c r="E77">
        <f t="shared" si="6"/>
        <v>1968</v>
      </c>
      <c r="F77" t="str">
        <f t="shared" si="7"/>
        <v>K</v>
      </c>
      <c r="G77">
        <f t="shared" si="8"/>
        <v>48</v>
      </c>
      <c r="H77">
        <f t="shared" si="9"/>
        <v>1.1999999999999999E-3</v>
      </c>
      <c r="I77" s="5">
        <f t="shared" si="10"/>
        <v>30</v>
      </c>
      <c r="J77" s="5">
        <f t="shared" si="11"/>
        <v>30</v>
      </c>
    </row>
    <row r="78" spans="1:10" x14ac:dyDescent="0.25">
      <c r="A78" t="s">
        <v>128</v>
      </c>
      <c r="B78" t="s">
        <v>129</v>
      </c>
      <c r="C78" s="2">
        <v>34100</v>
      </c>
      <c r="D78" t="s">
        <v>40</v>
      </c>
      <c r="E78">
        <f t="shared" si="6"/>
        <v>1993</v>
      </c>
      <c r="F78" t="str">
        <f t="shared" si="7"/>
        <v>M</v>
      </c>
      <c r="G78">
        <f t="shared" si="8"/>
        <v>23</v>
      </c>
      <c r="H78">
        <f t="shared" si="9"/>
        <v>1E-3</v>
      </c>
      <c r="I78" s="5">
        <f t="shared" si="10"/>
        <v>30</v>
      </c>
      <c r="J78" s="5">
        <f t="shared" si="11"/>
        <v>30</v>
      </c>
    </row>
    <row r="79" spans="1:10" x14ac:dyDescent="0.25">
      <c r="A79" t="s">
        <v>83</v>
      </c>
      <c r="B79" t="s">
        <v>52</v>
      </c>
      <c r="C79" s="2">
        <v>19522</v>
      </c>
      <c r="D79" t="s">
        <v>9</v>
      </c>
      <c r="E79">
        <f t="shared" si="6"/>
        <v>1953</v>
      </c>
      <c r="F79" t="str">
        <f t="shared" si="7"/>
        <v>K</v>
      </c>
      <c r="G79">
        <f t="shared" si="8"/>
        <v>63</v>
      </c>
      <c r="H79">
        <f t="shared" si="9"/>
        <v>1.1999999999999999E-3</v>
      </c>
      <c r="I79" s="5">
        <f t="shared" si="10"/>
        <v>30</v>
      </c>
      <c r="J79" s="5">
        <f t="shared" si="11"/>
        <v>79</v>
      </c>
    </row>
    <row r="80" spans="1:10" x14ac:dyDescent="0.25">
      <c r="A80" t="s">
        <v>130</v>
      </c>
      <c r="B80" t="s">
        <v>131</v>
      </c>
      <c r="C80" s="2">
        <v>27284</v>
      </c>
      <c r="D80" t="s">
        <v>9</v>
      </c>
      <c r="E80">
        <f t="shared" si="6"/>
        <v>1974</v>
      </c>
      <c r="F80" t="str">
        <f t="shared" si="7"/>
        <v>K</v>
      </c>
      <c r="G80">
        <f t="shared" si="8"/>
        <v>42</v>
      </c>
      <c r="H80">
        <f t="shared" si="9"/>
        <v>1.5E-3</v>
      </c>
      <c r="I80" s="5">
        <f t="shared" si="10"/>
        <v>37.5</v>
      </c>
      <c r="J80" s="5">
        <f t="shared" si="11"/>
        <v>37.5</v>
      </c>
    </row>
    <row r="81" spans="1:10" x14ac:dyDescent="0.25">
      <c r="A81" t="s">
        <v>132</v>
      </c>
      <c r="B81" t="s">
        <v>8</v>
      </c>
      <c r="C81" s="2">
        <v>27347</v>
      </c>
      <c r="D81" t="s">
        <v>12</v>
      </c>
      <c r="E81">
        <f t="shared" si="6"/>
        <v>1974</v>
      </c>
      <c r="F81" t="str">
        <f t="shared" si="7"/>
        <v>M</v>
      </c>
      <c r="G81">
        <f t="shared" si="8"/>
        <v>42</v>
      </c>
      <c r="H81">
        <f t="shared" si="9"/>
        <v>1.5E-3</v>
      </c>
      <c r="I81" s="5">
        <f t="shared" si="10"/>
        <v>45</v>
      </c>
      <c r="J81" s="5">
        <f t="shared" si="11"/>
        <v>45</v>
      </c>
    </row>
    <row r="82" spans="1:10" x14ac:dyDescent="0.25">
      <c r="A82" t="s">
        <v>133</v>
      </c>
      <c r="B82" t="s">
        <v>134</v>
      </c>
      <c r="C82" s="2">
        <v>20618</v>
      </c>
      <c r="D82" t="s">
        <v>12</v>
      </c>
      <c r="E82">
        <f t="shared" si="6"/>
        <v>1956</v>
      </c>
      <c r="F82" t="str">
        <f t="shared" si="7"/>
        <v>K</v>
      </c>
      <c r="G82">
        <f t="shared" si="8"/>
        <v>60</v>
      </c>
      <c r="H82">
        <f t="shared" si="9"/>
        <v>1.1999999999999999E-3</v>
      </c>
      <c r="I82" s="5">
        <f t="shared" si="10"/>
        <v>30</v>
      </c>
      <c r="J82" s="5">
        <f t="shared" si="11"/>
        <v>30</v>
      </c>
    </row>
    <row r="83" spans="1:10" x14ac:dyDescent="0.25">
      <c r="A83" t="s">
        <v>135</v>
      </c>
      <c r="B83" t="s">
        <v>54</v>
      </c>
      <c r="C83" s="2">
        <v>19256</v>
      </c>
      <c r="D83" t="s">
        <v>12</v>
      </c>
      <c r="E83">
        <f t="shared" si="6"/>
        <v>1952</v>
      </c>
      <c r="F83" t="str">
        <f t="shared" si="7"/>
        <v>K</v>
      </c>
      <c r="G83">
        <f t="shared" si="8"/>
        <v>64</v>
      </c>
      <c r="H83">
        <f t="shared" si="9"/>
        <v>1.1999999999999999E-3</v>
      </c>
      <c r="I83" s="5">
        <f t="shared" si="10"/>
        <v>30</v>
      </c>
      <c r="J83" s="5">
        <f t="shared" si="11"/>
        <v>79</v>
      </c>
    </row>
    <row r="84" spans="1:10" x14ac:dyDescent="0.25">
      <c r="A84" t="s">
        <v>136</v>
      </c>
      <c r="B84" t="s">
        <v>137</v>
      </c>
      <c r="C84" s="2">
        <v>21898</v>
      </c>
      <c r="D84" t="s">
        <v>12</v>
      </c>
      <c r="E84">
        <f t="shared" si="6"/>
        <v>1959</v>
      </c>
      <c r="F84" t="str">
        <f t="shared" si="7"/>
        <v>K</v>
      </c>
      <c r="G84">
        <f t="shared" si="8"/>
        <v>57</v>
      </c>
      <c r="H84">
        <f t="shared" si="9"/>
        <v>1.1999999999999999E-3</v>
      </c>
      <c r="I84" s="5">
        <f t="shared" si="10"/>
        <v>30</v>
      </c>
      <c r="J84" s="5">
        <f t="shared" si="11"/>
        <v>30</v>
      </c>
    </row>
    <row r="85" spans="1:10" x14ac:dyDescent="0.25">
      <c r="A85" t="s">
        <v>138</v>
      </c>
      <c r="B85" t="s">
        <v>139</v>
      </c>
      <c r="C85" s="2">
        <v>16873</v>
      </c>
      <c r="D85" t="s">
        <v>12</v>
      </c>
      <c r="E85">
        <f t="shared" si="6"/>
        <v>1946</v>
      </c>
      <c r="F85" t="str">
        <f t="shared" si="7"/>
        <v>M</v>
      </c>
      <c r="G85">
        <f t="shared" si="8"/>
        <v>70</v>
      </c>
      <c r="H85">
        <f t="shared" si="9"/>
        <v>1.1999999999999999E-3</v>
      </c>
      <c r="I85" s="5">
        <f t="shared" si="10"/>
        <v>36</v>
      </c>
      <c r="J85" s="5">
        <f t="shared" si="11"/>
        <v>85</v>
      </c>
    </row>
    <row r="86" spans="1:10" x14ac:dyDescent="0.25">
      <c r="A86" t="s">
        <v>140</v>
      </c>
      <c r="B86" t="s">
        <v>141</v>
      </c>
      <c r="C86" s="2">
        <v>34893</v>
      </c>
      <c r="D86" t="s">
        <v>6</v>
      </c>
      <c r="E86">
        <f t="shared" si="6"/>
        <v>1995</v>
      </c>
      <c r="F86" t="str">
        <f t="shared" si="7"/>
        <v>M</v>
      </c>
      <c r="G86">
        <f t="shared" si="8"/>
        <v>21</v>
      </c>
      <c r="H86">
        <f t="shared" si="9"/>
        <v>1E-3</v>
      </c>
      <c r="I86" s="5">
        <f t="shared" si="10"/>
        <v>30</v>
      </c>
      <c r="J86" s="5">
        <f t="shared" si="11"/>
        <v>30</v>
      </c>
    </row>
    <row r="87" spans="1:10" x14ac:dyDescent="0.25">
      <c r="A87" t="s">
        <v>142</v>
      </c>
      <c r="B87" t="s">
        <v>143</v>
      </c>
      <c r="C87" s="2">
        <v>16028</v>
      </c>
      <c r="D87" t="s">
        <v>12</v>
      </c>
      <c r="E87">
        <f t="shared" si="6"/>
        <v>1943</v>
      </c>
      <c r="F87" t="str">
        <f t="shared" si="7"/>
        <v>K</v>
      </c>
      <c r="G87">
        <f t="shared" si="8"/>
        <v>73</v>
      </c>
      <c r="H87">
        <f t="shared" si="9"/>
        <v>1.1999999999999999E-3</v>
      </c>
      <c r="I87" s="5">
        <f t="shared" si="10"/>
        <v>30</v>
      </c>
      <c r="J87" s="5">
        <f t="shared" si="11"/>
        <v>79</v>
      </c>
    </row>
    <row r="88" spans="1:10" x14ac:dyDescent="0.25">
      <c r="A88" t="s">
        <v>144</v>
      </c>
      <c r="B88" t="s">
        <v>54</v>
      </c>
      <c r="C88" s="2">
        <v>33446</v>
      </c>
      <c r="D88" t="s">
        <v>6</v>
      </c>
      <c r="E88">
        <f t="shared" si="6"/>
        <v>1991</v>
      </c>
      <c r="F88" t="str">
        <f t="shared" si="7"/>
        <v>K</v>
      </c>
      <c r="G88">
        <f t="shared" si="8"/>
        <v>25</v>
      </c>
      <c r="H88">
        <f t="shared" si="9"/>
        <v>1E-3</v>
      </c>
      <c r="I88" s="5">
        <f t="shared" si="10"/>
        <v>25</v>
      </c>
      <c r="J88" s="5">
        <f t="shared" si="11"/>
        <v>25</v>
      </c>
    </row>
    <row r="89" spans="1:10" x14ac:dyDescent="0.25">
      <c r="A89" t="s">
        <v>145</v>
      </c>
      <c r="B89" t="s">
        <v>146</v>
      </c>
      <c r="C89" s="2">
        <v>18892</v>
      </c>
      <c r="D89" t="s">
        <v>6</v>
      </c>
      <c r="E89">
        <f t="shared" si="6"/>
        <v>1951</v>
      </c>
      <c r="F89" t="str">
        <f t="shared" si="7"/>
        <v>M</v>
      </c>
      <c r="G89">
        <f t="shared" si="8"/>
        <v>65</v>
      </c>
      <c r="H89">
        <f t="shared" si="9"/>
        <v>1.1999999999999999E-3</v>
      </c>
      <c r="I89" s="5">
        <f t="shared" si="10"/>
        <v>36</v>
      </c>
      <c r="J89" s="5">
        <f t="shared" si="11"/>
        <v>85</v>
      </c>
    </row>
    <row r="90" spans="1:10" x14ac:dyDescent="0.25">
      <c r="A90" t="s">
        <v>147</v>
      </c>
      <c r="B90" t="s">
        <v>102</v>
      </c>
      <c r="C90" s="2">
        <v>32219</v>
      </c>
      <c r="D90" t="s">
        <v>12</v>
      </c>
      <c r="E90">
        <f t="shared" si="6"/>
        <v>1988</v>
      </c>
      <c r="F90" t="str">
        <f t="shared" si="7"/>
        <v>K</v>
      </c>
      <c r="G90">
        <f t="shared" si="8"/>
        <v>28</v>
      </c>
      <c r="H90">
        <f t="shared" si="9"/>
        <v>1E-3</v>
      </c>
      <c r="I90" s="5">
        <f t="shared" si="10"/>
        <v>25</v>
      </c>
      <c r="J90" s="5">
        <f t="shared" si="11"/>
        <v>25</v>
      </c>
    </row>
    <row r="91" spans="1:10" x14ac:dyDescent="0.25">
      <c r="A91" t="s">
        <v>148</v>
      </c>
      <c r="B91" t="s">
        <v>149</v>
      </c>
      <c r="C91" s="2">
        <v>31771</v>
      </c>
      <c r="D91" t="s">
        <v>9</v>
      </c>
      <c r="E91">
        <f t="shared" si="6"/>
        <v>1986</v>
      </c>
      <c r="F91" t="str">
        <f t="shared" si="7"/>
        <v>K</v>
      </c>
      <c r="G91">
        <f t="shared" si="8"/>
        <v>30</v>
      </c>
      <c r="H91">
        <f t="shared" si="9"/>
        <v>1E-3</v>
      </c>
      <c r="I91" s="5">
        <f t="shared" si="10"/>
        <v>25</v>
      </c>
      <c r="J91" s="5">
        <f t="shared" si="11"/>
        <v>25</v>
      </c>
    </row>
    <row r="92" spans="1:10" x14ac:dyDescent="0.25">
      <c r="A92" t="s">
        <v>51</v>
      </c>
      <c r="B92" t="s">
        <v>150</v>
      </c>
      <c r="C92" s="2">
        <v>30633</v>
      </c>
      <c r="D92" t="s">
        <v>40</v>
      </c>
      <c r="E92">
        <f t="shared" si="6"/>
        <v>1983</v>
      </c>
      <c r="F92" t="str">
        <f t="shared" si="7"/>
        <v>K</v>
      </c>
      <c r="G92">
        <f t="shared" si="8"/>
        <v>33</v>
      </c>
      <c r="H92">
        <f t="shared" si="9"/>
        <v>1.5E-3</v>
      </c>
      <c r="I92" s="5">
        <f t="shared" si="10"/>
        <v>37.5</v>
      </c>
      <c r="J92" s="5">
        <f t="shared" si="11"/>
        <v>37.5</v>
      </c>
    </row>
    <row r="93" spans="1:10" x14ac:dyDescent="0.25">
      <c r="A93" t="s">
        <v>151</v>
      </c>
      <c r="B93" t="s">
        <v>152</v>
      </c>
      <c r="C93" s="2">
        <v>34177</v>
      </c>
      <c r="D93" t="s">
        <v>40</v>
      </c>
      <c r="E93">
        <f t="shared" si="6"/>
        <v>1993</v>
      </c>
      <c r="F93" t="str">
        <f t="shared" si="7"/>
        <v>M</v>
      </c>
      <c r="G93">
        <f t="shared" si="8"/>
        <v>23</v>
      </c>
      <c r="H93">
        <f t="shared" si="9"/>
        <v>1E-3</v>
      </c>
      <c r="I93" s="5">
        <f t="shared" si="10"/>
        <v>30</v>
      </c>
      <c r="J93" s="5">
        <f t="shared" si="11"/>
        <v>30</v>
      </c>
    </row>
    <row r="94" spans="1:10" x14ac:dyDescent="0.25">
      <c r="A94" t="s">
        <v>153</v>
      </c>
      <c r="B94" t="s">
        <v>137</v>
      </c>
      <c r="C94" s="2">
        <v>33281</v>
      </c>
      <c r="D94" t="s">
        <v>12</v>
      </c>
      <c r="E94">
        <f t="shared" si="6"/>
        <v>1991</v>
      </c>
      <c r="F94" t="str">
        <f t="shared" si="7"/>
        <v>K</v>
      </c>
      <c r="G94">
        <f t="shared" si="8"/>
        <v>25</v>
      </c>
      <c r="H94">
        <f t="shared" si="9"/>
        <v>1E-3</v>
      </c>
      <c r="I94" s="5">
        <f t="shared" si="10"/>
        <v>25</v>
      </c>
      <c r="J94" s="5">
        <f t="shared" si="11"/>
        <v>25</v>
      </c>
    </row>
    <row r="95" spans="1:10" x14ac:dyDescent="0.25">
      <c r="A95" t="s">
        <v>75</v>
      </c>
      <c r="B95" t="s">
        <v>154</v>
      </c>
      <c r="C95" s="2">
        <v>21897</v>
      </c>
      <c r="D95" t="s">
        <v>12</v>
      </c>
      <c r="E95">
        <f t="shared" si="6"/>
        <v>1959</v>
      </c>
      <c r="F95" t="str">
        <f t="shared" si="7"/>
        <v>K</v>
      </c>
      <c r="G95">
        <f t="shared" si="8"/>
        <v>57</v>
      </c>
      <c r="H95">
        <f t="shared" si="9"/>
        <v>1.1999999999999999E-3</v>
      </c>
      <c r="I95" s="5">
        <f t="shared" si="10"/>
        <v>30</v>
      </c>
      <c r="J95" s="5">
        <f t="shared" si="11"/>
        <v>30</v>
      </c>
    </row>
    <row r="96" spans="1:10" x14ac:dyDescent="0.25">
      <c r="A96" t="s">
        <v>155</v>
      </c>
      <c r="B96" t="s">
        <v>37</v>
      </c>
      <c r="C96" s="2">
        <v>18604</v>
      </c>
      <c r="D96" t="s">
        <v>40</v>
      </c>
      <c r="E96">
        <f t="shared" si="6"/>
        <v>1950</v>
      </c>
      <c r="F96" t="str">
        <f t="shared" si="7"/>
        <v>K</v>
      </c>
      <c r="G96">
        <f t="shared" si="8"/>
        <v>66</v>
      </c>
      <c r="H96">
        <f t="shared" si="9"/>
        <v>1.1999999999999999E-3</v>
      </c>
      <c r="I96" s="5">
        <f t="shared" si="10"/>
        <v>30</v>
      </c>
      <c r="J96" s="5">
        <f t="shared" si="11"/>
        <v>79</v>
      </c>
    </row>
    <row r="97" spans="1:10" x14ac:dyDescent="0.25">
      <c r="A97" t="s">
        <v>156</v>
      </c>
      <c r="B97" t="s">
        <v>157</v>
      </c>
      <c r="C97" s="2">
        <v>18910</v>
      </c>
      <c r="D97" t="s">
        <v>12</v>
      </c>
      <c r="E97">
        <f t="shared" si="6"/>
        <v>1951</v>
      </c>
      <c r="F97" t="str">
        <f t="shared" si="7"/>
        <v>K</v>
      </c>
      <c r="G97">
        <f t="shared" si="8"/>
        <v>65</v>
      </c>
      <c r="H97">
        <f t="shared" si="9"/>
        <v>1.1999999999999999E-3</v>
      </c>
      <c r="I97" s="5">
        <f t="shared" si="10"/>
        <v>30</v>
      </c>
      <c r="J97" s="5">
        <f t="shared" si="11"/>
        <v>79</v>
      </c>
    </row>
    <row r="98" spans="1:10" x14ac:dyDescent="0.25">
      <c r="A98" t="s">
        <v>158</v>
      </c>
      <c r="B98" t="s">
        <v>47</v>
      </c>
      <c r="C98" s="2">
        <v>17056</v>
      </c>
      <c r="D98" t="s">
        <v>9</v>
      </c>
      <c r="E98">
        <f t="shared" si="6"/>
        <v>1946</v>
      </c>
      <c r="F98" t="str">
        <f t="shared" si="7"/>
        <v>K</v>
      </c>
      <c r="G98">
        <f t="shared" si="8"/>
        <v>70</v>
      </c>
      <c r="H98">
        <f t="shared" si="9"/>
        <v>1.1999999999999999E-3</v>
      </c>
      <c r="I98" s="5">
        <f t="shared" si="10"/>
        <v>30</v>
      </c>
      <c r="J98" s="5">
        <f t="shared" si="11"/>
        <v>79</v>
      </c>
    </row>
    <row r="99" spans="1:10" x14ac:dyDescent="0.25">
      <c r="A99" t="s">
        <v>159</v>
      </c>
      <c r="B99" t="s">
        <v>160</v>
      </c>
      <c r="C99" s="2">
        <v>22619</v>
      </c>
      <c r="D99" t="s">
        <v>9</v>
      </c>
      <c r="E99">
        <f t="shared" si="6"/>
        <v>1961</v>
      </c>
      <c r="F99" t="str">
        <f t="shared" si="7"/>
        <v>M</v>
      </c>
      <c r="G99">
        <f t="shared" si="8"/>
        <v>55</v>
      </c>
      <c r="H99">
        <f t="shared" si="9"/>
        <v>1.1999999999999999E-3</v>
      </c>
      <c r="I99" s="5">
        <f t="shared" si="10"/>
        <v>36</v>
      </c>
      <c r="J99" s="5">
        <f t="shared" si="11"/>
        <v>36</v>
      </c>
    </row>
    <row r="100" spans="1:10" x14ac:dyDescent="0.25">
      <c r="A100" t="s">
        <v>161</v>
      </c>
      <c r="B100" t="s">
        <v>37</v>
      </c>
      <c r="C100" s="2">
        <v>19740</v>
      </c>
      <c r="D100" t="s">
        <v>12</v>
      </c>
      <c r="E100">
        <f t="shared" si="6"/>
        <v>1954</v>
      </c>
      <c r="F100" t="str">
        <f t="shared" si="7"/>
        <v>K</v>
      </c>
      <c r="G100">
        <f t="shared" si="8"/>
        <v>62</v>
      </c>
      <c r="H100">
        <f t="shared" si="9"/>
        <v>1.1999999999999999E-3</v>
      </c>
      <c r="I100" s="5">
        <f t="shared" si="10"/>
        <v>30</v>
      </c>
      <c r="J100" s="5">
        <f t="shared" si="11"/>
        <v>79</v>
      </c>
    </row>
    <row r="101" spans="1:10" x14ac:dyDescent="0.25">
      <c r="A101" t="s">
        <v>162</v>
      </c>
      <c r="B101" t="s">
        <v>131</v>
      </c>
      <c r="C101" s="2">
        <v>24222</v>
      </c>
      <c r="D101" t="s">
        <v>6</v>
      </c>
      <c r="E101">
        <f t="shared" si="6"/>
        <v>1966</v>
      </c>
      <c r="F101" t="str">
        <f t="shared" si="7"/>
        <v>K</v>
      </c>
      <c r="G101">
        <f t="shared" si="8"/>
        <v>50</v>
      </c>
      <c r="H101">
        <f t="shared" si="9"/>
        <v>1.1999999999999999E-3</v>
      </c>
      <c r="I101" s="5">
        <f t="shared" si="10"/>
        <v>30</v>
      </c>
      <c r="J101" s="5">
        <f t="shared" si="11"/>
        <v>30</v>
      </c>
    </row>
    <row r="102" spans="1:10" x14ac:dyDescent="0.25">
      <c r="A102" t="s">
        <v>163</v>
      </c>
      <c r="B102" t="s">
        <v>37</v>
      </c>
      <c r="C102" s="2">
        <v>17196</v>
      </c>
      <c r="D102" t="s">
        <v>40</v>
      </c>
      <c r="E102">
        <f t="shared" si="6"/>
        <v>1947</v>
      </c>
      <c r="F102" t="str">
        <f t="shared" si="7"/>
        <v>K</v>
      </c>
      <c r="G102">
        <f t="shared" si="8"/>
        <v>69</v>
      </c>
      <c r="H102">
        <f t="shared" si="9"/>
        <v>1.1999999999999999E-3</v>
      </c>
      <c r="I102" s="5">
        <f t="shared" si="10"/>
        <v>30</v>
      </c>
      <c r="J102" s="5">
        <f t="shared" si="11"/>
        <v>79</v>
      </c>
    </row>
    <row r="103" spans="1:10" x14ac:dyDescent="0.25">
      <c r="A103" t="s">
        <v>164</v>
      </c>
      <c r="B103" t="s">
        <v>52</v>
      </c>
      <c r="C103" s="2">
        <v>32013</v>
      </c>
      <c r="D103" t="s">
        <v>12</v>
      </c>
      <c r="E103">
        <f t="shared" si="6"/>
        <v>1987</v>
      </c>
      <c r="F103" t="str">
        <f t="shared" si="7"/>
        <v>K</v>
      </c>
      <c r="G103">
        <f t="shared" si="8"/>
        <v>29</v>
      </c>
      <c r="H103">
        <f t="shared" si="9"/>
        <v>1E-3</v>
      </c>
      <c r="I103" s="5">
        <f t="shared" si="10"/>
        <v>25</v>
      </c>
      <c r="J103" s="5">
        <f t="shared" si="11"/>
        <v>25</v>
      </c>
    </row>
    <row r="104" spans="1:10" x14ac:dyDescent="0.25">
      <c r="A104" t="s">
        <v>163</v>
      </c>
      <c r="B104" t="s">
        <v>39</v>
      </c>
      <c r="C104" s="2">
        <v>23679</v>
      </c>
      <c r="D104" t="s">
        <v>12</v>
      </c>
      <c r="E104">
        <f t="shared" si="6"/>
        <v>1964</v>
      </c>
      <c r="F104" t="str">
        <f t="shared" si="7"/>
        <v>K</v>
      </c>
      <c r="G104">
        <f t="shared" si="8"/>
        <v>52</v>
      </c>
      <c r="H104">
        <f t="shared" si="9"/>
        <v>1.1999999999999999E-3</v>
      </c>
      <c r="I104" s="5">
        <f t="shared" si="10"/>
        <v>30</v>
      </c>
      <c r="J104" s="5">
        <f t="shared" si="11"/>
        <v>30</v>
      </c>
    </row>
    <row r="105" spans="1:10" x14ac:dyDescent="0.25">
      <c r="A105" t="s">
        <v>75</v>
      </c>
      <c r="B105" t="s">
        <v>165</v>
      </c>
      <c r="C105" s="2">
        <v>26239</v>
      </c>
      <c r="D105" t="s">
        <v>12</v>
      </c>
      <c r="E105">
        <f t="shared" si="6"/>
        <v>1971</v>
      </c>
      <c r="F105" t="str">
        <f t="shared" si="7"/>
        <v>K</v>
      </c>
      <c r="G105">
        <f t="shared" si="8"/>
        <v>45</v>
      </c>
      <c r="H105">
        <f t="shared" si="9"/>
        <v>1.5E-3</v>
      </c>
      <c r="I105" s="5">
        <f t="shared" si="10"/>
        <v>37.5</v>
      </c>
      <c r="J105" s="5">
        <f t="shared" si="11"/>
        <v>37.5</v>
      </c>
    </row>
    <row r="106" spans="1:10" x14ac:dyDescent="0.25">
      <c r="A106" t="s">
        <v>166</v>
      </c>
      <c r="B106" t="s">
        <v>167</v>
      </c>
      <c r="C106" s="2">
        <v>30774</v>
      </c>
      <c r="D106" t="s">
        <v>6</v>
      </c>
      <c r="E106">
        <f t="shared" si="6"/>
        <v>1984</v>
      </c>
      <c r="F106" t="str">
        <f t="shared" si="7"/>
        <v>M</v>
      </c>
      <c r="G106">
        <f t="shared" si="8"/>
        <v>32</v>
      </c>
      <c r="H106">
        <f t="shared" si="9"/>
        <v>1.5E-3</v>
      </c>
      <c r="I106" s="5">
        <f t="shared" si="10"/>
        <v>45</v>
      </c>
      <c r="J106" s="5">
        <f t="shared" si="11"/>
        <v>45</v>
      </c>
    </row>
    <row r="107" spans="1:10" x14ac:dyDescent="0.25">
      <c r="A107" t="s">
        <v>168</v>
      </c>
      <c r="B107" t="s">
        <v>169</v>
      </c>
      <c r="C107" s="2">
        <v>25818</v>
      </c>
      <c r="D107" t="s">
        <v>6</v>
      </c>
      <c r="E107">
        <f t="shared" si="6"/>
        <v>1970</v>
      </c>
      <c r="F107" t="str">
        <f t="shared" si="7"/>
        <v>M</v>
      </c>
      <c r="G107">
        <f t="shared" si="8"/>
        <v>46</v>
      </c>
      <c r="H107">
        <f t="shared" si="9"/>
        <v>1.1999999999999999E-3</v>
      </c>
      <c r="I107" s="5">
        <f t="shared" si="10"/>
        <v>36</v>
      </c>
      <c r="J107" s="5">
        <f t="shared" si="11"/>
        <v>36</v>
      </c>
    </row>
    <row r="108" spans="1:10" x14ac:dyDescent="0.25">
      <c r="A108" t="s">
        <v>170</v>
      </c>
      <c r="B108" t="s">
        <v>171</v>
      </c>
      <c r="C108" s="2">
        <v>16529</v>
      </c>
      <c r="D108" t="s">
        <v>40</v>
      </c>
      <c r="E108">
        <f t="shared" si="6"/>
        <v>1945</v>
      </c>
      <c r="F108" t="str">
        <f t="shared" si="7"/>
        <v>K</v>
      </c>
      <c r="G108">
        <f t="shared" si="8"/>
        <v>71</v>
      </c>
      <c r="H108">
        <f t="shared" si="9"/>
        <v>1.1999999999999999E-3</v>
      </c>
      <c r="I108" s="5">
        <f t="shared" si="10"/>
        <v>30</v>
      </c>
      <c r="J108" s="5">
        <f t="shared" si="11"/>
        <v>79</v>
      </c>
    </row>
    <row r="109" spans="1:10" x14ac:dyDescent="0.25">
      <c r="A109" t="s">
        <v>172</v>
      </c>
      <c r="B109" t="s">
        <v>5</v>
      </c>
      <c r="C109" s="2">
        <v>30530</v>
      </c>
      <c r="D109" t="s">
        <v>40</v>
      </c>
      <c r="E109">
        <f t="shared" si="6"/>
        <v>1983</v>
      </c>
      <c r="F109" t="str">
        <f t="shared" si="7"/>
        <v>K</v>
      </c>
      <c r="G109">
        <f t="shared" si="8"/>
        <v>33</v>
      </c>
      <c r="H109">
        <f t="shared" si="9"/>
        <v>1.5E-3</v>
      </c>
      <c r="I109" s="5">
        <f t="shared" si="10"/>
        <v>37.5</v>
      </c>
      <c r="J109" s="5">
        <f t="shared" si="11"/>
        <v>37.5</v>
      </c>
    </row>
    <row r="110" spans="1:10" x14ac:dyDescent="0.25">
      <c r="A110" t="s">
        <v>173</v>
      </c>
      <c r="B110" t="s">
        <v>77</v>
      </c>
      <c r="C110" s="2">
        <v>31601</v>
      </c>
      <c r="D110" t="s">
        <v>12</v>
      </c>
      <c r="E110">
        <f t="shared" si="6"/>
        <v>1986</v>
      </c>
      <c r="F110" t="str">
        <f t="shared" si="7"/>
        <v>M</v>
      </c>
      <c r="G110">
        <f t="shared" si="8"/>
        <v>30</v>
      </c>
      <c r="H110">
        <f t="shared" si="9"/>
        <v>1E-3</v>
      </c>
      <c r="I110" s="5">
        <f t="shared" si="10"/>
        <v>30</v>
      </c>
      <c r="J110" s="5">
        <f t="shared" si="11"/>
        <v>30</v>
      </c>
    </row>
    <row r="111" spans="1:10" x14ac:dyDescent="0.25">
      <c r="A111" t="s">
        <v>174</v>
      </c>
      <c r="B111" t="s">
        <v>157</v>
      </c>
      <c r="C111" s="2">
        <v>28427</v>
      </c>
      <c r="D111" t="s">
        <v>12</v>
      </c>
      <c r="E111">
        <f t="shared" si="6"/>
        <v>1977</v>
      </c>
      <c r="F111" t="str">
        <f t="shared" si="7"/>
        <v>K</v>
      </c>
      <c r="G111">
        <f t="shared" si="8"/>
        <v>39</v>
      </c>
      <c r="H111">
        <f t="shared" si="9"/>
        <v>1.5E-3</v>
      </c>
      <c r="I111" s="5">
        <f t="shared" si="10"/>
        <v>37.5</v>
      </c>
      <c r="J111" s="5">
        <f t="shared" si="11"/>
        <v>37.5</v>
      </c>
    </row>
    <row r="112" spans="1:10" x14ac:dyDescent="0.25">
      <c r="A112" t="s">
        <v>175</v>
      </c>
      <c r="B112" t="s">
        <v>176</v>
      </c>
      <c r="C112" s="2">
        <v>23139</v>
      </c>
      <c r="D112" t="s">
        <v>12</v>
      </c>
      <c r="E112">
        <f t="shared" si="6"/>
        <v>1963</v>
      </c>
      <c r="F112" t="str">
        <f t="shared" si="7"/>
        <v>K</v>
      </c>
      <c r="G112">
        <f t="shared" si="8"/>
        <v>53</v>
      </c>
      <c r="H112">
        <f t="shared" si="9"/>
        <v>1.1999999999999999E-3</v>
      </c>
      <c r="I112" s="5">
        <f t="shared" si="10"/>
        <v>30</v>
      </c>
      <c r="J112" s="5">
        <f t="shared" si="11"/>
        <v>30</v>
      </c>
    </row>
    <row r="113" spans="1:10" x14ac:dyDescent="0.25">
      <c r="A113" t="s">
        <v>174</v>
      </c>
      <c r="B113" t="s">
        <v>177</v>
      </c>
      <c r="C113" s="2">
        <v>29861</v>
      </c>
      <c r="D113" t="s">
        <v>12</v>
      </c>
      <c r="E113">
        <f t="shared" si="6"/>
        <v>1981</v>
      </c>
      <c r="F113" t="str">
        <f t="shared" si="7"/>
        <v>K</v>
      </c>
      <c r="G113">
        <f t="shared" si="8"/>
        <v>35</v>
      </c>
      <c r="H113">
        <f t="shared" si="9"/>
        <v>1.5E-3</v>
      </c>
      <c r="I113" s="5">
        <f t="shared" si="10"/>
        <v>37.5</v>
      </c>
      <c r="J113" s="5">
        <f t="shared" si="11"/>
        <v>37.5</v>
      </c>
    </row>
    <row r="114" spans="1:10" x14ac:dyDescent="0.25">
      <c r="A114" t="s">
        <v>178</v>
      </c>
      <c r="B114" t="s">
        <v>179</v>
      </c>
      <c r="C114" s="2">
        <v>32545</v>
      </c>
      <c r="D114" t="s">
        <v>40</v>
      </c>
      <c r="E114">
        <f t="shared" si="6"/>
        <v>1989</v>
      </c>
      <c r="F114" t="str">
        <f t="shared" si="7"/>
        <v>M</v>
      </c>
      <c r="G114">
        <f t="shared" si="8"/>
        <v>27</v>
      </c>
      <c r="H114">
        <f t="shared" si="9"/>
        <v>1E-3</v>
      </c>
      <c r="I114" s="5">
        <f t="shared" si="10"/>
        <v>30</v>
      </c>
      <c r="J114" s="5">
        <f t="shared" si="11"/>
        <v>30</v>
      </c>
    </row>
    <row r="115" spans="1:10" x14ac:dyDescent="0.25">
      <c r="A115" t="s">
        <v>180</v>
      </c>
      <c r="B115" t="s">
        <v>94</v>
      </c>
      <c r="C115" s="2">
        <v>29361</v>
      </c>
      <c r="D115" t="s">
        <v>12</v>
      </c>
      <c r="E115">
        <f t="shared" si="6"/>
        <v>1980</v>
      </c>
      <c r="F115" t="str">
        <f t="shared" si="7"/>
        <v>M</v>
      </c>
      <c r="G115">
        <f t="shared" si="8"/>
        <v>36</v>
      </c>
      <c r="H115">
        <f t="shared" si="9"/>
        <v>1.5E-3</v>
      </c>
      <c r="I115" s="5">
        <f t="shared" si="10"/>
        <v>45</v>
      </c>
      <c r="J115" s="5">
        <f t="shared" si="11"/>
        <v>45</v>
      </c>
    </row>
    <row r="116" spans="1:10" x14ac:dyDescent="0.25">
      <c r="A116" t="s">
        <v>181</v>
      </c>
      <c r="B116" t="s">
        <v>49</v>
      </c>
      <c r="C116" s="2">
        <v>17772</v>
      </c>
      <c r="D116" t="s">
        <v>40</v>
      </c>
      <c r="E116">
        <f t="shared" si="6"/>
        <v>1948</v>
      </c>
      <c r="F116" t="str">
        <f t="shared" si="7"/>
        <v>M</v>
      </c>
      <c r="G116">
        <f t="shared" si="8"/>
        <v>68</v>
      </c>
      <c r="H116">
        <f t="shared" si="9"/>
        <v>1.1999999999999999E-3</v>
      </c>
      <c r="I116" s="5">
        <f t="shared" si="10"/>
        <v>36</v>
      </c>
      <c r="J116" s="5">
        <f t="shared" si="11"/>
        <v>85</v>
      </c>
    </row>
    <row r="117" spans="1:10" x14ac:dyDescent="0.25">
      <c r="A117" t="s">
        <v>182</v>
      </c>
      <c r="B117" t="s">
        <v>183</v>
      </c>
      <c r="C117" s="2">
        <v>28580</v>
      </c>
      <c r="D117" t="s">
        <v>6</v>
      </c>
      <c r="E117">
        <f t="shared" si="6"/>
        <v>1978</v>
      </c>
      <c r="F117" t="str">
        <f t="shared" si="7"/>
        <v>K</v>
      </c>
      <c r="G117">
        <f t="shared" si="8"/>
        <v>38</v>
      </c>
      <c r="H117">
        <f t="shared" si="9"/>
        <v>1.5E-3</v>
      </c>
      <c r="I117" s="5">
        <f t="shared" si="10"/>
        <v>37.5</v>
      </c>
      <c r="J117" s="5">
        <f t="shared" si="11"/>
        <v>37.5</v>
      </c>
    </row>
    <row r="118" spans="1:10" x14ac:dyDescent="0.25">
      <c r="A118" t="s">
        <v>184</v>
      </c>
      <c r="B118" t="s">
        <v>185</v>
      </c>
      <c r="C118" s="2">
        <v>21154</v>
      </c>
      <c r="D118" t="s">
        <v>40</v>
      </c>
      <c r="E118">
        <f t="shared" si="6"/>
        <v>1957</v>
      </c>
      <c r="F118" t="str">
        <f t="shared" si="7"/>
        <v>K</v>
      </c>
      <c r="G118">
        <f t="shared" si="8"/>
        <v>59</v>
      </c>
      <c r="H118">
        <f t="shared" si="9"/>
        <v>1.1999999999999999E-3</v>
      </c>
      <c r="I118" s="5">
        <f t="shared" si="10"/>
        <v>30</v>
      </c>
      <c r="J118" s="5">
        <f t="shared" si="11"/>
        <v>30</v>
      </c>
    </row>
    <row r="119" spans="1:10" x14ac:dyDescent="0.25">
      <c r="A119" t="s">
        <v>186</v>
      </c>
      <c r="B119" t="s">
        <v>54</v>
      </c>
      <c r="C119" s="2">
        <v>18183</v>
      </c>
      <c r="D119" t="s">
        <v>12</v>
      </c>
      <c r="E119">
        <f t="shared" si="6"/>
        <v>1949</v>
      </c>
      <c r="F119" t="str">
        <f t="shared" si="7"/>
        <v>K</v>
      </c>
      <c r="G119">
        <f t="shared" si="8"/>
        <v>67</v>
      </c>
      <c r="H119">
        <f t="shared" si="9"/>
        <v>1.1999999999999999E-3</v>
      </c>
      <c r="I119" s="5">
        <f t="shared" si="10"/>
        <v>30</v>
      </c>
      <c r="J119" s="5">
        <f t="shared" si="11"/>
        <v>79</v>
      </c>
    </row>
    <row r="120" spans="1:10" x14ac:dyDescent="0.25">
      <c r="A120" t="s">
        <v>187</v>
      </c>
      <c r="B120" t="s">
        <v>188</v>
      </c>
      <c r="C120" s="2">
        <v>20630</v>
      </c>
      <c r="D120" t="s">
        <v>6</v>
      </c>
      <c r="E120">
        <f t="shared" si="6"/>
        <v>1956</v>
      </c>
      <c r="F120" t="str">
        <f t="shared" si="7"/>
        <v>K</v>
      </c>
      <c r="G120">
        <f t="shared" si="8"/>
        <v>60</v>
      </c>
      <c r="H120">
        <f t="shared" si="9"/>
        <v>1.1999999999999999E-3</v>
      </c>
      <c r="I120" s="5">
        <f t="shared" si="10"/>
        <v>30</v>
      </c>
      <c r="J120" s="5">
        <f t="shared" si="11"/>
        <v>30</v>
      </c>
    </row>
    <row r="121" spans="1:10" x14ac:dyDescent="0.25">
      <c r="A121" t="s">
        <v>189</v>
      </c>
      <c r="B121" t="s">
        <v>49</v>
      </c>
      <c r="C121" s="2">
        <v>34364</v>
      </c>
      <c r="D121" t="s">
        <v>12</v>
      </c>
      <c r="E121">
        <f t="shared" si="6"/>
        <v>1994</v>
      </c>
      <c r="F121" t="str">
        <f t="shared" si="7"/>
        <v>M</v>
      </c>
      <c r="G121">
        <f t="shared" si="8"/>
        <v>22</v>
      </c>
      <c r="H121">
        <f t="shared" si="9"/>
        <v>1E-3</v>
      </c>
      <c r="I121" s="5">
        <f t="shared" si="10"/>
        <v>30</v>
      </c>
      <c r="J121" s="5">
        <f t="shared" si="11"/>
        <v>30</v>
      </c>
    </row>
    <row r="122" spans="1:10" x14ac:dyDescent="0.25">
      <c r="A122" t="s">
        <v>190</v>
      </c>
      <c r="B122" t="s">
        <v>20</v>
      </c>
      <c r="C122" s="2">
        <v>25582</v>
      </c>
      <c r="D122" t="s">
        <v>6</v>
      </c>
      <c r="E122">
        <f t="shared" si="6"/>
        <v>1970</v>
      </c>
      <c r="F122" t="str">
        <f t="shared" si="7"/>
        <v>K</v>
      </c>
      <c r="G122">
        <f t="shared" si="8"/>
        <v>46</v>
      </c>
      <c r="H122">
        <f t="shared" si="9"/>
        <v>1.1999999999999999E-3</v>
      </c>
      <c r="I122" s="5">
        <f t="shared" si="10"/>
        <v>30</v>
      </c>
      <c r="J122" s="5">
        <f t="shared" si="11"/>
        <v>30</v>
      </c>
    </row>
    <row r="123" spans="1:10" x14ac:dyDescent="0.25">
      <c r="A123" t="s">
        <v>191</v>
      </c>
      <c r="B123" t="s">
        <v>192</v>
      </c>
      <c r="C123" s="2">
        <v>29350</v>
      </c>
      <c r="D123" t="s">
        <v>12</v>
      </c>
      <c r="E123">
        <f t="shared" si="6"/>
        <v>1980</v>
      </c>
      <c r="F123" t="str">
        <f t="shared" si="7"/>
        <v>K</v>
      </c>
      <c r="G123">
        <f t="shared" si="8"/>
        <v>36</v>
      </c>
      <c r="H123">
        <f t="shared" si="9"/>
        <v>1.5E-3</v>
      </c>
      <c r="I123" s="5">
        <f t="shared" si="10"/>
        <v>37.5</v>
      </c>
      <c r="J123" s="5">
        <f t="shared" si="11"/>
        <v>37.5</v>
      </c>
    </row>
    <row r="124" spans="1:10" x14ac:dyDescent="0.25">
      <c r="A124" t="s">
        <v>193</v>
      </c>
      <c r="B124" t="s">
        <v>194</v>
      </c>
      <c r="C124" s="2">
        <v>21704</v>
      </c>
      <c r="D124" t="s">
        <v>6</v>
      </c>
      <c r="E124">
        <f t="shared" si="6"/>
        <v>1959</v>
      </c>
      <c r="F124" t="str">
        <f t="shared" si="7"/>
        <v>K</v>
      </c>
      <c r="G124">
        <f t="shared" si="8"/>
        <v>57</v>
      </c>
      <c r="H124">
        <f t="shared" si="9"/>
        <v>1.1999999999999999E-3</v>
      </c>
      <c r="I124" s="5">
        <f t="shared" si="10"/>
        <v>30</v>
      </c>
      <c r="J124" s="5">
        <f t="shared" si="11"/>
        <v>30</v>
      </c>
    </row>
    <row r="125" spans="1:10" x14ac:dyDescent="0.25">
      <c r="A125" t="s">
        <v>195</v>
      </c>
      <c r="B125" t="s">
        <v>192</v>
      </c>
      <c r="C125" s="2">
        <v>20436</v>
      </c>
      <c r="D125" t="s">
        <v>12</v>
      </c>
      <c r="E125">
        <f t="shared" si="6"/>
        <v>1955</v>
      </c>
      <c r="F125" t="str">
        <f t="shared" si="7"/>
        <v>K</v>
      </c>
      <c r="G125">
        <f t="shared" si="8"/>
        <v>61</v>
      </c>
      <c r="H125">
        <f t="shared" si="9"/>
        <v>1.1999999999999999E-3</v>
      </c>
      <c r="I125" s="5">
        <f t="shared" si="10"/>
        <v>30</v>
      </c>
      <c r="J125" s="5">
        <f t="shared" si="11"/>
        <v>79</v>
      </c>
    </row>
    <row r="126" spans="1:10" x14ac:dyDescent="0.25">
      <c r="A126" t="s">
        <v>196</v>
      </c>
      <c r="B126" t="s">
        <v>139</v>
      </c>
      <c r="C126" s="2">
        <v>24475</v>
      </c>
      <c r="D126" t="s">
        <v>12</v>
      </c>
      <c r="E126">
        <f t="shared" si="6"/>
        <v>1967</v>
      </c>
      <c r="F126" t="str">
        <f t="shared" si="7"/>
        <v>M</v>
      </c>
      <c r="G126">
        <f t="shared" si="8"/>
        <v>49</v>
      </c>
      <c r="H126">
        <f t="shared" si="9"/>
        <v>1.1999999999999999E-3</v>
      </c>
      <c r="I126" s="5">
        <f t="shared" si="10"/>
        <v>36</v>
      </c>
      <c r="J126" s="5">
        <f t="shared" si="11"/>
        <v>36</v>
      </c>
    </row>
    <row r="127" spans="1:10" x14ac:dyDescent="0.25">
      <c r="A127" t="s">
        <v>197</v>
      </c>
      <c r="B127" t="s">
        <v>87</v>
      </c>
      <c r="C127" s="2">
        <v>26773</v>
      </c>
      <c r="D127" t="s">
        <v>6</v>
      </c>
      <c r="E127">
        <f t="shared" si="6"/>
        <v>1973</v>
      </c>
      <c r="F127" t="str">
        <f t="shared" si="7"/>
        <v>M</v>
      </c>
      <c r="G127">
        <f t="shared" si="8"/>
        <v>43</v>
      </c>
      <c r="H127">
        <f t="shared" si="9"/>
        <v>1.5E-3</v>
      </c>
      <c r="I127" s="5">
        <f t="shared" si="10"/>
        <v>45</v>
      </c>
      <c r="J127" s="5">
        <f t="shared" si="11"/>
        <v>45</v>
      </c>
    </row>
    <row r="128" spans="1:10" x14ac:dyDescent="0.25">
      <c r="A128" t="s">
        <v>198</v>
      </c>
      <c r="B128" t="s">
        <v>199</v>
      </c>
      <c r="C128" s="2">
        <v>17668</v>
      </c>
      <c r="D128" t="s">
        <v>12</v>
      </c>
      <c r="E128">
        <f t="shared" si="6"/>
        <v>1948</v>
      </c>
      <c r="F128" t="str">
        <f t="shared" si="7"/>
        <v>K</v>
      </c>
      <c r="G128">
        <f t="shared" si="8"/>
        <v>68</v>
      </c>
      <c r="H128">
        <f t="shared" si="9"/>
        <v>1.1999999999999999E-3</v>
      </c>
      <c r="I128" s="5">
        <f t="shared" si="10"/>
        <v>30</v>
      </c>
      <c r="J128" s="5">
        <f t="shared" si="11"/>
        <v>79</v>
      </c>
    </row>
    <row r="129" spans="1:10" x14ac:dyDescent="0.25">
      <c r="A129" t="s">
        <v>200</v>
      </c>
      <c r="B129" t="s">
        <v>201</v>
      </c>
      <c r="C129" s="2">
        <v>17382</v>
      </c>
      <c r="D129" t="s">
        <v>12</v>
      </c>
      <c r="E129">
        <f t="shared" si="6"/>
        <v>1947</v>
      </c>
      <c r="F129" t="str">
        <f t="shared" si="7"/>
        <v>K</v>
      </c>
      <c r="G129">
        <f t="shared" si="8"/>
        <v>69</v>
      </c>
      <c r="H129">
        <f t="shared" si="9"/>
        <v>1.1999999999999999E-3</v>
      </c>
      <c r="I129" s="5">
        <f t="shared" si="10"/>
        <v>30</v>
      </c>
      <c r="J129" s="5">
        <f t="shared" si="11"/>
        <v>79</v>
      </c>
    </row>
    <row r="130" spans="1:10" x14ac:dyDescent="0.25">
      <c r="A130" t="s">
        <v>202</v>
      </c>
      <c r="B130" t="s">
        <v>8</v>
      </c>
      <c r="C130" s="2">
        <v>16976</v>
      </c>
      <c r="D130" t="s">
        <v>6</v>
      </c>
      <c r="E130">
        <f t="shared" si="6"/>
        <v>1946</v>
      </c>
      <c r="F130" t="str">
        <f t="shared" si="7"/>
        <v>M</v>
      </c>
      <c r="G130">
        <f t="shared" si="8"/>
        <v>70</v>
      </c>
      <c r="H130">
        <f t="shared" si="9"/>
        <v>1.1999999999999999E-3</v>
      </c>
      <c r="I130" s="5">
        <f t="shared" si="10"/>
        <v>36</v>
      </c>
      <c r="J130" s="5">
        <f t="shared" si="11"/>
        <v>85</v>
      </c>
    </row>
    <row r="131" spans="1:10" x14ac:dyDescent="0.25">
      <c r="A131" t="s">
        <v>203</v>
      </c>
      <c r="B131" t="s">
        <v>204</v>
      </c>
      <c r="C131" s="2">
        <v>33779</v>
      </c>
      <c r="D131" t="s">
        <v>40</v>
      </c>
      <c r="E131">
        <f t="shared" ref="E131:E194" si="12">YEAR(C131)</f>
        <v>1992</v>
      </c>
      <c r="F131" t="str">
        <f t="shared" ref="F131:F194" si="13">IF(RIGHT(B131,1)="a","K","M")</f>
        <v>M</v>
      </c>
      <c r="G131">
        <f t="shared" ref="G131:G194" si="14">2016-E131</f>
        <v>24</v>
      </c>
      <c r="H131">
        <f t="shared" ref="H131:H194" si="15">IF(G131&lt;=30,$L$1, IF(G131&lt;=45,$L$2, $L$3))</f>
        <v>1E-3</v>
      </c>
      <c r="I131" s="5">
        <f t="shared" ref="I131:I194" si="16">ROUNDUP(IF(F131="K",H131*$L$6,H131*$L$5),2)</f>
        <v>30</v>
      </c>
      <c r="J131" s="5">
        <f t="shared" ref="J131:J194" si="17">IF(G131&gt;60,I131+49,I131)</f>
        <v>30</v>
      </c>
    </row>
    <row r="132" spans="1:10" x14ac:dyDescent="0.25">
      <c r="A132" t="s">
        <v>75</v>
      </c>
      <c r="B132" t="s">
        <v>37</v>
      </c>
      <c r="C132" s="2">
        <v>33885</v>
      </c>
      <c r="D132" t="s">
        <v>6</v>
      </c>
      <c r="E132">
        <f t="shared" si="12"/>
        <v>1992</v>
      </c>
      <c r="F132" t="str">
        <f t="shared" si="13"/>
        <v>K</v>
      </c>
      <c r="G132">
        <f t="shared" si="14"/>
        <v>24</v>
      </c>
      <c r="H132">
        <f t="shared" si="15"/>
        <v>1E-3</v>
      </c>
      <c r="I132" s="5">
        <f t="shared" si="16"/>
        <v>25</v>
      </c>
      <c r="J132" s="5">
        <f t="shared" si="17"/>
        <v>25</v>
      </c>
    </row>
    <row r="133" spans="1:10" x14ac:dyDescent="0.25">
      <c r="A133" t="s">
        <v>205</v>
      </c>
      <c r="B133" t="s">
        <v>25</v>
      </c>
      <c r="C133" s="2">
        <v>30498</v>
      </c>
      <c r="D133" t="s">
        <v>9</v>
      </c>
      <c r="E133">
        <f t="shared" si="12"/>
        <v>1983</v>
      </c>
      <c r="F133" t="str">
        <f t="shared" si="13"/>
        <v>K</v>
      </c>
      <c r="G133">
        <f t="shared" si="14"/>
        <v>33</v>
      </c>
      <c r="H133">
        <f t="shared" si="15"/>
        <v>1.5E-3</v>
      </c>
      <c r="I133" s="5">
        <f t="shared" si="16"/>
        <v>37.5</v>
      </c>
      <c r="J133" s="5">
        <f t="shared" si="17"/>
        <v>37.5</v>
      </c>
    </row>
    <row r="134" spans="1:10" x14ac:dyDescent="0.25">
      <c r="A134" t="s">
        <v>206</v>
      </c>
      <c r="B134" t="s">
        <v>167</v>
      </c>
      <c r="C134" s="2">
        <v>22090</v>
      </c>
      <c r="D134" t="s">
        <v>9</v>
      </c>
      <c r="E134">
        <f t="shared" si="12"/>
        <v>1960</v>
      </c>
      <c r="F134" t="str">
        <f t="shared" si="13"/>
        <v>M</v>
      </c>
      <c r="G134">
        <f t="shared" si="14"/>
        <v>56</v>
      </c>
      <c r="H134">
        <f t="shared" si="15"/>
        <v>1.1999999999999999E-3</v>
      </c>
      <c r="I134" s="5">
        <f t="shared" si="16"/>
        <v>36</v>
      </c>
      <c r="J134" s="5">
        <f t="shared" si="17"/>
        <v>36</v>
      </c>
    </row>
    <row r="135" spans="1:10" x14ac:dyDescent="0.25">
      <c r="A135" t="s">
        <v>207</v>
      </c>
      <c r="B135" t="s">
        <v>37</v>
      </c>
      <c r="C135" s="2">
        <v>27938</v>
      </c>
      <c r="D135" t="s">
        <v>6</v>
      </c>
      <c r="E135">
        <f t="shared" si="12"/>
        <v>1976</v>
      </c>
      <c r="F135" t="str">
        <f t="shared" si="13"/>
        <v>K</v>
      </c>
      <c r="G135">
        <f t="shared" si="14"/>
        <v>40</v>
      </c>
      <c r="H135">
        <f t="shared" si="15"/>
        <v>1.5E-3</v>
      </c>
      <c r="I135" s="5">
        <f t="shared" si="16"/>
        <v>37.5</v>
      </c>
      <c r="J135" s="5">
        <f t="shared" si="17"/>
        <v>37.5</v>
      </c>
    </row>
    <row r="136" spans="1:10" x14ac:dyDescent="0.25">
      <c r="A136" t="s">
        <v>208</v>
      </c>
      <c r="B136" t="s">
        <v>47</v>
      </c>
      <c r="C136" s="2">
        <v>23762</v>
      </c>
      <c r="D136" t="s">
        <v>12</v>
      </c>
      <c r="E136">
        <f t="shared" si="12"/>
        <v>1965</v>
      </c>
      <c r="F136" t="str">
        <f t="shared" si="13"/>
        <v>K</v>
      </c>
      <c r="G136">
        <f t="shared" si="14"/>
        <v>51</v>
      </c>
      <c r="H136">
        <f t="shared" si="15"/>
        <v>1.1999999999999999E-3</v>
      </c>
      <c r="I136" s="5">
        <f t="shared" si="16"/>
        <v>30</v>
      </c>
      <c r="J136" s="5">
        <f t="shared" si="17"/>
        <v>30</v>
      </c>
    </row>
    <row r="137" spans="1:10" x14ac:dyDescent="0.25">
      <c r="A137" t="s">
        <v>209</v>
      </c>
      <c r="B137" t="s">
        <v>131</v>
      </c>
      <c r="C137" s="2">
        <v>25158</v>
      </c>
      <c r="D137" t="s">
        <v>6</v>
      </c>
      <c r="E137">
        <f t="shared" si="12"/>
        <v>1968</v>
      </c>
      <c r="F137" t="str">
        <f t="shared" si="13"/>
        <v>K</v>
      </c>
      <c r="G137">
        <f t="shared" si="14"/>
        <v>48</v>
      </c>
      <c r="H137">
        <f t="shared" si="15"/>
        <v>1.1999999999999999E-3</v>
      </c>
      <c r="I137" s="5">
        <f t="shared" si="16"/>
        <v>30</v>
      </c>
      <c r="J137" s="5">
        <f t="shared" si="17"/>
        <v>30</v>
      </c>
    </row>
    <row r="138" spans="1:10" x14ac:dyDescent="0.25">
      <c r="A138" t="s">
        <v>210</v>
      </c>
      <c r="B138" t="s">
        <v>37</v>
      </c>
      <c r="C138" s="2">
        <v>24824</v>
      </c>
      <c r="D138" t="s">
        <v>12</v>
      </c>
      <c r="E138">
        <f t="shared" si="12"/>
        <v>1967</v>
      </c>
      <c r="F138" t="str">
        <f t="shared" si="13"/>
        <v>K</v>
      </c>
      <c r="G138">
        <f t="shared" si="14"/>
        <v>49</v>
      </c>
      <c r="H138">
        <f t="shared" si="15"/>
        <v>1.1999999999999999E-3</v>
      </c>
      <c r="I138" s="5">
        <f t="shared" si="16"/>
        <v>30</v>
      </c>
      <c r="J138" s="5">
        <f t="shared" si="17"/>
        <v>30</v>
      </c>
    </row>
    <row r="139" spans="1:10" x14ac:dyDescent="0.25">
      <c r="A139" t="s">
        <v>211</v>
      </c>
      <c r="B139" t="s">
        <v>49</v>
      </c>
      <c r="C139" s="2">
        <v>33398</v>
      </c>
      <c r="D139" t="s">
        <v>9</v>
      </c>
      <c r="E139">
        <f t="shared" si="12"/>
        <v>1991</v>
      </c>
      <c r="F139" t="str">
        <f t="shared" si="13"/>
        <v>M</v>
      </c>
      <c r="G139">
        <f t="shared" si="14"/>
        <v>25</v>
      </c>
      <c r="H139">
        <f t="shared" si="15"/>
        <v>1E-3</v>
      </c>
      <c r="I139" s="5">
        <f t="shared" si="16"/>
        <v>30</v>
      </c>
      <c r="J139" s="5">
        <f t="shared" si="17"/>
        <v>30</v>
      </c>
    </row>
    <row r="140" spans="1:10" x14ac:dyDescent="0.25">
      <c r="A140" t="s">
        <v>212</v>
      </c>
      <c r="B140" t="s">
        <v>18</v>
      </c>
      <c r="C140" s="2">
        <v>34795</v>
      </c>
      <c r="D140" t="s">
        <v>9</v>
      </c>
      <c r="E140">
        <f t="shared" si="12"/>
        <v>1995</v>
      </c>
      <c r="F140" t="str">
        <f t="shared" si="13"/>
        <v>M</v>
      </c>
      <c r="G140">
        <f t="shared" si="14"/>
        <v>21</v>
      </c>
      <c r="H140">
        <f t="shared" si="15"/>
        <v>1E-3</v>
      </c>
      <c r="I140" s="5">
        <f t="shared" si="16"/>
        <v>30</v>
      </c>
      <c r="J140" s="5">
        <f t="shared" si="17"/>
        <v>30</v>
      </c>
    </row>
    <row r="141" spans="1:10" x14ac:dyDescent="0.25">
      <c r="A141" t="s">
        <v>88</v>
      </c>
      <c r="B141" t="s">
        <v>213</v>
      </c>
      <c r="C141" s="2">
        <v>20374</v>
      </c>
      <c r="D141" t="s">
        <v>12</v>
      </c>
      <c r="E141">
        <f t="shared" si="12"/>
        <v>1955</v>
      </c>
      <c r="F141" t="str">
        <f t="shared" si="13"/>
        <v>K</v>
      </c>
      <c r="G141">
        <f t="shared" si="14"/>
        <v>61</v>
      </c>
      <c r="H141">
        <f t="shared" si="15"/>
        <v>1.1999999999999999E-3</v>
      </c>
      <c r="I141" s="5">
        <f t="shared" si="16"/>
        <v>30</v>
      </c>
      <c r="J141" s="5">
        <f t="shared" si="17"/>
        <v>79</v>
      </c>
    </row>
    <row r="142" spans="1:10" x14ac:dyDescent="0.25">
      <c r="A142" t="s">
        <v>214</v>
      </c>
      <c r="B142" t="s">
        <v>165</v>
      </c>
      <c r="C142" s="2">
        <v>25416</v>
      </c>
      <c r="D142" t="s">
        <v>12</v>
      </c>
      <c r="E142">
        <f t="shared" si="12"/>
        <v>1969</v>
      </c>
      <c r="F142" t="str">
        <f t="shared" si="13"/>
        <v>K</v>
      </c>
      <c r="G142">
        <f t="shared" si="14"/>
        <v>47</v>
      </c>
      <c r="H142">
        <f t="shared" si="15"/>
        <v>1.1999999999999999E-3</v>
      </c>
      <c r="I142" s="5">
        <f t="shared" si="16"/>
        <v>30</v>
      </c>
      <c r="J142" s="5">
        <f t="shared" si="17"/>
        <v>30</v>
      </c>
    </row>
    <row r="143" spans="1:10" x14ac:dyDescent="0.25">
      <c r="A143" t="s">
        <v>215</v>
      </c>
      <c r="B143" t="s">
        <v>216</v>
      </c>
      <c r="C143" s="2">
        <v>21548</v>
      </c>
      <c r="D143" t="s">
        <v>12</v>
      </c>
      <c r="E143">
        <f t="shared" si="12"/>
        <v>1958</v>
      </c>
      <c r="F143" t="str">
        <f t="shared" si="13"/>
        <v>K</v>
      </c>
      <c r="G143">
        <f t="shared" si="14"/>
        <v>58</v>
      </c>
      <c r="H143">
        <f t="shared" si="15"/>
        <v>1.1999999999999999E-3</v>
      </c>
      <c r="I143" s="5">
        <f t="shared" si="16"/>
        <v>30</v>
      </c>
      <c r="J143" s="5">
        <f t="shared" si="17"/>
        <v>30</v>
      </c>
    </row>
    <row r="144" spans="1:10" x14ac:dyDescent="0.25">
      <c r="A144" t="s">
        <v>217</v>
      </c>
      <c r="B144" t="s">
        <v>54</v>
      </c>
      <c r="C144" s="2">
        <v>31232</v>
      </c>
      <c r="D144" t="s">
        <v>9</v>
      </c>
      <c r="E144">
        <f t="shared" si="12"/>
        <v>1985</v>
      </c>
      <c r="F144" t="str">
        <f t="shared" si="13"/>
        <v>K</v>
      </c>
      <c r="G144">
        <f t="shared" si="14"/>
        <v>31</v>
      </c>
      <c r="H144">
        <f t="shared" si="15"/>
        <v>1.5E-3</v>
      </c>
      <c r="I144" s="5">
        <f t="shared" si="16"/>
        <v>37.5</v>
      </c>
      <c r="J144" s="5">
        <f t="shared" si="17"/>
        <v>37.5</v>
      </c>
    </row>
    <row r="145" spans="1:10" x14ac:dyDescent="0.25">
      <c r="A145" t="s">
        <v>218</v>
      </c>
      <c r="B145" t="s">
        <v>121</v>
      </c>
      <c r="C145" s="2">
        <v>28472</v>
      </c>
      <c r="D145" t="s">
        <v>12</v>
      </c>
      <c r="E145">
        <f t="shared" si="12"/>
        <v>1977</v>
      </c>
      <c r="F145" t="str">
        <f t="shared" si="13"/>
        <v>K</v>
      </c>
      <c r="G145">
        <f t="shared" si="14"/>
        <v>39</v>
      </c>
      <c r="H145">
        <f t="shared" si="15"/>
        <v>1.5E-3</v>
      </c>
      <c r="I145" s="5">
        <f t="shared" si="16"/>
        <v>37.5</v>
      </c>
      <c r="J145" s="5">
        <f t="shared" si="17"/>
        <v>37.5</v>
      </c>
    </row>
    <row r="146" spans="1:10" x14ac:dyDescent="0.25">
      <c r="A146" t="s">
        <v>219</v>
      </c>
      <c r="B146" t="s">
        <v>29</v>
      </c>
      <c r="C146" s="2">
        <v>34287</v>
      </c>
      <c r="D146" t="s">
        <v>12</v>
      </c>
      <c r="E146">
        <f t="shared" si="12"/>
        <v>1993</v>
      </c>
      <c r="F146" t="str">
        <f t="shared" si="13"/>
        <v>M</v>
      </c>
      <c r="G146">
        <f t="shared" si="14"/>
        <v>23</v>
      </c>
      <c r="H146">
        <f t="shared" si="15"/>
        <v>1E-3</v>
      </c>
      <c r="I146" s="5">
        <f t="shared" si="16"/>
        <v>30</v>
      </c>
      <c r="J146" s="5">
        <f t="shared" si="17"/>
        <v>30</v>
      </c>
    </row>
    <row r="147" spans="1:10" x14ac:dyDescent="0.25">
      <c r="A147" t="s">
        <v>220</v>
      </c>
      <c r="B147" t="s">
        <v>92</v>
      </c>
      <c r="C147" s="2">
        <v>24972</v>
      </c>
      <c r="D147" t="s">
        <v>6</v>
      </c>
      <c r="E147">
        <f t="shared" si="12"/>
        <v>1968</v>
      </c>
      <c r="F147" t="str">
        <f t="shared" si="13"/>
        <v>M</v>
      </c>
      <c r="G147">
        <f t="shared" si="14"/>
        <v>48</v>
      </c>
      <c r="H147">
        <f t="shared" si="15"/>
        <v>1.1999999999999999E-3</v>
      </c>
      <c r="I147" s="5">
        <f t="shared" si="16"/>
        <v>36</v>
      </c>
      <c r="J147" s="5">
        <f t="shared" si="17"/>
        <v>36</v>
      </c>
    </row>
    <row r="148" spans="1:10" x14ac:dyDescent="0.25">
      <c r="A148" t="s">
        <v>221</v>
      </c>
      <c r="B148" t="s">
        <v>154</v>
      </c>
      <c r="C148" s="2">
        <v>18787</v>
      </c>
      <c r="D148" t="s">
        <v>9</v>
      </c>
      <c r="E148">
        <f t="shared" si="12"/>
        <v>1951</v>
      </c>
      <c r="F148" t="str">
        <f t="shared" si="13"/>
        <v>K</v>
      </c>
      <c r="G148">
        <f t="shared" si="14"/>
        <v>65</v>
      </c>
      <c r="H148">
        <f t="shared" si="15"/>
        <v>1.1999999999999999E-3</v>
      </c>
      <c r="I148" s="5">
        <f t="shared" si="16"/>
        <v>30</v>
      </c>
      <c r="J148" s="5">
        <f t="shared" si="17"/>
        <v>79</v>
      </c>
    </row>
    <row r="149" spans="1:10" x14ac:dyDescent="0.25">
      <c r="A149" t="s">
        <v>222</v>
      </c>
      <c r="B149" t="s">
        <v>49</v>
      </c>
      <c r="C149" s="2">
        <v>27611</v>
      </c>
      <c r="D149" t="s">
        <v>9</v>
      </c>
      <c r="E149">
        <f t="shared" si="12"/>
        <v>1975</v>
      </c>
      <c r="F149" t="str">
        <f t="shared" si="13"/>
        <v>M</v>
      </c>
      <c r="G149">
        <f t="shared" si="14"/>
        <v>41</v>
      </c>
      <c r="H149">
        <f t="shared" si="15"/>
        <v>1.5E-3</v>
      </c>
      <c r="I149" s="5">
        <f t="shared" si="16"/>
        <v>45</v>
      </c>
      <c r="J149" s="5">
        <f t="shared" si="17"/>
        <v>45</v>
      </c>
    </row>
    <row r="150" spans="1:10" x14ac:dyDescent="0.25">
      <c r="A150" t="s">
        <v>223</v>
      </c>
      <c r="B150" t="s">
        <v>224</v>
      </c>
      <c r="C150" s="2">
        <v>26071</v>
      </c>
      <c r="D150" t="s">
        <v>12</v>
      </c>
      <c r="E150">
        <f t="shared" si="12"/>
        <v>1971</v>
      </c>
      <c r="F150" t="str">
        <f t="shared" si="13"/>
        <v>K</v>
      </c>
      <c r="G150">
        <f t="shared" si="14"/>
        <v>45</v>
      </c>
      <c r="H150">
        <f t="shared" si="15"/>
        <v>1.5E-3</v>
      </c>
      <c r="I150" s="5">
        <f t="shared" si="16"/>
        <v>37.5</v>
      </c>
      <c r="J150" s="5">
        <f t="shared" si="17"/>
        <v>37.5</v>
      </c>
    </row>
    <row r="151" spans="1:10" x14ac:dyDescent="0.25">
      <c r="A151" t="s">
        <v>225</v>
      </c>
      <c r="B151" t="s">
        <v>20</v>
      </c>
      <c r="C151" s="2">
        <v>18285</v>
      </c>
      <c r="D151" t="s">
        <v>6</v>
      </c>
      <c r="E151">
        <f t="shared" si="12"/>
        <v>1950</v>
      </c>
      <c r="F151" t="str">
        <f t="shared" si="13"/>
        <v>K</v>
      </c>
      <c r="G151">
        <f t="shared" si="14"/>
        <v>66</v>
      </c>
      <c r="H151">
        <f t="shared" si="15"/>
        <v>1.1999999999999999E-3</v>
      </c>
      <c r="I151" s="5">
        <f t="shared" si="16"/>
        <v>30</v>
      </c>
      <c r="J151" s="5">
        <f t="shared" si="17"/>
        <v>79</v>
      </c>
    </row>
    <row r="152" spans="1:10" x14ac:dyDescent="0.25">
      <c r="A152" t="s">
        <v>226</v>
      </c>
      <c r="B152" t="s">
        <v>8</v>
      </c>
      <c r="C152" s="2">
        <v>33696</v>
      </c>
      <c r="D152" t="s">
        <v>12</v>
      </c>
      <c r="E152">
        <f t="shared" si="12"/>
        <v>1992</v>
      </c>
      <c r="F152" t="str">
        <f t="shared" si="13"/>
        <v>M</v>
      </c>
      <c r="G152">
        <f t="shared" si="14"/>
        <v>24</v>
      </c>
      <c r="H152">
        <f t="shared" si="15"/>
        <v>1E-3</v>
      </c>
      <c r="I152" s="5">
        <f t="shared" si="16"/>
        <v>30</v>
      </c>
      <c r="J152" s="5">
        <f t="shared" si="17"/>
        <v>30</v>
      </c>
    </row>
    <row r="153" spans="1:10" x14ac:dyDescent="0.25">
      <c r="A153" t="s">
        <v>227</v>
      </c>
      <c r="B153" t="s">
        <v>81</v>
      </c>
      <c r="C153" s="2">
        <v>25404</v>
      </c>
      <c r="D153" t="s">
        <v>12</v>
      </c>
      <c r="E153">
        <f t="shared" si="12"/>
        <v>1969</v>
      </c>
      <c r="F153" t="str">
        <f t="shared" si="13"/>
        <v>K</v>
      </c>
      <c r="G153">
        <f t="shared" si="14"/>
        <v>47</v>
      </c>
      <c r="H153">
        <f t="shared" si="15"/>
        <v>1.1999999999999999E-3</v>
      </c>
      <c r="I153" s="5">
        <f t="shared" si="16"/>
        <v>30</v>
      </c>
      <c r="J153" s="5">
        <f t="shared" si="17"/>
        <v>30</v>
      </c>
    </row>
    <row r="154" spans="1:10" x14ac:dyDescent="0.25">
      <c r="A154" t="s">
        <v>26</v>
      </c>
      <c r="B154" t="s">
        <v>114</v>
      </c>
      <c r="C154" s="2">
        <v>21769</v>
      </c>
      <c r="D154" t="s">
        <v>6</v>
      </c>
      <c r="E154">
        <f t="shared" si="12"/>
        <v>1959</v>
      </c>
      <c r="F154" t="str">
        <f t="shared" si="13"/>
        <v>M</v>
      </c>
      <c r="G154">
        <f t="shared" si="14"/>
        <v>57</v>
      </c>
      <c r="H154">
        <f t="shared" si="15"/>
        <v>1.1999999999999999E-3</v>
      </c>
      <c r="I154" s="5">
        <f t="shared" si="16"/>
        <v>36</v>
      </c>
      <c r="J154" s="5">
        <f t="shared" si="17"/>
        <v>36</v>
      </c>
    </row>
    <row r="155" spans="1:10" x14ac:dyDescent="0.25">
      <c r="A155" t="s">
        <v>228</v>
      </c>
      <c r="B155" t="s">
        <v>49</v>
      </c>
      <c r="C155" s="2">
        <v>26490</v>
      </c>
      <c r="D155" t="s">
        <v>6</v>
      </c>
      <c r="E155">
        <f t="shared" si="12"/>
        <v>1972</v>
      </c>
      <c r="F155" t="str">
        <f t="shared" si="13"/>
        <v>M</v>
      </c>
      <c r="G155">
        <f t="shared" si="14"/>
        <v>44</v>
      </c>
      <c r="H155">
        <f t="shared" si="15"/>
        <v>1.5E-3</v>
      </c>
      <c r="I155" s="5">
        <f t="shared" si="16"/>
        <v>45</v>
      </c>
      <c r="J155" s="5">
        <f t="shared" si="17"/>
        <v>45</v>
      </c>
    </row>
    <row r="156" spans="1:10" x14ac:dyDescent="0.25">
      <c r="A156" t="s">
        <v>229</v>
      </c>
      <c r="B156" t="s">
        <v>105</v>
      </c>
      <c r="C156" s="2">
        <v>28897</v>
      </c>
      <c r="D156" t="s">
        <v>9</v>
      </c>
      <c r="E156">
        <f t="shared" si="12"/>
        <v>1979</v>
      </c>
      <c r="F156" t="str">
        <f t="shared" si="13"/>
        <v>K</v>
      </c>
      <c r="G156">
        <f t="shared" si="14"/>
        <v>37</v>
      </c>
      <c r="H156">
        <f t="shared" si="15"/>
        <v>1.5E-3</v>
      </c>
      <c r="I156" s="5">
        <f t="shared" si="16"/>
        <v>37.5</v>
      </c>
      <c r="J156" s="5">
        <f t="shared" si="17"/>
        <v>37.5</v>
      </c>
    </row>
    <row r="157" spans="1:10" x14ac:dyDescent="0.25">
      <c r="A157" t="s">
        <v>230</v>
      </c>
      <c r="B157" t="s">
        <v>231</v>
      </c>
      <c r="C157" s="2">
        <v>33454</v>
      </c>
      <c r="D157" t="s">
        <v>12</v>
      </c>
      <c r="E157">
        <f t="shared" si="12"/>
        <v>1991</v>
      </c>
      <c r="F157" t="str">
        <f t="shared" si="13"/>
        <v>K</v>
      </c>
      <c r="G157">
        <f t="shared" si="14"/>
        <v>25</v>
      </c>
      <c r="H157">
        <f t="shared" si="15"/>
        <v>1E-3</v>
      </c>
      <c r="I157" s="5">
        <f t="shared" si="16"/>
        <v>25</v>
      </c>
      <c r="J157" s="5">
        <f t="shared" si="17"/>
        <v>25</v>
      </c>
    </row>
    <row r="158" spans="1:10" x14ac:dyDescent="0.25">
      <c r="A158" t="s">
        <v>232</v>
      </c>
      <c r="B158" t="s">
        <v>233</v>
      </c>
      <c r="C158" s="2">
        <v>24539</v>
      </c>
      <c r="D158" t="s">
        <v>12</v>
      </c>
      <c r="E158">
        <f t="shared" si="12"/>
        <v>1967</v>
      </c>
      <c r="F158" t="str">
        <f t="shared" si="13"/>
        <v>M</v>
      </c>
      <c r="G158">
        <f t="shared" si="14"/>
        <v>49</v>
      </c>
      <c r="H158">
        <f t="shared" si="15"/>
        <v>1.1999999999999999E-3</v>
      </c>
      <c r="I158" s="5">
        <f t="shared" si="16"/>
        <v>36</v>
      </c>
      <c r="J158" s="5">
        <f t="shared" si="17"/>
        <v>36</v>
      </c>
    </row>
    <row r="159" spans="1:10" x14ac:dyDescent="0.25">
      <c r="A159" t="s">
        <v>234</v>
      </c>
      <c r="B159" t="s">
        <v>235</v>
      </c>
      <c r="C159" s="2">
        <v>27992</v>
      </c>
      <c r="D159" t="s">
        <v>6</v>
      </c>
      <c r="E159">
        <f t="shared" si="12"/>
        <v>1976</v>
      </c>
      <c r="F159" t="str">
        <f t="shared" si="13"/>
        <v>K</v>
      </c>
      <c r="G159">
        <f t="shared" si="14"/>
        <v>40</v>
      </c>
      <c r="H159">
        <f t="shared" si="15"/>
        <v>1.5E-3</v>
      </c>
      <c r="I159" s="5">
        <f t="shared" si="16"/>
        <v>37.5</v>
      </c>
      <c r="J159" s="5">
        <f t="shared" si="17"/>
        <v>37.5</v>
      </c>
    </row>
    <row r="160" spans="1:10" x14ac:dyDescent="0.25">
      <c r="A160" t="s">
        <v>147</v>
      </c>
      <c r="B160" t="s">
        <v>236</v>
      </c>
      <c r="C160" s="2">
        <v>26335</v>
      </c>
      <c r="D160" t="s">
        <v>40</v>
      </c>
      <c r="E160">
        <f t="shared" si="12"/>
        <v>1972</v>
      </c>
      <c r="F160" t="str">
        <f t="shared" si="13"/>
        <v>K</v>
      </c>
      <c r="G160">
        <f t="shared" si="14"/>
        <v>44</v>
      </c>
      <c r="H160">
        <f t="shared" si="15"/>
        <v>1.5E-3</v>
      </c>
      <c r="I160" s="5">
        <f t="shared" si="16"/>
        <v>37.5</v>
      </c>
      <c r="J160" s="5">
        <f t="shared" si="17"/>
        <v>37.5</v>
      </c>
    </row>
    <row r="161" spans="1:10" x14ac:dyDescent="0.25">
      <c r="A161" t="s">
        <v>237</v>
      </c>
      <c r="B161" t="s">
        <v>167</v>
      </c>
      <c r="C161" s="2">
        <v>31095</v>
      </c>
      <c r="D161" t="s">
        <v>12</v>
      </c>
      <c r="E161">
        <f t="shared" si="12"/>
        <v>1985</v>
      </c>
      <c r="F161" t="str">
        <f t="shared" si="13"/>
        <v>M</v>
      </c>
      <c r="G161">
        <f t="shared" si="14"/>
        <v>31</v>
      </c>
      <c r="H161">
        <f t="shared" si="15"/>
        <v>1.5E-3</v>
      </c>
      <c r="I161" s="5">
        <f t="shared" si="16"/>
        <v>45</v>
      </c>
      <c r="J161" s="5">
        <f t="shared" si="17"/>
        <v>45</v>
      </c>
    </row>
    <row r="162" spans="1:10" x14ac:dyDescent="0.25">
      <c r="A162" t="s">
        <v>238</v>
      </c>
      <c r="B162" t="s">
        <v>169</v>
      </c>
      <c r="C162" s="2">
        <v>26112</v>
      </c>
      <c r="D162" t="s">
        <v>40</v>
      </c>
      <c r="E162">
        <f t="shared" si="12"/>
        <v>1971</v>
      </c>
      <c r="F162" t="str">
        <f t="shared" si="13"/>
        <v>M</v>
      </c>
      <c r="G162">
        <f t="shared" si="14"/>
        <v>45</v>
      </c>
      <c r="H162">
        <f t="shared" si="15"/>
        <v>1.5E-3</v>
      </c>
      <c r="I162" s="5">
        <f t="shared" si="16"/>
        <v>45</v>
      </c>
      <c r="J162" s="5">
        <f t="shared" si="17"/>
        <v>45</v>
      </c>
    </row>
    <row r="163" spans="1:10" x14ac:dyDescent="0.25">
      <c r="A163" t="s">
        <v>239</v>
      </c>
      <c r="B163" t="s">
        <v>54</v>
      </c>
      <c r="C163" s="2">
        <v>23272</v>
      </c>
      <c r="D163" t="s">
        <v>6</v>
      </c>
      <c r="E163">
        <f t="shared" si="12"/>
        <v>1963</v>
      </c>
      <c r="F163" t="str">
        <f t="shared" si="13"/>
        <v>K</v>
      </c>
      <c r="G163">
        <f t="shared" si="14"/>
        <v>53</v>
      </c>
      <c r="H163">
        <f t="shared" si="15"/>
        <v>1.1999999999999999E-3</v>
      </c>
      <c r="I163" s="5">
        <f t="shared" si="16"/>
        <v>30</v>
      </c>
      <c r="J163" s="5">
        <f t="shared" si="17"/>
        <v>30</v>
      </c>
    </row>
    <row r="164" spans="1:10" x14ac:dyDescent="0.25">
      <c r="A164" t="s">
        <v>240</v>
      </c>
      <c r="B164" t="s">
        <v>32</v>
      </c>
      <c r="C164" s="2">
        <v>32952</v>
      </c>
      <c r="D164" t="s">
        <v>40</v>
      </c>
      <c r="E164">
        <f t="shared" si="12"/>
        <v>1990</v>
      </c>
      <c r="F164" t="str">
        <f t="shared" si="13"/>
        <v>M</v>
      </c>
      <c r="G164">
        <f t="shared" si="14"/>
        <v>26</v>
      </c>
      <c r="H164">
        <f t="shared" si="15"/>
        <v>1E-3</v>
      </c>
      <c r="I164" s="5">
        <f t="shared" si="16"/>
        <v>30</v>
      </c>
      <c r="J164" s="5">
        <f t="shared" si="17"/>
        <v>30</v>
      </c>
    </row>
    <row r="165" spans="1:10" x14ac:dyDescent="0.25">
      <c r="A165" t="s">
        <v>241</v>
      </c>
      <c r="B165" t="s">
        <v>39</v>
      </c>
      <c r="C165" s="2">
        <v>19759</v>
      </c>
      <c r="D165" t="s">
        <v>9</v>
      </c>
      <c r="E165">
        <f t="shared" si="12"/>
        <v>1954</v>
      </c>
      <c r="F165" t="str">
        <f t="shared" si="13"/>
        <v>K</v>
      </c>
      <c r="G165">
        <f t="shared" si="14"/>
        <v>62</v>
      </c>
      <c r="H165">
        <f t="shared" si="15"/>
        <v>1.1999999999999999E-3</v>
      </c>
      <c r="I165" s="5">
        <f t="shared" si="16"/>
        <v>30</v>
      </c>
      <c r="J165" s="5">
        <f t="shared" si="17"/>
        <v>79</v>
      </c>
    </row>
    <row r="166" spans="1:10" x14ac:dyDescent="0.25">
      <c r="A166" t="s">
        <v>242</v>
      </c>
      <c r="B166" t="s">
        <v>152</v>
      </c>
      <c r="C166" s="2">
        <v>27324</v>
      </c>
      <c r="D166" t="s">
        <v>9</v>
      </c>
      <c r="E166">
        <f t="shared" si="12"/>
        <v>1974</v>
      </c>
      <c r="F166" t="str">
        <f t="shared" si="13"/>
        <v>M</v>
      </c>
      <c r="G166">
        <f t="shared" si="14"/>
        <v>42</v>
      </c>
      <c r="H166">
        <f t="shared" si="15"/>
        <v>1.5E-3</v>
      </c>
      <c r="I166" s="5">
        <f t="shared" si="16"/>
        <v>45</v>
      </c>
      <c r="J166" s="5">
        <f t="shared" si="17"/>
        <v>45</v>
      </c>
    </row>
    <row r="167" spans="1:10" x14ac:dyDescent="0.25">
      <c r="A167" t="s">
        <v>243</v>
      </c>
      <c r="B167" t="s">
        <v>236</v>
      </c>
      <c r="C167" s="2">
        <v>21838</v>
      </c>
      <c r="D167" t="s">
        <v>6</v>
      </c>
      <c r="E167">
        <f t="shared" si="12"/>
        <v>1959</v>
      </c>
      <c r="F167" t="str">
        <f t="shared" si="13"/>
        <v>K</v>
      </c>
      <c r="G167">
        <f t="shared" si="14"/>
        <v>57</v>
      </c>
      <c r="H167">
        <f t="shared" si="15"/>
        <v>1.1999999999999999E-3</v>
      </c>
      <c r="I167" s="5">
        <f t="shared" si="16"/>
        <v>30</v>
      </c>
      <c r="J167" s="5">
        <f t="shared" si="17"/>
        <v>30</v>
      </c>
    </row>
    <row r="168" spans="1:10" x14ac:dyDescent="0.25">
      <c r="A168" t="s">
        <v>244</v>
      </c>
      <c r="B168" t="s">
        <v>47</v>
      </c>
      <c r="C168" s="2">
        <v>21051</v>
      </c>
      <c r="D168" t="s">
        <v>40</v>
      </c>
      <c r="E168">
        <f t="shared" si="12"/>
        <v>1957</v>
      </c>
      <c r="F168" t="str">
        <f t="shared" si="13"/>
        <v>K</v>
      </c>
      <c r="G168">
        <f t="shared" si="14"/>
        <v>59</v>
      </c>
      <c r="H168">
        <f t="shared" si="15"/>
        <v>1.1999999999999999E-3</v>
      </c>
      <c r="I168" s="5">
        <f t="shared" si="16"/>
        <v>30</v>
      </c>
      <c r="J168" s="5">
        <f t="shared" si="17"/>
        <v>30</v>
      </c>
    </row>
    <row r="169" spans="1:10" x14ac:dyDescent="0.25">
      <c r="A169" t="s">
        <v>245</v>
      </c>
      <c r="B169" t="s">
        <v>246</v>
      </c>
      <c r="C169" s="2">
        <v>31292</v>
      </c>
      <c r="D169" t="s">
        <v>40</v>
      </c>
      <c r="E169">
        <f t="shared" si="12"/>
        <v>1985</v>
      </c>
      <c r="F169" t="str">
        <f t="shared" si="13"/>
        <v>M</v>
      </c>
      <c r="G169">
        <f t="shared" si="14"/>
        <v>31</v>
      </c>
      <c r="H169">
        <f t="shared" si="15"/>
        <v>1.5E-3</v>
      </c>
      <c r="I169" s="5">
        <f t="shared" si="16"/>
        <v>45</v>
      </c>
      <c r="J169" s="5">
        <f t="shared" si="17"/>
        <v>45</v>
      </c>
    </row>
    <row r="170" spans="1:10" x14ac:dyDescent="0.25">
      <c r="A170" t="s">
        <v>247</v>
      </c>
      <c r="B170" t="s">
        <v>248</v>
      </c>
      <c r="C170" s="2">
        <v>17179</v>
      </c>
      <c r="D170" t="s">
        <v>12</v>
      </c>
      <c r="E170">
        <f t="shared" si="12"/>
        <v>1947</v>
      </c>
      <c r="F170" t="str">
        <f t="shared" si="13"/>
        <v>K</v>
      </c>
      <c r="G170">
        <f t="shared" si="14"/>
        <v>69</v>
      </c>
      <c r="H170">
        <f t="shared" si="15"/>
        <v>1.1999999999999999E-3</v>
      </c>
      <c r="I170" s="5">
        <f t="shared" si="16"/>
        <v>30</v>
      </c>
      <c r="J170" s="5">
        <f t="shared" si="17"/>
        <v>79</v>
      </c>
    </row>
    <row r="171" spans="1:10" x14ac:dyDescent="0.25">
      <c r="A171" t="s">
        <v>249</v>
      </c>
      <c r="B171" t="s">
        <v>250</v>
      </c>
      <c r="C171" s="2">
        <v>32305</v>
      </c>
      <c r="D171" t="s">
        <v>6</v>
      </c>
      <c r="E171">
        <f t="shared" si="12"/>
        <v>1988</v>
      </c>
      <c r="F171" t="str">
        <f t="shared" si="13"/>
        <v>M</v>
      </c>
      <c r="G171">
        <f t="shared" si="14"/>
        <v>28</v>
      </c>
      <c r="H171">
        <f t="shared" si="15"/>
        <v>1E-3</v>
      </c>
      <c r="I171" s="5">
        <f t="shared" si="16"/>
        <v>30</v>
      </c>
      <c r="J171" s="5">
        <f t="shared" si="17"/>
        <v>30</v>
      </c>
    </row>
    <row r="172" spans="1:10" x14ac:dyDescent="0.25">
      <c r="A172" t="s">
        <v>251</v>
      </c>
      <c r="B172" t="s">
        <v>252</v>
      </c>
      <c r="C172" s="2">
        <v>32081</v>
      </c>
      <c r="D172" t="s">
        <v>12</v>
      </c>
      <c r="E172">
        <f t="shared" si="12"/>
        <v>1987</v>
      </c>
      <c r="F172" t="str">
        <f t="shared" si="13"/>
        <v>M</v>
      </c>
      <c r="G172">
        <f t="shared" si="14"/>
        <v>29</v>
      </c>
      <c r="H172">
        <f t="shared" si="15"/>
        <v>1E-3</v>
      </c>
      <c r="I172" s="5">
        <f t="shared" si="16"/>
        <v>30</v>
      </c>
      <c r="J172" s="5">
        <f t="shared" si="17"/>
        <v>30</v>
      </c>
    </row>
    <row r="173" spans="1:10" x14ac:dyDescent="0.25">
      <c r="A173" t="s">
        <v>253</v>
      </c>
      <c r="B173" t="s">
        <v>121</v>
      </c>
      <c r="C173" s="2">
        <v>31749</v>
      </c>
      <c r="D173" t="s">
        <v>6</v>
      </c>
      <c r="E173">
        <f t="shared" si="12"/>
        <v>1986</v>
      </c>
      <c r="F173" t="str">
        <f t="shared" si="13"/>
        <v>K</v>
      </c>
      <c r="G173">
        <f t="shared" si="14"/>
        <v>30</v>
      </c>
      <c r="H173">
        <f t="shared" si="15"/>
        <v>1E-3</v>
      </c>
      <c r="I173" s="5">
        <f t="shared" si="16"/>
        <v>25</v>
      </c>
      <c r="J173" s="5">
        <f t="shared" si="17"/>
        <v>25</v>
      </c>
    </row>
    <row r="174" spans="1:10" x14ac:dyDescent="0.25">
      <c r="A174" t="s">
        <v>254</v>
      </c>
      <c r="B174" t="s">
        <v>255</v>
      </c>
      <c r="C174" s="2">
        <v>18648</v>
      </c>
      <c r="D174" t="s">
        <v>40</v>
      </c>
      <c r="E174">
        <f t="shared" si="12"/>
        <v>1951</v>
      </c>
      <c r="F174" t="str">
        <f t="shared" si="13"/>
        <v>M</v>
      </c>
      <c r="G174">
        <f t="shared" si="14"/>
        <v>65</v>
      </c>
      <c r="H174">
        <f t="shared" si="15"/>
        <v>1.1999999999999999E-3</v>
      </c>
      <c r="I174" s="5">
        <f t="shared" si="16"/>
        <v>36</v>
      </c>
      <c r="J174" s="5">
        <f t="shared" si="17"/>
        <v>85</v>
      </c>
    </row>
    <row r="175" spans="1:10" x14ac:dyDescent="0.25">
      <c r="A175" t="s">
        <v>256</v>
      </c>
      <c r="B175" t="s">
        <v>257</v>
      </c>
      <c r="C175" s="2">
        <v>16734</v>
      </c>
      <c r="D175" t="s">
        <v>6</v>
      </c>
      <c r="E175">
        <f t="shared" si="12"/>
        <v>1945</v>
      </c>
      <c r="F175" t="str">
        <f t="shared" si="13"/>
        <v>M</v>
      </c>
      <c r="G175">
        <f t="shared" si="14"/>
        <v>71</v>
      </c>
      <c r="H175">
        <f t="shared" si="15"/>
        <v>1.1999999999999999E-3</v>
      </c>
      <c r="I175" s="5">
        <f t="shared" si="16"/>
        <v>36</v>
      </c>
      <c r="J175" s="5">
        <f t="shared" si="17"/>
        <v>85</v>
      </c>
    </row>
    <row r="176" spans="1:10" x14ac:dyDescent="0.25">
      <c r="A176" t="s">
        <v>258</v>
      </c>
      <c r="B176" t="s">
        <v>47</v>
      </c>
      <c r="C176" s="2">
        <v>25036</v>
      </c>
      <c r="D176" t="s">
        <v>12</v>
      </c>
      <c r="E176">
        <f t="shared" si="12"/>
        <v>1968</v>
      </c>
      <c r="F176" t="str">
        <f t="shared" si="13"/>
        <v>K</v>
      </c>
      <c r="G176">
        <f t="shared" si="14"/>
        <v>48</v>
      </c>
      <c r="H176">
        <f t="shared" si="15"/>
        <v>1.1999999999999999E-3</v>
      </c>
      <c r="I176" s="5">
        <f t="shared" si="16"/>
        <v>30</v>
      </c>
      <c r="J176" s="5">
        <f t="shared" si="17"/>
        <v>30</v>
      </c>
    </row>
    <row r="177" spans="1:10" x14ac:dyDescent="0.25">
      <c r="A177" t="s">
        <v>259</v>
      </c>
      <c r="B177" t="s">
        <v>260</v>
      </c>
      <c r="C177" s="2">
        <v>17342</v>
      </c>
      <c r="D177" t="s">
        <v>6</v>
      </c>
      <c r="E177">
        <f t="shared" si="12"/>
        <v>1947</v>
      </c>
      <c r="F177" t="str">
        <f t="shared" si="13"/>
        <v>M</v>
      </c>
      <c r="G177">
        <f t="shared" si="14"/>
        <v>69</v>
      </c>
      <c r="H177">
        <f t="shared" si="15"/>
        <v>1.1999999999999999E-3</v>
      </c>
      <c r="I177" s="5">
        <f t="shared" si="16"/>
        <v>36</v>
      </c>
      <c r="J177" s="5">
        <f t="shared" si="17"/>
        <v>85</v>
      </c>
    </row>
    <row r="178" spans="1:10" x14ac:dyDescent="0.25">
      <c r="A178" t="s">
        <v>206</v>
      </c>
      <c r="B178" t="s">
        <v>167</v>
      </c>
      <c r="C178" s="2">
        <v>23157</v>
      </c>
      <c r="D178" t="s">
        <v>9</v>
      </c>
      <c r="E178">
        <f t="shared" si="12"/>
        <v>1963</v>
      </c>
      <c r="F178" t="str">
        <f t="shared" si="13"/>
        <v>M</v>
      </c>
      <c r="G178">
        <f t="shared" si="14"/>
        <v>53</v>
      </c>
      <c r="H178">
        <f t="shared" si="15"/>
        <v>1.1999999999999999E-3</v>
      </c>
      <c r="I178" s="5">
        <f t="shared" si="16"/>
        <v>36</v>
      </c>
      <c r="J178" s="5">
        <f t="shared" si="17"/>
        <v>36</v>
      </c>
    </row>
    <row r="179" spans="1:10" x14ac:dyDescent="0.25">
      <c r="A179" t="s">
        <v>261</v>
      </c>
      <c r="B179" t="s">
        <v>37</v>
      </c>
      <c r="C179" s="2">
        <v>17166</v>
      </c>
      <c r="D179" t="s">
        <v>12</v>
      </c>
      <c r="E179">
        <f t="shared" si="12"/>
        <v>1946</v>
      </c>
      <c r="F179" t="str">
        <f t="shared" si="13"/>
        <v>K</v>
      </c>
      <c r="G179">
        <f t="shared" si="14"/>
        <v>70</v>
      </c>
      <c r="H179">
        <f t="shared" si="15"/>
        <v>1.1999999999999999E-3</v>
      </c>
      <c r="I179" s="5">
        <f t="shared" si="16"/>
        <v>30</v>
      </c>
      <c r="J179" s="5">
        <f t="shared" si="17"/>
        <v>79</v>
      </c>
    </row>
    <row r="180" spans="1:10" x14ac:dyDescent="0.25">
      <c r="A180" t="s">
        <v>262</v>
      </c>
      <c r="B180" t="s">
        <v>263</v>
      </c>
      <c r="C180" s="2">
        <v>24471</v>
      </c>
      <c r="D180" t="s">
        <v>12</v>
      </c>
      <c r="E180">
        <f t="shared" si="12"/>
        <v>1966</v>
      </c>
      <c r="F180" t="str">
        <f t="shared" si="13"/>
        <v>K</v>
      </c>
      <c r="G180">
        <f t="shared" si="14"/>
        <v>50</v>
      </c>
      <c r="H180">
        <f t="shared" si="15"/>
        <v>1.1999999999999999E-3</v>
      </c>
      <c r="I180" s="5">
        <f t="shared" si="16"/>
        <v>30</v>
      </c>
      <c r="J180" s="5">
        <f t="shared" si="17"/>
        <v>30</v>
      </c>
    </row>
    <row r="181" spans="1:10" x14ac:dyDescent="0.25">
      <c r="A181" t="s">
        <v>264</v>
      </c>
      <c r="B181" t="s">
        <v>157</v>
      </c>
      <c r="C181" s="2">
        <v>34523</v>
      </c>
      <c r="D181" t="s">
        <v>6</v>
      </c>
      <c r="E181">
        <f t="shared" si="12"/>
        <v>1994</v>
      </c>
      <c r="F181" t="str">
        <f t="shared" si="13"/>
        <v>K</v>
      </c>
      <c r="G181">
        <f t="shared" si="14"/>
        <v>22</v>
      </c>
      <c r="H181">
        <f t="shared" si="15"/>
        <v>1E-3</v>
      </c>
      <c r="I181" s="5">
        <f t="shared" si="16"/>
        <v>25</v>
      </c>
      <c r="J181" s="5">
        <f t="shared" si="17"/>
        <v>25</v>
      </c>
    </row>
    <row r="182" spans="1:10" x14ac:dyDescent="0.25">
      <c r="A182" t="s">
        <v>265</v>
      </c>
      <c r="B182" t="s">
        <v>139</v>
      </c>
      <c r="C182" s="2">
        <v>18354</v>
      </c>
      <c r="D182" t="s">
        <v>6</v>
      </c>
      <c r="E182">
        <f t="shared" si="12"/>
        <v>1950</v>
      </c>
      <c r="F182" t="str">
        <f t="shared" si="13"/>
        <v>M</v>
      </c>
      <c r="G182">
        <f t="shared" si="14"/>
        <v>66</v>
      </c>
      <c r="H182">
        <f t="shared" si="15"/>
        <v>1.1999999999999999E-3</v>
      </c>
      <c r="I182" s="5">
        <f t="shared" si="16"/>
        <v>36</v>
      </c>
      <c r="J182" s="5">
        <f t="shared" si="17"/>
        <v>85</v>
      </c>
    </row>
    <row r="183" spans="1:10" x14ac:dyDescent="0.25">
      <c r="A183" t="s">
        <v>266</v>
      </c>
      <c r="B183" t="s">
        <v>267</v>
      </c>
      <c r="C183" s="2">
        <v>34069</v>
      </c>
      <c r="D183" t="s">
        <v>12</v>
      </c>
      <c r="E183">
        <f t="shared" si="12"/>
        <v>1993</v>
      </c>
      <c r="F183" t="str">
        <f t="shared" si="13"/>
        <v>M</v>
      </c>
      <c r="G183">
        <f t="shared" si="14"/>
        <v>23</v>
      </c>
      <c r="H183">
        <f t="shared" si="15"/>
        <v>1E-3</v>
      </c>
      <c r="I183" s="5">
        <f t="shared" si="16"/>
        <v>30</v>
      </c>
      <c r="J183" s="5">
        <f t="shared" si="17"/>
        <v>30</v>
      </c>
    </row>
    <row r="184" spans="1:10" x14ac:dyDescent="0.25">
      <c r="A184" t="s">
        <v>268</v>
      </c>
      <c r="B184" t="s">
        <v>269</v>
      </c>
      <c r="C184" s="2">
        <v>17331</v>
      </c>
      <c r="D184" t="s">
        <v>12</v>
      </c>
      <c r="E184">
        <f t="shared" si="12"/>
        <v>1947</v>
      </c>
      <c r="F184" t="str">
        <f t="shared" si="13"/>
        <v>K</v>
      </c>
      <c r="G184">
        <f t="shared" si="14"/>
        <v>69</v>
      </c>
      <c r="H184">
        <f t="shared" si="15"/>
        <v>1.1999999999999999E-3</v>
      </c>
      <c r="I184" s="5">
        <f t="shared" si="16"/>
        <v>30</v>
      </c>
      <c r="J184" s="5">
        <f t="shared" si="17"/>
        <v>79</v>
      </c>
    </row>
    <row r="185" spans="1:10" x14ac:dyDescent="0.25">
      <c r="A185" t="s">
        <v>270</v>
      </c>
      <c r="B185" t="s">
        <v>39</v>
      </c>
      <c r="C185" s="2">
        <v>33550</v>
      </c>
      <c r="D185" t="s">
        <v>40</v>
      </c>
      <c r="E185">
        <f t="shared" si="12"/>
        <v>1991</v>
      </c>
      <c r="F185" t="str">
        <f t="shared" si="13"/>
        <v>K</v>
      </c>
      <c r="G185">
        <f t="shared" si="14"/>
        <v>25</v>
      </c>
      <c r="H185">
        <f t="shared" si="15"/>
        <v>1E-3</v>
      </c>
      <c r="I185" s="5">
        <f t="shared" si="16"/>
        <v>25</v>
      </c>
      <c r="J185" s="5">
        <f t="shared" si="17"/>
        <v>25</v>
      </c>
    </row>
    <row r="186" spans="1:10" x14ac:dyDescent="0.25">
      <c r="A186" t="s">
        <v>271</v>
      </c>
      <c r="B186" t="s">
        <v>255</v>
      </c>
      <c r="C186" s="2">
        <v>24426</v>
      </c>
      <c r="D186" t="s">
        <v>6</v>
      </c>
      <c r="E186">
        <f t="shared" si="12"/>
        <v>1966</v>
      </c>
      <c r="F186" t="str">
        <f t="shared" si="13"/>
        <v>M</v>
      </c>
      <c r="G186">
        <f t="shared" si="14"/>
        <v>50</v>
      </c>
      <c r="H186">
        <f t="shared" si="15"/>
        <v>1.1999999999999999E-3</v>
      </c>
      <c r="I186" s="5">
        <f t="shared" si="16"/>
        <v>36</v>
      </c>
      <c r="J186" s="5">
        <f t="shared" si="17"/>
        <v>36</v>
      </c>
    </row>
    <row r="187" spans="1:10" x14ac:dyDescent="0.25">
      <c r="A187" t="s">
        <v>272</v>
      </c>
      <c r="B187" t="s">
        <v>273</v>
      </c>
      <c r="C187" s="2">
        <v>19307</v>
      </c>
      <c r="D187" t="s">
        <v>40</v>
      </c>
      <c r="E187">
        <f t="shared" si="12"/>
        <v>1952</v>
      </c>
      <c r="F187" t="str">
        <f t="shared" si="13"/>
        <v>M</v>
      </c>
      <c r="G187">
        <f t="shared" si="14"/>
        <v>64</v>
      </c>
      <c r="H187">
        <f t="shared" si="15"/>
        <v>1.1999999999999999E-3</v>
      </c>
      <c r="I187" s="5">
        <f t="shared" si="16"/>
        <v>36</v>
      </c>
      <c r="J187" s="5">
        <f t="shared" si="17"/>
        <v>85</v>
      </c>
    </row>
    <row r="188" spans="1:10" x14ac:dyDescent="0.25">
      <c r="A188" t="s">
        <v>274</v>
      </c>
      <c r="B188" t="s">
        <v>121</v>
      </c>
      <c r="C188" s="2">
        <v>26626</v>
      </c>
      <c r="D188" t="s">
        <v>12</v>
      </c>
      <c r="E188">
        <f t="shared" si="12"/>
        <v>1972</v>
      </c>
      <c r="F188" t="str">
        <f t="shared" si="13"/>
        <v>K</v>
      </c>
      <c r="G188">
        <f t="shared" si="14"/>
        <v>44</v>
      </c>
      <c r="H188">
        <f t="shared" si="15"/>
        <v>1.5E-3</v>
      </c>
      <c r="I188" s="5">
        <f t="shared" si="16"/>
        <v>37.5</v>
      </c>
      <c r="J188" s="5">
        <f t="shared" si="17"/>
        <v>37.5</v>
      </c>
    </row>
    <row r="189" spans="1:10" x14ac:dyDescent="0.25">
      <c r="A189" t="s">
        <v>275</v>
      </c>
      <c r="B189" t="s">
        <v>169</v>
      </c>
      <c r="C189" s="2">
        <v>21897</v>
      </c>
      <c r="D189" t="s">
        <v>12</v>
      </c>
      <c r="E189">
        <f t="shared" si="12"/>
        <v>1959</v>
      </c>
      <c r="F189" t="str">
        <f t="shared" si="13"/>
        <v>M</v>
      </c>
      <c r="G189">
        <f t="shared" si="14"/>
        <v>57</v>
      </c>
      <c r="H189">
        <f t="shared" si="15"/>
        <v>1.1999999999999999E-3</v>
      </c>
      <c r="I189" s="5">
        <f t="shared" si="16"/>
        <v>36</v>
      </c>
      <c r="J189" s="5">
        <f t="shared" si="17"/>
        <v>36</v>
      </c>
    </row>
    <row r="190" spans="1:10" x14ac:dyDescent="0.25">
      <c r="A190" t="s">
        <v>276</v>
      </c>
      <c r="B190" t="s">
        <v>52</v>
      </c>
      <c r="C190" s="2">
        <v>34865</v>
      </c>
      <c r="D190" t="s">
        <v>12</v>
      </c>
      <c r="E190">
        <f t="shared" si="12"/>
        <v>1995</v>
      </c>
      <c r="F190" t="str">
        <f t="shared" si="13"/>
        <v>K</v>
      </c>
      <c r="G190">
        <f t="shared" si="14"/>
        <v>21</v>
      </c>
      <c r="H190">
        <f t="shared" si="15"/>
        <v>1E-3</v>
      </c>
      <c r="I190" s="5">
        <f t="shared" si="16"/>
        <v>25</v>
      </c>
      <c r="J190" s="5">
        <f t="shared" si="17"/>
        <v>25</v>
      </c>
    </row>
    <row r="191" spans="1:10" x14ac:dyDescent="0.25">
      <c r="A191" t="s">
        <v>163</v>
      </c>
      <c r="B191" t="s">
        <v>277</v>
      </c>
      <c r="C191" s="2">
        <v>19712</v>
      </c>
      <c r="D191" t="s">
        <v>12</v>
      </c>
      <c r="E191">
        <f t="shared" si="12"/>
        <v>1953</v>
      </c>
      <c r="F191" t="str">
        <f t="shared" si="13"/>
        <v>K</v>
      </c>
      <c r="G191">
        <f t="shared" si="14"/>
        <v>63</v>
      </c>
      <c r="H191">
        <f t="shared" si="15"/>
        <v>1.1999999999999999E-3</v>
      </c>
      <c r="I191" s="5">
        <f t="shared" si="16"/>
        <v>30</v>
      </c>
      <c r="J191" s="5">
        <f t="shared" si="17"/>
        <v>79</v>
      </c>
    </row>
    <row r="192" spans="1:10" x14ac:dyDescent="0.25">
      <c r="A192" t="s">
        <v>278</v>
      </c>
      <c r="B192" t="s">
        <v>52</v>
      </c>
      <c r="C192" s="2">
        <v>27893</v>
      </c>
      <c r="D192" t="s">
        <v>6</v>
      </c>
      <c r="E192">
        <f t="shared" si="12"/>
        <v>1976</v>
      </c>
      <c r="F192" t="str">
        <f t="shared" si="13"/>
        <v>K</v>
      </c>
      <c r="G192">
        <f t="shared" si="14"/>
        <v>40</v>
      </c>
      <c r="H192">
        <f t="shared" si="15"/>
        <v>1.5E-3</v>
      </c>
      <c r="I192" s="5">
        <f t="shared" si="16"/>
        <v>37.5</v>
      </c>
      <c r="J192" s="5">
        <f t="shared" si="17"/>
        <v>37.5</v>
      </c>
    </row>
    <row r="193" spans="1:10" x14ac:dyDescent="0.25">
      <c r="A193" t="s">
        <v>279</v>
      </c>
      <c r="B193" t="s">
        <v>280</v>
      </c>
      <c r="C193" s="2">
        <v>28226</v>
      </c>
      <c r="D193" t="s">
        <v>12</v>
      </c>
      <c r="E193">
        <f t="shared" si="12"/>
        <v>1977</v>
      </c>
      <c r="F193" t="str">
        <f t="shared" si="13"/>
        <v>K</v>
      </c>
      <c r="G193">
        <f t="shared" si="14"/>
        <v>39</v>
      </c>
      <c r="H193">
        <f t="shared" si="15"/>
        <v>1.5E-3</v>
      </c>
      <c r="I193" s="5">
        <f t="shared" si="16"/>
        <v>37.5</v>
      </c>
      <c r="J193" s="5">
        <f t="shared" si="17"/>
        <v>37.5</v>
      </c>
    </row>
    <row r="194" spans="1:10" x14ac:dyDescent="0.25">
      <c r="A194" t="s">
        <v>281</v>
      </c>
      <c r="B194" t="s">
        <v>77</v>
      </c>
      <c r="C194" s="2">
        <v>29954</v>
      </c>
      <c r="D194" t="s">
        <v>9</v>
      </c>
      <c r="E194">
        <f t="shared" si="12"/>
        <v>1982</v>
      </c>
      <c r="F194" t="str">
        <f t="shared" si="13"/>
        <v>M</v>
      </c>
      <c r="G194">
        <f t="shared" si="14"/>
        <v>34</v>
      </c>
      <c r="H194">
        <f t="shared" si="15"/>
        <v>1.5E-3</v>
      </c>
      <c r="I194" s="5">
        <f t="shared" si="16"/>
        <v>45</v>
      </c>
      <c r="J194" s="5">
        <f t="shared" si="17"/>
        <v>45</v>
      </c>
    </row>
    <row r="195" spans="1:10" x14ac:dyDescent="0.25">
      <c r="A195" t="s">
        <v>282</v>
      </c>
      <c r="B195" t="s">
        <v>179</v>
      </c>
      <c r="C195" s="2">
        <v>23111</v>
      </c>
      <c r="D195" t="s">
        <v>12</v>
      </c>
      <c r="E195">
        <f t="shared" ref="E195:E258" si="18">YEAR(C195)</f>
        <v>1963</v>
      </c>
      <c r="F195" t="str">
        <f t="shared" ref="F195:F258" si="19">IF(RIGHT(B195,1)="a","K","M")</f>
        <v>M</v>
      </c>
      <c r="G195">
        <f t="shared" ref="G195:G258" si="20">2016-E195</f>
        <v>53</v>
      </c>
      <c r="H195">
        <f t="shared" ref="H195:H258" si="21">IF(G195&lt;=30,$L$1, IF(G195&lt;=45,$L$2, $L$3))</f>
        <v>1.1999999999999999E-3</v>
      </c>
      <c r="I195" s="5">
        <f t="shared" ref="I195:I258" si="22">ROUNDUP(IF(F195="K",H195*$L$6,H195*$L$5),2)</f>
        <v>36</v>
      </c>
      <c r="J195" s="5">
        <f t="shared" ref="J195:J258" si="23">IF(G195&gt;60,I195+49,I195)</f>
        <v>36</v>
      </c>
    </row>
    <row r="196" spans="1:10" x14ac:dyDescent="0.25">
      <c r="A196" t="s">
        <v>283</v>
      </c>
      <c r="B196" t="s">
        <v>39</v>
      </c>
      <c r="C196" s="2">
        <v>24808</v>
      </c>
      <c r="D196" t="s">
        <v>12</v>
      </c>
      <c r="E196">
        <f t="shared" si="18"/>
        <v>1967</v>
      </c>
      <c r="F196" t="str">
        <f t="shared" si="19"/>
        <v>K</v>
      </c>
      <c r="G196">
        <f t="shared" si="20"/>
        <v>49</v>
      </c>
      <c r="H196">
        <f t="shared" si="21"/>
        <v>1.1999999999999999E-3</v>
      </c>
      <c r="I196" s="5">
        <f t="shared" si="22"/>
        <v>30</v>
      </c>
      <c r="J196" s="5">
        <f t="shared" si="23"/>
        <v>30</v>
      </c>
    </row>
    <row r="197" spans="1:10" x14ac:dyDescent="0.25">
      <c r="A197" t="s">
        <v>284</v>
      </c>
      <c r="B197" t="s">
        <v>16</v>
      </c>
      <c r="C197" s="2">
        <v>17601</v>
      </c>
      <c r="D197" t="s">
        <v>40</v>
      </c>
      <c r="E197">
        <f t="shared" si="18"/>
        <v>1948</v>
      </c>
      <c r="F197" t="str">
        <f t="shared" si="19"/>
        <v>K</v>
      </c>
      <c r="G197">
        <f t="shared" si="20"/>
        <v>68</v>
      </c>
      <c r="H197">
        <f t="shared" si="21"/>
        <v>1.1999999999999999E-3</v>
      </c>
      <c r="I197" s="5">
        <f t="shared" si="22"/>
        <v>30</v>
      </c>
      <c r="J197" s="5">
        <f t="shared" si="23"/>
        <v>79</v>
      </c>
    </row>
    <row r="198" spans="1:10" x14ac:dyDescent="0.25">
      <c r="A198" t="s">
        <v>285</v>
      </c>
      <c r="B198" t="s">
        <v>179</v>
      </c>
      <c r="C198" s="2">
        <v>21199</v>
      </c>
      <c r="D198" t="s">
        <v>9</v>
      </c>
      <c r="E198">
        <f t="shared" si="18"/>
        <v>1958</v>
      </c>
      <c r="F198" t="str">
        <f t="shared" si="19"/>
        <v>M</v>
      </c>
      <c r="G198">
        <f t="shared" si="20"/>
        <v>58</v>
      </c>
      <c r="H198">
        <f t="shared" si="21"/>
        <v>1.1999999999999999E-3</v>
      </c>
      <c r="I198" s="5">
        <f t="shared" si="22"/>
        <v>36</v>
      </c>
      <c r="J198" s="5">
        <f t="shared" si="23"/>
        <v>36</v>
      </c>
    </row>
    <row r="199" spans="1:10" x14ac:dyDescent="0.25">
      <c r="A199" t="s">
        <v>286</v>
      </c>
      <c r="B199" t="s">
        <v>20</v>
      </c>
      <c r="C199" s="2">
        <v>29879</v>
      </c>
      <c r="D199" t="s">
        <v>12</v>
      </c>
      <c r="E199">
        <f t="shared" si="18"/>
        <v>1981</v>
      </c>
      <c r="F199" t="str">
        <f t="shared" si="19"/>
        <v>K</v>
      </c>
      <c r="G199">
        <f t="shared" si="20"/>
        <v>35</v>
      </c>
      <c r="H199">
        <f t="shared" si="21"/>
        <v>1.5E-3</v>
      </c>
      <c r="I199" s="5">
        <f t="shared" si="22"/>
        <v>37.5</v>
      </c>
      <c r="J199" s="5">
        <f t="shared" si="23"/>
        <v>37.5</v>
      </c>
    </row>
    <row r="200" spans="1:10" x14ac:dyDescent="0.25">
      <c r="A200" t="s">
        <v>287</v>
      </c>
      <c r="B200" t="s">
        <v>81</v>
      </c>
      <c r="C200" s="2">
        <v>19659</v>
      </c>
      <c r="D200" t="s">
        <v>6</v>
      </c>
      <c r="E200">
        <f t="shared" si="18"/>
        <v>1953</v>
      </c>
      <c r="F200" t="str">
        <f t="shared" si="19"/>
        <v>K</v>
      </c>
      <c r="G200">
        <f t="shared" si="20"/>
        <v>63</v>
      </c>
      <c r="H200">
        <f t="shared" si="21"/>
        <v>1.1999999999999999E-3</v>
      </c>
      <c r="I200" s="5">
        <f t="shared" si="22"/>
        <v>30</v>
      </c>
      <c r="J200" s="5">
        <f t="shared" si="23"/>
        <v>79</v>
      </c>
    </row>
    <row r="201" spans="1:10" x14ac:dyDescent="0.25">
      <c r="A201" t="s">
        <v>288</v>
      </c>
      <c r="B201" t="s">
        <v>8</v>
      </c>
      <c r="C201" s="2">
        <v>22514</v>
      </c>
      <c r="D201" t="s">
        <v>12</v>
      </c>
      <c r="E201">
        <f t="shared" si="18"/>
        <v>1961</v>
      </c>
      <c r="F201" t="str">
        <f t="shared" si="19"/>
        <v>M</v>
      </c>
      <c r="G201">
        <f t="shared" si="20"/>
        <v>55</v>
      </c>
      <c r="H201">
        <f t="shared" si="21"/>
        <v>1.1999999999999999E-3</v>
      </c>
      <c r="I201" s="5">
        <f t="shared" si="22"/>
        <v>36</v>
      </c>
      <c r="J201" s="5">
        <f t="shared" si="23"/>
        <v>36</v>
      </c>
    </row>
    <row r="202" spans="1:10" x14ac:dyDescent="0.25">
      <c r="A202" t="s">
        <v>289</v>
      </c>
      <c r="B202" t="s">
        <v>121</v>
      </c>
      <c r="C202" s="2">
        <v>25332</v>
      </c>
      <c r="D202" t="s">
        <v>12</v>
      </c>
      <c r="E202">
        <f t="shared" si="18"/>
        <v>1969</v>
      </c>
      <c r="F202" t="str">
        <f t="shared" si="19"/>
        <v>K</v>
      </c>
      <c r="G202">
        <f t="shared" si="20"/>
        <v>47</v>
      </c>
      <c r="H202">
        <f t="shared" si="21"/>
        <v>1.1999999999999999E-3</v>
      </c>
      <c r="I202" s="5">
        <f t="shared" si="22"/>
        <v>30</v>
      </c>
      <c r="J202" s="5">
        <f t="shared" si="23"/>
        <v>30</v>
      </c>
    </row>
    <row r="203" spans="1:10" x14ac:dyDescent="0.25">
      <c r="A203" t="s">
        <v>290</v>
      </c>
      <c r="B203" t="s">
        <v>255</v>
      </c>
      <c r="C203" s="2">
        <v>20181</v>
      </c>
      <c r="D203" t="s">
        <v>40</v>
      </c>
      <c r="E203">
        <f t="shared" si="18"/>
        <v>1955</v>
      </c>
      <c r="F203" t="str">
        <f t="shared" si="19"/>
        <v>M</v>
      </c>
      <c r="G203">
        <f t="shared" si="20"/>
        <v>61</v>
      </c>
      <c r="H203">
        <f t="shared" si="21"/>
        <v>1.1999999999999999E-3</v>
      </c>
      <c r="I203" s="5">
        <f t="shared" si="22"/>
        <v>36</v>
      </c>
      <c r="J203" s="5">
        <f t="shared" si="23"/>
        <v>85</v>
      </c>
    </row>
    <row r="204" spans="1:10" x14ac:dyDescent="0.25">
      <c r="A204" t="s">
        <v>291</v>
      </c>
      <c r="B204" t="s">
        <v>141</v>
      </c>
      <c r="C204" s="2">
        <v>19141</v>
      </c>
      <c r="D204" t="s">
        <v>12</v>
      </c>
      <c r="E204">
        <f t="shared" si="18"/>
        <v>1952</v>
      </c>
      <c r="F204" t="str">
        <f t="shared" si="19"/>
        <v>M</v>
      </c>
      <c r="G204">
        <f t="shared" si="20"/>
        <v>64</v>
      </c>
      <c r="H204">
        <f t="shared" si="21"/>
        <v>1.1999999999999999E-3</v>
      </c>
      <c r="I204" s="5">
        <f t="shared" si="22"/>
        <v>36</v>
      </c>
      <c r="J204" s="5">
        <f t="shared" si="23"/>
        <v>85</v>
      </c>
    </row>
    <row r="205" spans="1:10" x14ac:dyDescent="0.25">
      <c r="A205" t="s">
        <v>292</v>
      </c>
      <c r="B205" t="s">
        <v>293</v>
      </c>
      <c r="C205" s="2">
        <v>18147</v>
      </c>
      <c r="D205" t="s">
        <v>12</v>
      </c>
      <c r="E205">
        <f t="shared" si="18"/>
        <v>1949</v>
      </c>
      <c r="F205" t="str">
        <f t="shared" si="19"/>
        <v>K</v>
      </c>
      <c r="G205">
        <f t="shared" si="20"/>
        <v>67</v>
      </c>
      <c r="H205">
        <f t="shared" si="21"/>
        <v>1.1999999999999999E-3</v>
      </c>
      <c r="I205" s="5">
        <f t="shared" si="22"/>
        <v>30</v>
      </c>
      <c r="J205" s="5">
        <f t="shared" si="23"/>
        <v>79</v>
      </c>
    </row>
    <row r="206" spans="1:10" x14ac:dyDescent="0.25">
      <c r="A206" t="s">
        <v>294</v>
      </c>
      <c r="B206" t="s">
        <v>52</v>
      </c>
      <c r="C206" s="2">
        <v>26146</v>
      </c>
      <c r="D206" t="s">
        <v>6</v>
      </c>
      <c r="E206">
        <f t="shared" si="18"/>
        <v>1971</v>
      </c>
      <c r="F206" t="str">
        <f t="shared" si="19"/>
        <v>K</v>
      </c>
      <c r="G206">
        <f t="shared" si="20"/>
        <v>45</v>
      </c>
      <c r="H206">
        <f t="shared" si="21"/>
        <v>1.5E-3</v>
      </c>
      <c r="I206" s="5">
        <f t="shared" si="22"/>
        <v>37.5</v>
      </c>
      <c r="J206" s="5">
        <f t="shared" si="23"/>
        <v>37.5</v>
      </c>
    </row>
    <row r="207" spans="1:10" x14ac:dyDescent="0.25">
      <c r="A207" t="s">
        <v>295</v>
      </c>
      <c r="B207" t="s">
        <v>139</v>
      </c>
      <c r="C207" s="2">
        <v>30798</v>
      </c>
      <c r="D207" t="s">
        <v>40</v>
      </c>
      <c r="E207">
        <f t="shared" si="18"/>
        <v>1984</v>
      </c>
      <c r="F207" t="str">
        <f t="shared" si="19"/>
        <v>M</v>
      </c>
      <c r="G207">
        <f t="shared" si="20"/>
        <v>32</v>
      </c>
      <c r="H207">
        <f t="shared" si="21"/>
        <v>1.5E-3</v>
      </c>
      <c r="I207" s="5">
        <f t="shared" si="22"/>
        <v>45</v>
      </c>
      <c r="J207" s="5">
        <f t="shared" si="23"/>
        <v>45</v>
      </c>
    </row>
    <row r="208" spans="1:10" x14ac:dyDescent="0.25">
      <c r="A208" t="s">
        <v>296</v>
      </c>
      <c r="B208" t="s">
        <v>297</v>
      </c>
      <c r="C208" s="2">
        <v>24623</v>
      </c>
      <c r="D208" t="s">
        <v>12</v>
      </c>
      <c r="E208">
        <f t="shared" si="18"/>
        <v>1967</v>
      </c>
      <c r="F208" t="str">
        <f t="shared" si="19"/>
        <v>K</v>
      </c>
      <c r="G208">
        <f t="shared" si="20"/>
        <v>49</v>
      </c>
      <c r="H208">
        <f t="shared" si="21"/>
        <v>1.1999999999999999E-3</v>
      </c>
      <c r="I208" s="5">
        <f t="shared" si="22"/>
        <v>30</v>
      </c>
      <c r="J208" s="5">
        <f t="shared" si="23"/>
        <v>30</v>
      </c>
    </row>
    <row r="209" spans="1:10" x14ac:dyDescent="0.25">
      <c r="A209" t="s">
        <v>298</v>
      </c>
      <c r="B209" t="s">
        <v>18</v>
      </c>
      <c r="C209" s="2">
        <v>31818</v>
      </c>
      <c r="D209" t="s">
        <v>6</v>
      </c>
      <c r="E209">
        <f t="shared" si="18"/>
        <v>1987</v>
      </c>
      <c r="F209" t="str">
        <f t="shared" si="19"/>
        <v>M</v>
      </c>
      <c r="G209">
        <f t="shared" si="20"/>
        <v>29</v>
      </c>
      <c r="H209">
        <f t="shared" si="21"/>
        <v>1E-3</v>
      </c>
      <c r="I209" s="5">
        <f t="shared" si="22"/>
        <v>30</v>
      </c>
      <c r="J209" s="5">
        <f t="shared" si="23"/>
        <v>30</v>
      </c>
    </row>
    <row r="210" spans="1:10" x14ac:dyDescent="0.25">
      <c r="A210" t="s">
        <v>299</v>
      </c>
      <c r="B210" t="s">
        <v>300</v>
      </c>
      <c r="C210" s="2">
        <v>34201</v>
      </c>
      <c r="D210" t="s">
        <v>12</v>
      </c>
      <c r="E210">
        <f t="shared" si="18"/>
        <v>1993</v>
      </c>
      <c r="F210" t="str">
        <f t="shared" si="19"/>
        <v>K</v>
      </c>
      <c r="G210">
        <f t="shared" si="20"/>
        <v>23</v>
      </c>
      <c r="H210">
        <f t="shared" si="21"/>
        <v>1E-3</v>
      </c>
      <c r="I210" s="5">
        <f t="shared" si="22"/>
        <v>25</v>
      </c>
      <c r="J210" s="5">
        <f t="shared" si="23"/>
        <v>25</v>
      </c>
    </row>
    <row r="211" spans="1:10" x14ac:dyDescent="0.25">
      <c r="A211" t="s">
        <v>301</v>
      </c>
      <c r="B211" t="s">
        <v>8</v>
      </c>
      <c r="C211" s="2">
        <v>27079</v>
      </c>
      <c r="D211" t="s">
        <v>9</v>
      </c>
      <c r="E211">
        <f t="shared" si="18"/>
        <v>1974</v>
      </c>
      <c r="F211" t="str">
        <f t="shared" si="19"/>
        <v>M</v>
      </c>
      <c r="G211">
        <f t="shared" si="20"/>
        <v>42</v>
      </c>
      <c r="H211">
        <f t="shared" si="21"/>
        <v>1.5E-3</v>
      </c>
      <c r="I211" s="5">
        <f t="shared" si="22"/>
        <v>45</v>
      </c>
      <c r="J211" s="5">
        <f t="shared" si="23"/>
        <v>45</v>
      </c>
    </row>
    <row r="212" spans="1:10" x14ac:dyDescent="0.25">
      <c r="A212" t="s">
        <v>302</v>
      </c>
      <c r="B212" t="s">
        <v>303</v>
      </c>
      <c r="C212" s="2">
        <v>18053</v>
      </c>
      <c r="D212" t="s">
        <v>9</v>
      </c>
      <c r="E212">
        <f t="shared" si="18"/>
        <v>1949</v>
      </c>
      <c r="F212" t="str">
        <f t="shared" si="19"/>
        <v>M</v>
      </c>
      <c r="G212">
        <f t="shared" si="20"/>
        <v>67</v>
      </c>
      <c r="H212">
        <f t="shared" si="21"/>
        <v>1.1999999999999999E-3</v>
      </c>
      <c r="I212" s="5">
        <f t="shared" si="22"/>
        <v>36</v>
      </c>
      <c r="J212" s="5">
        <f t="shared" si="23"/>
        <v>85</v>
      </c>
    </row>
    <row r="213" spans="1:10" x14ac:dyDescent="0.25">
      <c r="A213" t="s">
        <v>304</v>
      </c>
      <c r="B213" t="s">
        <v>49</v>
      </c>
      <c r="C213" s="2">
        <v>27059</v>
      </c>
      <c r="D213" t="s">
        <v>12</v>
      </c>
      <c r="E213">
        <f t="shared" si="18"/>
        <v>1974</v>
      </c>
      <c r="F213" t="str">
        <f t="shared" si="19"/>
        <v>M</v>
      </c>
      <c r="G213">
        <f t="shared" si="20"/>
        <v>42</v>
      </c>
      <c r="H213">
        <f t="shared" si="21"/>
        <v>1.5E-3</v>
      </c>
      <c r="I213" s="5">
        <f t="shared" si="22"/>
        <v>45</v>
      </c>
      <c r="J213" s="5">
        <f t="shared" si="23"/>
        <v>45</v>
      </c>
    </row>
    <row r="214" spans="1:10" x14ac:dyDescent="0.25">
      <c r="A214" t="s">
        <v>305</v>
      </c>
      <c r="B214" t="s">
        <v>246</v>
      </c>
      <c r="C214" s="2">
        <v>31039</v>
      </c>
      <c r="D214" t="s">
        <v>6</v>
      </c>
      <c r="E214">
        <f t="shared" si="18"/>
        <v>1984</v>
      </c>
      <c r="F214" t="str">
        <f t="shared" si="19"/>
        <v>M</v>
      </c>
      <c r="G214">
        <f t="shared" si="20"/>
        <v>32</v>
      </c>
      <c r="H214">
        <f t="shared" si="21"/>
        <v>1.5E-3</v>
      </c>
      <c r="I214" s="5">
        <f t="shared" si="22"/>
        <v>45</v>
      </c>
      <c r="J214" s="5">
        <f t="shared" si="23"/>
        <v>45</v>
      </c>
    </row>
    <row r="215" spans="1:10" x14ac:dyDescent="0.25">
      <c r="A215" t="s">
        <v>306</v>
      </c>
      <c r="B215" t="s">
        <v>307</v>
      </c>
      <c r="C215" s="2">
        <v>34893</v>
      </c>
      <c r="D215" t="s">
        <v>12</v>
      </c>
      <c r="E215">
        <f t="shared" si="18"/>
        <v>1995</v>
      </c>
      <c r="F215" t="str">
        <f t="shared" si="19"/>
        <v>M</v>
      </c>
      <c r="G215">
        <f t="shared" si="20"/>
        <v>21</v>
      </c>
      <c r="H215">
        <f t="shared" si="21"/>
        <v>1E-3</v>
      </c>
      <c r="I215" s="5">
        <f t="shared" si="22"/>
        <v>30</v>
      </c>
      <c r="J215" s="5">
        <f t="shared" si="23"/>
        <v>30</v>
      </c>
    </row>
    <row r="216" spans="1:10" x14ac:dyDescent="0.25">
      <c r="A216" t="s">
        <v>308</v>
      </c>
      <c r="B216" t="s">
        <v>307</v>
      </c>
      <c r="C216" s="2">
        <v>22101</v>
      </c>
      <c r="D216" t="s">
        <v>6</v>
      </c>
      <c r="E216">
        <f t="shared" si="18"/>
        <v>1960</v>
      </c>
      <c r="F216" t="str">
        <f t="shared" si="19"/>
        <v>M</v>
      </c>
      <c r="G216">
        <f t="shared" si="20"/>
        <v>56</v>
      </c>
      <c r="H216">
        <f t="shared" si="21"/>
        <v>1.1999999999999999E-3</v>
      </c>
      <c r="I216" s="5">
        <f t="shared" si="22"/>
        <v>36</v>
      </c>
      <c r="J216" s="5">
        <f t="shared" si="23"/>
        <v>36</v>
      </c>
    </row>
    <row r="217" spans="1:10" x14ac:dyDescent="0.25">
      <c r="A217" t="s">
        <v>309</v>
      </c>
      <c r="B217" t="s">
        <v>177</v>
      </c>
      <c r="C217" s="2">
        <v>16267</v>
      </c>
      <c r="D217" t="s">
        <v>12</v>
      </c>
      <c r="E217">
        <f t="shared" si="18"/>
        <v>1944</v>
      </c>
      <c r="F217" t="str">
        <f t="shared" si="19"/>
        <v>K</v>
      </c>
      <c r="G217">
        <f t="shared" si="20"/>
        <v>72</v>
      </c>
      <c r="H217">
        <f t="shared" si="21"/>
        <v>1.1999999999999999E-3</v>
      </c>
      <c r="I217" s="5">
        <f t="shared" si="22"/>
        <v>30</v>
      </c>
      <c r="J217" s="5">
        <f t="shared" si="23"/>
        <v>79</v>
      </c>
    </row>
    <row r="218" spans="1:10" x14ac:dyDescent="0.25">
      <c r="A218" t="s">
        <v>310</v>
      </c>
      <c r="B218" t="s">
        <v>45</v>
      </c>
      <c r="C218" s="2">
        <v>32103</v>
      </c>
      <c r="D218" t="s">
        <v>12</v>
      </c>
      <c r="E218">
        <f t="shared" si="18"/>
        <v>1987</v>
      </c>
      <c r="F218" t="str">
        <f t="shared" si="19"/>
        <v>K</v>
      </c>
      <c r="G218">
        <f t="shared" si="20"/>
        <v>29</v>
      </c>
      <c r="H218">
        <f t="shared" si="21"/>
        <v>1E-3</v>
      </c>
      <c r="I218" s="5">
        <f t="shared" si="22"/>
        <v>25</v>
      </c>
      <c r="J218" s="5">
        <f t="shared" si="23"/>
        <v>25</v>
      </c>
    </row>
    <row r="219" spans="1:10" x14ac:dyDescent="0.25">
      <c r="A219" t="s">
        <v>311</v>
      </c>
      <c r="B219" t="s">
        <v>248</v>
      </c>
      <c r="C219" s="2">
        <v>25996</v>
      </c>
      <c r="D219" t="s">
        <v>9</v>
      </c>
      <c r="E219">
        <f t="shared" si="18"/>
        <v>1971</v>
      </c>
      <c r="F219" t="str">
        <f t="shared" si="19"/>
        <v>K</v>
      </c>
      <c r="G219">
        <f t="shared" si="20"/>
        <v>45</v>
      </c>
      <c r="H219">
        <f t="shared" si="21"/>
        <v>1.5E-3</v>
      </c>
      <c r="I219" s="5">
        <f t="shared" si="22"/>
        <v>37.5</v>
      </c>
      <c r="J219" s="5">
        <f t="shared" si="23"/>
        <v>37.5</v>
      </c>
    </row>
    <row r="220" spans="1:10" x14ac:dyDescent="0.25">
      <c r="A220" t="s">
        <v>312</v>
      </c>
      <c r="B220" t="s">
        <v>134</v>
      </c>
      <c r="C220" s="2">
        <v>33040</v>
      </c>
      <c r="D220" t="s">
        <v>12</v>
      </c>
      <c r="E220">
        <f t="shared" si="18"/>
        <v>1990</v>
      </c>
      <c r="F220" t="str">
        <f t="shared" si="19"/>
        <v>K</v>
      </c>
      <c r="G220">
        <f t="shared" si="20"/>
        <v>26</v>
      </c>
      <c r="H220">
        <f t="shared" si="21"/>
        <v>1E-3</v>
      </c>
      <c r="I220" s="5">
        <f t="shared" si="22"/>
        <v>25</v>
      </c>
      <c r="J220" s="5">
        <f t="shared" si="23"/>
        <v>25</v>
      </c>
    </row>
    <row r="221" spans="1:10" x14ac:dyDescent="0.25">
      <c r="A221" t="s">
        <v>313</v>
      </c>
      <c r="B221" t="s">
        <v>20</v>
      </c>
      <c r="C221" s="2">
        <v>30671</v>
      </c>
      <c r="D221" t="s">
        <v>9</v>
      </c>
      <c r="E221">
        <f t="shared" si="18"/>
        <v>1983</v>
      </c>
      <c r="F221" t="str">
        <f t="shared" si="19"/>
        <v>K</v>
      </c>
      <c r="G221">
        <f t="shared" si="20"/>
        <v>33</v>
      </c>
      <c r="H221">
        <f t="shared" si="21"/>
        <v>1.5E-3</v>
      </c>
      <c r="I221" s="5">
        <f t="shared" si="22"/>
        <v>37.5</v>
      </c>
      <c r="J221" s="5">
        <f t="shared" si="23"/>
        <v>37.5</v>
      </c>
    </row>
    <row r="222" spans="1:10" x14ac:dyDescent="0.25">
      <c r="A222" t="s">
        <v>314</v>
      </c>
      <c r="B222" t="s">
        <v>37</v>
      </c>
      <c r="C222" s="2">
        <v>25243</v>
      </c>
      <c r="D222" t="s">
        <v>12</v>
      </c>
      <c r="E222">
        <f t="shared" si="18"/>
        <v>1969</v>
      </c>
      <c r="F222" t="str">
        <f t="shared" si="19"/>
        <v>K</v>
      </c>
      <c r="G222">
        <f t="shared" si="20"/>
        <v>47</v>
      </c>
      <c r="H222">
        <f t="shared" si="21"/>
        <v>1.1999999999999999E-3</v>
      </c>
      <c r="I222" s="5">
        <f t="shared" si="22"/>
        <v>30</v>
      </c>
      <c r="J222" s="5">
        <f t="shared" si="23"/>
        <v>30</v>
      </c>
    </row>
    <row r="223" spans="1:10" x14ac:dyDescent="0.25">
      <c r="A223" t="s">
        <v>315</v>
      </c>
      <c r="B223" t="s">
        <v>20</v>
      </c>
      <c r="C223" s="2">
        <v>27639</v>
      </c>
      <c r="D223" t="s">
        <v>12</v>
      </c>
      <c r="E223">
        <f t="shared" si="18"/>
        <v>1975</v>
      </c>
      <c r="F223" t="str">
        <f t="shared" si="19"/>
        <v>K</v>
      </c>
      <c r="G223">
        <f t="shared" si="20"/>
        <v>41</v>
      </c>
      <c r="H223">
        <f t="shared" si="21"/>
        <v>1.5E-3</v>
      </c>
      <c r="I223" s="5">
        <f t="shared" si="22"/>
        <v>37.5</v>
      </c>
      <c r="J223" s="5">
        <f t="shared" si="23"/>
        <v>37.5</v>
      </c>
    </row>
    <row r="224" spans="1:10" x14ac:dyDescent="0.25">
      <c r="A224" t="s">
        <v>316</v>
      </c>
      <c r="B224" t="s">
        <v>169</v>
      </c>
      <c r="C224" s="2">
        <v>25644</v>
      </c>
      <c r="D224" t="s">
        <v>12</v>
      </c>
      <c r="E224">
        <f t="shared" si="18"/>
        <v>1970</v>
      </c>
      <c r="F224" t="str">
        <f t="shared" si="19"/>
        <v>M</v>
      </c>
      <c r="G224">
        <f t="shared" si="20"/>
        <v>46</v>
      </c>
      <c r="H224">
        <f t="shared" si="21"/>
        <v>1.1999999999999999E-3</v>
      </c>
      <c r="I224" s="5">
        <f t="shared" si="22"/>
        <v>36</v>
      </c>
      <c r="J224" s="5">
        <f t="shared" si="23"/>
        <v>36</v>
      </c>
    </row>
    <row r="225" spans="1:10" x14ac:dyDescent="0.25">
      <c r="A225" t="s">
        <v>317</v>
      </c>
      <c r="B225" t="s">
        <v>318</v>
      </c>
      <c r="C225" s="2">
        <v>27683</v>
      </c>
      <c r="D225" t="s">
        <v>6</v>
      </c>
      <c r="E225">
        <f t="shared" si="18"/>
        <v>1975</v>
      </c>
      <c r="F225" t="str">
        <f t="shared" si="19"/>
        <v>K</v>
      </c>
      <c r="G225">
        <f t="shared" si="20"/>
        <v>41</v>
      </c>
      <c r="H225">
        <f t="shared" si="21"/>
        <v>1.5E-3</v>
      </c>
      <c r="I225" s="5">
        <f t="shared" si="22"/>
        <v>37.5</v>
      </c>
      <c r="J225" s="5">
        <f t="shared" si="23"/>
        <v>37.5</v>
      </c>
    </row>
    <row r="226" spans="1:10" x14ac:dyDescent="0.25">
      <c r="A226" t="s">
        <v>174</v>
      </c>
      <c r="B226" t="s">
        <v>319</v>
      </c>
      <c r="C226" s="2">
        <v>32765</v>
      </c>
      <c r="D226" t="s">
        <v>9</v>
      </c>
      <c r="E226">
        <f t="shared" si="18"/>
        <v>1989</v>
      </c>
      <c r="F226" t="str">
        <f t="shared" si="19"/>
        <v>K</v>
      </c>
      <c r="G226">
        <f t="shared" si="20"/>
        <v>27</v>
      </c>
      <c r="H226">
        <f t="shared" si="21"/>
        <v>1E-3</v>
      </c>
      <c r="I226" s="5">
        <f t="shared" si="22"/>
        <v>25</v>
      </c>
      <c r="J226" s="5">
        <f t="shared" si="23"/>
        <v>25</v>
      </c>
    </row>
    <row r="227" spans="1:10" x14ac:dyDescent="0.25">
      <c r="A227" t="s">
        <v>243</v>
      </c>
      <c r="B227" t="s">
        <v>121</v>
      </c>
      <c r="C227" s="2">
        <v>26380</v>
      </c>
      <c r="D227" t="s">
        <v>9</v>
      </c>
      <c r="E227">
        <f t="shared" si="18"/>
        <v>1972</v>
      </c>
      <c r="F227" t="str">
        <f t="shared" si="19"/>
        <v>K</v>
      </c>
      <c r="G227">
        <f t="shared" si="20"/>
        <v>44</v>
      </c>
      <c r="H227">
        <f t="shared" si="21"/>
        <v>1.5E-3</v>
      </c>
      <c r="I227" s="5">
        <f t="shared" si="22"/>
        <v>37.5</v>
      </c>
      <c r="J227" s="5">
        <f t="shared" si="23"/>
        <v>37.5</v>
      </c>
    </row>
    <row r="228" spans="1:10" x14ac:dyDescent="0.25">
      <c r="A228" t="s">
        <v>320</v>
      </c>
      <c r="B228" t="s">
        <v>81</v>
      </c>
      <c r="C228" s="2">
        <v>21508</v>
      </c>
      <c r="D228" t="s">
        <v>6</v>
      </c>
      <c r="E228">
        <f t="shared" si="18"/>
        <v>1958</v>
      </c>
      <c r="F228" t="str">
        <f t="shared" si="19"/>
        <v>K</v>
      </c>
      <c r="G228">
        <f t="shared" si="20"/>
        <v>58</v>
      </c>
      <c r="H228">
        <f t="shared" si="21"/>
        <v>1.1999999999999999E-3</v>
      </c>
      <c r="I228" s="5">
        <f t="shared" si="22"/>
        <v>30</v>
      </c>
      <c r="J228" s="5">
        <f t="shared" si="23"/>
        <v>30</v>
      </c>
    </row>
    <row r="229" spans="1:10" x14ac:dyDescent="0.25">
      <c r="A229" t="s">
        <v>321</v>
      </c>
      <c r="B229" t="s">
        <v>11</v>
      </c>
      <c r="C229" s="2">
        <v>32790</v>
      </c>
      <c r="D229" t="s">
        <v>6</v>
      </c>
      <c r="E229">
        <f t="shared" si="18"/>
        <v>1989</v>
      </c>
      <c r="F229" t="str">
        <f t="shared" si="19"/>
        <v>K</v>
      </c>
      <c r="G229">
        <f t="shared" si="20"/>
        <v>27</v>
      </c>
      <c r="H229">
        <f t="shared" si="21"/>
        <v>1E-3</v>
      </c>
      <c r="I229" s="5">
        <f t="shared" si="22"/>
        <v>25</v>
      </c>
      <c r="J229" s="5">
        <f t="shared" si="23"/>
        <v>25</v>
      </c>
    </row>
    <row r="230" spans="1:10" x14ac:dyDescent="0.25">
      <c r="A230" t="s">
        <v>164</v>
      </c>
      <c r="B230" t="s">
        <v>322</v>
      </c>
      <c r="C230" s="2">
        <v>24303</v>
      </c>
      <c r="D230" t="s">
        <v>6</v>
      </c>
      <c r="E230">
        <f t="shared" si="18"/>
        <v>1966</v>
      </c>
      <c r="F230" t="str">
        <f t="shared" si="19"/>
        <v>K</v>
      </c>
      <c r="G230">
        <f t="shared" si="20"/>
        <v>50</v>
      </c>
      <c r="H230">
        <f t="shared" si="21"/>
        <v>1.1999999999999999E-3</v>
      </c>
      <c r="I230" s="5">
        <f t="shared" si="22"/>
        <v>30</v>
      </c>
      <c r="J230" s="5">
        <f t="shared" si="23"/>
        <v>30</v>
      </c>
    </row>
    <row r="231" spans="1:10" x14ac:dyDescent="0.25">
      <c r="A231" t="s">
        <v>323</v>
      </c>
      <c r="B231" t="s">
        <v>300</v>
      </c>
      <c r="C231" s="2">
        <v>30747</v>
      </c>
      <c r="D231" t="s">
        <v>9</v>
      </c>
      <c r="E231">
        <f t="shared" si="18"/>
        <v>1984</v>
      </c>
      <c r="F231" t="str">
        <f t="shared" si="19"/>
        <v>K</v>
      </c>
      <c r="G231">
        <f t="shared" si="20"/>
        <v>32</v>
      </c>
      <c r="H231">
        <f t="shared" si="21"/>
        <v>1.5E-3</v>
      </c>
      <c r="I231" s="5">
        <f t="shared" si="22"/>
        <v>37.5</v>
      </c>
      <c r="J231" s="5">
        <f t="shared" si="23"/>
        <v>37.5</v>
      </c>
    </row>
    <row r="232" spans="1:10" x14ac:dyDescent="0.25">
      <c r="A232" t="s">
        <v>324</v>
      </c>
      <c r="B232" t="s">
        <v>49</v>
      </c>
      <c r="C232" s="2">
        <v>19853</v>
      </c>
      <c r="D232" t="s">
        <v>12</v>
      </c>
      <c r="E232">
        <f t="shared" si="18"/>
        <v>1954</v>
      </c>
      <c r="F232" t="str">
        <f t="shared" si="19"/>
        <v>M</v>
      </c>
      <c r="G232">
        <f t="shared" si="20"/>
        <v>62</v>
      </c>
      <c r="H232">
        <f t="shared" si="21"/>
        <v>1.1999999999999999E-3</v>
      </c>
      <c r="I232" s="5">
        <f t="shared" si="22"/>
        <v>36</v>
      </c>
      <c r="J232" s="5">
        <f t="shared" si="23"/>
        <v>85</v>
      </c>
    </row>
    <row r="233" spans="1:10" x14ac:dyDescent="0.25">
      <c r="A233" t="s">
        <v>325</v>
      </c>
      <c r="B233" t="s">
        <v>20</v>
      </c>
      <c r="C233" s="2">
        <v>32147</v>
      </c>
      <c r="D233" t="s">
        <v>12</v>
      </c>
      <c r="E233">
        <f t="shared" si="18"/>
        <v>1988</v>
      </c>
      <c r="F233" t="str">
        <f t="shared" si="19"/>
        <v>K</v>
      </c>
      <c r="G233">
        <f t="shared" si="20"/>
        <v>28</v>
      </c>
      <c r="H233">
        <f t="shared" si="21"/>
        <v>1E-3</v>
      </c>
      <c r="I233" s="5">
        <f t="shared" si="22"/>
        <v>25</v>
      </c>
      <c r="J233" s="5">
        <f t="shared" si="23"/>
        <v>25</v>
      </c>
    </row>
    <row r="234" spans="1:10" x14ac:dyDescent="0.25">
      <c r="A234" t="s">
        <v>326</v>
      </c>
      <c r="B234" t="s">
        <v>327</v>
      </c>
      <c r="C234" s="2">
        <v>17904</v>
      </c>
      <c r="D234" t="s">
        <v>12</v>
      </c>
      <c r="E234">
        <f t="shared" si="18"/>
        <v>1949</v>
      </c>
      <c r="F234" t="str">
        <f t="shared" si="19"/>
        <v>M</v>
      </c>
      <c r="G234">
        <f t="shared" si="20"/>
        <v>67</v>
      </c>
      <c r="H234">
        <f t="shared" si="21"/>
        <v>1.1999999999999999E-3</v>
      </c>
      <c r="I234" s="5">
        <f t="shared" si="22"/>
        <v>36</v>
      </c>
      <c r="J234" s="5">
        <f t="shared" si="23"/>
        <v>85</v>
      </c>
    </row>
    <row r="235" spans="1:10" x14ac:dyDescent="0.25">
      <c r="A235" t="s">
        <v>328</v>
      </c>
      <c r="B235" t="s">
        <v>157</v>
      </c>
      <c r="C235" s="2">
        <v>20057</v>
      </c>
      <c r="D235" t="s">
        <v>12</v>
      </c>
      <c r="E235">
        <f t="shared" si="18"/>
        <v>1954</v>
      </c>
      <c r="F235" t="str">
        <f t="shared" si="19"/>
        <v>K</v>
      </c>
      <c r="G235">
        <f t="shared" si="20"/>
        <v>62</v>
      </c>
      <c r="H235">
        <f t="shared" si="21"/>
        <v>1.1999999999999999E-3</v>
      </c>
      <c r="I235" s="5">
        <f t="shared" si="22"/>
        <v>30</v>
      </c>
      <c r="J235" s="5">
        <f t="shared" si="23"/>
        <v>79</v>
      </c>
    </row>
    <row r="236" spans="1:10" x14ac:dyDescent="0.25">
      <c r="A236" t="s">
        <v>329</v>
      </c>
      <c r="B236" t="s">
        <v>146</v>
      </c>
      <c r="C236" s="2">
        <v>30863</v>
      </c>
      <c r="D236" t="s">
        <v>9</v>
      </c>
      <c r="E236">
        <f t="shared" si="18"/>
        <v>1984</v>
      </c>
      <c r="F236" t="str">
        <f t="shared" si="19"/>
        <v>M</v>
      </c>
      <c r="G236">
        <f t="shared" si="20"/>
        <v>32</v>
      </c>
      <c r="H236">
        <f t="shared" si="21"/>
        <v>1.5E-3</v>
      </c>
      <c r="I236" s="5">
        <f t="shared" si="22"/>
        <v>45</v>
      </c>
      <c r="J236" s="5">
        <f t="shared" si="23"/>
        <v>45</v>
      </c>
    </row>
    <row r="237" spans="1:10" x14ac:dyDescent="0.25">
      <c r="A237" t="s">
        <v>330</v>
      </c>
      <c r="B237" t="s">
        <v>139</v>
      </c>
      <c r="C237" s="2">
        <v>22435</v>
      </c>
      <c r="D237" t="s">
        <v>6</v>
      </c>
      <c r="E237">
        <f t="shared" si="18"/>
        <v>1961</v>
      </c>
      <c r="F237" t="str">
        <f t="shared" si="19"/>
        <v>M</v>
      </c>
      <c r="G237">
        <f t="shared" si="20"/>
        <v>55</v>
      </c>
      <c r="H237">
        <f t="shared" si="21"/>
        <v>1.1999999999999999E-3</v>
      </c>
      <c r="I237" s="5">
        <f t="shared" si="22"/>
        <v>36</v>
      </c>
      <c r="J237" s="5">
        <f t="shared" si="23"/>
        <v>36</v>
      </c>
    </row>
    <row r="238" spans="1:10" x14ac:dyDescent="0.25">
      <c r="A238" t="s">
        <v>130</v>
      </c>
      <c r="B238" t="s">
        <v>84</v>
      </c>
      <c r="C238" s="2">
        <v>17048</v>
      </c>
      <c r="D238" t="s">
        <v>12</v>
      </c>
      <c r="E238">
        <f t="shared" si="18"/>
        <v>1946</v>
      </c>
      <c r="F238" t="str">
        <f t="shared" si="19"/>
        <v>K</v>
      </c>
      <c r="G238">
        <f t="shared" si="20"/>
        <v>70</v>
      </c>
      <c r="H238">
        <f t="shared" si="21"/>
        <v>1.1999999999999999E-3</v>
      </c>
      <c r="I238" s="5">
        <f t="shared" si="22"/>
        <v>30</v>
      </c>
      <c r="J238" s="5">
        <f t="shared" si="23"/>
        <v>79</v>
      </c>
    </row>
    <row r="239" spans="1:10" x14ac:dyDescent="0.25">
      <c r="A239" t="s">
        <v>331</v>
      </c>
      <c r="B239" t="s">
        <v>332</v>
      </c>
      <c r="C239" s="2">
        <v>24732</v>
      </c>
      <c r="D239" t="s">
        <v>6</v>
      </c>
      <c r="E239">
        <f t="shared" si="18"/>
        <v>1967</v>
      </c>
      <c r="F239" t="str">
        <f t="shared" si="19"/>
        <v>M</v>
      </c>
      <c r="G239">
        <f t="shared" si="20"/>
        <v>49</v>
      </c>
      <c r="H239">
        <f t="shared" si="21"/>
        <v>1.1999999999999999E-3</v>
      </c>
      <c r="I239" s="5">
        <f t="shared" si="22"/>
        <v>36</v>
      </c>
      <c r="J239" s="5">
        <f t="shared" si="23"/>
        <v>36</v>
      </c>
    </row>
    <row r="240" spans="1:10" x14ac:dyDescent="0.25">
      <c r="A240" t="s">
        <v>333</v>
      </c>
      <c r="B240" t="s">
        <v>11</v>
      </c>
      <c r="C240" s="2">
        <v>18589</v>
      </c>
      <c r="D240" t="s">
        <v>6</v>
      </c>
      <c r="E240">
        <f t="shared" si="18"/>
        <v>1950</v>
      </c>
      <c r="F240" t="str">
        <f t="shared" si="19"/>
        <v>K</v>
      </c>
      <c r="G240">
        <f t="shared" si="20"/>
        <v>66</v>
      </c>
      <c r="H240">
        <f t="shared" si="21"/>
        <v>1.1999999999999999E-3</v>
      </c>
      <c r="I240" s="5">
        <f t="shared" si="22"/>
        <v>30</v>
      </c>
      <c r="J240" s="5">
        <f t="shared" si="23"/>
        <v>79</v>
      </c>
    </row>
    <row r="241" spans="1:10" x14ac:dyDescent="0.25">
      <c r="A241" t="s">
        <v>334</v>
      </c>
      <c r="B241" t="s">
        <v>49</v>
      </c>
      <c r="C241" s="2">
        <v>20727</v>
      </c>
      <c r="D241" t="s">
        <v>12</v>
      </c>
      <c r="E241">
        <f t="shared" si="18"/>
        <v>1956</v>
      </c>
      <c r="F241" t="str">
        <f t="shared" si="19"/>
        <v>M</v>
      </c>
      <c r="G241">
        <f t="shared" si="20"/>
        <v>60</v>
      </c>
      <c r="H241">
        <f t="shared" si="21"/>
        <v>1.1999999999999999E-3</v>
      </c>
      <c r="I241" s="5">
        <f t="shared" si="22"/>
        <v>36</v>
      </c>
      <c r="J241" s="5">
        <f t="shared" si="23"/>
        <v>36</v>
      </c>
    </row>
    <row r="242" spans="1:10" x14ac:dyDescent="0.25">
      <c r="A242" t="s">
        <v>335</v>
      </c>
      <c r="B242" t="s">
        <v>114</v>
      </c>
      <c r="C242" s="2">
        <v>23401</v>
      </c>
      <c r="D242" t="s">
        <v>6</v>
      </c>
      <c r="E242">
        <f t="shared" si="18"/>
        <v>1964</v>
      </c>
      <c r="F242" t="str">
        <f t="shared" si="19"/>
        <v>M</v>
      </c>
      <c r="G242">
        <f t="shared" si="20"/>
        <v>52</v>
      </c>
      <c r="H242">
        <f t="shared" si="21"/>
        <v>1.1999999999999999E-3</v>
      </c>
      <c r="I242" s="5">
        <f t="shared" si="22"/>
        <v>36</v>
      </c>
      <c r="J242" s="5">
        <f t="shared" si="23"/>
        <v>36</v>
      </c>
    </row>
    <row r="243" spans="1:10" x14ac:dyDescent="0.25">
      <c r="A243" t="s">
        <v>336</v>
      </c>
      <c r="B243" t="s">
        <v>337</v>
      </c>
      <c r="C243" s="2">
        <v>17084</v>
      </c>
      <c r="D243" t="s">
        <v>6</v>
      </c>
      <c r="E243">
        <f t="shared" si="18"/>
        <v>1946</v>
      </c>
      <c r="F243" t="str">
        <f t="shared" si="19"/>
        <v>K</v>
      </c>
      <c r="G243">
        <f t="shared" si="20"/>
        <v>70</v>
      </c>
      <c r="H243">
        <f t="shared" si="21"/>
        <v>1.1999999999999999E-3</v>
      </c>
      <c r="I243" s="5">
        <f t="shared" si="22"/>
        <v>30</v>
      </c>
      <c r="J243" s="5">
        <f t="shared" si="23"/>
        <v>79</v>
      </c>
    </row>
    <row r="244" spans="1:10" x14ac:dyDescent="0.25">
      <c r="A244" t="s">
        <v>338</v>
      </c>
      <c r="B244" t="s">
        <v>8</v>
      </c>
      <c r="C244" s="2">
        <v>30481</v>
      </c>
      <c r="D244" t="s">
        <v>12</v>
      </c>
      <c r="E244">
        <f t="shared" si="18"/>
        <v>1983</v>
      </c>
      <c r="F244" t="str">
        <f t="shared" si="19"/>
        <v>M</v>
      </c>
      <c r="G244">
        <f t="shared" si="20"/>
        <v>33</v>
      </c>
      <c r="H244">
        <f t="shared" si="21"/>
        <v>1.5E-3</v>
      </c>
      <c r="I244" s="5">
        <f t="shared" si="22"/>
        <v>45</v>
      </c>
      <c r="J244" s="5">
        <f t="shared" si="23"/>
        <v>45</v>
      </c>
    </row>
    <row r="245" spans="1:10" x14ac:dyDescent="0.25">
      <c r="A245" t="s">
        <v>339</v>
      </c>
      <c r="B245" t="s">
        <v>20</v>
      </c>
      <c r="C245" s="2">
        <v>20651</v>
      </c>
      <c r="D245" t="s">
        <v>12</v>
      </c>
      <c r="E245">
        <f t="shared" si="18"/>
        <v>1956</v>
      </c>
      <c r="F245" t="str">
        <f t="shared" si="19"/>
        <v>K</v>
      </c>
      <c r="G245">
        <f t="shared" si="20"/>
        <v>60</v>
      </c>
      <c r="H245">
        <f t="shared" si="21"/>
        <v>1.1999999999999999E-3</v>
      </c>
      <c r="I245" s="5">
        <f t="shared" si="22"/>
        <v>30</v>
      </c>
      <c r="J245" s="5">
        <f t="shared" si="23"/>
        <v>30</v>
      </c>
    </row>
    <row r="246" spans="1:10" x14ac:dyDescent="0.25">
      <c r="A246" t="s">
        <v>340</v>
      </c>
      <c r="B246" t="s">
        <v>185</v>
      </c>
      <c r="C246" s="2">
        <v>32580</v>
      </c>
      <c r="D246" t="s">
        <v>12</v>
      </c>
      <c r="E246">
        <f t="shared" si="18"/>
        <v>1989</v>
      </c>
      <c r="F246" t="str">
        <f t="shared" si="19"/>
        <v>K</v>
      </c>
      <c r="G246">
        <f t="shared" si="20"/>
        <v>27</v>
      </c>
      <c r="H246">
        <f t="shared" si="21"/>
        <v>1E-3</v>
      </c>
      <c r="I246" s="5">
        <f t="shared" si="22"/>
        <v>25</v>
      </c>
      <c r="J246" s="5">
        <f t="shared" si="23"/>
        <v>25</v>
      </c>
    </row>
    <row r="247" spans="1:10" x14ac:dyDescent="0.25">
      <c r="A247" t="s">
        <v>341</v>
      </c>
      <c r="B247" t="s">
        <v>139</v>
      </c>
      <c r="C247" s="2">
        <v>18233</v>
      </c>
      <c r="D247" t="s">
        <v>12</v>
      </c>
      <c r="E247">
        <f t="shared" si="18"/>
        <v>1949</v>
      </c>
      <c r="F247" t="str">
        <f t="shared" si="19"/>
        <v>M</v>
      </c>
      <c r="G247">
        <f t="shared" si="20"/>
        <v>67</v>
      </c>
      <c r="H247">
        <f t="shared" si="21"/>
        <v>1.1999999999999999E-3</v>
      </c>
      <c r="I247" s="5">
        <f t="shared" si="22"/>
        <v>36</v>
      </c>
      <c r="J247" s="5">
        <f t="shared" si="23"/>
        <v>85</v>
      </c>
    </row>
    <row r="248" spans="1:10" x14ac:dyDescent="0.25">
      <c r="A248" t="s">
        <v>342</v>
      </c>
      <c r="B248" t="s">
        <v>177</v>
      </c>
      <c r="C248" s="2">
        <v>24225</v>
      </c>
      <c r="D248" t="s">
        <v>6</v>
      </c>
      <c r="E248">
        <f t="shared" si="18"/>
        <v>1966</v>
      </c>
      <c r="F248" t="str">
        <f t="shared" si="19"/>
        <v>K</v>
      </c>
      <c r="G248">
        <f t="shared" si="20"/>
        <v>50</v>
      </c>
      <c r="H248">
        <f t="shared" si="21"/>
        <v>1.1999999999999999E-3</v>
      </c>
      <c r="I248" s="5">
        <f t="shared" si="22"/>
        <v>30</v>
      </c>
      <c r="J248" s="5">
        <f t="shared" si="23"/>
        <v>30</v>
      </c>
    </row>
    <row r="249" spans="1:10" x14ac:dyDescent="0.25">
      <c r="A249" t="s">
        <v>343</v>
      </c>
      <c r="B249" t="s">
        <v>45</v>
      </c>
      <c r="C249" s="2">
        <v>27299</v>
      </c>
      <c r="D249" t="s">
        <v>6</v>
      </c>
      <c r="E249">
        <f t="shared" si="18"/>
        <v>1974</v>
      </c>
      <c r="F249" t="str">
        <f t="shared" si="19"/>
        <v>K</v>
      </c>
      <c r="G249">
        <f t="shared" si="20"/>
        <v>42</v>
      </c>
      <c r="H249">
        <f t="shared" si="21"/>
        <v>1.5E-3</v>
      </c>
      <c r="I249" s="5">
        <f t="shared" si="22"/>
        <v>37.5</v>
      </c>
      <c r="J249" s="5">
        <f t="shared" si="23"/>
        <v>37.5</v>
      </c>
    </row>
    <row r="250" spans="1:10" x14ac:dyDescent="0.25">
      <c r="A250" t="s">
        <v>344</v>
      </c>
      <c r="B250" t="s">
        <v>345</v>
      </c>
      <c r="C250" s="2">
        <v>18398</v>
      </c>
      <c r="D250" t="s">
        <v>12</v>
      </c>
      <c r="E250">
        <f t="shared" si="18"/>
        <v>1950</v>
      </c>
      <c r="F250" t="str">
        <f t="shared" si="19"/>
        <v>K</v>
      </c>
      <c r="G250">
        <f t="shared" si="20"/>
        <v>66</v>
      </c>
      <c r="H250">
        <f t="shared" si="21"/>
        <v>1.1999999999999999E-3</v>
      </c>
      <c r="I250" s="5">
        <f t="shared" si="22"/>
        <v>30</v>
      </c>
      <c r="J250" s="5">
        <f t="shared" si="23"/>
        <v>79</v>
      </c>
    </row>
    <row r="251" spans="1:10" x14ac:dyDescent="0.25">
      <c r="A251" t="s">
        <v>329</v>
      </c>
      <c r="B251" t="s">
        <v>194</v>
      </c>
      <c r="C251" s="2">
        <v>34400</v>
      </c>
      <c r="D251" t="s">
        <v>12</v>
      </c>
      <c r="E251">
        <f t="shared" si="18"/>
        <v>1994</v>
      </c>
      <c r="F251" t="str">
        <f t="shared" si="19"/>
        <v>K</v>
      </c>
      <c r="G251">
        <f t="shared" si="20"/>
        <v>22</v>
      </c>
      <c r="H251">
        <f t="shared" si="21"/>
        <v>1E-3</v>
      </c>
      <c r="I251" s="5">
        <f t="shared" si="22"/>
        <v>25</v>
      </c>
      <c r="J251" s="5">
        <f t="shared" si="23"/>
        <v>25</v>
      </c>
    </row>
    <row r="252" spans="1:10" x14ac:dyDescent="0.25">
      <c r="A252" t="s">
        <v>51</v>
      </c>
      <c r="B252" t="s">
        <v>346</v>
      </c>
      <c r="C252" s="2">
        <v>21513</v>
      </c>
      <c r="D252" t="s">
        <v>12</v>
      </c>
      <c r="E252">
        <f t="shared" si="18"/>
        <v>1958</v>
      </c>
      <c r="F252" t="str">
        <f t="shared" si="19"/>
        <v>K</v>
      </c>
      <c r="G252">
        <f t="shared" si="20"/>
        <v>58</v>
      </c>
      <c r="H252">
        <f t="shared" si="21"/>
        <v>1.1999999999999999E-3</v>
      </c>
      <c r="I252" s="5">
        <f t="shared" si="22"/>
        <v>30</v>
      </c>
      <c r="J252" s="5">
        <f t="shared" si="23"/>
        <v>30</v>
      </c>
    </row>
    <row r="253" spans="1:10" x14ac:dyDescent="0.25">
      <c r="A253" t="s">
        <v>347</v>
      </c>
      <c r="B253" t="s">
        <v>236</v>
      </c>
      <c r="C253" s="2">
        <v>31749</v>
      </c>
      <c r="D253" t="s">
        <v>6</v>
      </c>
      <c r="E253">
        <f t="shared" si="18"/>
        <v>1986</v>
      </c>
      <c r="F253" t="str">
        <f t="shared" si="19"/>
        <v>K</v>
      </c>
      <c r="G253">
        <f t="shared" si="20"/>
        <v>30</v>
      </c>
      <c r="H253">
        <f t="shared" si="21"/>
        <v>1E-3</v>
      </c>
      <c r="I253" s="5">
        <f t="shared" si="22"/>
        <v>25</v>
      </c>
      <c r="J253" s="5">
        <f t="shared" si="23"/>
        <v>25</v>
      </c>
    </row>
    <row r="254" spans="1:10" x14ac:dyDescent="0.25">
      <c r="A254" t="s">
        <v>348</v>
      </c>
      <c r="B254" t="s">
        <v>5</v>
      </c>
      <c r="C254" s="2">
        <v>34235</v>
      </c>
      <c r="D254" t="s">
        <v>6</v>
      </c>
      <c r="E254">
        <f t="shared" si="18"/>
        <v>1993</v>
      </c>
      <c r="F254" t="str">
        <f t="shared" si="19"/>
        <v>K</v>
      </c>
      <c r="G254">
        <f t="shared" si="20"/>
        <v>23</v>
      </c>
      <c r="H254">
        <f t="shared" si="21"/>
        <v>1E-3</v>
      </c>
      <c r="I254" s="5">
        <f t="shared" si="22"/>
        <v>25</v>
      </c>
      <c r="J254" s="5">
        <f t="shared" si="23"/>
        <v>25</v>
      </c>
    </row>
    <row r="255" spans="1:10" x14ac:dyDescent="0.25">
      <c r="A255" t="s">
        <v>349</v>
      </c>
      <c r="B255" t="s">
        <v>131</v>
      </c>
      <c r="C255" s="2">
        <v>19183</v>
      </c>
      <c r="D255" t="s">
        <v>9</v>
      </c>
      <c r="E255">
        <f t="shared" si="18"/>
        <v>1952</v>
      </c>
      <c r="F255" t="str">
        <f t="shared" si="19"/>
        <v>K</v>
      </c>
      <c r="G255">
        <f t="shared" si="20"/>
        <v>64</v>
      </c>
      <c r="H255">
        <f t="shared" si="21"/>
        <v>1.1999999999999999E-3</v>
      </c>
      <c r="I255" s="5">
        <f t="shared" si="22"/>
        <v>30</v>
      </c>
      <c r="J255" s="5">
        <f t="shared" si="23"/>
        <v>79</v>
      </c>
    </row>
    <row r="256" spans="1:10" x14ac:dyDescent="0.25">
      <c r="A256" t="s">
        <v>350</v>
      </c>
      <c r="B256" t="s">
        <v>8</v>
      </c>
      <c r="C256" s="2">
        <v>27424</v>
      </c>
      <c r="D256" t="s">
        <v>12</v>
      </c>
      <c r="E256">
        <f t="shared" si="18"/>
        <v>1975</v>
      </c>
      <c r="F256" t="str">
        <f t="shared" si="19"/>
        <v>M</v>
      </c>
      <c r="G256">
        <f t="shared" si="20"/>
        <v>41</v>
      </c>
      <c r="H256">
        <f t="shared" si="21"/>
        <v>1.5E-3</v>
      </c>
      <c r="I256" s="5">
        <f t="shared" si="22"/>
        <v>45</v>
      </c>
      <c r="J256" s="5">
        <f t="shared" si="23"/>
        <v>45</v>
      </c>
    </row>
    <row r="257" spans="1:10" x14ac:dyDescent="0.25">
      <c r="A257" t="s">
        <v>351</v>
      </c>
      <c r="B257" t="s">
        <v>152</v>
      </c>
      <c r="C257" s="2">
        <v>23665</v>
      </c>
      <c r="D257" t="s">
        <v>12</v>
      </c>
      <c r="E257">
        <f t="shared" si="18"/>
        <v>1964</v>
      </c>
      <c r="F257" t="str">
        <f t="shared" si="19"/>
        <v>M</v>
      </c>
      <c r="G257">
        <f t="shared" si="20"/>
        <v>52</v>
      </c>
      <c r="H257">
        <f t="shared" si="21"/>
        <v>1.1999999999999999E-3</v>
      </c>
      <c r="I257" s="5">
        <f t="shared" si="22"/>
        <v>36</v>
      </c>
      <c r="J257" s="5">
        <f t="shared" si="23"/>
        <v>36</v>
      </c>
    </row>
    <row r="258" spans="1:10" x14ac:dyDescent="0.25">
      <c r="A258" t="s">
        <v>352</v>
      </c>
      <c r="B258" t="s">
        <v>11</v>
      </c>
      <c r="C258" s="2">
        <v>17649</v>
      </c>
      <c r="D258" t="s">
        <v>6</v>
      </c>
      <c r="E258">
        <f t="shared" si="18"/>
        <v>1948</v>
      </c>
      <c r="F258" t="str">
        <f t="shared" si="19"/>
        <v>K</v>
      </c>
      <c r="G258">
        <f t="shared" si="20"/>
        <v>68</v>
      </c>
      <c r="H258">
        <f t="shared" si="21"/>
        <v>1.1999999999999999E-3</v>
      </c>
      <c r="I258" s="5">
        <f t="shared" si="22"/>
        <v>30</v>
      </c>
      <c r="J258" s="5">
        <f t="shared" si="23"/>
        <v>79</v>
      </c>
    </row>
    <row r="259" spans="1:10" x14ac:dyDescent="0.25">
      <c r="A259" t="s">
        <v>353</v>
      </c>
      <c r="B259" t="s">
        <v>354</v>
      </c>
      <c r="C259" s="2">
        <v>25530</v>
      </c>
      <c r="D259" t="s">
        <v>6</v>
      </c>
      <c r="E259">
        <f t="shared" ref="E259:E322" si="24">YEAR(C259)</f>
        <v>1969</v>
      </c>
      <c r="F259" t="str">
        <f t="shared" ref="F259:F322" si="25">IF(RIGHT(B259,1)="a","K","M")</f>
        <v>K</v>
      </c>
      <c r="G259">
        <f t="shared" ref="G259:G322" si="26">2016-E259</f>
        <v>47</v>
      </c>
      <c r="H259">
        <f t="shared" ref="H259:H322" si="27">IF(G259&lt;=30,$L$1, IF(G259&lt;=45,$L$2, $L$3))</f>
        <v>1.1999999999999999E-3</v>
      </c>
      <c r="I259" s="5">
        <f t="shared" ref="I259:I322" si="28">ROUNDUP(IF(F259="K",H259*$L$6,H259*$L$5),2)</f>
        <v>30</v>
      </c>
      <c r="J259" s="5">
        <f t="shared" ref="J259:J322" si="29">IF(G259&gt;60,I259+49,I259)</f>
        <v>30</v>
      </c>
    </row>
    <row r="260" spans="1:10" x14ac:dyDescent="0.25">
      <c r="A260" t="s">
        <v>355</v>
      </c>
      <c r="B260" t="s">
        <v>356</v>
      </c>
      <c r="C260" s="2">
        <v>34758</v>
      </c>
      <c r="D260" t="s">
        <v>9</v>
      </c>
      <c r="E260">
        <f t="shared" si="24"/>
        <v>1995</v>
      </c>
      <c r="F260" t="str">
        <f t="shared" si="25"/>
        <v>K</v>
      </c>
      <c r="G260">
        <f t="shared" si="26"/>
        <v>21</v>
      </c>
      <c r="H260">
        <f t="shared" si="27"/>
        <v>1E-3</v>
      </c>
      <c r="I260" s="5">
        <f t="shared" si="28"/>
        <v>25</v>
      </c>
      <c r="J260" s="5">
        <f t="shared" si="29"/>
        <v>25</v>
      </c>
    </row>
    <row r="261" spans="1:10" x14ac:dyDescent="0.25">
      <c r="A261" t="s">
        <v>19</v>
      </c>
      <c r="B261" t="s">
        <v>357</v>
      </c>
      <c r="C261" s="2">
        <v>17531</v>
      </c>
      <c r="D261" t="s">
        <v>12</v>
      </c>
      <c r="E261">
        <f t="shared" si="24"/>
        <v>1947</v>
      </c>
      <c r="F261" t="str">
        <f t="shared" si="25"/>
        <v>M</v>
      </c>
      <c r="G261">
        <f t="shared" si="26"/>
        <v>69</v>
      </c>
      <c r="H261">
        <f t="shared" si="27"/>
        <v>1.1999999999999999E-3</v>
      </c>
      <c r="I261" s="5">
        <f t="shared" si="28"/>
        <v>36</v>
      </c>
      <c r="J261" s="5">
        <f t="shared" si="29"/>
        <v>85</v>
      </c>
    </row>
    <row r="262" spans="1:10" x14ac:dyDescent="0.25">
      <c r="A262" t="s">
        <v>358</v>
      </c>
      <c r="B262" t="s">
        <v>8</v>
      </c>
      <c r="C262" s="2">
        <v>32482</v>
      </c>
      <c r="D262" t="s">
        <v>6</v>
      </c>
      <c r="E262">
        <f t="shared" si="24"/>
        <v>1988</v>
      </c>
      <c r="F262" t="str">
        <f t="shared" si="25"/>
        <v>M</v>
      </c>
      <c r="G262">
        <f t="shared" si="26"/>
        <v>28</v>
      </c>
      <c r="H262">
        <f t="shared" si="27"/>
        <v>1E-3</v>
      </c>
      <c r="I262" s="5">
        <f t="shared" si="28"/>
        <v>30</v>
      </c>
      <c r="J262" s="5">
        <f t="shared" si="29"/>
        <v>30</v>
      </c>
    </row>
    <row r="263" spans="1:10" x14ac:dyDescent="0.25">
      <c r="A263" t="s">
        <v>359</v>
      </c>
      <c r="B263" t="s">
        <v>246</v>
      </c>
      <c r="C263" s="2">
        <v>34533</v>
      </c>
      <c r="D263" t="s">
        <v>12</v>
      </c>
      <c r="E263">
        <f t="shared" si="24"/>
        <v>1994</v>
      </c>
      <c r="F263" t="str">
        <f t="shared" si="25"/>
        <v>M</v>
      </c>
      <c r="G263">
        <f t="shared" si="26"/>
        <v>22</v>
      </c>
      <c r="H263">
        <f t="shared" si="27"/>
        <v>1E-3</v>
      </c>
      <c r="I263" s="5">
        <f t="shared" si="28"/>
        <v>30</v>
      </c>
      <c r="J263" s="5">
        <f t="shared" si="29"/>
        <v>30</v>
      </c>
    </row>
    <row r="264" spans="1:10" x14ac:dyDescent="0.25">
      <c r="A264" t="s">
        <v>308</v>
      </c>
      <c r="B264" t="s">
        <v>79</v>
      </c>
      <c r="C264" s="2">
        <v>28491</v>
      </c>
      <c r="D264" t="s">
        <v>12</v>
      </c>
      <c r="E264">
        <f t="shared" si="24"/>
        <v>1978</v>
      </c>
      <c r="F264" t="str">
        <f t="shared" si="25"/>
        <v>K</v>
      </c>
      <c r="G264">
        <f t="shared" si="26"/>
        <v>38</v>
      </c>
      <c r="H264">
        <f t="shared" si="27"/>
        <v>1.5E-3</v>
      </c>
      <c r="I264" s="5">
        <f t="shared" si="28"/>
        <v>37.5</v>
      </c>
      <c r="J264" s="5">
        <f t="shared" si="29"/>
        <v>37.5</v>
      </c>
    </row>
    <row r="265" spans="1:10" x14ac:dyDescent="0.25">
      <c r="A265" t="s">
        <v>360</v>
      </c>
      <c r="B265" t="s">
        <v>361</v>
      </c>
      <c r="C265" s="2">
        <v>32689</v>
      </c>
      <c r="D265" t="s">
        <v>9</v>
      </c>
      <c r="E265">
        <f t="shared" si="24"/>
        <v>1989</v>
      </c>
      <c r="F265" t="str">
        <f t="shared" si="25"/>
        <v>K</v>
      </c>
      <c r="G265">
        <f t="shared" si="26"/>
        <v>27</v>
      </c>
      <c r="H265">
        <f t="shared" si="27"/>
        <v>1E-3</v>
      </c>
      <c r="I265" s="5">
        <f t="shared" si="28"/>
        <v>25</v>
      </c>
      <c r="J265" s="5">
        <f t="shared" si="29"/>
        <v>25</v>
      </c>
    </row>
    <row r="266" spans="1:10" x14ac:dyDescent="0.25">
      <c r="A266" t="s">
        <v>162</v>
      </c>
      <c r="B266" t="s">
        <v>362</v>
      </c>
      <c r="C266" s="2">
        <v>27112</v>
      </c>
      <c r="D266" t="s">
        <v>6</v>
      </c>
      <c r="E266">
        <f t="shared" si="24"/>
        <v>1974</v>
      </c>
      <c r="F266" t="str">
        <f t="shared" si="25"/>
        <v>K</v>
      </c>
      <c r="G266">
        <f t="shared" si="26"/>
        <v>42</v>
      </c>
      <c r="H266">
        <f t="shared" si="27"/>
        <v>1.5E-3</v>
      </c>
      <c r="I266" s="5">
        <f t="shared" si="28"/>
        <v>37.5</v>
      </c>
      <c r="J266" s="5">
        <f t="shared" si="29"/>
        <v>37.5</v>
      </c>
    </row>
    <row r="267" spans="1:10" x14ac:dyDescent="0.25">
      <c r="A267" t="s">
        <v>363</v>
      </c>
      <c r="B267" t="s">
        <v>16</v>
      </c>
      <c r="C267" s="2">
        <v>29259</v>
      </c>
      <c r="D267" t="s">
        <v>12</v>
      </c>
      <c r="E267">
        <f t="shared" si="24"/>
        <v>1980</v>
      </c>
      <c r="F267" t="str">
        <f t="shared" si="25"/>
        <v>K</v>
      </c>
      <c r="G267">
        <f t="shared" si="26"/>
        <v>36</v>
      </c>
      <c r="H267">
        <f t="shared" si="27"/>
        <v>1.5E-3</v>
      </c>
      <c r="I267" s="5">
        <f t="shared" si="28"/>
        <v>37.5</v>
      </c>
      <c r="J267" s="5">
        <f t="shared" si="29"/>
        <v>37.5</v>
      </c>
    </row>
    <row r="268" spans="1:10" x14ac:dyDescent="0.25">
      <c r="A268" t="s">
        <v>83</v>
      </c>
      <c r="B268" t="s">
        <v>123</v>
      </c>
      <c r="C268" s="2">
        <v>18437</v>
      </c>
      <c r="D268" t="s">
        <v>6</v>
      </c>
      <c r="E268">
        <f t="shared" si="24"/>
        <v>1950</v>
      </c>
      <c r="F268" t="str">
        <f t="shared" si="25"/>
        <v>K</v>
      </c>
      <c r="G268">
        <f t="shared" si="26"/>
        <v>66</v>
      </c>
      <c r="H268">
        <f t="shared" si="27"/>
        <v>1.1999999999999999E-3</v>
      </c>
      <c r="I268" s="5">
        <f t="shared" si="28"/>
        <v>30</v>
      </c>
      <c r="J268" s="5">
        <f t="shared" si="29"/>
        <v>79</v>
      </c>
    </row>
    <row r="269" spans="1:10" x14ac:dyDescent="0.25">
      <c r="A269" t="s">
        <v>364</v>
      </c>
      <c r="B269" t="s">
        <v>194</v>
      </c>
      <c r="C269" s="2">
        <v>34406</v>
      </c>
      <c r="D269" t="s">
        <v>12</v>
      </c>
      <c r="E269">
        <f t="shared" si="24"/>
        <v>1994</v>
      </c>
      <c r="F269" t="str">
        <f t="shared" si="25"/>
        <v>K</v>
      </c>
      <c r="G269">
        <f t="shared" si="26"/>
        <v>22</v>
      </c>
      <c r="H269">
        <f t="shared" si="27"/>
        <v>1E-3</v>
      </c>
      <c r="I269" s="5">
        <f t="shared" si="28"/>
        <v>25</v>
      </c>
      <c r="J269" s="5">
        <f t="shared" si="29"/>
        <v>25</v>
      </c>
    </row>
    <row r="270" spans="1:10" x14ac:dyDescent="0.25">
      <c r="A270" t="s">
        <v>365</v>
      </c>
      <c r="B270" t="s">
        <v>366</v>
      </c>
      <c r="C270" s="2">
        <v>26689</v>
      </c>
      <c r="D270" t="s">
        <v>12</v>
      </c>
      <c r="E270">
        <f t="shared" si="24"/>
        <v>1973</v>
      </c>
      <c r="F270" t="str">
        <f t="shared" si="25"/>
        <v>M</v>
      </c>
      <c r="G270">
        <f t="shared" si="26"/>
        <v>43</v>
      </c>
      <c r="H270">
        <f t="shared" si="27"/>
        <v>1.5E-3</v>
      </c>
      <c r="I270" s="5">
        <f t="shared" si="28"/>
        <v>45</v>
      </c>
      <c r="J270" s="5">
        <f t="shared" si="29"/>
        <v>45</v>
      </c>
    </row>
    <row r="271" spans="1:10" x14ac:dyDescent="0.25">
      <c r="A271" t="s">
        <v>174</v>
      </c>
      <c r="B271" t="s">
        <v>52</v>
      </c>
      <c r="C271" s="2">
        <v>24391</v>
      </c>
      <c r="D271" t="s">
        <v>6</v>
      </c>
      <c r="E271">
        <f t="shared" si="24"/>
        <v>1966</v>
      </c>
      <c r="F271" t="str">
        <f t="shared" si="25"/>
        <v>K</v>
      </c>
      <c r="G271">
        <f t="shared" si="26"/>
        <v>50</v>
      </c>
      <c r="H271">
        <f t="shared" si="27"/>
        <v>1.1999999999999999E-3</v>
      </c>
      <c r="I271" s="5">
        <f t="shared" si="28"/>
        <v>30</v>
      </c>
      <c r="J271" s="5">
        <f t="shared" si="29"/>
        <v>30</v>
      </c>
    </row>
    <row r="272" spans="1:10" x14ac:dyDescent="0.25">
      <c r="A272" t="s">
        <v>367</v>
      </c>
      <c r="B272" t="s">
        <v>368</v>
      </c>
      <c r="C272" s="2">
        <v>22010</v>
      </c>
      <c r="D272" t="s">
        <v>12</v>
      </c>
      <c r="E272">
        <f t="shared" si="24"/>
        <v>1960</v>
      </c>
      <c r="F272" t="str">
        <f t="shared" si="25"/>
        <v>K</v>
      </c>
      <c r="G272">
        <f t="shared" si="26"/>
        <v>56</v>
      </c>
      <c r="H272">
        <f t="shared" si="27"/>
        <v>1.1999999999999999E-3</v>
      </c>
      <c r="I272" s="5">
        <f t="shared" si="28"/>
        <v>30</v>
      </c>
      <c r="J272" s="5">
        <f t="shared" si="29"/>
        <v>30</v>
      </c>
    </row>
    <row r="273" spans="1:10" x14ac:dyDescent="0.25">
      <c r="A273" t="s">
        <v>369</v>
      </c>
      <c r="B273" t="s">
        <v>332</v>
      </c>
      <c r="C273" s="2">
        <v>17207</v>
      </c>
      <c r="D273" t="s">
        <v>9</v>
      </c>
      <c r="E273">
        <f t="shared" si="24"/>
        <v>1947</v>
      </c>
      <c r="F273" t="str">
        <f t="shared" si="25"/>
        <v>M</v>
      </c>
      <c r="G273">
        <f t="shared" si="26"/>
        <v>69</v>
      </c>
      <c r="H273">
        <f t="shared" si="27"/>
        <v>1.1999999999999999E-3</v>
      </c>
      <c r="I273" s="5">
        <f t="shared" si="28"/>
        <v>36</v>
      </c>
      <c r="J273" s="5">
        <f t="shared" si="29"/>
        <v>85</v>
      </c>
    </row>
    <row r="274" spans="1:10" x14ac:dyDescent="0.25">
      <c r="A274" t="s">
        <v>370</v>
      </c>
      <c r="B274" t="s">
        <v>160</v>
      </c>
      <c r="C274" s="2">
        <v>22547</v>
      </c>
      <c r="D274" t="s">
        <v>6</v>
      </c>
      <c r="E274">
        <f t="shared" si="24"/>
        <v>1961</v>
      </c>
      <c r="F274" t="str">
        <f t="shared" si="25"/>
        <v>M</v>
      </c>
      <c r="G274">
        <f t="shared" si="26"/>
        <v>55</v>
      </c>
      <c r="H274">
        <f t="shared" si="27"/>
        <v>1.1999999999999999E-3</v>
      </c>
      <c r="I274" s="5">
        <f t="shared" si="28"/>
        <v>36</v>
      </c>
      <c r="J274" s="5">
        <f t="shared" si="29"/>
        <v>36</v>
      </c>
    </row>
    <row r="275" spans="1:10" x14ac:dyDescent="0.25">
      <c r="A275" t="s">
        <v>371</v>
      </c>
      <c r="B275" t="s">
        <v>372</v>
      </c>
      <c r="C275" s="2">
        <v>20722</v>
      </c>
      <c r="D275" t="s">
        <v>12</v>
      </c>
      <c r="E275">
        <f t="shared" si="24"/>
        <v>1956</v>
      </c>
      <c r="F275" t="str">
        <f t="shared" si="25"/>
        <v>K</v>
      </c>
      <c r="G275">
        <f t="shared" si="26"/>
        <v>60</v>
      </c>
      <c r="H275">
        <f t="shared" si="27"/>
        <v>1.1999999999999999E-3</v>
      </c>
      <c r="I275" s="5">
        <f t="shared" si="28"/>
        <v>30</v>
      </c>
      <c r="J275" s="5">
        <f t="shared" si="29"/>
        <v>30</v>
      </c>
    </row>
    <row r="276" spans="1:10" x14ac:dyDescent="0.25">
      <c r="A276" t="s">
        <v>373</v>
      </c>
      <c r="B276" t="s">
        <v>29</v>
      </c>
      <c r="C276" s="2">
        <v>24900</v>
      </c>
      <c r="D276" t="s">
        <v>12</v>
      </c>
      <c r="E276">
        <f t="shared" si="24"/>
        <v>1968</v>
      </c>
      <c r="F276" t="str">
        <f t="shared" si="25"/>
        <v>M</v>
      </c>
      <c r="G276">
        <f t="shared" si="26"/>
        <v>48</v>
      </c>
      <c r="H276">
        <f t="shared" si="27"/>
        <v>1.1999999999999999E-3</v>
      </c>
      <c r="I276" s="5">
        <f t="shared" si="28"/>
        <v>36</v>
      </c>
      <c r="J276" s="5">
        <f t="shared" si="29"/>
        <v>36</v>
      </c>
    </row>
    <row r="277" spans="1:10" x14ac:dyDescent="0.25">
      <c r="A277" t="s">
        <v>374</v>
      </c>
      <c r="B277" t="s">
        <v>37</v>
      </c>
      <c r="C277" s="2">
        <v>20808</v>
      </c>
      <c r="D277" t="s">
        <v>12</v>
      </c>
      <c r="E277">
        <f t="shared" si="24"/>
        <v>1956</v>
      </c>
      <c r="F277" t="str">
        <f t="shared" si="25"/>
        <v>K</v>
      </c>
      <c r="G277">
        <f t="shared" si="26"/>
        <v>60</v>
      </c>
      <c r="H277">
        <f t="shared" si="27"/>
        <v>1.1999999999999999E-3</v>
      </c>
      <c r="I277" s="5">
        <f t="shared" si="28"/>
        <v>30</v>
      </c>
      <c r="J277" s="5">
        <f t="shared" si="29"/>
        <v>30</v>
      </c>
    </row>
    <row r="278" spans="1:10" x14ac:dyDescent="0.25">
      <c r="A278" t="s">
        <v>375</v>
      </c>
      <c r="B278" t="s">
        <v>131</v>
      </c>
      <c r="C278" s="2">
        <v>30235</v>
      </c>
      <c r="D278" t="s">
        <v>12</v>
      </c>
      <c r="E278">
        <f t="shared" si="24"/>
        <v>1982</v>
      </c>
      <c r="F278" t="str">
        <f t="shared" si="25"/>
        <v>K</v>
      </c>
      <c r="G278">
        <f t="shared" si="26"/>
        <v>34</v>
      </c>
      <c r="H278">
        <f t="shared" si="27"/>
        <v>1.5E-3</v>
      </c>
      <c r="I278" s="5">
        <f t="shared" si="28"/>
        <v>37.5</v>
      </c>
      <c r="J278" s="5">
        <f t="shared" si="29"/>
        <v>37.5</v>
      </c>
    </row>
    <row r="279" spans="1:10" x14ac:dyDescent="0.25">
      <c r="A279" t="s">
        <v>376</v>
      </c>
      <c r="B279" t="s">
        <v>257</v>
      </c>
      <c r="C279" s="2">
        <v>21221</v>
      </c>
      <c r="D279" t="s">
        <v>9</v>
      </c>
      <c r="E279">
        <f t="shared" si="24"/>
        <v>1958</v>
      </c>
      <c r="F279" t="str">
        <f t="shared" si="25"/>
        <v>M</v>
      </c>
      <c r="G279">
        <f t="shared" si="26"/>
        <v>58</v>
      </c>
      <c r="H279">
        <f t="shared" si="27"/>
        <v>1.1999999999999999E-3</v>
      </c>
      <c r="I279" s="5">
        <f t="shared" si="28"/>
        <v>36</v>
      </c>
      <c r="J279" s="5">
        <f t="shared" si="29"/>
        <v>36</v>
      </c>
    </row>
    <row r="280" spans="1:10" x14ac:dyDescent="0.25">
      <c r="A280" t="s">
        <v>377</v>
      </c>
      <c r="B280" t="s">
        <v>45</v>
      </c>
      <c r="C280" s="2">
        <v>20193</v>
      </c>
      <c r="D280" t="s">
        <v>6</v>
      </c>
      <c r="E280">
        <f t="shared" si="24"/>
        <v>1955</v>
      </c>
      <c r="F280" t="str">
        <f t="shared" si="25"/>
        <v>K</v>
      </c>
      <c r="G280">
        <f t="shared" si="26"/>
        <v>61</v>
      </c>
      <c r="H280">
        <f t="shared" si="27"/>
        <v>1.1999999999999999E-3</v>
      </c>
      <c r="I280" s="5">
        <f t="shared" si="28"/>
        <v>30</v>
      </c>
      <c r="J280" s="5">
        <f t="shared" si="29"/>
        <v>79</v>
      </c>
    </row>
    <row r="281" spans="1:10" x14ac:dyDescent="0.25">
      <c r="A281" t="s">
        <v>378</v>
      </c>
      <c r="B281" t="s">
        <v>141</v>
      </c>
      <c r="C281" s="2">
        <v>17137</v>
      </c>
      <c r="D281" t="s">
        <v>6</v>
      </c>
      <c r="E281">
        <f t="shared" si="24"/>
        <v>1946</v>
      </c>
      <c r="F281" t="str">
        <f t="shared" si="25"/>
        <v>M</v>
      </c>
      <c r="G281">
        <f t="shared" si="26"/>
        <v>70</v>
      </c>
      <c r="H281">
        <f t="shared" si="27"/>
        <v>1.1999999999999999E-3</v>
      </c>
      <c r="I281" s="5">
        <f t="shared" si="28"/>
        <v>36</v>
      </c>
      <c r="J281" s="5">
        <f t="shared" si="29"/>
        <v>85</v>
      </c>
    </row>
    <row r="282" spans="1:10" x14ac:dyDescent="0.25">
      <c r="A282" t="s">
        <v>379</v>
      </c>
      <c r="B282" t="s">
        <v>49</v>
      </c>
      <c r="C282" s="2">
        <v>32802</v>
      </c>
      <c r="D282" t="s">
        <v>6</v>
      </c>
      <c r="E282">
        <f t="shared" si="24"/>
        <v>1989</v>
      </c>
      <c r="F282" t="str">
        <f t="shared" si="25"/>
        <v>M</v>
      </c>
      <c r="G282">
        <f t="shared" si="26"/>
        <v>27</v>
      </c>
      <c r="H282">
        <f t="shared" si="27"/>
        <v>1E-3</v>
      </c>
      <c r="I282" s="5">
        <f t="shared" si="28"/>
        <v>30</v>
      </c>
      <c r="J282" s="5">
        <f t="shared" si="29"/>
        <v>30</v>
      </c>
    </row>
    <row r="283" spans="1:10" x14ac:dyDescent="0.25">
      <c r="A283" t="s">
        <v>240</v>
      </c>
      <c r="B283" t="s">
        <v>20</v>
      </c>
      <c r="C283" s="2">
        <v>25839</v>
      </c>
      <c r="D283" t="s">
        <v>12</v>
      </c>
      <c r="E283">
        <f t="shared" si="24"/>
        <v>1970</v>
      </c>
      <c r="F283" t="str">
        <f t="shared" si="25"/>
        <v>K</v>
      </c>
      <c r="G283">
        <f t="shared" si="26"/>
        <v>46</v>
      </c>
      <c r="H283">
        <f t="shared" si="27"/>
        <v>1.1999999999999999E-3</v>
      </c>
      <c r="I283" s="5">
        <f t="shared" si="28"/>
        <v>30</v>
      </c>
      <c r="J283" s="5">
        <f t="shared" si="29"/>
        <v>30</v>
      </c>
    </row>
    <row r="284" spans="1:10" x14ac:dyDescent="0.25">
      <c r="A284" t="s">
        <v>275</v>
      </c>
      <c r="B284" t="s">
        <v>380</v>
      </c>
      <c r="C284" s="2">
        <v>32028</v>
      </c>
      <c r="D284" t="s">
        <v>12</v>
      </c>
      <c r="E284">
        <f t="shared" si="24"/>
        <v>1987</v>
      </c>
      <c r="F284" t="str">
        <f t="shared" si="25"/>
        <v>M</v>
      </c>
      <c r="G284">
        <f t="shared" si="26"/>
        <v>29</v>
      </c>
      <c r="H284">
        <f t="shared" si="27"/>
        <v>1E-3</v>
      </c>
      <c r="I284" s="5">
        <f t="shared" si="28"/>
        <v>30</v>
      </c>
      <c r="J284" s="5">
        <f t="shared" si="29"/>
        <v>30</v>
      </c>
    </row>
    <row r="285" spans="1:10" x14ac:dyDescent="0.25">
      <c r="A285" t="s">
        <v>317</v>
      </c>
      <c r="B285" t="s">
        <v>192</v>
      </c>
      <c r="C285" s="2">
        <v>31556</v>
      </c>
      <c r="D285" t="s">
        <v>6</v>
      </c>
      <c r="E285">
        <f t="shared" si="24"/>
        <v>1986</v>
      </c>
      <c r="F285" t="str">
        <f t="shared" si="25"/>
        <v>K</v>
      </c>
      <c r="G285">
        <f t="shared" si="26"/>
        <v>30</v>
      </c>
      <c r="H285">
        <f t="shared" si="27"/>
        <v>1E-3</v>
      </c>
      <c r="I285" s="5">
        <f t="shared" si="28"/>
        <v>25</v>
      </c>
      <c r="J285" s="5">
        <f t="shared" si="29"/>
        <v>25</v>
      </c>
    </row>
    <row r="286" spans="1:10" x14ac:dyDescent="0.25">
      <c r="A286" t="s">
        <v>381</v>
      </c>
      <c r="B286" t="s">
        <v>54</v>
      </c>
      <c r="C286" s="2">
        <v>19153</v>
      </c>
      <c r="D286" t="s">
        <v>6</v>
      </c>
      <c r="E286">
        <f t="shared" si="24"/>
        <v>1952</v>
      </c>
      <c r="F286" t="str">
        <f t="shared" si="25"/>
        <v>K</v>
      </c>
      <c r="G286">
        <f t="shared" si="26"/>
        <v>64</v>
      </c>
      <c r="H286">
        <f t="shared" si="27"/>
        <v>1.1999999999999999E-3</v>
      </c>
      <c r="I286" s="5">
        <f t="shared" si="28"/>
        <v>30</v>
      </c>
      <c r="J286" s="5">
        <f t="shared" si="29"/>
        <v>79</v>
      </c>
    </row>
    <row r="287" spans="1:10" x14ac:dyDescent="0.25">
      <c r="A287" t="s">
        <v>382</v>
      </c>
      <c r="B287" t="s">
        <v>383</v>
      </c>
      <c r="C287" s="2">
        <v>21934</v>
      </c>
      <c r="D287" t="s">
        <v>6</v>
      </c>
      <c r="E287">
        <f t="shared" si="24"/>
        <v>1960</v>
      </c>
      <c r="F287" t="str">
        <f t="shared" si="25"/>
        <v>K</v>
      </c>
      <c r="G287">
        <f t="shared" si="26"/>
        <v>56</v>
      </c>
      <c r="H287">
        <f t="shared" si="27"/>
        <v>1.1999999999999999E-3</v>
      </c>
      <c r="I287" s="5">
        <f t="shared" si="28"/>
        <v>30</v>
      </c>
      <c r="J287" s="5">
        <f t="shared" si="29"/>
        <v>30</v>
      </c>
    </row>
    <row r="288" spans="1:10" x14ac:dyDescent="0.25">
      <c r="A288" t="s">
        <v>384</v>
      </c>
      <c r="B288" t="s">
        <v>361</v>
      </c>
      <c r="C288" s="2">
        <v>28187</v>
      </c>
      <c r="D288" t="s">
        <v>12</v>
      </c>
      <c r="E288">
        <f t="shared" si="24"/>
        <v>1977</v>
      </c>
      <c r="F288" t="str">
        <f t="shared" si="25"/>
        <v>K</v>
      </c>
      <c r="G288">
        <f t="shared" si="26"/>
        <v>39</v>
      </c>
      <c r="H288">
        <f t="shared" si="27"/>
        <v>1.5E-3</v>
      </c>
      <c r="I288" s="5">
        <f t="shared" si="28"/>
        <v>37.5</v>
      </c>
      <c r="J288" s="5">
        <f t="shared" si="29"/>
        <v>37.5</v>
      </c>
    </row>
    <row r="289" spans="1:10" x14ac:dyDescent="0.25">
      <c r="A289" t="s">
        <v>385</v>
      </c>
      <c r="B289" t="s">
        <v>252</v>
      </c>
      <c r="C289" s="2">
        <v>34291</v>
      </c>
      <c r="D289" t="s">
        <v>12</v>
      </c>
      <c r="E289">
        <f t="shared" si="24"/>
        <v>1993</v>
      </c>
      <c r="F289" t="str">
        <f t="shared" si="25"/>
        <v>M</v>
      </c>
      <c r="G289">
        <f t="shared" si="26"/>
        <v>23</v>
      </c>
      <c r="H289">
        <f t="shared" si="27"/>
        <v>1E-3</v>
      </c>
      <c r="I289" s="5">
        <f t="shared" si="28"/>
        <v>30</v>
      </c>
      <c r="J289" s="5">
        <f t="shared" si="29"/>
        <v>30</v>
      </c>
    </row>
    <row r="290" spans="1:10" x14ac:dyDescent="0.25">
      <c r="A290" t="s">
        <v>386</v>
      </c>
      <c r="B290" t="s">
        <v>107</v>
      </c>
      <c r="C290" s="2">
        <v>24652</v>
      </c>
      <c r="D290" t="s">
        <v>6</v>
      </c>
      <c r="E290">
        <f t="shared" si="24"/>
        <v>1967</v>
      </c>
      <c r="F290" t="str">
        <f t="shared" si="25"/>
        <v>K</v>
      </c>
      <c r="G290">
        <f t="shared" si="26"/>
        <v>49</v>
      </c>
      <c r="H290">
        <f t="shared" si="27"/>
        <v>1.1999999999999999E-3</v>
      </c>
      <c r="I290" s="5">
        <f t="shared" si="28"/>
        <v>30</v>
      </c>
      <c r="J290" s="5">
        <f t="shared" si="29"/>
        <v>30</v>
      </c>
    </row>
    <row r="291" spans="1:10" x14ac:dyDescent="0.25">
      <c r="A291" t="s">
        <v>387</v>
      </c>
      <c r="B291" t="s">
        <v>121</v>
      </c>
      <c r="C291" s="2">
        <v>18010</v>
      </c>
      <c r="D291" t="s">
        <v>6</v>
      </c>
      <c r="E291">
        <f t="shared" si="24"/>
        <v>1949</v>
      </c>
      <c r="F291" t="str">
        <f t="shared" si="25"/>
        <v>K</v>
      </c>
      <c r="G291">
        <f t="shared" si="26"/>
        <v>67</v>
      </c>
      <c r="H291">
        <f t="shared" si="27"/>
        <v>1.1999999999999999E-3</v>
      </c>
      <c r="I291" s="5">
        <f t="shared" si="28"/>
        <v>30</v>
      </c>
      <c r="J291" s="5">
        <f t="shared" si="29"/>
        <v>79</v>
      </c>
    </row>
    <row r="292" spans="1:10" x14ac:dyDescent="0.25">
      <c r="A292" t="s">
        <v>388</v>
      </c>
      <c r="B292" t="s">
        <v>368</v>
      </c>
      <c r="C292" s="2">
        <v>26506</v>
      </c>
      <c r="D292" t="s">
        <v>40</v>
      </c>
      <c r="E292">
        <f t="shared" si="24"/>
        <v>1972</v>
      </c>
      <c r="F292" t="str">
        <f t="shared" si="25"/>
        <v>K</v>
      </c>
      <c r="G292">
        <f t="shared" si="26"/>
        <v>44</v>
      </c>
      <c r="H292">
        <f t="shared" si="27"/>
        <v>1.5E-3</v>
      </c>
      <c r="I292" s="5">
        <f t="shared" si="28"/>
        <v>37.5</v>
      </c>
      <c r="J292" s="5">
        <f t="shared" si="29"/>
        <v>37.5</v>
      </c>
    </row>
    <row r="293" spans="1:10" x14ac:dyDescent="0.25">
      <c r="A293" t="s">
        <v>389</v>
      </c>
      <c r="B293" t="s">
        <v>160</v>
      </c>
      <c r="C293" s="2">
        <v>30368</v>
      </c>
      <c r="D293" t="s">
        <v>40</v>
      </c>
      <c r="E293">
        <f t="shared" si="24"/>
        <v>1983</v>
      </c>
      <c r="F293" t="str">
        <f t="shared" si="25"/>
        <v>M</v>
      </c>
      <c r="G293">
        <f t="shared" si="26"/>
        <v>33</v>
      </c>
      <c r="H293">
        <f t="shared" si="27"/>
        <v>1.5E-3</v>
      </c>
      <c r="I293" s="5">
        <f t="shared" si="28"/>
        <v>45</v>
      </c>
      <c r="J293" s="5">
        <f t="shared" si="29"/>
        <v>45</v>
      </c>
    </row>
    <row r="294" spans="1:10" x14ac:dyDescent="0.25">
      <c r="A294" t="s">
        <v>162</v>
      </c>
      <c r="B294" t="s">
        <v>54</v>
      </c>
      <c r="C294" s="2">
        <v>16991</v>
      </c>
      <c r="D294" t="s">
        <v>12</v>
      </c>
      <c r="E294">
        <f t="shared" si="24"/>
        <v>1946</v>
      </c>
      <c r="F294" t="str">
        <f t="shared" si="25"/>
        <v>K</v>
      </c>
      <c r="G294">
        <f t="shared" si="26"/>
        <v>70</v>
      </c>
      <c r="H294">
        <f t="shared" si="27"/>
        <v>1.1999999999999999E-3</v>
      </c>
      <c r="I294" s="5">
        <f t="shared" si="28"/>
        <v>30</v>
      </c>
      <c r="J294" s="5">
        <f t="shared" si="29"/>
        <v>79</v>
      </c>
    </row>
    <row r="295" spans="1:10" x14ac:dyDescent="0.25">
      <c r="A295" t="s">
        <v>390</v>
      </c>
      <c r="B295" t="s">
        <v>152</v>
      </c>
      <c r="C295" s="2">
        <v>23950</v>
      </c>
      <c r="D295" t="s">
        <v>12</v>
      </c>
      <c r="E295">
        <f t="shared" si="24"/>
        <v>1965</v>
      </c>
      <c r="F295" t="str">
        <f t="shared" si="25"/>
        <v>M</v>
      </c>
      <c r="G295">
        <f t="shared" si="26"/>
        <v>51</v>
      </c>
      <c r="H295">
        <f t="shared" si="27"/>
        <v>1.1999999999999999E-3</v>
      </c>
      <c r="I295" s="5">
        <f t="shared" si="28"/>
        <v>36</v>
      </c>
      <c r="J295" s="5">
        <f t="shared" si="29"/>
        <v>36</v>
      </c>
    </row>
    <row r="296" spans="1:10" x14ac:dyDescent="0.25">
      <c r="A296" t="s">
        <v>391</v>
      </c>
      <c r="B296" t="s">
        <v>47</v>
      </c>
      <c r="C296" s="2">
        <v>26871</v>
      </c>
      <c r="D296" t="s">
        <v>12</v>
      </c>
      <c r="E296">
        <f t="shared" si="24"/>
        <v>1973</v>
      </c>
      <c r="F296" t="str">
        <f t="shared" si="25"/>
        <v>K</v>
      </c>
      <c r="G296">
        <f t="shared" si="26"/>
        <v>43</v>
      </c>
      <c r="H296">
        <f t="shared" si="27"/>
        <v>1.5E-3</v>
      </c>
      <c r="I296" s="5">
        <f t="shared" si="28"/>
        <v>37.5</v>
      </c>
      <c r="J296" s="5">
        <f t="shared" si="29"/>
        <v>37.5</v>
      </c>
    </row>
    <row r="297" spans="1:10" x14ac:dyDescent="0.25">
      <c r="A297" t="s">
        <v>392</v>
      </c>
      <c r="B297" t="s">
        <v>260</v>
      </c>
      <c r="C297" s="2">
        <v>17268</v>
      </c>
      <c r="D297" t="s">
        <v>40</v>
      </c>
      <c r="E297">
        <f t="shared" si="24"/>
        <v>1947</v>
      </c>
      <c r="F297" t="str">
        <f t="shared" si="25"/>
        <v>M</v>
      </c>
      <c r="G297">
        <f t="shared" si="26"/>
        <v>69</v>
      </c>
      <c r="H297">
        <f t="shared" si="27"/>
        <v>1.1999999999999999E-3</v>
      </c>
      <c r="I297" s="5">
        <f t="shared" si="28"/>
        <v>36</v>
      </c>
      <c r="J297" s="5">
        <f t="shared" si="29"/>
        <v>85</v>
      </c>
    </row>
    <row r="298" spans="1:10" x14ac:dyDescent="0.25">
      <c r="A298" t="s">
        <v>393</v>
      </c>
      <c r="B298" t="s">
        <v>394</v>
      </c>
      <c r="C298" s="2">
        <v>31612</v>
      </c>
      <c r="D298" t="s">
        <v>6</v>
      </c>
      <c r="E298">
        <f t="shared" si="24"/>
        <v>1986</v>
      </c>
      <c r="F298" t="str">
        <f t="shared" si="25"/>
        <v>K</v>
      </c>
      <c r="G298">
        <f t="shared" si="26"/>
        <v>30</v>
      </c>
      <c r="H298">
        <f t="shared" si="27"/>
        <v>1E-3</v>
      </c>
      <c r="I298" s="5">
        <f t="shared" si="28"/>
        <v>25</v>
      </c>
      <c r="J298" s="5">
        <f t="shared" si="29"/>
        <v>25</v>
      </c>
    </row>
    <row r="299" spans="1:10" x14ac:dyDescent="0.25">
      <c r="A299" t="s">
        <v>395</v>
      </c>
      <c r="B299" t="s">
        <v>131</v>
      </c>
      <c r="C299" s="2">
        <v>21264</v>
      </c>
      <c r="D299" t="s">
        <v>12</v>
      </c>
      <c r="E299">
        <f t="shared" si="24"/>
        <v>1958</v>
      </c>
      <c r="F299" t="str">
        <f t="shared" si="25"/>
        <v>K</v>
      </c>
      <c r="G299">
        <f t="shared" si="26"/>
        <v>58</v>
      </c>
      <c r="H299">
        <f t="shared" si="27"/>
        <v>1.1999999999999999E-3</v>
      </c>
      <c r="I299" s="5">
        <f t="shared" si="28"/>
        <v>30</v>
      </c>
      <c r="J299" s="5">
        <f t="shared" si="29"/>
        <v>30</v>
      </c>
    </row>
    <row r="300" spans="1:10" x14ac:dyDescent="0.25">
      <c r="A300" t="s">
        <v>396</v>
      </c>
      <c r="B300" t="s">
        <v>236</v>
      </c>
      <c r="C300" s="2">
        <v>29622</v>
      </c>
      <c r="D300" t="s">
        <v>40</v>
      </c>
      <c r="E300">
        <f t="shared" si="24"/>
        <v>1981</v>
      </c>
      <c r="F300" t="str">
        <f t="shared" si="25"/>
        <v>K</v>
      </c>
      <c r="G300">
        <f t="shared" si="26"/>
        <v>35</v>
      </c>
      <c r="H300">
        <f t="shared" si="27"/>
        <v>1.5E-3</v>
      </c>
      <c r="I300" s="5">
        <f t="shared" si="28"/>
        <v>37.5</v>
      </c>
      <c r="J300" s="5">
        <f t="shared" si="29"/>
        <v>37.5</v>
      </c>
    </row>
    <row r="301" spans="1:10" x14ac:dyDescent="0.25">
      <c r="A301" t="s">
        <v>162</v>
      </c>
      <c r="B301" t="s">
        <v>20</v>
      </c>
      <c r="C301" s="2">
        <v>30875</v>
      </c>
      <c r="D301" t="s">
        <v>6</v>
      </c>
      <c r="E301">
        <f t="shared" si="24"/>
        <v>1984</v>
      </c>
      <c r="F301" t="str">
        <f t="shared" si="25"/>
        <v>K</v>
      </c>
      <c r="G301">
        <f t="shared" si="26"/>
        <v>32</v>
      </c>
      <c r="H301">
        <f t="shared" si="27"/>
        <v>1.5E-3</v>
      </c>
      <c r="I301" s="5">
        <f t="shared" si="28"/>
        <v>37.5</v>
      </c>
      <c r="J301" s="5">
        <f t="shared" si="29"/>
        <v>37.5</v>
      </c>
    </row>
    <row r="302" spans="1:10" x14ac:dyDescent="0.25">
      <c r="A302" t="s">
        <v>397</v>
      </c>
      <c r="B302" t="s">
        <v>107</v>
      </c>
      <c r="C302" s="2">
        <v>31924</v>
      </c>
      <c r="D302" t="s">
        <v>12</v>
      </c>
      <c r="E302">
        <f t="shared" si="24"/>
        <v>1987</v>
      </c>
      <c r="F302" t="str">
        <f t="shared" si="25"/>
        <v>K</v>
      </c>
      <c r="G302">
        <f t="shared" si="26"/>
        <v>29</v>
      </c>
      <c r="H302">
        <f t="shared" si="27"/>
        <v>1E-3</v>
      </c>
      <c r="I302" s="5">
        <f t="shared" si="28"/>
        <v>25</v>
      </c>
      <c r="J302" s="5">
        <f t="shared" si="29"/>
        <v>25</v>
      </c>
    </row>
    <row r="303" spans="1:10" x14ac:dyDescent="0.25">
      <c r="A303" t="s">
        <v>398</v>
      </c>
      <c r="B303" t="s">
        <v>399</v>
      </c>
      <c r="C303" s="2">
        <v>23384</v>
      </c>
      <c r="D303" t="s">
        <v>12</v>
      </c>
      <c r="E303">
        <f t="shared" si="24"/>
        <v>1964</v>
      </c>
      <c r="F303" t="str">
        <f t="shared" si="25"/>
        <v>M</v>
      </c>
      <c r="G303">
        <f t="shared" si="26"/>
        <v>52</v>
      </c>
      <c r="H303">
        <f t="shared" si="27"/>
        <v>1.1999999999999999E-3</v>
      </c>
      <c r="I303" s="5">
        <f t="shared" si="28"/>
        <v>36</v>
      </c>
      <c r="J303" s="5">
        <f t="shared" si="29"/>
        <v>36</v>
      </c>
    </row>
    <row r="304" spans="1:10" x14ac:dyDescent="0.25">
      <c r="A304" t="s">
        <v>400</v>
      </c>
      <c r="B304" t="s">
        <v>401</v>
      </c>
      <c r="C304" s="2">
        <v>32097</v>
      </c>
      <c r="D304" t="s">
        <v>6</v>
      </c>
      <c r="E304">
        <f t="shared" si="24"/>
        <v>1987</v>
      </c>
      <c r="F304" t="str">
        <f t="shared" si="25"/>
        <v>M</v>
      </c>
      <c r="G304">
        <f t="shared" si="26"/>
        <v>29</v>
      </c>
      <c r="H304">
        <f t="shared" si="27"/>
        <v>1E-3</v>
      </c>
      <c r="I304" s="5">
        <f t="shared" si="28"/>
        <v>30</v>
      </c>
      <c r="J304" s="5">
        <f t="shared" si="29"/>
        <v>30</v>
      </c>
    </row>
    <row r="305" spans="1:10" x14ac:dyDescent="0.25">
      <c r="A305" t="s">
        <v>402</v>
      </c>
      <c r="B305" t="s">
        <v>403</v>
      </c>
      <c r="C305" s="2">
        <v>22555</v>
      </c>
      <c r="D305" t="s">
        <v>40</v>
      </c>
      <c r="E305">
        <f t="shared" si="24"/>
        <v>1961</v>
      </c>
      <c r="F305" t="str">
        <f t="shared" si="25"/>
        <v>K</v>
      </c>
      <c r="G305">
        <f t="shared" si="26"/>
        <v>55</v>
      </c>
      <c r="H305">
        <f t="shared" si="27"/>
        <v>1.1999999999999999E-3</v>
      </c>
      <c r="I305" s="5">
        <f t="shared" si="28"/>
        <v>30</v>
      </c>
      <c r="J305" s="5">
        <f t="shared" si="29"/>
        <v>30</v>
      </c>
    </row>
    <row r="306" spans="1:10" x14ac:dyDescent="0.25">
      <c r="A306" t="s">
        <v>317</v>
      </c>
      <c r="B306" t="s">
        <v>20</v>
      </c>
      <c r="C306" s="2">
        <v>22508</v>
      </c>
      <c r="D306" t="s">
        <v>12</v>
      </c>
      <c r="E306">
        <f t="shared" si="24"/>
        <v>1961</v>
      </c>
      <c r="F306" t="str">
        <f t="shared" si="25"/>
        <v>K</v>
      </c>
      <c r="G306">
        <f t="shared" si="26"/>
        <v>55</v>
      </c>
      <c r="H306">
        <f t="shared" si="27"/>
        <v>1.1999999999999999E-3</v>
      </c>
      <c r="I306" s="5">
        <f t="shared" si="28"/>
        <v>30</v>
      </c>
      <c r="J306" s="5">
        <f t="shared" si="29"/>
        <v>30</v>
      </c>
    </row>
    <row r="307" spans="1:10" x14ac:dyDescent="0.25">
      <c r="A307" t="s">
        <v>404</v>
      </c>
      <c r="B307" t="s">
        <v>72</v>
      </c>
      <c r="C307" s="2">
        <v>29510</v>
      </c>
      <c r="D307" t="s">
        <v>6</v>
      </c>
      <c r="E307">
        <f t="shared" si="24"/>
        <v>1980</v>
      </c>
      <c r="F307" t="str">
        <f t="shared" si="25"/>
        <v>M</v>
      </c>
      <c r="G307">
        <f t="shared" si="26"/>
        <v>36</v>
      </c>
      <c r="H307">
        <f t="shared" si="27"/>
        <v>1.5E-3</v>
      </c>
      <c r="I307" s="5">
        <f t="shared" si="28"/>
        <v>45</v>
      </c>
      <c r="J307" s="5">
        <f t="shared" si="29"/>
        <v>45</v>
      </c>
    </row>
    <row r="308" spans="1:10" x14ac:dyDescent="0.25">
      <c r="A308" t="s">
        <v>405</v>
      </c>
      <c r="B308" t="s">
        <v>406</v>
      </c>
      <c r="C308" s="2">
        <v>22398</v>
      </c>
      <c r="D308" t="s">
        <v>12</v>
      </c>
      <c r="E308">
        <f t="shared" si="24"/>
        <v>1961</v>
      </c>
      <c r="F308" t="str">
        <f t="shared" si="25"/>
        <v>M</v>
      </c>
      <c r="G308">
        <f t="shared" si="26"/>
        <v>55</v>
      </c>
      <c r="H308">
        <f t="shared" si="27"/>
        <v>1.1999999999999999E-3</v>
      </c>
      <c r="I308" s="5">
        <f t="shared" si="28"/>
        <v>36</v>
      </c>
      <c r="J308" s="5">
        <f t="shared" si="29"/>
        <v>36</v>
      </c>
    </row>
    <row r="309" spans="1:10" x14ac:dyDescent="0.25">
      <c r="A309" t="s">
        <v>407</v>
      </c>
      <c r="B309" t="s">
        <v>20</v>
      </c>
      <c r="C309" s="2">
        <v>28394</v>
      </c>
      <c r="D309" t="s">
        <v>9</v>
      </c>
      <c r="E309">
        <f t="shared" si="24"/>
        <v>1977</v>
      </c>
      <c r="F309" t="str">
        <f t="shared" si="25"/>
        <v>K</v>
      </c>
      <c r="G309">
        <f t="shared" si="26"/>
        <v>39</v>
      </c>
      <c r="H309">
        <f t="shared" si="27"/>
        <v>1.5E-3</v>
      </c>
      <c r="I309" s="5">
        <f t="shared" si="28"/>
        <v>37.5</v>
      </c>
      <c r="J309" s="5">
        <f t="shared" si="29"/>
        <v>37.5</v>
      </c>
    </row>
    <row r="310" spans="1:10" x14ac:dyDescent="0.25">
      <c r="A310" t="s">
        <v>408</v>
      </c>
      <c r="B310" t="s">
        <v>139</v>
      </c>
      <c r="C310" s="2">
        <v>16244</v>
      </c>
      <c r="D310" t="s">
        <v>6</v>
      </c>
      <c r="E310">
        <f t="shared" si="24"/>
        <v>1944</v>
      </c>
      <c r="F310" t="str">
        <f t="shared" si="25"/>
        <v>M</v>
      </c>
      <c r="G310">
        <f t="shared" si="26"/>
        <v>72</v>
      </c>
      <c r="H310">
        <f t="shared" si="27"/>
        <v>1.1999999999999999E-3</v>
      </c>
      <c r="I310" s="5">
        <f t="shared" si="28"/>
        <v>36</v>
      </c>
      <c r="J310" s="5">
        <f t="shared" si="29"/>
        <v>85</v>
      </c>
    </row>
    <row r="311" spans="1:10" x14ac:dyDescent="0.25">
      <c r="A311" t="s">
        <v>409</v>
      </c>
      <c r="B311" t="s">
        <v>167</v>
      </c>
      <c r="C311" s="2">
        <v>32836</v>
      </c>
      <c r="D311" t="s">
        <v>12</v>
      </c>
      <c r="E311">
        <f t="shared" si="24"/>
        <v>1989</v>
      </c>
      <c r="F311" t="str">
        <f t="shared" si="25"/>
        <v>M</v>
      </c>
      <c r="G311">
        <f t="shared" si="26"/>
        <v>27</v>
      </c>
      <c r="H311">
        <f t="shared" si="27"/>
        <v>1E-3</v>
      </c>
      <c r="I311" s="5">
        <f t="shared" si="28"/>
        <v>30</v>
      </c>
      <c r="J311" s="5">
        <f t="shared" si="29"/>
        <v>30</v>
      </c>
    </row>
    <row r="312" spans="1:10" x14ac:dyDescent="0.25">
      <c r="A312" t="s">
        <v>410</v>
      </c>
      <c r="B312" t="s">
        <v>141</v>
      </c>
      <c r="C312" s="2">
        <v>23528</v>
      </c>
      <c r="D312" t="s">
        <v>6</v>
      </c>
      <c r="E312">
        <f t="shared" si="24"/>
        <v>1964</v>
      </c>
      <c r="F312" t="str">
        <f t="shared" si="25"/>
        <v>M</v>
      </c>
      <c r="G312">
        <f t="shared" si="26"/>
        <v>52</v>
      </c>
      <c r="H312">
        <f t="shared" si="27"/>
        <v>1.1999999999999999E-3</v>
      </c>
      <c r="I312" s="5">
        <f t="shared" si="28"/>
        <v>36</v>
      </c>
      <c r="J312" s="5">
        <f t="shared" si="29"/>
        <v>36</v>
      </c>
    </row>
    <row r="313" spans="1:10" x14ac:dyDescent="0.25">
      <c r="A313" t="s">
        <v>411</v>
      </c>
      <c r="B313" t="s">
        <v>412</v>
      </c>
      <c r="C313" s="2">
        <v>28489</v>
      </c>
      <c r="D313" t="s">
        <v>12</v>
      </c>
      <c r="E313">
        <f t="shared" si="24"/>
        <v>1977</v>
      </c>
      <c r="F313" t="str">
        <f t="shared" si="25"/>
        <v>K</v>
      </c>
      <c r="G313">
        <f t="shared" si="26"/>
        <v>39</v>
      </c>
      <c r="H313">
        <f t="shared" si="27"/>
        <v>1.5E-3</v>
      </c>
      <c r="I313" s="5">
        <f t="shared" si="28"/>
        <v>37.5</v>
      </c>
      <c r="J313" s="5">
        <f t="shared" si="29"/>
        <v>37.5</v>
      </c>
    </row>
    <row r="314" spans="1:10" x14ac:dyDescent="0.25">
      <c r="A314" t="s">
        <v>413</v>
      </c>
      <c r="B314" t="s">
        <v>399</v>
      </c>
      <c r="C314" s="2">
        <v>20920</v>
      </c>
      <c r="D314" t="s">
        <v>12</v>
      </c>
      <c r="E314">
        <f t="shared" si="24"/>
        <v>1957</v>
      </c>
      <c r="F314" t="str">
        <f t="shared" si="25"/>
        <v>M</v>
      </c>
      <c r="G314">
        <f t="shared" si="26"/>
        <v>59</v>
      </c>
      <c r="H314">
        <f t="shared" si="27"/>
        <v>1.1999999999999999E-3</v>
      </c>
      <c r="I314" s="5">
        <f t="shared" si="28"/>
        <v>36</v>
      </c>
      <c r="J314" s="5">
        <f t="shared" si="29"/>
        <v>36</v>
      </c>
    </row>
    <row r="315" spans="1:10" x14ac:dyDescent="0.25">
      <c r="A315" t="s">
        <v>414</v>
      </c>
      <c r="B315" t="s">
        <v>11</v>
      </c>
      <c r="C315" s="2">
        <v>34164</v>
      </c>
      <c r="D315" t="s">
        <v>6</v>
      </c>
      <c r="E315">
        <f t="shared" si="24"/>
        <v>1993</v>
      </c>
      <c r="F315" t="str">
        <f t="shared" si="25"/>
        <v>K</v>
      </c>
      <c r="G315">
        <f t="shared" si="26"/>
        <v>23</v>
      </c>
      <c r="H315">
        <f t="shared" si="27"/>
        <v>1E-3</v>
      </c>
      <c r="I315" s="5">
        <f t="shared" si="28"/>
        <v>25</v>
      </c>
      <c r="J315" s="5">
        <f t="shared" si="29"/>
        <v>25</v>
      </c>
    </row>
    <row r="316" spans="1:10" x14ac:dyDescent="0.25">
      <c r="A316" t="s">
        <v>415</v>
      </c>
      <c r="B316" t="s">
        <v>246</v>
      </c>
      <c r="C316" s="2">
        <v>32341</v>
      </c>
      <c r="D316" t="s">
        <v>6</v>
      </c>
      <c r="E316">
        <f t="shared" si="24"/>
        <v>1988</v>
      </c>
      <c r="F316" t="str">
        <f t="shared" si="25"/>
        <v>M</v>
      </c>
      <c r="G316">
        <f t="shared" si="26"/>
        <v>28</v>
      </c>
      <c r="H316">
        <f t="shared" si="27"/>
        <v>1E-3</v>
      </c>
      <c r="I316" s="5">
        <f t="shared" si="28"/>
        <v>30</v>
      </c>
      <c r="J316" s="5">
        <f t="shared" si="29"/>
        <v>30</v>
      </c>
    </row>
    <row r="317" spans="1:10" x14ac:dyDescent="0.25">
      <c r="A317" t="s">
        <v>416</v>
      </c>
      <c r="B317" t="s">
        <v>194</v>
      </c>
      <c r="C317" s="2">
        <v>16640</v>
      </c>
      <c r="D317" t="s">
        <v>12</v>
      </c>
      <c r="E317">
        <f t="shared" si="24"/>
        <v>1945</v>
      </c>
      <c r="F317" t="str">
        <f t="shared" si="25"/>
        <v>K</v>
      </c>
      <c r="G317">
        <f t="shared" si="26"/>
        <v>71</v>
      </c>
      <c r="H317">
        <f t="shared" si="27"/>
        <v>1.1999999999999999E-3</v>
      </c>
      <c r="I317" s="5">
        <f t="shared" si="28"/>
        <v>30</v>
      </c>
      <c r="J317" s="5">
        <f t="shared" si="29"/>
        <v>79</v>
      </c>
    </row>
    <row r="318" spans="1:10" x14ac:dyDescent="0.25">
      <c r="A318" t="s">
        <v>417</v>
      </c>
      <c r="B318" t="s">
        <v>418</v>
      </c>
      <c r="C318" s="2">
        <v>28217</v>
      </c>
      <c r="D318" t="s">
        <v>12</v>
      </c>
      <c r="E318">
        <f t="shared" si="24"/>
        <v>1977</v>
      </c>
      <c r="F318" t="str">
        <f t="shared" si="25"/>
        <v>M</v>
      </c>
      <c r="G318">
        <f t="shared" si="26"/>
        <v>39</v>
      </c>
      <c r="H318">
        <f t="shared" si="27"/>
        <v>1.5E-3</v>
      </c>
      <c r="I318" s="5">
        <f t="shared" si="28"/>
        <v>45</v>
      </c>
      <c r="J318" s="5">
        <f t="shared" si="29"/>
        <v>45</v>
      </c>
    </row>
    <row r="319" spans="1:10" x14ac:dyDescent="0.25">
      <c r="A319" t="s">
        <v>190</v>
      </c>
      <c r="B319" t="s">
        <v>419</v>
      </c>
      <c r="C319" s="2">
        <v>32646</v>
      </c>
      <c r="D319" t="s">
        <v>40</v>
      </c>
      <c r="E319">
        <f t="shared" si="24"/>
        <v>1989</v>
      </c>
      <c r="F319" t="str">
        <f t="shared" si="25"/>
        <v>M</v>
      </c>
      <c r="G319">
        <f t="shared" si="26"/>
        <v>27</v>
      </c>
      <c r="H319">
        <f t="shared" si="27"/>
        <v>1E-3</v>
      </c>
      <c r="I319" s="5">
        <f t="shared" si="28"/>
        <v>30</v>
      </c>
      <c r="J319" s="5">
        <f t="shared" si="29"/>
        <v>30</v>
      </c>
    </row>
    <row r="320" spans="1:10" x14ac:dyDescent="0.25">
      <c r="A320" t="s">
        <v>420</v>
      </c>
      <c r="B320" t="s">
        <v>5</v>
      </c>
      <c r="C320" s="2">
        <v>28636</v>
      </c>
      <c r="D320" t="s">
        <v>40</v>
      </c>
      <c r="E320">
        <f t="shared" si="24"/>
        <v>1978</v>
      </c>
      <c r="F320" t="str">
        <f t="shared" si="25"/>
        <v>K</v>
      </c>
      <c r="G320">
        <f t="shared" si="26"/>
        <v>38</v>
      </c>
      <c r="H320">
        <f t="shared" si="27"/>
        <v>1.5E-3</v>
      </c>
      <c r="I320" s="5">
        <f t="shared" si="28"/>
        <v>37.5</v>
      </c>
      <c r="J320" s="5">
        <f t="shared" si="29"/>
        <v>37.5</v>
      </c>
    </row>
    <row r="321" spans="1:10" x14ac:dyDescent="0.25">
      <c r="A321" t="s">
        <v>421</v>
      </c>
      <c r="B321" t="s">
        <v>8</v>
      </c>
      <c r="C321" s="2">
        <v>30418</v>
      </c>
      <c r="D321" t="s">
        <v>12</v>
      </c>
      <c r="E321">
        <f t="shared" si="24"/>
        <v>1983</v>
      </c>
      <c r="F321" t="str">
        <f t="shared" si="25"/>
        <v>M</v>
      </c>
      <c r="G321">
        <f t="shared" si="26"/>
        <v>33</v>
      </c>
      <c r="H321">
        <f t="shared" si="27"/>
        <v>1.5E-3</v>
      </c>
      <c r="I321" s="5">
        <f t="shared" si="28"/>
        <v>45</v>
      </c>
      <c r="J321" s="5">
        <f t="shared" si="29"/>
        <v>45</v>
      </c>
    </row>
    <row r="322" spans="1:10" x14ac:dyDescent="0.25">
      <c r="A322" t="s">
        <v>110</v>
      </c>
      <c r="B322" t="s">
        <v>368</v>
      </c>
      <c r="C322" s="2">
        <v>33971</v>
      </c>
      <c r="D322" t="s">
        <v>12</v>
      </c>
      <c r="E322">
        <f t="shared" si="24"/>
        <v>1993</v>
      </c>
      <c r="F322" t="str">
        <f t="shared" si="25"/>
        <v>K</v>
      </c>
      <c r="G322">
        <f t="shared" si="26"/>
        <v>23</v>
      </c>
      <c r="H322">
        <f t="shared" si="27"/>
        <v>1E-3</v>
      </c>
      <c r="I322" s="5">
        <f t="shared" si="28"/>
        <v>25</v>
      </c>
      <c r="J322" s="5">
        <f t="shared" si="29"/>
        <v>25</v>
      </c>
    </row>
    <row r="323" spans="1:10" x14ac:dyDescent="0.25">
      <c r="A323" t="s">
        <v>422</v>
      </c>
      <c r="B323" t="s">
        <v>52</v>
      </c>
      <c r="C323" s="2">
        <v>26974</v>
      </c>
      <c r="D323" t="s">
        <v>12</v>
      </c>
      <c r="E323">
        <f t="shared" ref="E323:E332" si="30">YEAR(C323)</f>
        <v>1973</v>
      </c>
      <c r="F323" t="str">
        <f t="shared" ref="F323:F332" si="31">IF(RIGHT(B323,1)="a","K","M")</f>
        <v>K</v>
      </c>
      <c r="G323">
        <f t="shared" ref="G323:G332" si="32">2016-E323</f>
        <v>43</v>
      </c>
      <c r="H323">
        <f t="shared" ref="H323:H332" si="33">IF(G323&lt;=30,$L$1, IF(G323&lt;=45,$L$2, $L$3))</f>
        <v>1.5E-3</v>
      </c>
      <c r="I323" s="5">
        <f t="shared" ref="I323:I332" si="34">ROUNDUP(IF(F323="K",H323*$L$6,H323*$L$5),2)</f>
        <v>37.5</v>
      </c>
      <c r="J323" s="5">
        <f t="shared" ref="J323:J332" si="35">IF(G323&gt;60,I323+49,I323)</f>
        <v>37.5</v>
      </c>
    </row>
    <row r="324" spans="1:10" x14ac:dyDescent="0.25">
      <c r="A324" t="s">
        <v>423</v>
      </c>
      <c r="B324" t="s">
        <v>47</v>
      </c>
      <c r="C324" s="2">
        <v>21339</v>
      </c>
      <c r="D324" t="s">
        <v>12</v>
      </c>
      <c r="E324">
        <f t="shared" si="30"/>
        <v>1958</v>
      </c>
      <c r="F324" t="str">
        <f t="shared" si="31"/>
        <v>K</v>
      </c>
      <c r="G324">
        <f t="shared" si="32"/>
        <v>58</v>
      </c>
      <c r="H324">
        <f t="shared" si="33"/>
        <v>1.1999999999999999E-3</v>
      </c>
      <c r="I324" s="5">
        <f t="shared" si="34"/>
        <v>30</v>
      </c>
      <c r="J324" s="5">
        <f t="shared" si="35"/>
        <v>30</v>
      </c>
    </row>
    <row r="325" spans="1:10" x14ac:dyDescent="0.25">
      <c r="A325" t="s">
        <v>424</v>
      </c>
      <c r="B325" t="s">
        <v>90</v>
      </c>
      <c r="C325" s="2">
        <v>25150</v>
      </c>
      <c r="D325" t="s">
        <v>6</v>
      </c>
      <c r="E325">
        <f t="shared" si="30"/>
        <v>1968</v>
      </c>
      <c r="F325" t="str">
        <f t="shared" si="31"/>
        <v>M</v>
      </c>
      <c r="G325">
        <f t="shared" si="32"/>
        <v>48</v>
      </c>
      <c r="H325">
        <f t="shared" si="33"/>
        <v>1.1999999999999999E-3</v>
      </c>
      <c r="I325" s="5">
        <f t="shared" si="34"/>
        <v>36</v>
      </c>
      <c r="J325" s="5">
        <f t="shared" si="35"/>
        <v>36</v>
      </c>
    </row>
    <row r="326" spans="1:10" x14ac:dyDescent="0.25">
      <c r="A326" t="s">
        <v>425</v>
      </c>
      <c r="B326" t="s">
        <v>8</v>
      </c>
      <c r="C326" s="2">
        <v>20340</v>
      </c>
      <c r="D326" t="s">
        <v>12</v>
      </c>
      <c r="E326">
        <f t="shared" si="30"/>
        <v>1955</v>
      </c>
      <c r="F326" t="str">
        <f t="shared" si="31"/>
        <v>M</v>
      </c>
      <c r="G326">
        <f t="shared" si="32"/>
        <v>61</v>
      </c>
      <c r="H326">
        <f t="shared" si="33"/>
        <v>1.1999999999999999E-3</v>
      </c>
      <c r="I326" s="5">
        <f t="shared" si="34"/>
        <v>36</v>
      </c>
      <c r="J326" s="5">
        <f t="shared" si="35"/>
        <v>85</v>
      </c>
    </row>
    <row r="327" spans="1:10" x14ac:dyDescent="0.25">
      <c r="A327" t="s">
        <v>426</v>
      </c>
      <c r="B327" t="s">
        <v>131</v>
      </c>
      <c r="C327" s="2">
        <v>16045</v>
      </c>
      <c r="D327" t="s">
        <v>6</v>
      </c>
      <c r="E327">
        <f t="shared" si="30"/>
        <v>1943</v>
      </c>
      <c r="F327" t="str">
        <f t="shared" si="31"/>
        <v>K</v>
      </c>
      <c r="G327">
        <f t="shared" si="32"/>
        <v>73</v>
      </c>
      <c r="H327">
        <f t="shared" si="33"/>
        <v>1.1999999999999999E-3</v>
      </c>
      <c r="I327" s="5">
        <f t="shared" si="34"/>
        <v>30</v>
      </c>
      <c r="J327" s="5">
        <f t="shared" si="35"/>
        <v>79</v>
      </c>
    </row>
    <row r="328" spans="1:10" x14ac:dyDescent="0.25">
      <c r="A328" t="s">
        <v>427</v>
      </c>
      <c r="B328" t="s">
        <v>37</v>
      </c>
      <c r="C328" s="2">
        <v>18568</v>
      </c>
      <c r="D328" t="s">
        <v>12</v>
      </c>
      <c r="E328">
        <f t="shared" si="30"/>
        <v>1950</v>
      </c>
      <c r="F328" t="str">
        <f t="shared" si="31"/>
        <v>K</v>
      </c>
      <c r="G328">
        <f t="shared" si="32"/>
        <v>66</v>
      </c>
      <c r="H328">
        <f t="shared" si="33"/>
        <v>1.1999999999999999E-3</v>
      </c>
      <c r="I328" s="5">
        <f t="shared" si="34"/>
        <v>30</v>
      </c>
      <c r="J328" s="5">
        <f t="shared" si="35"/>
        <v>79</v>
      </c>
    </row>
    <row r="329" spans="1:10" x14ac:dyDescent="0.25">
      <c r="A329" t="s">
        <v>311</v>
      </c>
      <c r="B329" t="s">
        <v>199</v>
      </c>
      <c r="C329" s="2">
        <v>33976</v>
      </c>
      <c r="D329" t="s">
        <v>12</v>
      </c>
      <c r="E329">
        <f t="shared" si="30"/>
        <v>1993</v>
      </c>
      <c r="F329" t="str">
        <f t="shared" si="31"/>
        <v>K</v>
      </c>
      <c r="G329">
        <f t="shared" si="32"/>
        <v>23</v>
      </c>
      <c r="H329">
        <f t="shared" si="33"/>
        <v>1E-3</v>
      </c>
      <c r="I329" s="5">
        <f t="shared" si="34"/>
        <v>25</v>
      </c>
      <c r="J329" s="5">
        <f t="shared" si="35"/>
        <v>25</v>
      </c>
    </row>
    <row r="330" spans="1:10" x14ac:dyDescent="0.25">
      <c r="A330" t="s">
        <v>428</v>
      </c>
      <c r="B330" t="s">
        <v>429</v>
      </c>
      <c r="C330" s="2">
        <v>30720</v>
      </c>
      <c r="D330" t="s">
        <v>12</v>
      </c>
      <c r="E330">
        <f t="shared" si="30"/>
        <v>1984</v>
      </c>
      <c r="F330" t="str">
        <f t="shared" si="31"/>
        <v>K</v>
      </c>
      <c r="G330">
        <f t="shared" si="32"/>
        <v>32</v>
      </c>
      <c r="H330">
        <f t="shared" si="33"/>
        <v>1.5E-3</v>
      </c>
      <c r="I330" s="5">
        <f t="shared" si="34"/>
        <v>37.5</v>
      </c>
      <c r="J330" s="5">
        <f t="shared" si="35"/>
        <v>37.5</v>
      </c>
    </row>
    <row r="331" spans="1:10" x14ac:dyDescent="0.25">
      <c r="A331" t="s">
        <v>430</v>
      </c>
      <c r="B331" t="s">
        <v>141</v>
      </c>
      <c r="C331" s="2">
        <v>22604</v>
      </c>
      <c r="D331" t="s">
        <v>9</v>
      </c>
      <c r="E331">
        <f t="shared" si="30"/>
        <v>1961</v>
      </c>
      <c r="F331" t="str">
        <f t="shared" si="31"/>
        <v>M</v>
      </c>
      <c r="G331">
        <f t="shared" si="32"/>
        <v>55</v>
      </c>
      <c r="H331">
        <f t="shared" si="33"/>
        <v>1.1999999999999999E-3</v>
      </c>
      <c r="I331" s="5">
        <f t="shared" si="34"/>
        <v>36</v>
      </c>
      <c r="J331" s="5">
        <f t="shared" si="35"/>
        <v>36</v>
      </c>
    </row>
    <row r="332" spans="1:10" x14ac:dyDescent="0.25">
      <c r="A332" t="s">
        <v>431</v>
      </c>
      <c r="B332" t="s">
        <v>368</v>
      </c>
      <c r="C332" s="2">
        <v>19123</v>
      </c>
      <c r="D332" t="s">
        <v>12</v>
      </c>
      <c r="E332">
        <f t="shared" si="30"/>
        <v>1952</v>
      </c>
      <c r="F332" t="str">
        <f t="shared" si="31"/>
        <v>K</v>
      </c>
      <c r="G332">
        <f t="shared" si="32"/>
        <v>64</v>
      </c>
      <c r="H332">
        <f t="shared" si="33"/>
        <v>1.1999999999999999E-3</v>
      </c>
      <c r="I332" s="5">
        <f t="shared" si="34"/>
        <v>30</v>
      </c>
      <c r="J332" s="5">
        <f t="shared" si="35"/>
        <v>79</v>
      </c>
    </row>
    <row r="333" spans="1:10" x14ac:dyDescent="0.25">
      <c r="J333" s="5"/>
    </row>
  </sheetData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s Y V D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L G F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h U N S s 4 b 4 S H E B A A B A A g A A E w A c A E Z v c m 1 1 b G F z L 1 N l Y 3 R p b 2 4 x L m 0 g o h g A K K A U A A A A A A A A A A A A A A A A A A A A A A A A A A A A j V D B T s J A E L 2 T 8 A + b e o G k E I r K Q d I D A Y 3 G S F T w o j V k a E d d 2 + 4 0 u 1 O x J V 7 8 J U 8 m 3 g j / 5 S o q a j y 4 l 9 2 Z N + / N v m c w Z E l K j F a 3 1 6 1 W q h V z A x o j k U + x z C S G J S o J w h c J c r U i 7 F k + 6 8 V T t H w k 2 + y b u + a A w j x F x b U 9 m W C z T 4 p t Y W p O f y c 4 M 6 h N c J h P I R i g i Z m y Q K o r 0 i l w E Y N o t 7 x O c H Q w b J y 2 e 9 5 x w + t s T i J Q G P x Y 3 e R 7 d u r u x Q A T m U p G 7 T t d x x V 9 S v J U G X / L F b s q p E i q a 9 9 r b 7 d c c Z I T 4 4 i L B P 3 1 s z k k h Z d 1 d 2 V h w x n C 9 f J x 8 T S L p S C R U T Q r l i + m J F W k t i o l p R I d 6 2 8 M U 8 s 9 1 p R a o X 2 E y P q p f Q X g i o s P q J c k o x A S 0 M Z n n X 9 f d G 6 V l M 2 W B B f Z W n K s Q Z m 3 J F Y + x k W G p v a / b 7 n z u Z 0 r Z 9 L E Z I O w s i g Y 7 / n B F X P n 4 H 3 i V 3 M A D J N c U 1 R + Q h E w v k N H E m 9 N i J M S L N G U M d j E f / A f 6 t W K V H + 7 6 b 4 C U E s B A i 0 A F A A C A A g A s Y V D U n s F H L m i A A A A 9 Q A A A B I A A A A A A A A A A A A A A A A A A A A A A E N v b m Z p Z y 9 Q Y W N r Y W d l L n h t b F B L A Q I t A B Q A A g A I A L G F Q 1 I P y u m r p A A A A O k A A A A T A A A A A A A A A A A A A A A A A O 4 A A A B b Q 2 9 u d G V u d F 9 U e X B l c 1 0 u e G 1 s U E s B A i 0 A F A A C A A g A s Y V D U r O G + E h x A Q A A Q A I A A B M A A A A A A A A A A A A A A A A A 3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o A A A A A A A B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6 c G l l Y 3 p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1 Q x N T o 0 N T o z N S 4 y N D Q y M D g 5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W m 1 p Z W 5 p b 2 5 v I H R 5 c C 5 7 T m F 6 d 2 l z a 2 8 s M H 0 m c X V v d D s s J n F 1 b 3 Q 7 U 2 V j d G l v b j E v d W J l e n B p Z W N 6 Z W 5 p Y S 9 a b W l l b m l v b m 8 g d H l w L n t J b W l l L D F 9 J n F 1 b 3 Q 7 L C Z x d W 9 0 O 1 N l Y 3 R p b 2 4 x L 3 V i Z X p w a W V j e m V u a W E v W m 1 p Z W 5 p b 2 5 v I H R 5 c C 5 7 R G F 0 Y V 9 1 c m 9 k e i w y f S Z x d W 9 0 O y w m c X V v d D t T Z W N 0 a W 9 u M S 9 1 Y m V 6 c G l l Y 3 p l b m l h L 1 p t a W V u a W 9 u b y B 0 e X A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W m 1 p Z W 5 p b 2 5 v I H R 5 c C 5 7 T m F 6 d 2 l z a 2 8 s M H 0 m c X V v d D s s J n F 1 b 3 Q 7 U 2 V j d G l v b j E v d W J l e n B p Z W N 6 Z W 5 p Y S 9 a b W l l b m l v b m 8 g d H l w L n t J b W l l L D F 9 J n F 1 b 3 Q 7 L C Z x d W 9 0 O 1 N l Y 3 R p b 2 4 x L 3 V i Z X p w a W V j e m V u a W E v W m 1 p Z W 5 p b 2 5 v I H R 5 c C 5 7 R G F 0 Y V 9 1 c m 9 k e i w y f S Z x d W 9 0 O y w m c X V v d D t T Z W N 0 a W 9 u M S 9 1 Y m V 6 c G l l Y 3 p l b m l h L 1 p t a W V u a W 9 u b y B 0 e X A u e 0 1 p Z W p z Y 2 V f e m F t a W V z e m t h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n Z p c Q M g v R 5 w l A w S E z E N 8 A A A A A A I A A A A A A B B m A A A A A Q A A I A A A A D D v U b 5 1 B L z W a m x 6 5 A 9 K G o 9 o Y M 7 u O V i X 5 S s D I s d g M r 8 v A A A A A A 6 A A A A A A g A A I A A A A O 9 E p m 8 f l m 3 S p H v v V 2 Z i 6 T D W U V m O b X g N V V W H E 4 M 0 J D 0 q U A A A A N G Z t g k M U B j k Y h V s p V g n i p N f + b B 7 3 a 7 K l y Z e R u 4 6 Z L Z k E t M N 3 + q v 9 p b N e V a 1 b M M Y v n 8 T x 0 q 1 G g + N W 3 u o S w b f i T N 2 H j e f x 0 J q b e u 6 i k t V N 6 8 v Q A A A A I e R e m u Q I E P v I F 5 Z c I m y x t p 5 b 3 Z L H 2 T C w 8 u i U w + v k N x i M K X 1 t Z N 4 u 2 C + X E r r q y l + I x 4 d g M f m r Z B q / L C c 9 h L s f d s = < / D a t a M a s h u p > 
</file>

<file path=customXml/itemProps1.xml><?xml version="1.0" encoding="utf-8"?>
<ds:datastoreItem xmlns:ds="http://schemas.openxmlformats.org/officeDocument/2006/customXml" ds:itemID="{B9D09AF3-552A-4D14-A204-CF36061826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Arkusz3</vt:lpstr>
      <vt:lpstr>ubezpieczenia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2021-02-03T15:44:23Z</dcterms:created>
  <dcterms:modified xsi:type="dcterms:W3CDTF">2021-02-03T16:53:30Z</dcterms:modified>
</cp:coreProperties>
</file>