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informatyka czerwiec 2017\"/>
    </mc:Choice>
  </mc:AlternateContent>
  <xr:revisionPtr revIDLastSave="0" documentId="8_{03AFFADC-07A4-413C-A8FD-4BDE2A44DD1D}" xr6:coauthVersionLast="46" xr6:coauthVersionMax="46" xr10:uidLastSave="{00000000-0000-0000-0000-000000000000}"/>
  <bookViews>
    <workbookView xWindow="-39465" yWindow="4245" windowWidth="21600" windowHeight="12120" activeTab="2" xr2:uid="{405275F3-7F0E-4BC0-B06F-BD5C0D6EF071}"/>
  </bookViews>
  <sheets>
    <sheet name="Arkusz2" sheetId="2" r:id="rId1"/>
    <sheet name="Arkusz3" sheetId="3" r:id="rId2"/>
    <sheet name="Arkusz5" sheetId="5" r:id="rId3"/>
    <sheet name="Arkusz1" sheetId="1" r:id="rId4"/>
  </sheets>
  <calcPr calcId="191029"/>
  <pivotCaches>
    <pivotCache cacheId="3" r:id="rId5"/>
    <pivotCache cacheId="12" r:id="rId6"/>
    <pivotCache cacheId="1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2" i="1"/>
  <c r="K7" i="1"/>
  <c r="K8" i="1"/>
  <c r="K9" i="1"/>
  <c r="K10" i="1"/>
  <c r="K11" i="1"/>
  <c r="K12" i="1"/>
  <c r="K19" i="1"/>
  <c r="K20" i="1"/>
  <c r="K21" i="1"/>
  <c r="K22" i="1"/>
  <c r="K23" i="1"/>
  <c r="K24" i="1"/>
  <c r="K31" i="1"/>
  <c r="K32" i="1"/>
  <c r="K33" i="1"/>
  <c r="K34" i="1"/>
  <c r="K35" i="1"/>
  <c r="K36" i="1"/>
  <c r="K43" i="1"/>
  <c r="K44" i="1"/>
  <c r="K45" i="1"/>
  <c r="K46" i="1"/>
  <c r="K47" i="1"/>
  <c r="K48" i="1"/>
  <c r="K55" i="1"/>
  <c r="K56" i="1"/>
  <c r="K57" i="1"/>
  <c r="K58" i="1"/>
  <c r="K59" i="1"/>
  <c r="K60" i="1"/>
  <c r="K67" i="1"/>
  <c r="K68" i="1"/>
  <c r="K69" i="1"/>
  <c r="K70" i="1"/>
  <c r="K71" i="1"/>
  <c r="K72" i="1"/>
  <c r="K80" i="1"/>
  <c r="K81" i="1"/>
  <c r="K82" i="1"/>
  <c r="K83" i="1"/>
  <c r="K84" i="1"/>
  <c r="K93" i="1"/>
  <c r="K94" i="1"/>
  <c r="K95" i="1"/>
  <c r="K96" i="1"/>
  <c r="K105" i="1"/>
  <c r="K106" i="1"/>
  <c r="K107" i="1"/>
  <c r="K108" i="1"/>
  <c r="K117" i="1"/>
  <c r="K118" i="1"/>
  <c r="K119" i="1"/>
  <c r="K120" i="1"/>
  <c r="K129" i="1"/>
  <c r="K130" i="1"/>
  <c r="K131" i="1"/>
  <c r="K132" i="1"/>
  <c r="I3" i="1"/>
  <c r="K3" i="1" s="1"/>
  <c r="I4" i="1"/>
  <c r="K4" i="1" s="1"/>
  <c r="I5" i="1"/>
  <c r="K5" i="1" s="1"/>
  <c r="I6" i="1"/>
  <c r="K6" i="1" s="1"/>
  <c r="I7" i="1"/>
  <c r="I8" i="1"/>
  <c r="I9" i="1"/>
  <c r="I10" i="1"/>
  <c r="I11" i="1"/>
  <c r="I12" i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I20" i="1"/>
  <c r="I21" i="1"/>
  <c r="I22" i="1"/>
  <c r="I23" i="1"/>
  <c r="I24" i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I32" i="1"/>
  <c r="I33" i="1"/>
  <c r="I34" i="1"/>
  <c r="I35" i="1"/>
  <c r="I36" i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I44" i="1"/>
  <c r="I45" i="1"/>
  <c r="I46" i="1"/>
  <c r="I47" i="1"/>
  <c r="I48" i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I56" i="1"/>
  <c r="I57" i="1"/>
  <c r="I58" i="1"/>
  <c r="I59" i="1"/>
  <c r="I60" i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I68" i="1"/>
  <c r="I69" i="1"/>
  <c r="I70" i="1"/>
  <c r="I71" i="1"/>
  <c r="I72" i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I81" i="1"/>
  <c r="I82" i="1"/>
  <c r="I83" i="1"/>
  <c r="I84" i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I94" i="1"/>
  <c r="I95" i="1"/>
  <c r="I96" i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I106" i="1"/>
  <c r="I107" i="1"/>
  <c r="I108" i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I118" i="1"/>
  <c r="I119" i="1"/>
  <c r="I120" i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I130" i="1"/>
  <c r="I131" i="1"/>
  <c r="I132" i="1"/>
  <c r="I133" i="1"/>
  <c r="K133" i="1" s="1"/>
  <c r="I134" i="1"/>
  <c r="K134" i="1" s="1"/>
  <c r="I135" i="1"/>
  <c r="K135" i="1" s="1"/>
  <c r="I2" i="1"/>
  <c r="K2" i="1" s="1"/>
  <c r="H3" i="1"/>
  <c r="L3" i="1" s="1"/>
  <c r="H4" i="1"/>
  <c r="L4" i="1" s="1"/>
  <c r="H5" i="1"/>
  <c r="L5" i="1" s="1"/>
  <c r="H6" i="1"/>
  <c r="L6" i="1" s="1"/>
  <c r="H7" i="1"/>
  <c r="H8" i="1"/>
  <c r="L8" i="1" s="1"/>
  <c r="H9" i="1"/>
  <c r="H10" i="1"/>
  <c r="H11" i="1"/>
  <c r="J11" i="1" s="1"/>
  <c r="H12" i="1"/>
  <c r="H13" i="1"/>
  <c r="H14" i="1"/>
  <c r="H15" i="1"/>
  <c r="L15" i="1" s="1"/>
  <c r="H16" i="1"/>
  <c r="L16" i="1" s="1"/>
  <c r="H17" i="1"/>
  <c r="L17" i="1" s="1"/>
  <c r="H18" i="1"/>
  <c r="L18" i="1" s="1"/>
  <c r="H19" i="1"/>
  <c r="H20" i="1"/>
  <c r="L20" i="1" s="1"/>
  <c r="H21" i="1"/>
  <c r="H22" i="1"/>
  <c r="H23" i="1"/>
  <c r="J23" i="1" s="1"/>
  <c r="H24" i="1"/>
  <c r="H25" i="1"/>
  <c r="H26" i="1"/>
  <c r="H27" i="1"/>
  <c r="L27" i="1" s="1"/>
  <c r="H28" i="1"/>
  <c r="L28" i="1" s="1"/>
  <c r="H29" i="1"/>
  <c r="L29" i="1" s="1"/>
  <c r="H30" i="1"/>
  <c r="L30" i="1" s="1"/>
  <c r="H31" i="1"/>
  <c r="H32" i="1"/>
  <c r="L32" i="1" s="1"/>
  <c r="H33" i="1"/>
  <c r="H34" i="1"/>
  <c r="H35" i="1"/>
  <c r="J35" i="1" s="1"/>
  <c r="H36" i="1"/>
  <c r="H37" i="1"/>
  <c r="H38" i="1"/>
  <c r="H39" i="1"/>
  <c r="L39" i="1" s="1"/>
  <c r="H40" i="1"/>
  <c r="L40" i="1" s="1"/>
  <c r="H41" i="1"/>
  <c r="L41" i="1" s="1"/>
  <c r="H42" i="1"/>
  <c r="L42" i="1" s="1"/>
  <c r="H43" i="1"/>
  <c r="H44" i="1"/>
  <c r="L44" i="1" s="1"/>
  <c r="H45" i="1"/>
  <c r="H46" i="1"/>
  <c r="H47" i="1"/>
  <c r="J47" i="1" s="1"/>
  <c r="H48" i="1"/>
  <c r="H49" i="1"/>
  <c r="H50" i="1"/>
  <c r="H51" i="1"/>
  <c r="L51" i="1" s="1"/>
  <c r="H52" i="1"/>
  <c r="L52" i="1" s="1"/>
  <c r="H53" i="1"/>
  <c r="L53" i="1" s="1"/>
  <c r="H54" i="1"/>
  <c r="L54" i="1" s="1"/>
  <c r="H55" i="1"/>
  <c r="H56" i="1"/>
  <c r="L56" i="1" s="1"/>
  <c r="H57" i="1"/>
  <c r="H58" i="1"/>
  <c r="H59" i="1"/>
  <c r="J59" i="1" s="1"/>
  <c r="H60" i="1"/>
  <c r="H61" i="1"/>
  <c r="H62" i="1"/>
  <c r="H63" i="1"/>
  <c r="L63" i="1" s="1"/>
  <c r="H64" i="1"/>
  <c r="L64" i="1" s="1"/>
  <c r="H65" i="1"/>
  <c r="L65" i="1" s="1"/>
  <c r="H66" i="1"/>
  <c r="L66" i="1" s="1"/>
  <c r="H67" i="1"/>
  <c r="H68" i="1"/>
  <c r="L68" i="1" s="1"/>
  <c r="H69" i="1"/>
  <c r="H70" i="1"/>
  <c r="H71" i="1"/>
  <c r="J71" i="1" s="1"/>
  <c r="H72" i="1"/>
  <c r="H73" i="1"/>
  <c r="H74" i="1"/>
  <c r="H75" i="1"/>
  <c r="L75" i="1" s="1"/>
  <c r="H76" i="1"/>
  <c r="L76" i="1" s="1"/>
  <c r="H77" i="1"/>
  <c r="L77" i="1" s="1"/>
  <c r="H78" i="1"/>
  <c r="L78" i="1" s="1"/>
  <c r="H79" i="1"/>
  <c r="H80" i="1"/>
  <c r="L80" i="1" s="1"/>
  <c r="H81" i="1"/>
  <c r="H82" i="1"/>
  <c r="H83" i="1"/>
  <c r="J83" i="1" s="1"/>
  <c r="H84" i="1"/>
  <c r="H85" i="1"/>
  <c r="H86" i="1"/>
  <c r="H87" i="1"/>
  <c r="L87" i="1" s="1"/>
  <c r="H88" i="1"/>
  <c r="L88" i="1" s="1"/>
  <c r="H89" i="1"/>
  <c r="L89" i="1" s="1"/>
  <c r="H90" i="1"/>
  <c r="L90" i="1" s="1"/>
  <c r="H91" i="1"/>
  <c r="H92" i="1"/>
  <c r="L92" i="1" s="1"/>
  <c r="H93" i="1"/>
  <c r="H94" i="1"/>
  <c r="H95" i="1"/>
  <c r="J95" i="1" s="1"/>
  <c r="H96" i="1"/>
  <c r="H97" i="1"/>
  <c r="H98" i="1"/>
  <c r="H99" i="1"/>
  <c r="L99" i="1" s="1"/>
  <c r="H100" i="1"/>
  <c r="L100" i="1" s="1"/>
  <c r="H101" i="1"/>
  <c r="L101" i="1" s="1"/>
  <c r="H102" i="1"/>
  <c r="L102" i="1" s="1"/>
  <c r="H103" i="1"/>
  <c r="H104" i="1"/>
  <c r="L104" i="1" s="1"/>
  <c r="H105" i="1"/>
  <c r="H106" i="1"/>
  <c r="H107" i="1"/>
  <c r="J107" i="1" s="1"/>
  <c r="H108" i="1"/>
  <c r="H109" i="1"/>
  <c r="H110" i="1"/>
  <c r="H111" i="1"/>
  <c r="L111" i="1" s="1"/>
  <c r="H112" i="1"/>
  <c r="L112" i="1" s="1"/>
  <c r="H113" i="1"/>
  <c r="L113" i="1" s="1"/>
  <c r="H114" i="1"/>
  <c r="L114" i="1" s="1"/>
  <c r="H115" i="1"/>
  <c r="H116" i="1"/>
  <c r="L116" i="1" s="1"/>
  <c r="H117" i="1"/>
  <c r="H118" i="1"/>
  <c r="H119" i="1"/>
  <c r="J119" i="1" s="1"/>
  <c r="H120" i="1"/>
  <c r="H121" i="1"/>
  <c r="J121" i="1" s="1"/>
  <c r="H122" i="1"/>
  <c r="H123" i="1"/>
  <c r="L123" i="1" s="1"/>
  <c r="H124" i="1"/>
  <c r="L124" i="1" s="1"/>
  <c r="H125" i="1"/>
  <c r="L125" i="1" s="1"/>
  <c r="H126" i="1"/>
  <c r="L126" i="1" s="1"/>
  <c r="H127" i="1"/>
  <c r="H128" i="1"/>
  <c r="L128" i="1" s="1"/>
  <c r="H129" i="1"/>
  <c r="H130" i="1"/>
  <c r="H131" i="1"/>
  <c r="J131" i="1" s="1"/>
  <c r="H132" i="1"/>
  <c r="H133" i="1"/>
  <c r="J133" i="1" s="1"/>
  <c r="H134" i="1"/>
  <c r="H135" i="1"/>
  <c r="L135" i="1" s="1"/>
  <c r="H2" i="1"/>
  <c r="L2" i="1" s="1"/>
  <c r="L129" i="1" l="1"/>
  <c r="L117" i="1"/>
  <c r="L105" i="1"/>
  <c r="L93" i="1"/>
  <c r="L81" i="1"/>
  <c r="L69" i="1"/>
  <c r="L57" i="1"/>
  <c r="L45" i="1"/>
  <c r="L33" i="1"/>
  <c r="L21" i="1"/>
  <c r="L9" i="1"/>
  <c r="L127" i="1"/>
  <c r="L115" i="1"/>
  <c r="L103" i="1"/>
  <c r="L91" i="1"/>
  <c r="L79" i="1"/>
  <c r="L67" i="1"/>
  <c r="L55" i="1"/>
  <c r="L43" i="1"/>
  <c r="L31" i="1"/>
  <c r="L19" i="1"/>
  <c r="L7" i="1"/>
  <c r="L130" i="1"/>
  <c r="L118" i="1"/>
  <c r="L106" i="1"/>
  <c r="L94" i="1"/>
  <c r="L82" i="1"/>
  <c r="L70" i="1"/>
  <c r="L58" i="1"/>
  <c r="L46" i="1"/>
  <c r="L34" i="1"/>
  <c r="L22" i="1"/>
  <c r="L10" i="1"/>
  <c r="L132" i="1"/>
  <c r="L120" i="1"/>
  <c r="L108" i="1"/>
  <c r="L96" i="1"/>
  <c r="L84" i="1"/>
  <c r="L72" i="1"/>
  <c r="L60" i="1"/>
  <c r="L48" i="1"/>
  <c r="L36" i="1"/>
  <c r="L24" i="1"/>
  <c r="L12" i="1"/>
  <c r="L133" i="1"/>
  <c r="L121" i="1"/>
  <c r="L109" i="1"/>
  <c r="L97" i="1"/>
  <c r="L85" i="1"/>
  <c r="L73" i="1"/>
  <c r="L61" i="1"/>
  <c r="L49" i="1"/>
  <c r="L37" i="1"/>
  <c r="L25" i="1"/>
  <c r="L13" i="1"/>
  <c r="J109" i="1"/>
  <c r="J97" i="1"/>
  <c r="J85" i="1"/>
  <c r="J73" i="1"/>
  <c r="J61" i="1"/>
  <c r="J49" i="1"/>
  <c r="J37" i="1"/>
  <c r="J25" i="1"/>
  <c r="L134" i="1"/>
  <c r="L122" i="1"/>
  <c r="L110" i="1"/>
  <c r="L98" i="1"/>
  <c r="L86" i="1"/>
  <c r="L74" i="1"/>
  <c r="L62" i="1"/>
  <c r="L50" i="1"/>
  <c r="L38" i="1"/>
  <c r="L26" i="1"/>
  <c r="L14" i="1"/>
  <c r="J13" i="1"/>
  <c r="J134" i="1"/>
  <c r="J122" i="1"/>
  <c r="J110" i="1"/>
  <c r="J98" i="1"/>
  <c r="J86" i="1"/>
  <c r="J74" i="1"/>
  <c r="J62" i="1"/>
  <c r="J50" i="1"/>
  <c r="J38" i="1"/>
  <c r="J26" i="1"/>
  <c r="J14" i="1"/>
  <c r="J132" i="1"/>
  <c r="J120" i="1"/>
  <c r="J108" i="1"/>
  <c r="J96" i="1"/>
  <c r="J84" i="1"/>
  <c r="J72" i="1"/>
  <c r="J60" i="1"/>
  <c r="J48" i="1"/>
  <c r="J36" i="1"/>
  <c r="J24" i="1"/>
  <c r="J12" i="1"/>
  <c r="J130" i="1"/>
  <c r="J118" i="1"/>
  <c r="J106" i="1"/>
  <c r="J94" i="1"/>
  <c r="J82" i="1"/>
  <c r="J70" i="1"/>
  <c r="J58" i="1"/>
  <c r="J46" i="1"/>
  <c r="J34" i="1"/>
  <c r="J22" i="1"/>
  <c r="J10" i="1"/>
  <c r="J129" i="1"/>
  <c r="J117" i="1"/>
  <c r="J105" i="1"/>
  <c r="J93" i="1"/>
  <c r="J81" i="1"/>
  <c r="J69" i="1"/>
  <c r="J57" i="1"/>
  <c r="J45" i="1"/>
  <c r="J33" i="1"/>
  <c r="J21" i="1"/>
  <c r="J9" i="1"/>
  <c r="J128" i="1"/>
  <c r="J116" i="1"/>
  <c r="J104" i="1"/>
  <c r="J92" i="1"/>
  <c r="J80" i="1"/>
  <c r="J68" i="1"/>
  <c r="J56" i="1"/>
  <c r="J44" i="1"/>
  <c r="J32" i="1"/>
  <c r="J20" i="1"/>
  <c r="J8" i="1"/>
  <c r="J127" i="1"/>
  <c r="J115" i="1"/>
  <c r="J103" i="1"/>
  <c r="J91" i="1"/>
  <c r="J79" i="1"/>
  <c r="J67" i="1"/>
  <c r="J55" i="1"/>
  <c r="J43" i="1"/>
  <c r="J31" i="1"/>
  <c r="J19" i="1"/>
  <c r="J7" i="1"/>
  <c r="J126" i="1"/>
  <c r="J114" i="1"/>
  <c r="J102" i="1"/>
  <c r="J90" i="1"/>
  <c r="J78" i="1"/>
  <c r="J66" i="1"/>
  <c r="J54" i="1"/>
  <c r="J42" i="1"/>
  <c r="J30" i="1"/>
  <c r="J18" i="1"/>
  <c r="J6" i="1"/>
  <c r="J125" i="1"/>
  <c r="J113" i="1"/>
  <c r="J101" i="1"/>
  <c r="J89" i="1"/>
  <c r="J77" i="1"/>
  <c r="J65" i="1"/>
  <c r="J53" i="1"/>
  <c r="J41" i="1"/>
  <c r="J29" i="1"/>
  <c r="J17" i="1"/>
  <c r="J5" i="1"/>
  <c r="J2" i="1"/>
  <c r="J124" i="1"/>
  <c r="J112" i="1"/>
  <c r="J100" i="1"/>
  <c r="J88" i="1"/>
  <c r="J76" i="1"/>
  <c r="J64" i="1"/>
  <c r="J52" i="1"/>
  <c r="J40" i="1"/>
  <c r="J28" i="1"/>
  <c r="J16" i="1"/>
  <c r="J4" i="1"/>
  <c r="L131" i="1"/>
  <c r="L119" i="1"/>
  <c r="L107" i="1"/>
  <c r="L95" i="1"/>
  <c r="L83" i="1"/>
  <c r="L71" i="1"/>
  <c r="L59" i="1"/>
  <c r="L47" i="1"/>
  <c r="L35" i="1"/>
  <c r="L23" i="1"/>
  <c r="L11" i="1"/>
  <c r="J135" i="1"/>
  <c r="J123" i="1"/>
  <c r="J111" i="1"/>
  <c r="J99" i="1"/>
  <c r="J87" i="1"/>
  <c r="J75" i="1"/>
  <c r="J63" i="1"/>
  <c r="J51" i="1"/>
  <c r="J39" i="1"/>
  <c r="J27" i="1"/>
  <c r="J15" i="1"/>
  <c r="J3" i="1"/>
</calcChain>
</file>

<file path=xl/sharedStrings.xml><?xml version="1.0" encoding="utf-8"?>
<sst xmlns="http://schemas.openxmlformats.org/spreadsheetml/2006/main" count="774" uniqueCount="236">
  <si>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</si>
  <si>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</si>
  <si>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</si>
  <si>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</si>
  <si>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</si>
  <si>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</si>
  <si>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</si>
  <si>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</si>
  <si>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</si>
  <si>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</si>
  <si>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</si>
  <si>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</si>
  <si>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</si>
  <si>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</si>
  <si>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</si>
  <si>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</si>
  <si>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</si>
  <si>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</si>
  <si>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</si>
  <si>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</si>
  <si>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</si>
  <si>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</si>
  <si>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</si>
  <si>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</si>
  <si>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</si>
  <si>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</si>
  <si>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</si>
  <si>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</si>
  <si>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</si>
  <si>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</si>
  <si>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</si>
  <si>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</si>
  <si>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</si>
  <si>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</si>
  <si>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</si>
  <si>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</si>
  <si>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</si>
  <si>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</si>
  <si>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</si>
  <si>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</si>
  <si>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</si>
  <si>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</si>
  <si>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</si>
  <si>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</si>
  <si>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</si>
  <si>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</si>
  <si>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</si>
  <si>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</si>
  <si>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</si>
  <si>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</si>
  <si>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</si>
  <si>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</si>
  <si>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</si>
  <si>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</si>
  <si>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</si>
  <si>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</si>
  <si>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</si>
  <si>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</si>
  <si>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</si>
  <si>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</si>
  <si>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</si>
  <si>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</si>
  <si>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</si>
  <si>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</si>
  <si>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</si>
  <si>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</si>
  <si>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</si>
  <si>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</si>
  <si>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</si>
  <si>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</si>
  <si>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</si>
  <si>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</si>
  <si>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</si>
  <si>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</si>
  <si>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</si>
  <si>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</si>
  <si>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</si>
  <si>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</si>
  <si>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</si>
  <si>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</si>
  <si>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</si>
  <si>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</si>
  <si>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</si>
  <si>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</si>
  <si>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</si>
  <si>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</si>
  <si>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</si>
  <si>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</si>
  <si>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</si>
  <si>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</si>
  <si>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</si>
  <si>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</si>
  <si>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</si>
  <si>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</si>
  <si>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</si>
  <si>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</si>
  <si>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</si>
  <si>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</si>
  <si>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</si>
  <si>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</si>
  <si>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</si>
  <si>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</si>
  <si>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</si>
  <si>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</si>
  <si>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</si>
  <si>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</si>
  <si>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</si>
  <si>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</si>
  <si>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</si>
  <si>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</si>
  <si>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</si>
  <si>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</si>
  <si>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</si>
  <si>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</si>
  <si>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</si>
  <si>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</si>
  <si>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</si>
  <si>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</si>
  <si>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</si>
  <si>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</si>
  <si>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</si>
  <si>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</si>
  <si>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</si>
  <si>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</si>
  <si>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</si>
  <si>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</si>
  <si>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</si>
  <si>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</si>
  <si>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</si>
  <si>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</si>
  <si>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</si>
  <si>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</si>
  <si>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</si>
  <si>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</si>
  <si>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</si>
  <si>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</si>
  <si>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</si>
  <si>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</si>
  <si>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</si>
  <si>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</si>
  <si>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</si>
  <si>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</si>
  <si>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</si>
  <si>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</si>
  <si>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</si>
  <si>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</si>
  <si>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</si>
  <si>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</si>
  <si>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</si>
  <si>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</si>
  <si>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</si>
  <si>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</si>
  <si>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</si>
  <si>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</si>
  <si>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</si>
  <si>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</si>
  <si>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</si>
  <si>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</si>
  <si>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</si>
  <si>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</si>
  <si>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</si>
  <si>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</si>
  <si>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</si>
  <si>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</si>
  <si>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</si>
  <si>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</si>
  <si>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</si>
  <si>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</si>
  <si>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</si>
  <si>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</si>
  <si>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</si>
  <si>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</si>
  <si>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</si>
  <si>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</si>
  <si>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</si>
  <si>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</si>
  <si>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</si>
  <si>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</si>
  <si>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ile lat jezdzi</t>
  </si>
  <si>
    <t>ile razy sto tys km</t>
  </si>
  <si>
    <t>wartosc w 2017</t>
  </si>
  <si>
    <t>amortyzacja czas</t>
  </si>
  <si>
    <t>amortyzacja przebieg</t>
  </si>
  <si>
    <t>Iveco</t>
  </si>
  <si>
    <t>Mercedes</t>
  </si>
  <si>
    <t>MAN</t>
  </si>
  <si>
    <t>Volvo</t>
  </si>
  <si>
    <t>Scania</t>
  </si>
  <si>
    <t>Renault</t>
  </si>
  <si>
    <t>DAF</t>
  </si>
  <si>
    <t>Strails</t>
  </si>
  <si>
    <t>Axor</t>
  </si>
  <si>
    <t>TGA</t>
  </si>
  <si>
    <t>FE</t>
  </si>
  <si>
    <t>FM</t>
  </si>
  <si>
    <t>FMX</t>
  </si>
  <si>
    <t>FH</t>
  </si>
  <si>
    <t>100E</t>
  </si>
  <si>
    <t>L94</t>
  </si>
  <si>
    <t>Premium</t>
  </si>
  <si>
    <t>Atego</t>
  </si>
  <si>
    <t>M93</t>
  </si>
  <si>
    <t>EuroCargo</t>
  </si>
  <si>
    <t>TGL</t>
  </si>
  <si>
    <t>FL</t>
  </si>
  <si>
    <t>LF45</t>
  </si>
  <si>
    <t>TGA41</t>
  </si>
  <si>
    <t>TGA33</t>
  </si>
  <si>
    <t>CF85</t>
  </si>
  <si>
    <t>Sided</t>
  </si>
  <si>
    <t>Actros</t>
  </si>
  <si>
    <t>Midlum</t>
  </si>
  <si>
    <t>D10</t>
  </si>
  <si>
    <t>CF75</t>
  </si>
  <si>
    <t>CF65</t>
  </si>
  <si>
    <t>TrakkerEuro5</t>
  </si>
  <si>
    <t>Magnum</t>
  </si>
  <si>
    <t>R385</t>
  </si>
  <si>
    <t>Pelen</t>
  </si>
  <si>
    <t>R500</t>
  </si>
  <si>
    <t>STRALIS</t>
  </si>
  <si>
    <t>R420</t>
  </si>
  <si>
    <t>FH13-500</t>
  </si>
  <si>
    <t>TGX</t>
  </si>
  <si>
    <t>XF460</t>
  </si>
  <si>
    <t>TGS</t>
  </si>
  <si>
    <t>TGA18</t>
  </si>
  <si>
    <t>2015Euro6M</t>
  </si>
  <si>
    <t>Marka</t>
  </si>
  <si>
    <t>Model</t>
  </si>
  <si>
    <t>Etykiety wierszy</t>
  </si>
  <si>
    <t>Suma końcowa</t>
  </si>
  <si>
    <t>Liczba z Marka</t>
  </si>
  <si>
    <t>Średnia z Przebieg</t>
  </si>
  <si>
    <t>Średni przebieg</t>
  </si>
  <si>
    <t>Dni od ostatniego remontu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</si>
</sst>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2"/>
    </xf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Arkusz2!$B$18</c:f>
              <c:strCache>
                <c:ptCount val="1"/>
                <c:pt idx="0">
                  <c:v>Średni przebieg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Arkusz2!$A$19:$A$25</c:f>
              <c:strCache>
                <c:ptCount val="7"/>
                <c:pt idx="0">
                  <c:v>DAF</c:v>
                </c:pt>
                <c:pt idx="1">
                  <c:v>Iveco</c:v>
                </c:pt>
                <c:pt idx="2">
                  <c:v>MAN</c:v>
                </c:pt>
                <c:pt idx="3">
                  <c:v>Mercedes</c:v>
                </c:pt>
                <c:pt idx="4">
                  <c:v>Renault</c:v>
                </c:pt>
                <c:pt idx="5">
                  <c:v>Scania</c:v>
                </c:pt>
                <c:pt idx="6">
                  <c:v>Volvo</c:v>
                </c:pt>
              </c:strCache>
            </c:strRef>
          </c:cat>
          <c:val>
            <c:numRef>
              <c:f>Arkusz2!$B$19:$B$25</c:f>
              <c:numCache>
                <c:formatCode>0</c:formatCode>
                <c:ptCount val="7"/>
                <c:pt idx="0">
                  <c:v>273239.59999999998</c:v>
                </c:pt>
                <c:pt idx="1">
                  <c:v>657434.5</c:v>
                </c:pt>
                <c:pt idx="2">
                  <c:v>289637.27777777775</c:v>
                </c:pt>
                <c:pt idx="3">
                  <c:v>486545.8823529412</c:v>
                </c:pt>
                <c:pt idx="4">
                  <c:v>519936.0588235294</c:v>
                </c:pt>
                <c:pt idx="5">
                  <c:v>557117.6470588235</c:v>
                </c:pt>
                <c:pt idx="6">
                  <c:v>307130.4347826087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6-4C48-8DEF-1E82BC44C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638351"/>
        <c:axId val="1164639599"/>
      </c:barChart>
      <c:catAx>
        <c:axId val="116463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Marka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639599"/>
        <c:crosses val="autoZero"/>
        <c:auto val="1"/>
        <c:lblAlgn val="ctr"/>
        <c:lblOffset val="100"/>
        <c:noMultiLvlLbl val="0"/>
      </c:catAx>
      <c:valAx>
        <c:axId val="11646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Kilometry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6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8</xdr:row>
      <xdr:rowOff>61912</xdr:rowOff>
    </xdr:from>
    <xdr:to>
      <xdr:col>10</xdr:col>
      <xdr:colOff>409575</xdr:colOff>
      <xdr:row>22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6868122-D945-4286-9DA8-8C1D4E083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61.742082870369" createdVersion="6" refreshedVersion="6" minRefreshableVersion="3" recordCount="134" xr:uid="{9B41D941-9DEE-4553-8EB9-736AC08BF6BA}">
  <cacheSource type="worksheet">
    <worksheetSource ref="B1:N135" sheet="Arkusz1"/>
  </cacheSource>
  <cacheFields count="12">
    <cacheField name="Rok_produkcji" numFmtId="0">
      <sharedItems containsSemiMixedTypes="0" containsString="0" containsNumber="1" containsInteger="1" minValue="2006" maxValue="2015"/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/>
    </cacheField>
    <cacheField name="Przebieg" numFmtId="0">
      <sharedItems containsSemiMixedTypes="0" containsString="0" containsNumber="1" containsInteger="1" minValue="91000" maxValue="1260000"/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ile lat jezdzi" numFmtId="0">
      <sharedItems containsSemiMixedTypes="0" containsString="0" containsNumber="1" containsInteger="1" minValue="2" maxValue="11"/>
    </cacheField>
    <cacheField name="ile razy sto tys km" numFmtId="0">
      <sharedItems containsSemiMixedTypes="0" containsString="0" containsNumber="1" containsInteger="1" minValue="0" maxValue="12"/>
    </cacheField>
    <cacheField name="amortyzacja czas" numFmtId="0">
      <sharedItems containsSemiMixedTypes="0" containsString="0" containsNumber="1" minValue="9560" maxValue="116400"/>
    </cacheField>
    <cacheField name="amortyzacja przebieg" numFmtId="0">
      <sharedItems containsSemiMixedTypes="0" containsString="0" containsNumber="1" minValue="0" maxValue="49200"/>
    </cacheField>
    <cacheField name="wartosc w 2017" numFmtId="0">
      <sharedItems containsSemiMixedTypes="0" containsString="0" containsNumber="1" minValue="17390" maxValue="316800"/>
    </cacheField>
    <cacheField name="Marka" numFmtId="0">
      <sharedItems count="7">
        <s v="Iveco"/>
        <s v="Mercedes"/>
        <s v="MAN"/>
        <s v="Volvo"/>
        <s v="Scania"/>
        <s v="Renault"/>
        <s v="DAF"/>
      </sharedItems>
    </cacheField>
    <cacheField name="Model" numFmtId="0">
      <sharedItems count="38">
        <s v="Strails"/>
        <s v="Axor"/>
        <s v="TGA"/>
        <s v="FE"/>
        <s v="FM"/>
        <s v="FMX"/>
        <s v="FH"/>
        <s v="100E"/>
        <s v="L94"/>
        <s v="Premium"/>
        <s v="Atego"/>
        <s v="M93"/>
        <s v="EuroCargo"/>
        <s v="TGL"/>
        <s v="FL"/>
        <s v="LF45"/>
        <s v="TGA41"/>
        <s v="TGA33"/>
        <s v="CF85"/>
        <s v="Sided"/>
        <s v="Actros"/>
        <s v="Midlum"/>
        <s v="D10"/>
        <s v="CF75"/>
        <s v="CF65"/>
        <s v="TrakkerEuro5"/>
        <s v="Magnum"/>
        <s v="R385"/>
        <s v="Pelen"/>
        <s v="R500"/>
        <s v="STRALIS"/>
        <s v="R420"/>
        <s v="FH13-500"/>
        <s v="TGX"/>
        <s v="XF460"/>
        <s v="TGS"/>
        <s v="TGA18"/>
        <s v="2015Euro6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61.745384953705" createdVersion="6" refreshedVersion="6" minRefreshableVersion="3" recordCount="134" xr:uid="{6200CA9C-CFA2-410D-B486-734F4979B0B3}">
  <cacheSource type="worksheet">
    <worksheetSource ref="A1:N135" sheet="Arkusz1"/>
  </cacheSource>
  <cacheFields count="13">
    <cacheField name="Marka_i_model" numFmtId="0">
      <sharedItems/>
    </cacheField>
    <cacheField name="Rok_produkcji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/>
    </cacheField>
    <cacheField name="Przebieg" numFmtId="0">
      <sharedItems containsSemiMixedTypes="0" containsString="0" containsNumber="1" containsInteger="1" minValue="91000" maxValue="1260000"/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ile lat jezdzi" numFmtId="0">
      <sharedItems containsSemiMixedTypes="0" containsString="0" containsNumber="1" containsInteger="1" minValue="2" maxValue="11"/>
    </cacheField>
    <cacheField name="ile razy sto tys km" numFmtId="0">
      <sharedItems containsSemiMixedTypes="0" containsString="0" containsNumber="1" containsInteger="1" minValue="0" maxValue="12"/>
    </cacheField>
    <cacheField name="amortyzacja czas" numFmtId="0">
      <sharedItems containsSemiMixedTypes="0" containsString="0" containsNumber="1" minValue="9560" maxValue="116400"/>
    </cacheField>
    <cacheField name="amortyzacja przebieg" numFmtId="0">
      <sharedItems containsSemiMixedTypes="0" containsString="0" containsNumber="1" minValue="0" maxValue="49200"/>
    </cacheField>
    <cacheField name="wartosc w 2017" numFmtId="0">
      <sharedItems containsSemiMixedTypes="0" containsString="0" containsNumber="1" minValue="17390" maxValue="316800"/>
    </cacheField>
    <cacheField name="Marka" numFmtId="0">
      <sharedItems count="7">
        <s v="Iveco"/>
        <s v="Mercedes"/>
        <s v="MAN"/>
        <s v="Volvo"/>
        <s v="Scania"/>
        <s v="Renault"/>
        <s v="DAF"/>
      </sharedItems>
    </cacheField>
    <cacheField name="Mod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61.778855324075" createdVersion="6" refreshedVersion="6" minRefreshableVersion="3" recordCount="134" xr:uid="{A24B19B7-19D8-4EAA-BA07-9578FC0A8837}">
  <cacheSource type="worksheet">
    <worksheetSource ref="A1:G135" sheet="Arkusz1"/>
  </cacheSource>
  <cacheFields count="7">
    <cacheField name="Marka_i_model" numFmtId="0">
      <sharedItems count="38">
        <s v="Iveco Strails"/>
        <s v="Mercedes Axor"/>
        <s v="MAN TGA"/>
        <s v="Volvo FE"/>
        <s v="Volvo FM"/>
        <s v="Volvo FMX"/>
        <s v="Volvo FH"/>
        <s v="Iveco 100E"/>
        <s v="Scania L94"/>
        <s v="Renault Premium"/>
        <s v="Mercedes Atego"/>
        <s v="Scania M93"/>
        <s v="Iveco EuroCargo"/>
        <s v="MAN TGL"/>
        <s v="Volvo FL"/>
        <s v="DAF LF45"/>
        <s v="MAN TGA41"/>
        <s v="MAN TGA33"/>
        <s v="DAF CF85"/>
        <s v="Mercedes Sided"/>
        <s v="Mercedes Actros"/>
        <s v="Renault Midlum"/>
        <s v="Renault D10"/>
        <s v="DAF CF75"/>
        <s v="DAF CF65"/>
        <s v="Iveco TrakkerEuro5"/>
        <s v="Renault Magnum"/>
        <s v="Renault R385"/>
        <s v="Renault Pelen"/>
        <s v="Scania R500"/>
        <s v="Iveco STRALIS"/>
        <s v="Scania R420"/>
        <s v="Volvo FH13-500"/>
        <s v="MAN TGX"/>
        <s v="DAF XF460"/>
        <s v="MAN TGS"/>
        <s v="MAN TGA18"/>
        <s v="Volvo 2015Euro6M"/>
      </sharedItems>
    </cacheField>
    <cacheField name="Rok_produkcji" numFmtId="0">
      <sharedItems containsSemiMixedTypes="0" containsString="0" containsNumber="1" containsInteger="1" minValue="2006" maxValue="2015"/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 count="134">
        <s v="ERA 210 TR"/>
        <s v="ERA 211 TR"/>
        <s v="ERA 212 TR"/>
        <s v="ERA 213 TR"/>
        <s v="ERA 209 TR"/>
        <s v="ERA 223 TR"/>
        <s v="ERA 217 TR"/>
        <s v="ERA 095 TR"/>
        <s v="ERA 093 TR"/>
        <s v="ERA 094 TR"/>
        <s v="ERA 092 TR"/>
        <s v="ERA 097 TR"/>
        <s v="ERA 114 TR"/>
        <s v="ERA 108 TR"/>
        <s v="ERA 100 TR"/>
        <s v="ERA 101 TR"/>
        <s v="ERA 111 TR"/>
        <s v="ERA 120 TR"/>
        <s v="ERA 110 TR"/>
        <s v="ERA 112 TR"/>
        <s v="ERA 102 TR"/>
        <s v="ERA 302 TR"/>
        <s v="ERA 096 TR"/>
        <s v="ERA 104 TR"/>
        <s v="ERA 119 TR"/>
        <s v="ERA 106 TR"/>
        <s v="ERA 117 TR"/>
        <s v="ERA 098 TR"/>
        <s v="ERA 109 TR"/>
        <s v="ERA 115 TR"/>
        <s v="ERA 113 TR"/>
        <s v="ERA 107 TR"/>
        <s v="ERA 116 TR"/>
        <s v="ERA 105 TR"/>
        <s v="ERA 103 TR"/>
        <s v="ERA 099 TR"/>
        <s v="ERA 118 TR"/>
        <s v="ERA 132 TR"/>
        <s v="ERA 142 TR"/>
        <s v="ERA 145 TR"/>
        <s v="ERA 146 TR"/>
        <s v="ERA 135 TR"/>
        <s v="ERA 136 TR"/>
        <s v="ERA 141 TR"/>
        <s v="ERA 340 TR"/>
        <s v="ERA 147 TR"/>
        <s v="ERA 394 TR"/>
        <s v="ERA 143 TR"/>
        <s v="ERA 140 TR"/>
        <s v="ERA 133 TR"/>
        <s v="ERA 214 TR"/>
        <s v="ERA 227 TR"/>
        <s v="ERA 228 TR"/>
        <s v="ERA 226 TR"/>
        <s v="ERA 131 TR"/>
        <s v="ERA 144 TR"/>
        <s v="ERA 134 TR"/>
        <s v="ERA 161 TR"/>
        <s v="ERA 158 TR"/>
        <s v="ERA 160 TR"/>
        <s v="ERA 159 TR"/>
        <s v="ERA 157 TR"/>
        <s v="ERA 221 TR"/>
        <s v="ERA 225 TR"/>
        <s v="ERA 220 TR"/>
        <s v="ERA 222 TR"/>
        <s v="ERA 230 TR"/>
        <s v="ERA 229 TR"/>
        <s v="ERA 162 TR"/>
        <s v="ERA 237 TR"/>
        <s v="ERA 236 TR"/>
        <s v="ERA 238 TR"/>
        <s v="ERA 240 TR"/>
        <s v="ERA 241 TR"/>
        <s v="ERA 239 TR"/>
        <s v="ERA 168 TR"/>
        <s v="ERA 175 TR"/>
        <s v="ERA 173 TR"/>
        <s v="ERA 166 TR"/>
        <s v="ERA 176 TR"/>
        <s v="ERA 172 TR"/>
        <s v="ERA 169 TR"/>
        <s v="ERA 170 TR"/>
        <s v="ERA 215 TR"/>
        <s v="ERA 216 TR"/>
        <s v="ERA 178 TR"/>
        <s v="ERA 232 TR"/>
        <s v="ERA 233 TR"/>
        <s v="ERA 231 TR"/>
        <s v="ERA 234 TR"/>
        <s v="ERA 235 TR"/>
        <s v="ERA 248 TR"/>
        <s v="ERA 177 TR"/>
        <s v="ERA 247 TR"/>
        <s v="ERA 218 TR"/>
        <s v="ERA 174 TR"/>
        <s v="ERA 207 TR"/>
        <s v="ERA 405 TR"/>
        <s v="ERA 204 TR"/>
        <s v="ERA 208 TR"/>
        <s v="ERA 406 TR"/>
        <s v="ERA 171 TR"/>
        <s v="ERA 183 TR"/>
        <s v="ERA 388 TR"/>
        <s v="ERA 188 TR"/>
        <s v="ERA 184 TR"/>
        <s v="ERA 186 TR"/>
        <s v="ERA 185 TR"/>
        <s v="ERA 199 TR"/>
        <s v="ERA 198 TR"/>
        <s v="ERA 200 TR"/>
        <s v="ERA 201 TR"/>
        <s v="ERA 496 TR"/>
        <s v="ERA 497 TR"/>
        <s v="ERA 202 TR"/>
        <s v="ERA 203 TR"/>
        <s v="ERA 187 TR"/>
        <s v="ERA 219 TR"/>
        <s v="ERA 193 TR"/>
        <s v="ERA 195 TR"/>
        <s v="ERA 197 TR"/>
        <s v="ERA 194 TR"/>
        <s v="ERA 196 TR"/>
        <s v="ERA 393 TR"/>
        <s v="ERA 494 TR"/>
        <s v="ERA 495 TR"/>
        <s v="ERA 192 TR"/>
        <s v="ERA 205 TR"/>
        <s v="ERA 206 TR"/>
        <s v="ERA 242 TR"/>
        <s v="ERA 243 TR"/>
        <s v="ERA 244 TR"/>
        <s v="ERA 245 TR"/>
        <s v="ERA 246 TR"/>
      </sharedItems>
    </cacheField>
    <cacheField name="Przebieg" numFmtId="0">
      <sharedItems containsSemiMixedTypes="0" containsString="0" containsNumber="1" containsInteger="1" minValue="91000" maxValue="1260000"/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Dni od ostatniego remontu" numFmtId="0">
      <sharedItems containsSemiMixedTypes="0" containsString="0" containsNumber="1" containsInteger="1" minValue="2" maxValue="722" count="48">
        <n v="701"/>
        <n v="707"/>
        <n v="708"/>
        <n v="702"/>
        <n v="253"/>
        <n v="216"/>
        <n v="526"/>
        <n v="465"/>
        <n v="354"/>
        <n v="661"/>
        <n v="579"/>
        <n v="542"/>
        <n v="351"/>
        <n v="360"/>
        <n v="722"/>
        <n v="357"/>
        <n v="528"/>
        <n v="562"/>
        <n v="663"/>
        <n v="371"/>
        <n v="55"/>
        <n v="407"/>
        <n v="464"/>
        <n v="269"/>
        <n v="458"/>
        <n v="429"/>
        <n v="439"/>
        <n v="427"/>
        <n v="674"/>
        <n v="510"/>
        <n v="468"/>
        <n v="669"/>
        <n v="500"/>
        <n v="297"/>
        <n v="450"/>
        <n v="255"/>
        <n v="274"/>
        <n v="619"/>
        <n v="260"/>
        <n v="677"/>
        <n v="292"/>
        <n v="321"/>
        <n v="551"/>
        <n v="17"/>
        <n v="402"/>
        <n v="392"/>
        <n v="65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2006"/>
    <n v="85900"/>
    <s v="ERA 210 TR"/>
    <n v="1200655"/>
    <d v="2015-01-31T00:00:00"/>
    <n v="11"/>
    <n v="12"/>
    <n v="47245.000000000007"/>
    <n v="20616"/>
    <n v="18039"/>
    <x v="0"/>
    <x v="0"/>
  </r>
  <r>
    <n v="2006"/>
    <n v="85900"/>
    <s v="ERA 211 TR"/>
    <n v="1068570"/>
    <d v="2015-01-25T00:00:00"/>
    <n v="11"/>
    <n v="10"/>
    <n v="47245.000000000007"/>
    <n v="17180"/>
    <n v="21474.999999999993"/>
    <x v="0"/>
    <x v="0"/>
  </r>
  <r>
    <n v="2006"/>
    <n v="85900"/>
    <s v="ERA 212 TR"/>
    <n v="998704"/>
    <d v="2015-01-24T00:00:00"/>
    <n v="11"/>
    <n v="9"/>
    <n v="47245.000000000007"/>
    <n v="15462"/>
    <n v="23192.999999999993"/>
    <x v="0"/>
    <x v="0"/>
  </r>
  <r>
    <n v="2006"/>
    <n v="85900"/>
    <s v="ERA 213 TR"/>
    <n v="936780"/>
    <d v="2015-01-24T00:00:00"/>
    <n v="11"/>
    <n v="9"/>
    <n v="47245.000000000007"/>
    <n v="15462"/>
    <n v="23192.999999999993"/>
    <x v="0"/>
    <x v="0"/>
  </r>
  <r>
    <n v="2006"/>
    <n v="85900"/>
    <s v="ERA 209 TR"/>
    <n v="870233"/>
    <d v="2015-01-30T00:00:00"/>
    <n v="11"/>
    <n v="8"/>
    <n v="47245.000000000007"/>
    <n v="13744"/>
    <n v="24910.999999999993"/>
    <x v="0"/>
    <x v="0"/>
  </r>
  <r>
    <n v="2007"/>
    <n v="205000"/>
    <s v="ERA 223 TR"/>
    <n v="1260000"/>
    <d v="2016-04-23T00:00:00"/>
    <n v="10"/>
    <n v="12"/>
    <n v="102500"/>
    <n v="49200"/>
    <n v="53300"/>
    <x v="1"/>
    <x v="1"/>
  </r>
  <r>
    <n v="2007"/>
    <n v="198000"/>
    <s v="ERA 217 TR"/>
    <n v="890200"/>
    <d v="2016-05-30T00:00:00"/>
    <n v="10"/>
    <n v="8"/>
    <n v="99000"/>
    <n v="31680"/>
    <n v="67320"/>
    <x v="2"/>
    <x v="2"/>
  </r>
  <r>
    <n v="2008"/>
    <n v="49411"/>
    <s v="ERA 095 TR"/>
    <n v="186000"/>
    <d v="2015-07-25T00:00:00"/>
    <n v="9"/>
    <n v="1"/>
    <n v="22234.95"/>
    <n v="988.22"/>
    <n v="26187.829999999998"/>
    <x v="3"/>
    <x v="3"/>
  </r>
  <r>
    <n v="2008"/>
    <n v="58000"/>
    <s v="ERA 093 TR"/>
    <n v="306000"/>
    <d v="2015-09-24T00:00:00"/>
    <n v="9"/>
    <n v="3"/>
    <n v="26100"/>
    <n v="3480"/>
    <n v="28420"/>
    <x v="3"/>
    <x v="4"/>
  </r>
  <r>
    <n v="2008"/>
    <n v="84000"/>
    <s v="ERA 094 TR"/>
    <n v="266000"/>
    <d v="2016-01-13T00:00:00"/>
    <n v="9"/>
    <n v="2"/>
    <n v="37800"/>
    <n v="3360"/>
    <n v="42840"/>
    <x v="3"/>
    <x v="5"/>
  </r>
  <r>
    <n v="2008"/>
    <n v="89000"/>
    <s v="ERA 092 TR"/>
    <n v="305000"/>
    <d v="2015-03-12T00:00:00"/>
    <n v="9"/>
    <n v="3"/>
    <n v="40050"/>
    <n v="5340"/>
    <n v="43610"/>
    <x v="3"/>
    <x v="6"/>
  </r>
  <r>
    <n v="2009"/>
    <n v="48411"/>
    <s v="ERA 097 TR"/>
    <n v="190000"/>
    <d v="2015-07-25T00:00:00"/>
    <n v="8"/>
    <n v="1"/>
    <n v="19364.400000000001"/>
    <n v="968.22"/>
    <n v="28078.379999999997"/>
    <x v="3"/>
    <x v="3"/>
  </r>
  <r>
    <n v="2009"/>
    <n v="68000"/>
    <s v="ERA 114 TR"/>
    <n v="992600"/>
    <d v="2015-06-02T00:00:00"/>
    <n v="8"/>
    <n v="9"/>
    <n v="27200"/>
    <n v="12240"/>
    <n v="28560"/>
    <x v="0"/>
    <x v="7"/>
  </r>
  <r>
    <n v="2009"/>
    <n v="49411"/>
    <s v="ERA 108 TR"/>
    <n v="186000"/>
    <d v="2015-07-25T00:00:00"/>
    <n v="8"/>
    <n v="1"/>
    <n v="19764.400000000001"/>
    <n v="988.22"/>
    <n v="28658.379999999997"/>
    <x v="3"/>
    <x v="3"/>
  </r>
  <r>
    <n v="2009"/>
    <n v="67900"/>
    <s v="ERA 100 TR"/>
    <n v="850000"/>
    <d v="2015-07-09T00:00:00"/>
    <n v="8"/>
    <n v="8"/>
    <n v="27160"/>
    <n v="10864"/>
    <n v="29876"/>
    <x v="4"/>
    <x v="8"/>
  </r>
  <r>
    <n v="2009"/>
    <n v="65000"/>
    <s v="ERA 101 TR"/>
    <n v="740000"/>
    <d v="2016-01-16T00:00:00"/>
    <n v="8"/>
    <n v="7"/>
    <n v="26000"/>
    <n v="9100"/>
    <n v="29900"/>
    <x v="3"/>
    <x v="3"/>
  </r>
  <r>
    <n v="2009"/>
    <n v="68900"/>
    <s v="ERA 111 TR"/>
    <n v="846000"/>
    <d v="2015-07-09T00:00:00"/>
    <n v="8"/>
    <n v="8"/>
    <n v="27560"/>
    <n v="11024"/>
    <n v="30316"/>
    <x v="4"/>
    <x v="8"/>
  </r>
  <r>
    <n v="2009"/>
    <n v="59000"/>
    <s v="ERA 120 TR"/>
    <n v="302000"/>
    <d v="2015-09-24T00:00:00"/>
    <n v="8"/>
    <n v="3"/>
    <n v="23600"/>
    <n v="3540"/>
    <n v="31860"/>
    <x v="3"/>
    <x v="4"/>
  </r>
  <r>
    <n v="2009"/>
    <n v="77000"/>
    <s v="ERA 110 TR"/>
    <n v="846000"/>
    <d v="2016-01-07T00:00:00"/>
    <n v="8"/>
    <n v="8"/>
    <n v="30800"/>
    <n v="12320"/>
    <n v="33880"/>
    <x v="5"/>
    <x v="9"/>
  </r>
  <r>
    <n v="2009"/>
    <n v="85000"/>
    <s v="ERA 112 TR"/>
    <n v="946000"/>
    <d v="2015-01-10T00:00:00"/>
    <n v="8"/>
    <n v="9"/>
    <n v="34000"/>
    <n v="15300"/>
    <n v="35700"/>
    <x v="1"/>
    <x v="10"/>
  </r>
  <r>
    <n v="2009"/>
    <n v="79000"/>
    <s v="ERA 102 TR"/>
    <n v="390000"/>
    <d v="2016-01-10T00:00:00"/>
    <n v="8"/>
    <n v="3"/>
    <n v="31600"/>
    <n v="4740"/>
    <n v="42660"/>
    <x v="4"/>
    <x v="11"/>
  </r>
  <r>
    <n v="2009"/>
    <n v="79000"/>
    <s v="ERA 302 TR"/>
    <n v="390000"/>
    <d v="2016-01-10T00:00:00"/>
    <n v="8"/>
    <n v="3"/>
    <n v="31600"/>
    <n v="4740"/>
    <n v="42660"/>
    <x v="4"/>
    <x v="11"/>
  </r>
  <r>
    <n v="2009"/>
    <n v="83000"/>
    <s v="ERA 096 TR"/>
    <n v="270000"/>
    <d v="2016-01-13T00:00:00"/>
    <n v="8"/>
    <n v="2"/>
    <n v="33200"/>
    <n v="3320"/>
    <n v="46480"/>
    <x v="3"/>
    <x v="5"/>
  </r>
  <r>
    <n v="2009"/>
    <n v="86133"/>
    <s v="ERA 104 TR"/>
    <n v="380000"/>
    <d v="2015-07-23T00:00:00"/>
    <n v="8"/>
    <n v="3"/>
    <n v="34453.200000000004"/>
    <n v="5167.9799999999996"/>
    <n v="46511.819999999992"/>
    <x v="0"/>
    <x v="12"/>
  </r>
  <r>
    <n v="2009"/>
    <n v="90000"/>
    <s v="ERA 119 TR"/>
    <n v="301000"/>
    <d v="2015-03-12T00:00:00"/>
    <n v="8"/>
    <n v="3"/>
    <n v="36000"/>
    <n v="5400"/>
    <n v="48600"/>
    <x v="3"/>
    <x v="6"/>
  </r>
  <r>
    <n v="2009"/>
    <n v="91000"/>
    <s v="ERA 106 TR"/>
    <n v="360000"/>
    <d v="2015-06-19T00:00:00"/>
    <n v="8"/>
    <n v="3"/>
    <n v="36400"/>
    <n v="5460"/>
    <n v="49140"/>
    <x v="1"/>
    <x v="10"/>
  </r>
  <r>
    <n v="2009"/>
    <n v="114400"/>
    <s v="ERA 117 TR"/>
    <n v="226000"/>
    <d v="2015-03-10T00:00:00"/>
    <n v="8"/>
    <n v="2"/>
    <n v="45760"/>
    <n v="4576"/>
    <n v="64064"/>
    <x v="2"/>
    <x v="13"/>
  </r>
  <r>
    <n v="2009"/>
    <n v="134000"/>
    <s v="ERA 098 TR"/>
    <n v="482000"/>
    <d v="2016-01-16T00:00:00"/>
    <n v="8"/>
    <n v="4"/>
    <n v="53600"/>
    <n v="10720"/>
    <n v="69680"/>
    <x v="3"/>
    <x v="14"/>
  </r>
  <r>
    <n v="2009"/>
    <n v="135000"/>
    <s v="ERA 109 TR"/>
    <n v="478000"/>
    <d v="2016-01-16T00:00:00"/>
    <n v="8"/>
    <n v="4"/>
    <n v="54000"/>
    <n v="10800"/>
    <n v="70200"/>
    <x v="3"/>
    <x v="14"/>
  </r>
  <r>
    <n v="2009"/>
    <n v="131780"/>
    <s v="ERA 115 TR"/>
    <n v="306000"/>
    <d v="2015-12-27T00:00:00"/>
    <n v="8"/>
    <n v="3"/>
    <n v="52712"/>
    <n v="7906.7999999999993"/>
    <n v="71161.2"/>
    <x v="6"/>
    <x v="15"/>
  </r>
  <r>
    <n v="2009"/>
    <n v="159000"/>
    <s v="ERA 113 TR"/>
    <n v="403000"/>
    <d v="2016-11-07T00:00:00"/>
    <n v="8"/>
    <n v="4"/>
    <n v="63600"/>
    <n v="12720"/>
    <n v="82680"/>
    <x v="2"/>
    <x v="13"/>
  </r>
  <r>
    <n v="2009"/>
    <n v="162800"/>
    <s v="ERA 107 TR"/>
    <n v="370000"/>
    <d v="2015-11-21T00:00:00"/>
    <n v="8"/>
    <n v="3"/>
    <n v="65120"/>
    <n v="9768"/>
    <n v="87912"/>
    <x v="5"/>
    <x v="9"/>
  </r>
  <r>
    <n v="2009"/>
    <n v="168800"/>
    <s v="ERA 116 TR"/>
    <n v="186300"/>
    <d v="2015-09-25T00:00:00"/>
    <n v="8"/>
    <n v="1"/>
    <n v="67520"/>
    <n v="3376"/>
    <n v="97904"/>
    <x v="2"/>
    <x v="16"/>
  </r>
  <r>
    <n v="2009"/>
    <n v="195370"/>
    <s v="ERA 105 TR"/>
    <n v="290000"/>
    <d v="2016-04-07T00:00:00"/>
    <n v="8"/>
    <n v="2"/>
    <n v="78148"/>
    <n v="7814.8"/>
    <n v="109407.2"/>
    <x v="2"/>
    <x v="17"/>
  </r>
  <r>
    <n v="2009"/>
    <n v="195340"/>
    <s v="ERA 103 TR"/>
    <n v="190000"/>
    <d v="2015-10-01T00:00:00"/>
    <n v="8"/>
    <n v="1"/>
    <n v="78136"/>
    <n v="3906.8"/>
    <n v="113297.2"/>
    <x v="6"/>
    <x v="18"/>
  </r>
  <r>
    <n v="2009"/>
    <n v="230000"/>
    <s v="ERA 099 TR"/>
    <n v="305000"/>
    <d v="2015-10-30T00:00:00"/>
    <n v="8"/>
    <n v="3"/>
    <n v="92000"/>
    <n v="13800"/>
    <n v="124200"/>
    <x v="1"/>
    <x v="19"/>
  </r>
  <r>
    <n v="2009"/>
    <n v="291000"/>
    <s v="ERA 118 TR"/>
    <n v="166000"/>
    <d v="2015-10-20T00:00:00"/>
    <n v="8"/>
    <n v="1"/>
    <n v="116400"/>
    <n v="5820"/>
    <n v="168780"/>
    <x v="1"/>
    <x v="20"/>
  </r>
  <r>
    <n v="2010"/>
    <n v="37000"/>
    <s v="ERA 132 TR"/>
    <n v="978000"/>
    <d v="2015-11-01T00:00:00"/>
    <n v="7"/>
    <n v="9"/>
    <n v="12950.000000000002"/>
    <n v="6660"/>
    <n v="17390"/>
    <x v="6"/>
    <x v="15"/>
  </r>
  <r>
    <n v="2010"/>
    <n v="40830"/>
    <s v="ERA 142 TR"/>
    <n v="326000"/>
    <d v="2015-02-27T00:00:00"/>
    <n v="7"/>
    <n v="3"/>
    <n v="14290.500000000002"/>
    <n v="2449.7999999999997"/>
    <n v="24089.699999999997"/>
    <x v="6"/>
    <x v="15"/>
  </r>
  <r>
    <n v="2010"/>
    <n v="66000"/>
    <s v="ERA 145 TR"/>
    <n v="736000"/>
    <d v="2016-01-16T00:00:00"/>
    <n v="7"/>
    <n v="7"/>
    <n v="23100.000000000004"/>
    <n v="9240"/>
    <n v="33660"/>
    <x v="3"/>
    <x v="3"/>
  </r>
  <r>
    <n v="2010"/>
    <n v="60000"/>
    <s v="ERA 146 TR"/>
    <n v="99250"/>
    <d v="2015-08-10T00:00:00"/>
    <n v="7"/>
    <n v="0"/>
    <n v="21000.000000000004"/>
    <n v="0"/>
    <n v="39000"/>
    <x v="5"/>
    <x v="21"/>
  </r>
  <r>
    <n v="2010"/>
    <n v="84000"/>
    <s v="ERA 135 TR"/>
    <n v="950000"/>
    <d v="2015-01-25T00:00:00"/>
    <n v="7"/>
    <n v="9"/>
    <n v="29400.000000000004"/>
    <n v="15120"/>
    <n v="39480"/>
    <x v="1"/>
    <x v="10"/>
  </r>
  <r>
    <n v="2010"/>
    <n v="67000"/>
    <s v="ERA 136 TR"/>
    <n v="103260"/>
    <d v="2015-06-02T00:00:00"/>
    <n v="7"/>
    <n v="1"/>
    <n v="23450.000000000004"/>
    <n v="1340"/>
    <n v="42210"/>
    <x v="0"/>
    <x v="7"/>
  </r>
  <r>
    <n v="2010"/>
    <n v="75300"/>
    <s v="ERA 141 TR"/>
    <n v="302000"/>
    <d v="2015-06-19T00:00:00"/>
    <n v="7"/>
    <n v="3"/>
    <n v="26355.000000000004"/>
    <n v="4518"/>
    <n v="44427"/>
    <x v="5"/>
    <x v="22"/>
  </r>
  <r>
    <n v="2010"/>
    <n v="84000"/>
    <s v="ERA 340 TR"/>
    <n v="266000"/>
    <d v="2016-01-13T00:00:00"/>
    <n v="7"/>
    <n v="2"/>
    <n v="29400.000000000004"/>
    <n v="3360"/>
    <n v="51240"/>
    <x v="3"/>
    <x v="5"/>
  </r>
  <r>
    <n v="2010"/>
    <n v="92000"/>
    <s v="ERA 147 TR"/>
    <n v="356000"/>
    <d v="2015-06-19T00:00:00"/>
    <n v="7"/>
    <n v="3"/>
    <n v="32200.000000000004"/>
    <n v="5520"/>
    <n v="54280"/>
    <x v="1"/>
    <x v="10"/>
  </r>
  <r>
    <n v="2010"/>
    <n v="89000"/>
    <s v="ERA 394 TR"/>
    <n v="266000"/>
    <d v="2016-01-13T00:00:00"/>
    <n v="7"/>
    <n v="2"/>
    <n v="31150.000000000004"/>
    <n v="3560"/>
    <n v="54290"/>
    <x v="2"/>
    <x v="13"/>
  </r>
  <r>
    <n v="2010"/>
    <n v="94000"/>
    <s v="ERA 143 TR"/>
    <n v="91000"/>
    <d v="2015-09-21T00:00:00"/>
    <n v="7"/>
    <n v="0"/>
    <n v="32900"/>
    <n v="0"/>
    <n v="61100"/>
    <x v="6"/>
    <x v="23"/>
  </r>
  <r>
    <n v="2010"/>
    <n v="113400"/>
    <s v="ERA 140 TR"/>
    <n v="230000"/>
    <d v="2015-03-10T00:00:00"/>
    <n v="7"/>
    <n v="2"/>
    <n v="39690.000000000007"/>
    <n v="4536"/>
    <n v="69174"/>
    <x v="2"/>
    <x v="13"/>
  </r>
  <r>
    <n v="2010"/>
    <n v="135000"/>
    <s v="ERA 133 TR"/>
    <n v="251000"/>
    <d v="2015-03-04T00:00:00"/>
    <n v="7"/>
    <n v="2"/>
    <n v="47250.000000000007"/>
    <n v="5400"/>
    <n v="82350"/>
    <x v="6"/>
    <x v="24"/>
  </r>
  <r>
    <n v="2010"/>
    <n v="160000"/>
    <s v="ERA 214 TR"/>
    <n v="263000"/>
    <d v="2015-01-24T00:00:00"/>
    <n v="7"/>
    <n v="2"/>
    <n v="56000.000000000007"/>
    <n v="6400"/>
    <n v="97600"/>
    <x v="0"/>
    <x v="25"/>
  </r>
  <r>
    <n v="2010"/>
    <n v="265000"/>
    <s v="ERA 227 TR"/>
    <n v="930000"/>
    <d v="2015-08-20T00:00:00"/>
    <n v="7"/>
    <n v="9"/>
    <n v="92750.000000000015"/>
    <n v="47700"/>
    <n v="124550"/>
    <x v="5"/>
    <x v="26"/>
  </r>
  <r>
    <n v="2010"/>
    <n v="265000"/>
    <s v="ERA 228 TR"/>
    <n v="912000"/>
    <d v="2015-08-20T00:00:00"/>
    <n v="7"/>
    <n v="9"/>
    <n v="92750.000000000015"/>
    <n v="47700"/>
    <n v="124550"/>
    <x v="5"/>
    <x v="26"/>
  </r>
  <r>
    <n v="2010"/>
    <n v="265000"/>
    <s v="ERA 226 TR"/>
    <n v="856000"/>
    <d v="2015-08-20T00:00:00"/>
    <n v="7"/>
    <n v="8"/>
    <n v="92750.000000000015"/>
    <n v="42400"/>
    <n v="129850"/>
    <x v="5"/>
    <x v="26"/>
  </r>
  <r>
    <n v="2010"/>
    <n v="230000"/>
    <s v="ERA 131 TR"/>
    <n v="455000"/>
    <d v="2016-03-10T00:00:00"/>
    <n v="7"/>
    <n v="4"/>
    <n v="80500.000000000015"/>
    <n v="18400"/>
    <n v="131100"/>
    <x v="5"/>
    <x v="9"/>
  </r>
  <r>
    <n v="2010"/>
    <n v="231000"/>
    <s v="ERA 144 TR"/>
    <n v="301000"/>
    <d v="2015-10-30T00:00:00"/>
    <n v="7"/>
    <n v="3"/>
    <n v="80850.000000000015"/>
    <n v="13860"/>
    <n v="136290"/>
    <x v="1"/>
    <x v="19"/>
  </r>
  <r>
    <n v="2010"/>
    <n v="257000"/>
    <s v="ERA 134 TR"/>
    <n v="164700"/>
    <d v="2015-10-09T00:00:00"/>
    <n v="7"/>
    <n v="1"/>
    <n v="89950.000000000015"/>
    <n v="5140"/>
    <n v="161910"/>
    <x v="1"/>
    <x v="20"/>
  </r>
  <r>
    <n v="2011"/>
    <n v="38000"/>
    <s v="ERA 161 TR"/>
    <n v="574000"/>
    <d v="2015-11-01T00:00:00"/>
    <n v="6"/>
    <n v="5"/>
    <n v="11400.000000000002"/>
    <n v="3800"/>
    <n v="22800"/>
    <x v="6"/>
    <x v="15"/>
  </r>
  <r>
    <n v="2011"/>
    <n v="56700"/>
    <s v="ERA 158 TR"/>
    <n v="290000"/>
    <d v="2015-08-20T00:00:00"/>
    <n v="6"/>
    <n v="2"/>
    <n v="17010.000000000004"/>
    <n v="2268"/>
    <n v="37422"/>
    <x v="5"/>
    <x v="27"/>
  </r>
  <r>
    <n v="2011"/>
    <n v="57700"/>
    <s v="ERA 160 TR"/>
    <n v="286000"/>
    <d v="2015-08-20T00:00:00"/>
    <n v="6"/>
    <n v="2"/>
    <n v="17310.000000000004"/>
    <n v="2308"/>
    <n v="38082"/>
    <x v="5"/>
    <x v="27"/>
  </r>
  <r>
    <n v="2011"/>
    <n v="59000"/>
    <s v="ERA 159 TR"/>
    <n v="103250"/>
    <d v="2015-08-10T00:00:00"/>
    <n v="6"/>
    <n v="1"/>
    <n v="17700.000000000004"/>
    <n v="1180"/>
    <n v="40120"/>
    <x v="5"/>
    <x v="21"/>
  </r>
  <r>
    <n v="2011"/>
    <n v="74300"/>
    <s v="ERA 157 TR"/>
    <n v="306000"/>
    <d v="2015-06-19T00:00:00"/>
    <n v="6"/>
    <n v="3"/>
    <n v="22290.000000000004"/>
    <n v="4458"/>
    <n v="47552"/>
    <x v="5"/>
    <x v="22"/>
  </r>
  <r>
    <n v="2011"/>
    <n v="210000"/>
    <s v="ERA 221 TR"/>
    <n v="780000"/>
    <d v="2016-04-21T00:00:00"/>
    <n v="6"/>
    <n v="7"/>
    <n v="63000.000000000007"/>
    <n v="29400.000000000004"/>
    <n v="117599.99999999999"/>
    <x v="1"/>
    <x v="20"/>
  </r>
  <r>
    <n v="2011"/>
    <n v="210000"/>
    <s v="ERA 225 TR"/>
    <n v="760300"/>
    <d v="2016-04-21T00:00:00"/>
    <n v="6"/>
    <n v="7"/>
    <n v="63000.000000000007"/>
    <n v="29400.000000000004"/>
    <n v="117599.99999999999"/>
    <x v="1"/>
    <x v="20"/>
  </r>
  <r>
    <n v="2011"/>
    <n v="210000"/>
    <s v="ERA 220 TR"/>
    <n v="680000"/>
    <d v="2016-04-21T00:00:00"/>
    <n v="6"/>
    <n v="6"/>
    <n v="63000.000000000007"/>
    <n v="25200"/>
    <n v="121800"/>
    <x v="1"/>
    <x v="20"/>
  </r>
  <r>
    <n v="2011"/>
    <n v="210000"/>
    <s v="ERA 222 TR"/>
    <n v="655000"/>
    <d v="2016-04-21T00:00:00"/>
    <n v="6"/>
    <n v="6"/>
    <n v="63000.000000000007"/>
    <n v="25200"/>
    <n v="121800"/>
    <x v="1"/>
    <x v="20"/>
  </r>
  <r>
    <n v="2011"/>
    <n v="220000"/>
    <s v="ERA 230 TR"/>
    <n v="731000"/>
    <d v="2015-08-20T00:00:00"/>
    <n v="6"/>
    <n v="7"/>
    <n v="66000.000000000015"/>
    <n v="30800.000000000004"/>
    <n v="123199.99999999999"/>
    <x v="5"/>
    <x v="28"/>
  </r>
  <r>
    <n v="2011"/>
    <n v="220000"/>
    <s v="ERA 229 TR"/>
    <n v="685413"/>
    <d v="2015-08-20T00:00:00"/>
    <n v="6"/>
    <n v="6"/>
    <n v="66000.000000000015"/>
    <n v="26400"/>
    <n v="127599.99999999999"/>
    <x v="5"/>
    <x v="28"/>
  </r>
  <r>
    <n v="2011"/>
    <n v="196340"/>
    <s v="ERA 162 TR"/>
    <n v="186000"/>
    <d v="2015-10-01T00:00:00"/>
    <n v="6"/>
    <n v="1"/>
    <n v="58902.000000000007"/>
    <n v="3926.8"/>
    <n v="133511.19999999998"/>
    <x v="6"/>
    <x v="18"/>
  </r>
  <r>
    <n v="2011"/>
    <n v="245000"/>
    <s v="ERA 237 TR"/>
    <n v="720000"/>
    <d v="2016-04-02T00:00:00"/>
    <n v="6"/>
    <n v="7"/>
    <n v="73500.000000000015"/>
    <n v="34300"/>
    <n v="137200"/>
    <x v="4"/>
    <x v="29"/>
  </r>
  <r>
    <n v="2011"/>
    <n v="245000"/>
    <s v="ERA 236 TR"/>
    <n v="680000"/>
    <d v="2016-04-02T00:00:00"/>
    <n v="6"/>
    <n v="6"/>
    <n v="73500.000000000015"/>
    <n v="29400"/>
    <n v="142100"/>
    <x v="4"/>
    <x v="29"/>
  </r>
  <r>
    <n v="2011"/>
    <n v="245000"/>
    <s v="ERA 238 TR"/>
    <n v="660000"/>
    <d v="2016-04-02T00:00:00"/>
    <n v="6"/>
    <n v="6"/>
    <n v="73500.000000000015"/>
    <n v="29400"/>
    <n v="142100"/>
    <x v="4"/>
    <x v="29"/>
  </r>
  <r>
    <n v="2011"/>
    <n v="245000"/>
    <s v="ERA 240 TR"/>
    <n v="630000"/>
    <d v="2016-04-02T00:00:00"/>
    <n v="6"/>
    <n v="6"/>
    <n v="73500.000000000015"/>
    <n v="29400"/>
    <n v="142100"/>
    <x v="4"/>
    <x v="29"/>
  </r>
  <r>
    <n v="2011"/>
    <n v="245000"/>
    <s v="ERA 241 TR"/>
    <n v="655000"/>
    <d v="2016-04-02T00:00:00"/>
    <n v="6"/>
    <n v="6"/>
    <n v="73500.000000000015"/>
    <n v="29400"/>
    <n v="142100"/>
    <x v="4"/>
    <x v="29"/>
  </r>
  <r>
    <n v="2011"/>
    <n v="245000"/>
    <s v="ERA 239 TR"/>
    <n v="590000"/>
    <d v="2016-04-02T00:00:00"/>
    <n v="6"/>
    <n v="5"/>
    <n v="73500.000000000015"/>
    <n v="24500"/>
    <n v="147000"/>
    <x v="4"/>
    <x v="29"/>
  </r>
  <r>
    <n v="2012"/>
    <n v="39830"/>
    <s v="ERA 168 TR"/>
    <n v="330000"/>
    <d v="2015-02-27T00:00:00"/>
    <n v="5"/>
    <n v="3"/>
    <n v="9957.5"/>
    <n v="2389.7999999999997"/>
    <n v="27482.7"/>
    <x v="6"/>
    <x v="15"/>
  </r>
  <r>
    <n v="2012"/>
    <n v="48800"/>
    <s v="ERA 175 TR"/>
    <n v="268650"/>
    <d v="2015-04-23T00:00:00"/>
    <n v="5"/>
    <n v="2"/>
    <n v="12200"/>
    <n v="1952"/>
    <n v="34648"/>
    <x v="6"/>
    <x v="15"/>
  </r>
  <r>
    <n v="2012"/>
    <n v="59000"/>
    <s v="ERA 173 TR"/>
    <n v="302000"/>
    <d v="2015-09-24T00:00:00"/>
    <n v="5"/>
    <n v="3"/>
    <n v="14750"/>
    <n v="3540"/>
    <n v="40710"/>
    <x v="3"/>
    <x v="4"/>
  </r>
  <r>
    <n v="2012"/>
    <n v="76000"/>
    <s v="ERA 166 TR"/>
    <n v="850000"/>
    <d v="2016-01-07T00:00:00"/>
    <n v="5"/>
    <n v="8"/>
    <n v="19000"/>
    <n v="12160"/>
    <n v="44840"/>
    <x v="5"/>
    <x v="9"/>
  </r>
  <r>
    <n v="2012"/>
    <n v="87133"/>
    <s v="ERA 176 TR"/>
    <n v="376000"/>
    <d v="2015-07-23T00:00:00"/>
    <n v="5"/>
    <n v="3"/>
    <n v="21783.25"/>
    <n v="5227.9799999999996"/>
    <n v="60121.770000000004"/>
    <x v="0"/>
    <x v="12"/>
  </r>
  <r>
    <n v="2012"/>
    <n v="110000"/>
    <s v="ERA 172 TR"/>
    <n v="201000"/>
    <d v="2015-03-12T00:00:00"/>
    <n v="5"/>
    <n v="2"/>
    <n v="27500"/>
    <n v="4400"/>
    <n v="78100"/>
    <x v="3"/>
    <x v="6"/>
  </r>
  <r>
    <n v="2012"/>
    <n v="130780"/>
    <s v="ERA 169 TR"/>
    <n v="310000"/>
    <d v="2015-12-27T00:00:00"/>
    <n v="5"/>
    <n v="3"/>
    <n v="32695"/>
    <n v="7846.7999999999993"/>
    <n v="90238.2"/>
    <x v="6"/>
    <x v="15"/>
  </r>
  <r>
    <n v="2012"/>
    <n v="135502"/>
    <s v="ERA 170 TR"/>
    <n v="247000"/>
    <d v="2016-04-16T00:00:00"/>
    <n v="5"/>
    <n v="2"/>
    <n v="33875.5"/>
    <n v="5420.08"/>
    <n v="96206.42"/>
    <x v="2"/>
    <x v="13"/>
  </r>
  <r>
    <n v="2012"/>
    <n v="145000"/>
    <s v="ERA 215 TR"/>
    <n v="386732"/>
    <d v="2015-02-24T00:00:00"/>
    <n v="5"/>
    <n v="3"/>
    <n v="36250"/>
    <n v="8700"/>
    <n v="100050"/>
    <x v="0"/>
    <x v="30"/>
  </r>
  <r>
    <n v="2012"/>
    <n v="145000"/>
    <s v="ERA 216 TR"/>
    <n v="312680"/>
    <d v="2015-02-24T00:00:00"/>
    <n v="5"/>
    <n v="3"/>
    <n v="36250"/>
    <n v="8700"/>
    <n v="100050"/>
    <x v="0"/>
    <x v="30"/>
  </r>
  <r>
    <n v="2012"/>
    <n v="163800"/>
    <s v="ERA 178 TR"/>
    <n v="366000"/>
    <d v="2015-11-21T00:00:00"/>
    <n v="5"/>
    <n v="3"/>
    <n v="40950"/>
    <n v="9828"/>
    <n v="113022"/>
    <x v="5"/>
    <x v="9"/>
  </r>
  <r>
    <n v="2012"/>
    <n v="183000"/>
    <s v="ERA 232 TR"/>
    <n v="520000"/>
    <d v="2016-03-15T00:00:00"/>
    <n v="5"/>
    <n v="5"/>
    <n v="45750"/>
    <n v="18300"/>
    <n v="118950"/>
    <x v="4"/>
    <x v="31"/>
  </r>
  <r>
    <n v="2012"/>
    <n v="183000"/>
    <s v="ERA 233 TR"/>
    <n v="530000"/>
    <d v="2016-03-15T00:00:00"/>
    <n v="5"/>
    <n v="5"/>
    <n v="45750"/>
    <n v="18300"/>
    <n v="118950"/>
    <x v="4"/>
    <x v="31"/>
  </r>
  <r>
    <n v="2012"/>
    <n v="183000"/>
    <s v="ERA 231 TR"/>
    <n v="490000"/>
    <d v="2016-03-15T00:00:00"/>
    <n v="5"/>
    <n v="4"/>
    <n v="45750"/>
    <n v="14640"/>
    <n v="122610"/>
    <x v="4"/>
    <x v="31"/>
  </r>
  <r>
    <n v="2012"/>
    <n v="183000"/>
    <s v="ERA 234 TR"/>
    <n v="481000"/>
    <d v="2016-03-15T00:00:00"/>
    <n v="5"/>
    <n v="4"/>
    <n v="45750"/>
    <n v="14640"/>
    <n v="122610"/>
    <x v="4"/>
    <x v="31"/>
  </r>
  <r>
    <n v="2012"/>
    <n v="183000"/>
    <s v="ERA 235 TR"/>
    <n v="454000"/>
    <d v="2016-03-15T00:00:00"/>
    <n v="5"/>
    <n v="4"/>
    <n v="45750"/>
    <n v="14640"/>
    <n v="122610"/>
    <x v="4"/>
    <x v="31"/>
  </r>
  <r>
    <n v="2012"/>
    <n v="210000"/>
    <s v="ERA 248 TR"/>
    <n v="517000"/>
    <d v="2016-02-15T00:00:00"/>
    <n v="5"/>
    <n v="5"/>
    <n v="52500"/>
    <n v="21000"/>
    <n v="136500"/>
    <x v="3"/>
    <x v="32"/>
  </r>
  <r>
    <n v="2012"/>
    <n v="196370"/>
    <s v="ERA 177 TR"/>
    <n v="286000"/>
    <d v="2016-04-07T00:00:00"/>
    <n v="5"/>
    <n v="2"/>
    <n v="49092.5"/>
    <n v="7854.8"/>
    <n v="139422.70000000001"/>
    <x v="2"/>
    <x v="17"/>
  </r>
  <r>
    <n v="2012"/>
    <n v="210000"/>
    <s v="ERA 247 TR"/>
    <n v="435000"/>
    <d v="2016-02-15T00:00:00"/>
    <n v="5"/>
    <n v="4"/>
    <n v="52500"/>
    <n v="16800"/>
    <n v="140700"/>
    <x v="3"/>
    <x v="32"/>
  </r>
  <r>
    <n v="2012"/>
    <n v="210300"/>
    <s v="ERA 218 TR"/>
    <n v="417671"/>
    <d v="2016-05-30T00:00:00"/>
    <n v="5"/>
    <n v="4"/>
    <n v="52575"/>
    <n v="16824"/>
    <n v="140901"/>
    <x v="2"/>
    <x v="33"/>
  </r>
  <r>
    <n v="2012"/>
    <n v="231000"/>
    <s v="ERA 174 TR"/>
    <n v="451000"/>
    <d v="2016-03-10T00:00:00"/>
    <n v="5"/>
    <n v="4"/>
    <n v="57750"/>
    <n v="18480"/>
    <n v="154770"/>
    <x v="5"/>
    <x v="9"/>
  </r>
  <r>
    <n v="2012"/>
    <n v="240000"/>
    <s v="ERA 207 TR"/>
    <n v="301344"/>
    <d v="2015-06-30T00:00:00"/>
    <n v="5"/>
    <n v="3"/>
    <n v="60000"/>
    <n v="14400"/>
    <n v="165600"/>
    <x v="6"/>
    <x v="34"/>
  </r>
  <r>
    <n v="2012"/>
    <n v="240000"/>
    <s v="ERA 405 TR"/>
    <n v="315988"/>
    <d v="2015-06-30T00:00:00"/>
    <n v="5"/>
    <n v="3"/>
    <n v="60000"/>
    <n v="14400"/>
    <n v="165600"/>
    <x v="6"/>
    <x v="34"/>
  </r>
  <r>
    <n v="2012"/>
    <n v="240000"/>
    <s v="ERA 204 TR"/>
    <n v="234760"/>
    <d v="2015-06-30T00:00:00"/>
    <n v="5"/>
    <n v="2"/>
    <n v="60000"/>
    <n v="9600"/>
    <n v="170400"/>
    <x v="6"/>
    <x v="34"/>
  </r>
  <r>
    <n v="2012"/>
    <n v="240000"/>
    <s v="ERA 208 TR"/>
    <n v="210780"/>
    <d v="2015-06-30T00:00:00"/>
    <n v="5"/>
    <n v="2"/>
    <n v="60000"/>
    <n v="9600"/>
    <n v="170400"/>
    <x v="6"/>
    <x v="34"/>
  </r>
  <r>
    <n v="2012"/>
    <n v="240000"/>
    <s v="ERA 406 TR"/>
    <n v="198240"/>
    <d v="2015-06-30T00:00:00"/>
    <n v="5"/>
    <n v="1"/>
    <n v="60000"/>
    <n v="4800"/>
    <n v="175200"/>
    <x v="6"/>
    <x v="34"/>
  </r>
  <r>
    <n v="2012"/>
    <n v="290000"/>
    <s v="ERA 171 TR"/>
    <n v="170000"/>
    <d v="2015-10-20T00:00:00"/>
    <n v="5"/>
    <n v="1"/>
    <n v="72500"/>
    <n v="5800"/>
    <n v="211700"/>
    <x v="1"/>
    <x v="20"/>
  </r>
  <r>
    <n v="2013"/>
    <n v="47800"/>
    <s v="ERA 183 TR"/>
    <n v="272650"/>
    <d v="2015-04-23T00:00:00"/>
    <n v="4"/>
    <n v="2"/>
    <n v="9560"/>
    <n v="1912"/>
    <n v="36328"/>
    <x v="6"/>
    <x v="15"/>
  </r>
  <r>
    <n v="2013"/>
    <n v="80000"/>
    <s v="ERA 388 TR"/>
    <n v="350000"/>
    <d v="2016-01-10T00:00:00"/>
    <n v="4"/>
    <n v="3"/>
    <n v="16000"/>
    <n v="4800"/>
    <n v="59200"/>
    <x v="4"/>
    <x v="11"/>
  </r>
  <r>
    <n v="2013"/>
    <n v="80000"/>
    <s v="ERA 188 TR"/>
    <n v="235000"/>
    <d v="2016-01-10T00:00:00"/>
    <n v="4"/>
    <n v="2"/>
    <n v="16000"/>
    <n v="3200"/>
    <n v="60800"/>
    <x v="4"/>
    <x v="11"/>
  </r>
  <r>
    <n v="2013"/>
    <n v="93000"/>
    <s v="ERA 184 TR"/>
    <n v="195000"/>
    <d v="2015-09-21T00:00:00"/>
    <n v="4"/>
    <n v="1"/>
    <n v="18600"/>
    <n v="1860"/>
    <n v="72540"/>
    <x v="6"/>
    <x v="23"/>
  </r>
  <r>
    <n v="2013"/>
    <n v="136000"/>
    <s v="ERA 186 TR"/>
    <n v="247000"/>
    <d v="2015-03-04T00:00:00"/>
    <n v="4"/>
    <n v="2"/>
    <n v="27200"/>
    <n v="5440"/>
    <n v="103360"/>
    <x v="6"/>
    <x v="24"/>
  </r>
  <r>
    <n v="2013"/>
    <n v="158000"/>
    <s v="ERA 185 TR"/>
    <n v="407000"/>
    <d v="2016-11-07T00:00:00"/>
    <n v="4"/>
    <n v="4"/>
    <n v="31600"/>
    <n v="12640"/>
    <n v="113760"/>
    <x v="2"/>
    <x v="13"/>
  </r>
  <r>
    <n v="2013"/>
    <n v="240000"/>
    <s v="ERA 199 TR"/>
    <n v="301232"/>
    <d v="2016-12-15T00:00:00"/>
    <n v="4"/>
    <n v="3"/>
    <n v="48000"/>
    <n v="14400"/>
    <n v="177600"/>
    <x v="6"/>
    <x v="34"/>
  </r>
  <r>
    <n v="2013"/>
    <n v="240000"/>
    <s v="ERA 198 TR"/>
    <n v="289567"/>
    <d v="2016-12-15T00:00:00"/>
    <n v="4"/>
    <n v="2"/>
    <n v="48000"/>
    <n v="9600"/>
    <n v="182400"/>
    <x v="6"/>
    <x v="34"/>
  </r>
  <r>
    <n v="2013"/>
    <n v="240000"/>
    <s v="ERA 200 TR"/>
    <n v="245211"/>
    <d v="2016-12-15T00:00:00"/>
    <n v="4"/>
    <n v="2"/>
    <n v="48000"/>
    <n v="9600"/>
    <n v="182400"/>
    <x v="6"/>
    <x v="34"/>
  </r>
  <r>
    <n v="2013"/>
    <n v="240000"/>
    <s v="ERA 201 TR"/>
    <n v="200123"/>
    <d v="2016-12-15T00:00:00"/>
    <n v="4"/>
    <n v="2"/>
    <n v="48000"/>
    <n v="9600"/>
    <n v="182400"/>
    <x v="6"/>
    <x v="34"/>
  </r>
  <r>
    <n v="2013"/>
    <n v="240000"/>
    <s v="ERA 496 TR"/>
    <n v="235811"/>
    <d v="2016-12-15T00:00:00"/>
    <n v="4"/>
    <n v="2"/>
    <n v="48000"/>
    <n v="9600"/>
    <n v="182400"/>
    <x v="6"/>
    <x v="34"/>
  </r>
  <r>
    <n v="2013"/>
    <n v="240000"/>
    <s v="ERA 497 TR"/>
    <n v="250021"/>
    <d v="2016-12-15T00:00:00"/>
    <n v="4"/>
    <n v="2"/>
    <n v="48000"/>
    <n v="9600"/>
    <n v="182400"/>
    <x v="6"/>
    <x v="34"/>
  </r>
  <r>
    <n v="2013"/>
    <n v="240000"/>
    <s v="ERA 202 TR"/>
    <n v="198340"/>
    <d v="2016-12-15T00:00:00"/>
    <n v="4"/>
    <n v="1"/>
    <n v="48000"/>
    <n v="4800"/>
    <n v="187200"/>
    <x v="6"/>
    <x v="34"/>
  </r>
  <r>
    <n v="2013"/>
    <n v="240000"/>
    <s v="ERA 203 TR"/>
    <n v="189761"/>
    <d v="2016-12-15T00:00:00"/>
    <n v="4"/>
    <n v="1"/>
    <n v="48000"/>
    <n v="4800"/>
    <n v="187200"/>
    <x v="6"/>
    <x v="34"/>
  </r>
  <r>
    <n v="2013"/>
    <n v="271000"/>
    <s v="ERA 187 TR"/>
    <n v="153000"/>
    <d v="2015-11-26T00:00:00"/>
    <n v="4"/>
    <n v="1"/>
    <n v="54200"/>
    <n v="5420"/>
    <n v="211380"/>
    <x v="2"/>
    <x v="35"/>
  </r>
  <r>
    <n v="2013"/>
    <n v="271000"/>
    <s v="ERA 219 TR"/>
    <n v="123000"/>
    <d v="2016-05-30T00:00:00"/>
    <n v="4"/>
    <n v="1"/>
    <n v="54200"/>
    <n v="5420"/>
    <n v="211380"/>
    <x v="2"/>
    <x v="35"/>
  </r>
  <r>
    <n v="2014"/>
    <n v="98000"/>
    <s v="ERA 193 TR"/>
    <n v="251000"/>
    <d v="2015-12-06T00:00:00"/>
    <n v="3"/>
    <n v="2"/>
    <n v="14700.000000000002"/>
    <n v="3920"/>
    <n v="79380"/>
    <x v="2"/>
    <x v="36"/>
  </r>
  <r>
    <n v="2014"/>
    <n v="99000"/>
    <s v="ERA 195 TR"/>
    <n v="247000"/>
    <d v="2015-12-06T00:00:00"/>
    <n v="3"/>
    <n v="2"/>
    <n v="14850.000000000002"/>
    <n v="3960"/>
    <n v="80190"/>
    <x v="2"/>
    <x v="36"/>
  </r>
  <r>
    <n v="2014"/>
    <n v="136502"/>
    <s v="ERA 197 TR"/>
    <n v="243000"/>
    <d v="2016-04-16T00:00:00"/>
    <n v="3"/>
    <n v="2"/>
    <n v="20475.300000000003"/>
    <n v="5460.08"/>
    <n v="110566.62"/>
    <x v="2"/>
    <x v="13"/>
  </r>
  <r>
    <n v="2014"/>
    <n v="167800"/>
    <s v="ERA 194 TR"/>
    <n v="190300"/>
    <d v="2015-09-25T00:00:00"/>
    <n v="3"/>
    <n v="1"/>
    <n v="25170.000000000004"/>
    <n v="3356"/>
    <n v="139274"/>
    <x v="2"/>
    <x v="16"/>
  </r>
  <r>
    <n v="2014"/>
    <n v="219000"/>
    <s v="ERA 196 TR"/>
    <n v="126290"/>
    <d v="2015-03-20T00:00:00"/>
    <n v="3"/>
    <n v="1"/>
    <n v="32850.000000000007"/>
    <n v="4380"/>
    <n v="181770"/>
    <x v="1"/>
    <x v="10"/>
  </r>
  <r>
    <n v="2014"/>
    <n v="240000"/>
    <s v="ERA 393 TR"/>
    <n v="183788"/>
    <d v="2016-11-07T00:00:00"/>
    <n v="3"/>
    <n v="1"/>
    <n v="36000.000000000007"/>
    <n v="4800"/>
    <n v="199200"/>
    <x v="6"/>
    <x v="34"/>
  </r>
  <r>
    <n v="2014"/>
    <n v="240000"/>
    <s v="ERA 494 TR"/>
    <n v="160198"/>
    <d v="2016-11-07T00:00:00"/>
    <n v="3"/>
    <n v="1"/>
    <n v="36000.000000000007"/>
    <n v="4800"/>
    <n v="199200"/>
    <x v="6"/>
    <x v="34"/>
  </r>
  <r>
    <n v="2014"/>
    <n v="240000"/>
    <s v="ERA 495 TR"/>
    <n v="156724"/>
    <d v="2016-11-07T00:00:00"/>
    <n v="3"/>
    <n v="1"/>
    <n v="36000.000000000007"/>
    <n v="4800"/>
    <n v="199200"/>
    <x v="6"/>
    <x v="34"/>
  </r>
  <r>
    <n v="2014"/>
    <n v="270000"/>
    <s v="ERA 192 TR"/>
    <n v="157000"/>
    <d v="2015-11-26T00:00:00"/>
    <n v="3"/>
    <n v="1"/>
    <n v="40500.000000000007"/>
    <n v="5400"/>
    <n v="224100"/>
    <x v="2"/>
    <x v="35"/>
  </r>
  <r>
    <n v="2015"/>
    <n v="218000"/>
    <s v="ERA 205 TR"/>
    <n v="130290"/>
    <d v="2015-03-20T00:00:00"/>
    <n v="2"/>
    <n v="1"/>
    <n v="21800"/>
    <n v="4360"/>
    <n v="191840"/>
    <x v="1"/>
    <x v="10"/>
  </r>
  <r>
    <n v="2015"/>
    <n v="258000"/>
    <s v="ERA 206 TR"/>
    <n v="160700"/>
    <d v="2015-10-09T00:00:00"/>
    <n v="2"/>
    <n v="1"/>
    <n v="25800"/>
    <n v="5160"/>
    <n v="227040"/>
    <x v="1"/>
    <x v="20"/>
  </r>
  <r>
    <n v="2015"/>
    <n v="360000"/>
    <s v="ERA 242 TR"/>
    <n v="100000"/>
    <d v="2016-12-30T00:00:00"/>
    <n v="2"/>
    <n v="1"/>
    <n v="36000"/>
    <n v="7200"/>
    <n v="316800"/>
    <x v="3"/>
    <x v="37"/>
  </r>
  <r>
    <n v="2015"/>
    <n v="360000"/>
    <s v="ERA 243 TR"/>
    <n v="115000"/>
    <d v="2016-12-30T00:00:00"/>
    <n v="2"/>
    <n v="1"/>
    <n v="36000"/>
    <n v="7200"/>
    <n v="316800"/>
    <x v="3"/>
    <x v="37"/>
  </r>
  <r>
    <n v="2015"/>
    <n v="360000"/>
    <s v="ERA 244 TR"/>
    <n v="132000"/>
    <d v="2016-12-30T00:00:00"/>
    <n v="2"/>
    <n v="1"/>
    <n v="36000"/>
    <n v="7200"/>
    <n v="316800"/>
    <x v="3"/>
    <x v="37"/>
  </r>
  <r>
    <n v="2015"/>
    <n v="360000"/>
    <s v="ERA 245 TR"/>
    <n v="108000"/>
    <d v="2016-12-30T00:00:00"/>
    <n v="2"/>
    <n v="1"/>
    <n v="36000"/>
    <n v="7200"/>
    <n v="316800"/>
    <x v="3"/>
    <x v="37"/>
  </r>
  <r>
    <n v="2015"/>
    <n v="360000"/>
    <s v="ERA 246 TR"/>
    <n v="140000"/>
    <d v="2016-12-30T00:00:00"/>
    <n v="2"/>
    <n v="1"/>
    <n v="36000"/>
    <n v="7200"/>
    <n v="316800"/>
    <x v="3"/>
    <x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Iveco Strails"/>
    <x v="0"/>
    <n v="85900"/>
    <s v="ERA 210 TR"/>
    <n v="1200655"/>
    <d v="2015-01-31T00:00:00"/>
    <n v="11"/>
    <n v="12"/>
    <n v="47245.000000000007"/>
    <n v="20616"/>
    <n v="18039"/>
    <x v="0"/>
    <s v="Strails"/>
  </r>
  <r>
    <s v="Iveco Strails"/>
    <x v="0"/>
    <n v="85900"/>
    <s v="ERA 211 TR"/>
    <n v="1068570"/>
    <d v="2015-01-25T00:00:00"/>
    <n v="11"/>
    <n v="10"/>
    <n v="47245.000000000007"/>
    <n v="17180"/>
    <n v="21474.999999999993"/>
    <x v="0"/>
    <s v="Strails"/>
  </r>
  <r>
    <s v="Iveco Strails"/>
    <x v="0"/>
    <n v="85900"/>
    <s v="ERA 212 TR"/>
    <n v="998704"/>
    <d v="2015-01-24T00:00:00"/>
    <n v="11"/>
    <n v="9"/>
    <n v="47245.000000000007"/>
    <n v="15462"/>
    <n v="23192.999999999993"/>
    <x v="0"/>
    <s v="Strails"/>
  </r>
  <r>
    <s v="Iveco Strails"/>
    <x v="0"/>
    <n v="85900"/>
    <s v="ERA 213 TR"/>
    <n v="936780"/>
    <d v="2015-01-24T00:00:00"/>
    <n v="11"/>
    <n v="9"/>
    <n v="47245.000000000007"/>
    <n v="15462"/>
    <n v="23192.999999999993"/>
    <x v="0"/>
    <s v="Strails"/>
  </r>
  <r>
    <s v="Iveco Strails"/>
    <x v="0"/>
    <n v="85900"/>
    <s v="ERA 209 TR"/>
    <n v="870233"/>
    <d v="2015-01-30T00:00:00"/>
    <n v="11"/>
    <n v="8"/>
    <n v="47245.000000000007"/>
    <n v="13744"/>
    <n v="24910.999999999993"/>
    <x v="0"/>
    <s v="Strails"/>
  </r>
  <r>
    <s v="Mercedes Axor"/>
    <x v="1"/>
    <n v="205000"/>
    <s v="ERA 223 TR"/>
    <n v="1260000"/>
    <d v="2016-04-23T00:00:00"/>
    <n v="10"/>
    <n v="12"/>
    <n v="102500"/>
    <n v="49200"/>
    <n v="53300"/>
    <x v="1"/>
    <s v="Axor"/>
  </r>
  <r>
    <s v="MAN TGA"/>
    <x v="1"/>
    <n v="198000"/>
    <s v="ERA 217 TR"/>
    <n v="890200"/>
    <d v="2016-05-30T00:00:00"/>
    <n v="10"/>
    <n v="8"/>
    <n v="99000"/>
    <n v="31680"/>
    <n v="67320"/>
    <x v="2"/>
    <s v="TGA"/>
  </r>
  <r>
    <s v="Volvo FE"/>
    <x v="2"/>
    <n v="49411"/>
    <s v="ERA 095 TR"/>
    <n v="186000"/>
    <d v="2015-07-25T00:00:00"/>
    <n v="9"/>
    <n v="1"/>
    <n v="22234.95"/>
    <n v="988.22"/>
    <n v="26187.829999999998"/>
    <x v="3"/>
    <s v="FE"/>
  </r>
  <r>
    <s v="Volvo FM"/>
    <x v="2"/>
    <n v="58000"/>
    <s v="ERA 093 TR"/>
    <n v="306000"/>
    <d v="2015-09-24T00:00:00"/>
    <n v="9"/>
    <n v="3"/>
    <n v="26100"/>
    <n v="3480"/>
    <n v="28420"/>
    <x v="3"/>
    <s v="FM"/>
  </r>
  <r>
    <s v="Volvo FMX"/>
    <x v="2"/>
    <n v="84000"/>
    <s v="ERA 094 TR"/>
    <n v="266000"/>
    <d v="2016-01-13T00:00:00"/>
    <n v="9"/>
    <n v="2"/>
    <n v="37800"/>
    <n v="3360"/>
    <n v="42840"/>
    <x v="3"/>
    <s v="FMX"/>
  </r>
  <r>
    <s v="Volvo FH"/>
    <x v="2"/>
    <n v="89000"/>
    <s v="ERA 092 TR"/>
    <n v="305000"/>
    <d v="2015-03-12T00:00:00"/>
    <n v="9"/>
    <n v="3"/>
    <n v="40050"/>
    <n v="5340"/>
    <n v="43610"/>
    <x v="3"/>
    <s v="FH"/>
  </r>
  <r>
    <s v="Volvo FE"/>
    <x v="3"/>
    <n v="48411"/>
    <s v="ERA 097 TR"/>
    <n v="190000"/>
    <d v="2015-07-25T00:00:00"/>
    <n v="8"/>
    <n v="1"/>
    <n v="19364.400000000001"/>
    <n v="968.22"/>
    <n v="28078.379999999997"/>
    <x v="3"/>
    <s v="FE"/>
  </r>
  <r>
    <s v="Iveco 100E"/>
    <x v="3"/>
    <n v="68000"/>
    <s v="ERA 114 TR"/>
    <n v="992600"/>
    <d v="2015-06-02T00:00:00"/>
    <n v="8"/>
    <n v="9"/>
    <n v="27200"/>
    <n v="12240"/>
    <n v="28560"/>
    <x v="0"/>
    <s v="100E"/>
  </r>
  <r>
    <s v="Volvo FE"/>
    <x v="3"/>
    <n v="49411"/>
    <s v="ERA 108 TR"/>
    <n v="186000"/>
    <d v="2015-07-25T00:00:00"/>
    <n v="8"/>
    <n v="1"/>
    <n v="19764.400000000001"/>
    <n v="988.22"/>
    <n v="28658.379999999997"/>
    <x v="3"/>
    <s v="FE"/>
  </r>
  <r>
    <s v="Scania L94"/>
    <x v="3"/>
    <n v="67900"/>
    <s v="ERA 100 TR"/>
    <n v="850000"/>
    <d v="2015-07-09T00:00:00"/>
    <n v="8"/>
    <n v="8"/>
    <n v="27160"/>
    <n v="10864"/>
    <n v="29876"/>
    <x v="4"/>
    <s v="L94"/>
  </r>
  <r>
    <s v="Volvo FE"/>
    <x v="3"/>
    <n v="65000"/>
    <s v="ERA 101 TR"/>
    <n v="740000"/>
    <d v="2016-01-16T00:00:00"/>
    <n v="8"/>
    <n v="7"/>
    <n v="26000"/>
    <n v="9100"/>
    <n v="29900"/>
    <x v="3"/>
    <s v="FE"/>
  </r>
  <r>
    <s v="Scania L94"/>
    <x v="3"/>
    <n v="68900"/>
    <s v="ERA 111 TR"/>
    <n v="846000"/>
    <d v="2015-07-09T00:00:00"/>
    <n v="8"/>
    <n v="8"/>
    <n v="27560"/>
    <n v="11024"/>
    <n v="30316"/>
    <x v="4"/>
    <s v="L94"/>
  </r>
  <r>
    <s v="Volvo FM"/>
    <x v="3"/>
    <n v="59000"/>
    <s v="ERA 120 TR"/>
    <n v="302000"/>
    <d v="2015-09-24T00:00:00"/>
    <n v="8"/>
    <n v="3"/>
    <n v="23600"/>
    <n v="3540"/>
    <n v="31860"/>
    <x v="3"/>
    <s v="FM"/>
  </r>
  <r>
    <s v="Renault Premium"/>
    <x v="3"/>
    <n v="77000"/>
    <s v="ERA 110 TR"/>
    <n v="846000"/>
    <d v="2016-01-07T00:00:00"/>
    <n v="8"/>
    <n v="8"/>
    <n v="30800"/>
    <n v="12320"/>
    <n v="33880"/>
    <x v="5"/>
    <s v="Premium"/>
  </r>
  <r>
    <s v="Mercedes Atego"/>
    <x v="3"/>
    <n v="85000"/>
    <s v="ERA 112 TR"/>
    <n v="946000"/>
    <d v="2015-01-10T00:00:00"/>
    <n v="8"/>
    <n v="9"/>
    <n v="34000"/>
    <n v="15300"/>
    <n v="35700"/>
    <x v="1"/>
    <s v="Atego"/>
  </r>
  <r>
    <s v="Scania M93"/>
    <x v="3"/>
    <n v="79000"/>
    <s v="ERA 102 TR"/>
    <n v="390000"/>
    <d v="2016-01-10T00:00:00"/>
    <n v="8"/>
    <n v="3"/>
    <n v="31600"/>
    <n v="4740"/>
    <n v="42660"/>
    <x v="4"/>
    <s v="M93"/>
  </r>
  <r>
    <s v="Scania M93"/>
    <x v="3"/>
    <n v="79000"/>
    <s v="ERA 302 TR"/>
    <n v="390000"/>
    <d v="2016-01-10T00:00:00"/>
    <n v="8"/>
    <n v="3"/>
    <n v="31600"/>
    <n v="4740"/>
    <n v="42660"/>
    <x v="4"/>
    <s v="M93"/>
  </r>
  <r>
    <s v="Volvo FMX"/>
    <x v="3"/>
    <n v="83000"/>
    <s v="ERA 096 TR"/>
    <n v="270000"/>
    <d v="2016-01-13T00:00:00"/>
    <n v="8"/>
    <n v="2"/>
    <n v="33200"/>
    <n v="3320"/>
    <n v="46480"/>
    <x v="3"/>
    <s v="FMX"/>
  </r>
  <r>
    <s v="Iveco EuroCargo"/>
    <x v="3"/>
    <n v="86133"/>
    <s v="ERA 104 TR"/>
    <n v="380000"/>
    <d v="2015-07-23T00:00:00"/>
    <n v="8"/>
    <n v="3"/>
    <n v="34453.200000000004"/>
    <n v="5167.9799999999996"/>
    <n v="46511.819999999992"/>
    <x v="0"/>
    <s v="EuroCargo"/>
  </r>
  <r>
    <s v="Volvo FH"/>
    <x v="3"/>
    <n v="90000"/>
    <s v="ERA 119 TR"/>
    <n v="301000"/>
    <d v="2015-03-12T00:00:00"/>
    <n v="8"/>
    <n v="3"/>
    <n v="36000"/>
    <n v="5400"/>
    <n v="48600"/>
    <x v="3"/>
    <s v="FH"/>
  </r>
  <r>
    <s v="Mercedes Atego"/>
    <x v="3"/>
    <n v="91000"/>
    <s v="ERA 106 TR"/>
    <n v="360000"/>
    <d v="2015-06-19T00:00:00"/>
    <n v="8"/>
    <n v="3"/>
    <n v="36400"/>
    <n v="5460"/>
    <n v="49140"/>
    <x v="1"/>
    <s v="Atego"/>
  </r>
  <r>
    <s v="MAN TGL"/>
    <x v="3"/>
    <n v="114400"/>
    <s v="ERA 117 TR"/>
    <n v="226000"/>
    <d v="2015-03-10T00:00:00"/>
    <n v="8"/>
    <n v="2"/>
    <n v="45760"/>
    <n v="4576"/>
    <n v="64064"/>
    <x v="2"/>
    <s v="TGL"/>
  </r>
  <r>
    <s v="Volvo FL"/>
    <x v="3"/>
    <n v="134000"/>
    <s v="ERA 098 TR"/>
    <n v="482000"/>
    <d v="2016-01-16T00:00:00"/>
    <n v="8"/>
    <n v="4"/>
    <n v="53600"/>
    <n v="10720"/>
    <n v="69680"/>
    <x v="3"/>
    <s v="FL"/>
  </r>
  <r>
    <s v="Volvo FL"/>
    <x v="3"/>
    <n v="135000"/>
    <s v="ERA 109 TR"/>
    <n v="478000"/>
    <d v="2016-01-16T00:00:00"/>
    <n v="8"/>
    <n v="4"/>
    <n v="54000"/>
    <n v="10800"/>
    <n v="70200"/>
    <x v="3"/>
    <s v="FL"/>
  </r>
  <r>
    <s v="DAF LF45"/>
    <x v="3"/>
    <n v="131780"/>
    <s v="ERA 115 TR"/>
    <n v="306000"/>
    <d v="2015-12-27T00:00:00"/>
    <n v="8"/>
    <n v="3"/>
    <n v="52712"/>
    <n v="7906.7999999999993"/>
    <n v="71161.2"/>
    <x v="6"/>
    <s v="LF45"/>
  </r>
  <r>
    <s v="MAN TGL"/>
    <x v="3"/>
    <n v="159000"/>
    <s v="ERA 113 TR"/>
    <n v="403000"/>
    <d v="2016-11-07T00:00:00"/>
    <n v="8"/>
    <n v="4"/>
    <n v="63600"/>
    <n v="12720"/>
    <n v="82680"/>
    <x v="2"/>
    <s v="TGL"/>
  </r>
  <r>
    <s v="Renault Premium"/>
    <x v="3"/>
    <n v="162800"/>
    <s v="ERA 107 TR"/>
    <n v="370000"/>
    <d v="2015-11-21T00:00:00"/>
    <n v="8"/>
    <n v="3"/>
    <n v="65120"/>
    <n v="9768"/>
    <n v="87912"/>
    <x v="5"/>
    <s v="Premium"/>
  </r>
  <r>
    <s v="MAN TGA41"/>
    <x v="3"/>
    <n v="168800"/>
    <s v="ERA 116 TR"/>
    <n v="186300"/>
    <d v="2015-09-25T00:00:00"/>
    <n v="8"/>
    <n v="1"/>
    <n v="67520"/>
    <n v="3376"/>
    <n v="97904"/>
    <x v="2"/>
    <s v="TGA41"/>
  </r>
  <r>
    <s v="MAN TGA33"/>
    <x v="3"/>
    <n v="195370"/>
    <s v="ERA 105 TR"/>
    <n v="290000"/>
    <d v="2016-04-07T00:00:00"/>
    <n v="8"/>
    <n v="2"/>
    <n v="78148"/>
    <n v="7814.8"/>
    <n v="109407.2"/>
    <x v="2"/>
    <s v="TGA33"/>
  </r>
  <r>
    <s v="DAF CF85"/>
    <x v="3"/>
    <n v="195340"/>
    <s v="ERA 103 TR"/>
    <n v="190000"/>
    <d v="2015-10-01T00:00:00"/>
    <n v="8"/>
    <n v="1"/>
    <n v="78136"/>
    <n v="3906.8"/>
    <n v="113297.2"/>
    <x v="6"/>
    <s v="CF85"/>
  </r>
  <r>
    <s v="Mercedes Sided"/>
    <x v="3"/>
    <n v="230000"/>
    <s v="ERA 099 TR"/>
    <n v="305000"/>
    <d v="2015-10-30T00:00:00"/>
    <n v="8"/>
    <n v="3"/>
    <n v="92000"/>
    <n v="13800"/>
    <n v="124200"/>
    <x v="1"/>
    <s v="Sided"/>
  </r>
  <r>
    <s v="Mercedes Actros"/>
    <x v="3"/>
    <n v="291000"/>
    <s v="ERA 118 TR"/>
    <n v="166000"/>
    <d v="2015-10-20T00:00:00"/>
    <n v="8"/>
    <n v="1"/>
    <n v="116400"/>
    <n v="5820"/>
    <n v="168780"/>
    <x v="1"/>
    <s v="Actros"/>
  </r>
  <r>
    <s v="DAF LF45"/>
    <x v="4"/>
    <n v="37000"/>
    <s v="ERA 132 TR"/>
    <n v="978000"/>
    <d v="2015-11-01T00:00:00"/>
    <n v="7"/>
    <n v="9"/>
    <n v="12950.000000000002"/>
    <n v="6660"/>
    <n v="17390"/>
    <x v="6"/>
    <s v="LF45"/>
  </r>
  <r>
    <s v="DAF LF45"/>
    <x v="4"/>
    <n v="40830"/>
    <s v="ERA 142 TR"/>
    <n v="326000"/>
    <d v="2015-02-27T00:00:00"/>
    <n v="7"/>
    <n v="3"/>
    <n v="14290.500000000002"/>
    <n v="2449.7999999999997"/>
    <n v="24089.699999999997"/>
    <x v="6"/>
    <s v="LF45"/>
  </r>
  <r>
    <s v="Volvo FE"/>
    <x v="4"/>
    <n v="66000"/>
    <s v="ERA 145 TR"/>
    <n v="736000"/>
    <d v="2016-01-16T00:00:00"/>
    <n v="7"/>
    <n v="7"/>
    <n v="23100.000000000004"/>
    <n v="9240"/>
    <n v="33660"/>
    <x v="3"/>
    <s v="FE"/>
  </r>
  <r>
    <s v="Renault Midlum"/>
    <x v="4"/>
    <n v="60000"/>
    <s v="ERA 146 TR"/>
    <n v="99250"/>
    <d v="2015-08-10T00:00:00"/>
    <n v="7"/>
    <n v="0"/>
    <n v="21000.000000000004"/>
    <n v="0"/>
    <n v="39000"/>
    <x v="5"/>
    <s v="Midlum"/>
  </r>
  <r>
    <s v="Mercedes Atego"/>
    <x v="4"/>
    <n v="84000"/>
    <s v="ERA 135 TR"/>
    <n v="950000"/>
    <d v="2015-01-25T00:00:00"/>
    <n v="7"/>
    <n v="9"/>
    <n v="29400.000000000004"/>
    <n v="15120"/>
    <n v="39480"/>
    <x v="1"/>
    <s v="Atego"/>
  </r>
  <r>
    <s v="Iveco 100E"/>
    <x v="4"/>
    <n v="67000"/>
    <s v="ERA 136 TR"/>
    <n v="103260"/>
    <d v="2015-06-02T00:00:00"/>
    <n v="7"/>
    <n v="1"/>
    <n v="23450.000000000004"/>
    <n v="1340"/>
    <n v="42210"/>
    <x v="0"/>
    <s v="100E"/>
  </r>
  <r>
    <s v="Renault D10"/>
    <x v="4"/>
    <n v="75300"/>
    <s v="ERA 141 TR"/>
    <n v="302000"/>
    <d v="2015-06-19T00:00:00"/>
    <n v="7"/>
    <n v="3"/>
    <n v="26355.000000000004"/>
    <n v="4518"/>
    <n v="44427"/>
    <x v="5"/>
    <s v="D10"/>
  </r>
  <r>
    <s v="Volvo FMX"/>
    <x v="4"/>
    <n v="84000"/>
    <s v="ERA 340 TR"/>
    <n v="266000"/>
    <d v="2016-01-13T00:00:00"/>
    <n v="7"/>
    <n v="2"/>
    <n v="29400.000000000004"/>
    <n v="3360"/>
    <n v="51240"/>
    <x v="3"/>
    <s v="FMX"/>
  </r>
  <r>
    <s v="Mercedes Atego"/>
    <x v="4"/>
    <n v="92000"/>
    <s v="ERA 147 TR"/>
    <n v="356000"/>
    <d v="2015-06-19T00:00:00"/>
    <n v="7"/>
    <n v="3"/>
    <n v="32200.000000000004"/>
    <n v="5520"/>
    <n v="54280"/>
    <x v="1"/>
    <s v="Atego"/>
  </r>
  <r>
    <s v="MAN TGL"/>
    <x v="4"/>
    <n v="89000"/>
    <s v="ERA 394 TR"/>
    <n v="266000"/>
    <d v="2016-01-13T00:00:00"/>
    <n v="7"/>
    <n v="2"/>
    <n v="31150.000000000004"/>
    <n v="3560"/>
    <n v="54290"/>
    <x v="2"/>
    <s v="TGL"/>
  </r>
  <r>
    <s v="DAF CF75"/>
    <x v="4"/>
    <n v="94000"/>
    <s v="ERA 143 TR"/>
    <n v="91000"/>
    <d v="2015-09-21T00:00:00"/>
    <n v="7"/>
    <n v="0"/>
    <n v="32900"/>
    <n v="0"/>
    <n v="61100"/>
    <x v="6"/>
    <s v="CF75"/>
  </r>
  <r>
    <s v="MAN TGL"/>
    <x v="4"/>
    <n v="113400"/>
    <s v="ERA 140 TR"/>
    <n v="230000"/>
    <d v="2015-03-10T00:00:00"/>
    <n v="7"/>
    <n v="2"/>
    <n v="39690.000000000007"/>
    <n v="4536"/>
    <n v="69174"/>
    <x v="2"/>
    <s v="TGL"/>
  </r>
  <r>
    <s v="DAF CF65"/>
    <x v="4"/>
    <n v="135000"/>
    <s v="ERA 133 TR"/>
    <n v="251000"/>
    <d v="2015-03-04T00:00:00"/>
    <n v="7"/>
    <n v="2"/>
    <n v="47250.000000000007"/>
    <n v="5400"/>
    <n v="82350"/>
    <x v="6"/>
    <s v="CF65"/>
  </r>
  <r>
    <s v="Iveco TrakkerEuro5"/>
    <x v="4"/>
    <n v="160000"/>
    <s v="ERA 214 TR"/>
    <n v="263000"/>
    <d v="2015-01-24T00:00:00"/>
    <n v="7"/>
    <n v="2"/>
    <n v="56000.000000000007"/>
    <n v="6400"/>
    <n v="97600"/>
    <x v="0"/>
    <s v="TrakkerEuro5"/>
  </r>
  <r>
    <s v="Renault Magnum"/>
    <x v="4"/>
    <n v="265000"/>
    <s v="ERA 227 TR"/>
    <n v="930000"/>
    <d v="2015-08-20T00:00:00"/>
    <n v="7"/>
    <n v="9"/>
    <n v="92750.000000000015"/>
    <n v="47700"/>
    <n v="124550"/>
    <x v="5"/>
    <s v="Magnum"/>
  </r>
  <r>
    <s v="Renault Magnum"/>
    <x v="4"/>
    <n v="265000"/>
    <s v="ERA 228 TR"/>
    <n v="912000"/>
    <d v="2015-08-20T00:00:00"/>
    <n v="7"/>
    <n v="9"/>
    <n v="92750.000000000015"/>
    <n v="47700"/>
    <n v="124550"/>
    <x v="5"/>
    <s v="Magnum"/>
  </r>
  <r>
    <s v="Renault Magnum"/>
    <x v="4"/>
    <n v="265000"/>
    <s v="ERA 226 TR"/>
    <n v="856000"/>
    <d v="2015-08-20T00:00:00"/>
    <n v="7"/>
    <n v="8"/>
    <n v="92750.000000000015"/>
    <n v="42400"/>
    <n v="129850"/>
    <x v="5"/>
    <s v="Magnum"/>
  </r>
  <r>
    <s v="Renault Premium"/>
    <x v="4"/>
    <n v="230000"/>
    <s v="ERA 131 TR"/>
    <n v="455000"/>
    <d v="2016-03-10T00:00:00"/>
    <n v="7"/>
    <n v="4"/>
    <n v="80500.000000000015"/>
    <n v="18400"/>
    <n v="131100"/>
    <x v="5"/>
    <s v="Premium"/>
  </r>
  <r>
    <s v="Mercedes Sided"/>
    <x v="4"/>
    <n v="231000"/>
    <s v="ERA 144 TR"/>
    <n v="301000"/>
    <d v="2015-10-30T00:00:00"/>
    <n v="7"/>
    <n v="3"/>
    <n v="80850.000000000015"/>
    <n v="13860"/>
    <n v="136290"/>
    <x v="1"/>
    <s v="Sided"/>
  </r>
  <r>
    <s v="Mercedes Actros"/>
    <x v="4"/>
    <n v="257000"/>
    <s v="ERA 134 TR"/>
    <n v="164700"/>
    <d v="2015-10-09T00:00:00"/>
    <n v="7"/>
    <n v="1"/>
    <n v="89950.000000000015"/>
    <n v="5140"/>
    <n v="161910"/>
    <x v="1"/>
    <s v="Actros"/>
  </r>
  <r>
    <s v="DAF LF45"/>
    <x v="5"/>
    <n v="38000"/>
    <s v="ERA 161 TR"/>
    <n v="574000"/>
    <d v="2015-11-01T00:00:00"/>
    <n v="6"/>
    <n v="5"/>
    <n v="11400.000000000002"/>
    <n v="3800"/>
    <n v="22800"/>
    <x v="6"/>
    <s v="LF45"/>
  </r>
  <r>
    <s v="Renault R385"/>
    <x v="5"/>
    <n v="56700"/>
    <s v="ERA 158 TR"/>
    <n v="290000"/>
    <d v="2015-08-20T00:00:00"/>
    <n v="6"/>
    <n v="2"/>
    <n v="17010.000000000004"/>
    <n v="2268"/>
    <n v="37422"/>
    <x v="5"/>
    <s v="R385"/>
  </r>
  <r>
    <s v="Renault R385"/>
    <x v="5"/>
    <n v="57700"/>
    <s v="ERA 160 TR"/>
    <n v="286000"/>
    <d v="2015-08-20T00:00:00"/>
    <n v="6"/>
    <n v="2"/>
    <n v="17310.000000000004"/>
    <n v="2308"/>
    <n v="38082"/>
    <x v="5"/>
    <s v="R385"/>
  </r>
  <r>
    <s v="Renault Midlum"/>
    <x v="5"/>
    <n v="59000"/>
    <s v="ERA 159 TR"/>
    <n v="103250"/>
    <d v="2015-08-10T00:00:00"/>
    <n v="6"/>
    <n v="1"/>
    <n v="17700.000000000004"/>
    <n v="1180"/>
    <n v="40120"/>
    <x v="5"/>
    <s v="Midlum"/>
  </r>
  <r>
    <s v="Renault D10"/>
    <x v="5"/>
    <n v="74300"/>
    <s v="ERA 157 TR"/>
    <n v="306000"/>
    <d v="2015-06-19T00:00:00"/>
    <n v="6"/>
    <n v="3"/>
    <n v="22290.000000000004"/>
    <n v="4458"/>
    <n v="47552"/>
    <x v="5"/>
    <s v="D10"/>
  </r>
  <r>
    <s v="Mercedes Actros"/>
    <x v="5"/>
    <n v="210000"/>
    <s v="ERA 221 TR"/>
    <n v="780000"/>
    <d v="2016-04-21T00:00:00"/>
    <n v="6"/>
    <n v="7"/>
    <n v="63000.000000000007"/>
    <n v="29400.000000000004"/>
    <n v="117599.99999999999"/>
    <x v="1"/>
    <s v="Actros"/>
  </r>
  <r>
    <s v="Mercedes Actros"/>
    <x v="5"/>
    <n v="210000"/>
    <s v="ERA 225 TR"/>
    <n v="760300"/>
    <d v="2016-04-21T00:00:00"/>
    <n v="6"/>
    <n v="7"/>
    <n v="63000.000000000007"/>
    <n v="29400.000000000004"/>
    <n v="117599.99999999999"/>
    <x v="1"/>
    <s v="Actros"/>
  </r>
  <r>
    <s v="Mercedes Actros"/>
    <x v="5"/>
    <n v="210000"/>
    <s v="ERA 220 TR"/>
    <n v="680000"/>
    <d v="2016-04-21T00:00:00"/>
    <n v="6"/>
    <n v="6"/>
    <n v="63000.000000000007"/>
    <n v="25200"/>
    <n v="121800"/>
    <x v="1"/>
    <s v="Actros"/>
  </r>
  <r>
    <s v="Mercedes Actros"/>
    <x v="5"/>
    <n v="210000"/>
    <s v="ERA 222 TR"/>
    <n v="655000"/>
    <d v="2016-04-21T00:00:00"/>
    <n v="6"/>
    <n v="6"/>
    <n v="63000.000000000007"/>
    <n v="25200"/>
    <n v="121800"/>
    <x v="1"/>
    <s v="Actros"/>
  </r>
  <r>
    <s v="Renault Pelen"/>
    <x v="5"/>
    <n v="220000"/>
    <s v="ERA 230 TR"/>
    <n v="731000"/>
    <d v="2015-08-20T00:00:00"/>
    <n v="6"/>
    <n v="7"/>
    <n v="66000.000000000015"/>
    <n v="30800.000000000004"/>
    <n v="123199.99999999999"/>
    <x v="5"/>
    <s v="Pelen"/>
  </r>
  <r>
    <s v="Renault Pelen"/>
    <x v="5"/>
    <n v="220000"/>
    <s v="ERA 229 TR"/>
    <n v="685413"/>
    <d v="2015-08-20T00:00:00"/>
    <n v="6"/>
    <n v="6"/>
    <n v="66000.000000000015"/>
    <n v="26400"/>
    <n v="127599.99999999999"/>
    <x v="5"/>
    <s v="Pelen"/>
  </r>
  <r>
    <s v="DAF CF85"/>
    <x v="5"/>
    <n v="196340"/>
    <s v="ERA 162 TR"/>
    <n v="186000"/>
    <d v="2015-10-01T00:00:00"/>
    <n v="6"/>
    <n v="1"/>
    <n v="58902.000000000007"/>
    <n v="3926.8"/>
    <n v="133511.19999999998"/>
    <x v="6"/>
    <s v="CF85"/>
  </r>
  <r>
    <s v="Scania R500"/>
    <x v="5"/>
    <n v="245000"/>
    <s v="ERA 237 TR"/>
    <n v="720000"/>
    <d v="2016-04-02T00:00:00"/>
    <n v="6"/>
    <n v="7"/>
    <n v="73500.000000000015"/>
    <n v="34300"/>
    <n v="137200"/>
    <x v="4"/>
    <s v="R500"/>
  </r>
  <r>
    <s v="Scania R500"/>
    <x v="5"/>
    <n v="245000"/>
    <s v="ERA 236 TR"/>
    <n v="680000"/>
    <d v="2016-04-02T00:00:00"/>
    <n v="6"/>
    <n v="6"/>
    <n v="73500.000000000015"/>
    <n v="29400"/>
    <n v="142100"/>
    <x v="4"/>
    <s v="R500"/>
  </r>
  <r>
    <s v="Scania R500"/>
    <x v="5"/>
    <n v="245000"/>
    <s v="ERA 238 TR"/>
    <n v="660000"/>
    <d v="2016-04-02T00:00:00"/>
    <n v="6"/>
    <n v="6"/>
    <n v="73500.000000000015"/>
    <n v="29400"/>
    <n v="142100"/>
    <x v="4"/>
    <s v="R500"/>
  </r>
  <r>
    <s v="Scania R500"/>
    <x v="5"/>
    <n v="245000"/>
    <s v="ERA 240 TR"/>
    <n v="630000"/>
    <d v="2016-04-02T00:00:00"/>
    <n v="6"/>
    <n v="6"/>
    <n v="73500.000000000015"/>
    <n v="29400"/>
    <n v="142100"/>
    <x v="4"/>
    <s v="R500"/>
  </r>
  <r>
    <s v="Scania R500"/>
    <x v="5"/>
    <n v="245000"/>
    <s v="ERA 241 TR"/>
    <n v="655000"/>
    <d v="2016-04-02T00:00:00"/>
    <n v="6"/>
    <n v="6"/>
    <n v="73500.000000000015"/>
    <n v="29400"/>
    <n v="142100"/>
    <x v="4"/>
    <s v="R500"/>
  </r>
  <r>
    <s v="Scania R500"/>
    <x v="5"/>
    <n v="245000"/>
    <s v="ERA 239 TR"/>
    <n v="590000"/>
    <d v="2016-04-02T00:00:00"/>
    <n v="6"/>
    <n v="5"/>
    <n v="73500.000000000015"/>
    <n v="24500"/>
    <n v="147000"/>
    <x v="4"/>
    <s v="R500"/>
  </r>
  <r>
    <s v="DAF LF45"/>
    <x v="6"/>
    <n v="39830"/>
    <s v="ERA 168 TR"/>
    <n v="330000"/>
    <d v="2015-02-27T00:00:00"/>
    <n v="5"/>
    <n v="3"/>
    <n v="9957.5"/>
    <n v="2389.7999999999997"/>
    <n v="27482.7"/>
    <x v="6"/>
    <s v="LF45"/>
  </r>
  <r>
    <s v="DAF LF45"/>
    <x v="6"/>
    <n v="48800"/>
    <s v="ERA 175 TR"/>
    <n v="268650"/>
    <d v="2015-04-23T00:00:00"/>
    <n v="5"/>
    <n v="2"/>
    <n v="12200"/>
    <n v="1952"/>
    <n v="34648"/>
    <x v="6"/>
    <s v="LF45"/>
  </r>
  <r>
    <s v="Volvo FM"/>
    <x v="6"/>
    <n v="59000"/>
    <s v="ERA 173 TR"/>
    <n v="302000"/>
    <d v="2015-09-24T00:00:00"/>
    <n v="5"/>
    <n v="3"/>
    <n v="14750"/>
    <n v="3540"/>
    <n v="40710"/>
    <x v="3"/>
    <s v="FM"/>
  </r>
  <r>
    <s v="Renault Premium"/>
    <x v="6"/>
    <n v="76000"/>
    <s v="ERA 166 TR"/>
    <n v="850000"/>
    <d v="2016-01-07T00:00:00"/>
    <n v="5"/>
    <n v="8"/>
    <n v="19000"/>
    <n v="12160"/>
    <n v="44840"/>
    <x v="5"/>
    <s v="Premium"/>
  </r>
  <r>
    <s v="Iveco EuroCargo"/>
    <x v="6"/>
    <n v="87133"/>
    <s v="ERA 176 TR"/>
    <n v="376000"/>
    <d v="2015-07-23T00:00:00"/>
    <n v="5"/>
    <n v="3"/>
    <n v="21783.25"/>
    <n v="5227.9799999999996"/>
    <n v="60121.770000000004"/>
    <x v="0"/>
    <s v="EuroCargo"/>
  </r>
  <r>
    <s v="Volvo FH"/>
    <x v="6"/>
    <n v="110000"/>
    <s v="ERA 172 TR"/>
    <n v="201000"/>
    <d v="2015-03-12T00:00:00"/>
    <n v="5"/>
    <n v="2"/>
    <n v="27500"/>
    <n v="4400"/>
    <n v="78100"/>
    <x v="3"/>
    <s v="FH"/>
  </r>
  <r>
    <s v="DAF LF45"/>
    <x v="6"/>
    <n v="130780"/>
    <s v="ERA 169 TR"/>
    <n v="310000"/>
    <d v="2015-12-27T00:00:00"/>
    <n v="5"/>
    <n v="3"/>
    <n v="32695"/>
    <n v="7846.7999999999993"/>
    <n v="90238.2"/>
    <x v="6"/>
    <s v="LF45"/>
  </r>
  <r>
    <s v="MAN TGL"/>
    <x v="6"/>
    <n v="135502"/>
    <s v="ERA 170 TR"/>
    <n v="247000"/>
    <d v="2016-04-16T00:00:00"/>
    <n v="5"/>
    <n v="2"/>
    <n v="33875.5"/>
    <n v="5420.08"/>
    <n v="96206.42"/>
    <x v="2"/>
    <s v="TGL"/>
  </r>
  <r>
    <s v="Iveco STRALIS"/>
    <x v="6"/>
    <n v="145000"/>
    <s v="ERA 215 TR"/>
    <n v="386732"/>
    <d v="2015-02-24T00:00:00"/>
    <n v="5"/>
    <n v="3"/>
    <n v="36250"/>
    <n v="8700"/>
    <n v="100050"/>
    <x v="0"/>
    <s v="STRALIS"/>
  </r>
  <r>
    <s v="Iveco STRALIS"/>
    <x v="6"/>
    <n v="145000"/>
    <s v="ERA 216 TR"/>
    <n v="312680"/>
    <d v="2015-02-24T00:00:00"/>
    <n v="5"/>
    <n v="3"/>
    <n v="36250"/>
    <n v="8700"/>
    <n v="100050"/>
    <x v="0"/>
    <s v="STRALIS"/>
  </r>
  <r>
    <s v="Renault Premium"/>
    <x v="6"/>
    <n v="163800"/>
    <s v="ERA 178 TR"/>
    <n v="366000"/>
    <d v="2015-11-21T00:00:00"/>
    <n v="5"/>
    <n v="3"/>
    <n v="40950"/>
    <n v="9828"/>
    <n v="113022"/>
    <x v="5"/>
    <s v="Premium"/>
  </r>
  <r>
    <s v="Scania R420"/>
    <x v="6"/>
    <n v="183000"/>
    <s v="ERA 232 TR"/>
    <n v="520000"/>
    <d v="2016-03-15T00:00:00"/>
    <n v="5"/>
    <n v="5"/>
    <n v="45750"/>
    <n v="18300"/>
    <n v="118950"/>
    <x v="4"/>
    <s v="R420"/>
  </r>
  <r>
    <s v="Scania R420"/>
    <x v="6"/>
    <n v="183000"/>
    <s v="ERA 233 TR"/>
    <n v="530000"/>
    <d v="2016-03-15T00:00:00"/>
    <n v="5"/>
    <n v="5"/>
    <n v="45750"/>
    <n v="18300"/>
    <n v="118950"/>
    <x v="4"/>
    <s v="R420"/>
  </r>
  <r>
    <s v="Scania R420"/>
    <x v="6"/>
    <n v="183000"/>
    <s v="ERA 231 TR"/>
    <n v="490000"/>
    <d v="2016-03-15T00:00:00"/>
    <n v="5"/>
    <n v="4"/>
    <n v="45750"/>
    <n v="14640"/>
    <n v="122610"/>
    <x v="4"/>
    <s v="R420"/>
  </r>
  <r>
    <s v="Scania R420"/>
    <x v="6"/>
    <n v="183000"/>
    <s v="ERA 234 TR"/>
    <n v="481000"/>
    <d v="2016-03-15T00:00:00"/>
    <n v="5"/>
    <n v="4"/>
    <n v="45750"/>
    <n v="14640"/>
    <n v="122610"/>
    <x v="4"/>
    <s v="R420"/>
  </r>
  <r>
    <s v="Scania R420"/>
    <x v="6"/>
    <n v="183000"/>
    <s v="ERA 235 TR"/>
    <n v="454000"/>
    <d v="2016-03-15T00:00:00"/>
    <n v="5"/>
    <n v="4"/>
    <n v="45750"/>
    <n v="14640"/>
    <n v="122610"/>
    <x v="4"/>
    <s v="R420"/>
  </r>
  <r>
    <s v="Volvo FH13-500"/>
    <x v="6"/>
    <n v="210000"/>
    <s v="ERA 248 TR"/>
    <n v="517000"/>
    <d v="2016-02-15T00:00:00"/>
    <n v="5"/>
    <n v="5"/>
    <n v="52500"/>
    <n v="21000"/>
    <n v="136500"/>
    <x v="3"/>
    <s v="FH13-500"/>
  </r>
  <r>
    <s v="MAN TGA33"/>
    <x v="6"/>
    <n v="196370"/>
    <s v="ERA 177 TR"/>
    <n v="286000"/>
    <d v="2016-04-07T00:00:00"/>
    <n v="5"/>
    <n v="2"/>
    <n v="49092.5"/>
    <n v="7854.8"/>
    <n v="139422.70000000001"/>
    <x v="2"/>
    <s v="TGA33"/>
  </r>
  <r>
    <s v="Volvo FH13-500"/>
    <x v="6"/>
    <n v="210000"/>
    <s v="ERA 247 TR"/>
    <n v="435000"/>
    <d v="2016-02-15T00:00:00"/>
    <n v="5"/>
    <n v="4"/>
    <n v="52500"/>
    <n v="16800"/>
    <n v="140700"/>
    <x v="3"/>
    <s v="FH13-500"/>
  </r>
  <r>
    <s v="MAN TGX"/>
    <x v="6"/>
    <n v="210300"/>
    <s v="ERA 218 TR"/>
    <n v="417671"/>
    <d v="2016-05-30T00:00:00"/>
    <n v="5"/>
    <n v="4"/>
    <n v="52575"/>
    <n v="16824"/>
    <n v="140901"/>
    <x v="2"/>
    <s v="TGX"/>
  </r>
  <r>
    <s v="Renault Premium"/>
    <x v="6"/>
    <n v="231000"/>
    <s v="ERA 174 TR"/>
    <n v="451000"/>
    <d v="2016-03-10T00:00:00"/>
    <n v="5"/>
    <n v="4"/>
    <n v="57750"/>
    <n v="18480"/>
    <n v="154770"/>
    <x v="5"/>
    <s v="Premium"/>
  </r>
  <r>
    <s v="DAF XF460"/>
    <x v="6"/>
    <n v="240000"/>
    <s v="ERA 207 TR"/>
    <n v="301344"/>
    <d v="2015-06-30T00:00:00"/>
    <n v="5"/>
    <n v="3"/>
    <n v="60000"/>
    <n v="14400"/>
    <n v="165600"/>
    <x v="6"/>
    <s v="XF460"/>
  </r>
  <r>
    <s v="DAF XF460"/>
    <x v="6"/>
    <n v="240000"/>
    <s v="ERA 405 TR"/>
    <n v="315988"/>
    <d v="2015-06-30T00:00:00"/>
    <n v="5"/>
    <n v="3"/>
    <n v="60000"/>
    <n v="14400"/>
    <n v="165600"/>
    <x v="6"/>
    <s v="XF460"/>
  </r>
  <r>
    <s v="DAF XF460"/>
    <x v="6"/>
    <n v="240000"/>
    <s v="ERA 204 TR"/>
    <n v="234760"/>
    <d v="2015-06-30T00:00:00"/>
    <n v="5"/>
    <n v="2"/>
    <n v="60000"/>
    <n v="9600"/>
    <n v="170400"/>
    <x v="6"/>
    <s v="XF460"/>
  </r>
  <r>
    <s v="DAF XF460"/>
    <x v="6"/>
    <n v="240000"/>
    <s v="ERA 208 TR"/>
    <n v="210780"/>
    <d v="2015-06-30T00:00:00"/>
    <n v="5"/>
    <n v="2"/>
    <n v="60000"/>
    <n v="9600"/>
    <n v="170400"/>
    <x v="6"/>
    <s v="XF460"/>
  </r>
  <r>
    <s v="DAF XF460"/>
    <x v="6"/>
    <n v="240000"/>
    <s v="ERA 406 TR"/>
    <n v="198240"/>
    <d v="2015-06-30T00:00:00"/>
    <n v="5"/>
    <n v="1"/>
    <n v="60000"/>
    <n v="4800"/>
    <n v="175200"/>
    <x v="6"/>
    <s v="XF460"/>
  </r>
  <r>
    <s v="Mercedes Actros"/>
    <x v="6"/>
    <n v="290000"/>
    <s v="ERA 171 TR"/>
    <n v="170000"/>
    <d v="2015-10-20T00:00:00"/>
    <n v="5"/>
    <n v="1"/>
    <n v="72500"/>
    <n v="5800"/>
    <n v="211700"/>
    <x v="1"/>
    <s v="Actros"/>
  </r>
  <r>
    <s v="DAF LF45"/>
    <x v="7"/>
    <n v="47800"/>
    <s v="ERA 183 TR"/>
    <n v="272650"/>
    <d v="2015-04-23T00:00:00"/>
    <n v="4"/>
    <n v="2"/>
    <n v="9560"/>
    <n v="1912"/>
    <n v="36328"/>
    <x v="6"/>
    <s v="LF45"/>
  </r>
  <r>
    <s v="Scania M93"/>
    <x v="7"/>
    <n v="80000"/>
    <s v="ERA 388 TR"/>
    <n v="350000"/>
    <d v="2016-01-10T00:00:00"/>
    <n v="4"/>
    <n v="3"/>
    <n v="16000"/>
    <n v="4800"/>
    <n v="59200"/>
    <x v="4"/>
    <s v="M93"/>
  </r>
  <r>
    <s v="Scania M93"/>
    <x v="7"/>
    <n v="80000"/>
    <s v="ERA 188 TR"/>
    <n v="235000"/>
    <d v="2016-01-10T00:00:00"/>
    <n v="4"/>
    <n v="2"/>
    <n v="16000"/>
    <n v="3200"/>
    <n v="60800"/>
    <x v="4"/>
    <s v="M93"/>
  </r>
  <r>
    <s v="DAF CF75"/>
    <x v="7"/>
    <n v="93000"/>
    <s v="ERA 184 TR"/>
    <n v="195000"/>
    <d v="2015-09-21T00:00:00"/>
    <n v="4"/>
    <n v="1"/>
    <n v="18600"/>
    <n v="1860"/>
    <n v="72540"/>
    <x v="6"/>
    <s v="CF75"/>
  </r>
  <r>
    <s v="DAF CF65"/>
    <x v="7"/>
    <n v="136000"/>
    <s v="ERA 186 TR"/>
    <n v="247000"/>
    <d v="2015-03-04T00:00:00"/>
    <n v="4"/>
    <n v="2"/>
    <n v="27200"/>
    <n v="5440"/>
    <n v="103360"/>
    <x v="6"/>
    <s v="CF65"/>
  </r>
  <r>
    <s v="MAN TGL"/>
    <x v="7"/>
    <n v="158000"/>
    <s v="ERA 185 TR"/>
    <n v="407000"/>
    <d v="2016-11-07T00:00:00"/>
    <n v="4"/>
    <n v="4"/>
    <n v="31600"/>
    <n v="12640"/>
    <n v="113760"/>
    <x v="2"/>
    <s v="TGL"/>
  </r>
  <r>
    <s v="DAF XF460"/>
    <x v="7"/>
    <n v="240000"/>
    <s v="ERA 199 TR"/>
    <n v="301232"/>
    <d v="2016-12-15T00:00:00"/>
    <n v="4"/>
    <n v="3"/>
    <n v="48000"/>
    <n v="14400"/>
    <n v="177600"/>
    <x v="6"/>
    <s v="XF460"/>
  </r>
  <r>
    <s v="DAF XF460"/>
    <x v="7"/>
    <n v="240000"/>
    <s v="ERA 198 TR"/>
    <n v="289567"/>
    <d v="2016-12-15T00:00:00"/>
    <n v="4"/>
    <n v="2"/>
    <n v="48000"/>
    <n v="9600"/>
    <n v="182400"/>
    <x v="6"/>
    <s v="XF460"/>
  </r>
  <r>
    <s v="DAF XF460"/>
    <x v="7"/>
    <n v="240000"/>
    <s v="ERA 200 TR"/>
    <n v="245211"/>
    <d v="2016-12-15T00:00:00"/>
    <n v="4"/>
    <n v="2"/>
    <n v="48000"/>
    <n v="9600"/>
    <n v="182400"/>
    <x v="6"/>
    <s v="XF460"/>
  </r>
  <r>
    <s v="DAF XF460"/>
    <x v="7"/>
    <n v="240000"/>
    <s v="ERA 201 TR"/>
    <n v="200123"/>
    <d v="2016-12-15T00:00:00"/>
    <n v="4"/>
    <n v="2"/>
    <n v="48000"/>
    <n v="9600"/>
    <n v="182400"/>
    <x v="6"/>
    <s v="XF460"/>
  </r>
  <r>
    <s v="DAF XF460"/>
    <x v="7"/>
    <n v="240000"/>
    <s v="ERA 496 TR"/>
    <n v="235811"/>
    <d v="2016-12-15T00:00:00"/>
    <n v="4"/>
    <n v="2"/>
    <n v="48000"/>
    <n v="9600"/>
    <n v="182400"/>
    <x v="6"/>
    <s v="XF460"/>
  </r>
  <r>
    <s v="DAF XF460"/>
    <x v="7"/>
    <n v="240000"/>
    <s v="ERA 497 TR"/>
    <n v="250021"/>
    <d v="2016-12-15T00:00:00"/>
    <n v="4"/>
    <n v="2"/>
    <n v="48000"/>
    <n v="9600"/>
    <n v="182400"/>
    <x v="6"/>
    <s v="XF460"/>
  </r>
  <r>
    <s v="DAF XF460"/>
    <x v="7"/>
    <n v="240000"/>
    <s v="ERA 202 TR"/>
    <n v="198340"/>
    <d v="2016-12-15T00:00:00"/>
    <n v="4"/>
    <n v="1"/>
    <n v="48000"/>
    <n v="4800"/>
    <n v="187200"/>
    <x v="6"/>
    <s v="XF460"/>
  </r>
  <r>
    <s v="DAF XF460"/>
    <x v="7"/>
    <n v="240000"/>
    <s v="ERA 203 TR"/>
    <n v="189761"/>
    <d v="2016-12-15T00:00:00"/>
    <n v="4"/>
    <n v="1"/>
    <n v="48000"/>
    <n v="4800"/>
    <n v="187200"/>
    <x v="6"/>
    <s v="XF460"/>
  </r>
  <r>
    <s v="MAN TGS"/>
    <x v="7"/>
    <n v="271000"/>
    <s v="ERA 187 TR"/>
    <n v="153000"/>
    <d v="2015-11-26T00:00:00"/>
    <n v="4"/>
    <n v="1"/>
    <n v="54200"/>
    <n v="5420"/>
    <n v="211380"/>
    <x v="2"/>
    <s v="TGS"/>
  </r>
  <r>
    <s v="MAN TGS"/>
    <x v="7"/>
    <n v="271000"/>
    <s v="ERA 219 TR"/>
    <n v="123000"/>
    <d v="2016-05-30T00:00:00"/>
    <n v="4"/>
    <n v="1"/>
    <n v="54200"/>
    <n v="5420"/>
    <n v="211380"/>
    <x v="2"/>
    <s v="TGS"/>
  </r>
  <r>
    <s v="MAN TGA18"/>
    <x v="8"/>
    <n v="98000"/>
    <s v="ERA 193 TR"/>
    <n v="251000"/>
    <d v="2015-12-06T00:00:00"/>
    <n v="3"/>
    <n v="2"/>
    <n v="14700.000000000002"/>
    <n v="3920"/>
    <n v="79380"/>
    <x v="2"/>
    <s v="TGA18"/>
  </r>
  <r>
    <s v="MAN TGA18"/>
    <x v="8"/>
    <n v="99000"/>
    <s v="ERA 195 TR"/>
    <n v="247000"/>
    <d v="2015-12-06T00:00:00"/>
    <n v="3"/>
    <n v="2"/>
    <n v="14850.000000000002"/>
    <n v="3960"/>
    <n v="80190"/>
    <x v="2"/>
    <s v="TGA18"/>
  </r>
  <r>
    <s v="MAN TGL"/>
    <x v="8"/>
    <n v="136502"/>
    <s v="ERA 197 TR"/>
    <n v="243000"/>
    <d v="2016-04-16T00:00:00"/>
    <n v="3"/>
    <n v="2"/>
    <n v="20475.300000000003"/>
    <n v="5460.08"/>
    <n v="110566.62"/>
    <x v="2"/>
    <s v="TGL"/>
  </r>
  <r>
    <s v="MAN TGA41"/>
    <x v="8"/>
    <n v="167800"/>
    <s v="ERA 194 TR"/>
    <n v="190300"/>
    <d v="2015-09-25T00:00:00"/>
    <n v="3"/>
    <n v="1"/>
    <n v="25170.000000000004"/>
    <n v="3356"/>
    <n v="139274"/>
    <x v="2"/>
    <s v="TGA41"/>
  </r>
  <r>
    <s v="Mercedes Atego"/>
    <x v="8"/>
    <n v="219000"/>
    <s v="ERA 196 TR"/>
    <n v="126290"/>
    <d v="2015-03-20T00:00:00"/>
    <n v="3"/>
    <n v="1"/>
    <n v="32850.000000000007"/>
    <n v="4380"/>
    <n v="181770"/>
    <x v="1"/>
    <s v="Atego"/>
  </r>
  <r>
    <s v="DAF XF460"/>
    <x v="8"/>
    <n v="240000"/>
    <s v="ERA 393 TR"/>
    <n v="183788"/>
    <d v="2016-11-07T00:00:00"/>
    <n v="3"/>
    <n v="1"/>
    <n v="36000.000000000007"/>
    <n v="4800"/>
    <n v="199200"/>
    <x v="6"/>
    <s v="XF460"/>
  </r>
  <r>
    <s v="DAF XF460"/>
    <x v="8"/>
    <n v="240000"/>
    <s v="ERA 494 TR"/>
    <n v="160198"/>
    <d v="2016-11-07T00:00:00"/>
    <n v="3"/>
    <n v="1"/>
    <n v="36000.000000000007"/>
    <n v="4800"/>
    <n v="199200"/>
    <x v="6"/>
    <s v="XF460"/>
  </r>
  <r>
    <s v="DAF XF460"/>
    <x v="8"/>
    <n v="240000"/>
    <s v="ERA 495 TR"/>
    <n v="156724"/>
    <d v="2016-11-07T00:00:00"/>
    <n v="3"/>
    <n v="1"/>
    <n v="36000.000000000007"/>
    <n v="4800"/>
    <n v="199200"/>
    <x v="6"/>
    <s v="XF460"/>
  </r>
  <r>
    <s v="MAN TGS"/>
    <x v="8"/>
    <n v="270000"/>
    <s v="ERA 192 TR"/>
    <n v="157000"/>
    <d v="2015-11-26T00:00:00"/>
    <n v="3"/>
    <n v="1"/>
    <n v="40500.000000000007"/>
    <n v="5400"/>
    <n v="224100"/>
    <x v="2"/>
    <s v="TGS"/>
  </r>
  <r>
    <s v="Mercedes Atego"/>
    <x v="9"/>
    <n v="218000"/>
    <s v="ERA 205 TR"/>
    <n v="130290"/>
    <d v="2015-03-20T00:00:00"/>
    <n v="2"/>
    <n v="1"/>
    <n v="21800"/>
    <n v="4360"/>
    <n v="191840"/>
    <x v="1"/>
    <s v="Atego"/>
  </r>
  <r>
    <s v="Mercedes Actros"/>
    <x v="9"/>
    <n v="258000"/>
    <s v="ERA 206 TR"/>
    <n v="160700"/>
    <d v="2015-10-09T00:00:00"/>
    <n v="2"/>
    <n v="1"/>
    <n v="25800"/>
    <n v="5160"/>
    <n v="227040"/>
    <x v="1"/>
    <s v="Actros"/>
  </r>
  <r>
    <s v="Volvo 2015Euro6M"/>
    <x v="9"/>
    <n v="360000"/>
    <s v="ERA 242 TR"/>
    <n v="100000"/>
    <d v="2016-12-30T00:00:00"/>
    <n v="2"/>
    <n v="1"/>
    <n v="36000"/>
    <n v="7200"/>
    <n v="316800"/>
    <x v="3"/>
    <s v="2015Euro6M"/>
  </r>
  <r>
    <s v="Volvo 2015Euro6M"/>
    <x v="9"/>
    <n v="360000"/>
    <s v="ERA 243 TR"/>
    <n v="115000"/>
    <d v="2016-12-30T00:00:00"/>
    <n v="2"/>
    <n v="1"/>
    <n v="36000"/>
    <n v="7200"/>
    <n v="316800"/>
    <x v="3"/>
    <s v="2015Euro6M"/>
  </r>
  <r>
    <s v="Volvo 2015Euro6M"/>
    <x v="9"/>
    <n v="360000"/>
    <s v="ERA 244 TR"/>
    <n v="132000"/>
    <d v="2016-12-30T00:00:00"/>
    <n v="2"/>
    <n v="1"/>
    <n v="36000"/>
    <n v="7200"/>
    <n v="316800"/>
    <x v="3"/>
    <s v="2015Euro6M"/>
  </r>
  <r>
    <s v="Volvo 2015Euro6M"/>
    <x v="9"/>
    <n v="360000"/>
    <s v="ERA 245 TR"/>
    <n v="108000"/>
    <d v="2016-12-30T00:00:00"/>
    <n v="2"/>
    <n v="1"/>
    <n v="36000"/>
    <n v="7200"/>
    <n v="316800"/>
    <x v="3"/>
    <s v="2015Euro6M"/>
  </r>
  <r>
    <s v="Volvo 2015Euro6M"/>
    <x v="9"/>
    <n v="360000"/>
    <s v="ERA 246 TR"/>
    <n v="140000"/>
    <d v="2016-12-30T00:00:00"/>
    <n v="2"/>
    <n v="1"/>
    <n v="36000"/>
    <n v="7200"/>
    <n v="316800"/>
    <x v="3"/>
    <s v="2015Euro6M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n v="2006"/>
    <n v="85900"/>
    <x v="0"/>
    <n v="1200655"/>
    <d v="2015-01-31T00:00:00"/>
    <x v="0"/>
  </r>
  <r>
    <x v="0"/>
    <n v="2006"/>
    <n v="85900"/>
    <x v="1"/>
    <n v="1068570"/>
    <d v="2015-01-25T00:00:00"/>
    <x v="1"/>
  </r>
  <r>
    <x v="0"/>
    <n v="2006"/>
    <n v="85900"/>
    <x v="2"/>
    <n v="998704"/>
    <d v="2015-01-24T00:00:00"/>
    <x v="2"/>
  </r>
  <r>
    <x v="0"/>
    <n v="2006"/>
    <n v="85900"/>
    <x v="3"/>
    <n v="936780"/>
    <d v="2015-01-24T00:00:00"/>
    <x v="2"/>
  </r>
  <r>
    <x v="0"/>
    <n v="2006"/>
    <n v="85900"/>
    <x v="4"/>
    <n v="870233"/>
    <d v="2015-01-30T00:00:00"/>
    <x v="3"/>
  </r>
  <r>
    <x v="1"/>
    <n v="2007"/>
    <n v="205000"/>
    <x v="5"/>
    <n v="1260000"/>
    <d v="2016-04-23T00:00:00"/>
    <x v="4"/>
  </r>
  <r>
    <x v="2"/>
    <n v="2007"/>
    <n v="198000"/>
    <x v="6"/>
    <n v="890200"/>
    <d v="2016-05-30T00:00:00"/>
    <x v="5"/>
  </r>
  <r>
    <x v="3"/>
    <n v="2008"/>
    <n v="49411"/>
    <x v="7"/>
    <n v="186000"/>
    <d v="2015-07-25T00:00:00"/>
    <x v="6"/>
  </r>
  <r>
    <x v="4"/>
    <n v="2008"/>
    <n v="58000"/>
    <x v="8"/>
    <n v="306000"/>
    <d v="2015-09-24T00:00:00"/>
    <x v="7"/>
  </r>
  <r>
    <x v="5"/>
    <n v="2008"/>
    <n v="84000"/>
    <x v="9"/>
    <n v="266000"/>
    <d v="2016-01-13T00:00:00"/>
    <x v="8"/>
  </r>
  <r>
    <x v="6"/>
    <n v="2008"/>
    <n v="89000"/>
    <x v="10"/>
    <n v="305000"/>
    <d v="2015-03-12T00:00:00"/>
    <x v="9"/>
  </r>
  <r>
    <x v="3"/>
    <n v="2009"/>
    <n v="48411"/>
    <x v="11"/>
    <n v="190000"/>
    <d v="2015-07-25T00:00:00"/>
    <x v="6"/>
  </r>
  <r>
    <x v="7"/>
    <n v="2009"/>
    <n v="68000"/>
    <x v="12"/>
    <n v="992600"/>
    <d v="2015-06-02T00:00:00"/>
    <x v="10"/>
  </r>
  <r>
    <x v="3"/>
    <n v="2009"/>
    <n v="49411"/>
    <x v="13"/>
    <n v="186000"/>
    <d v="2015-07-25T00:00:00"/>
    <x v="6"/>
  </r>
  <r>
    <x v="8"/>
    <n v="2009"/>
    <n v="67900"/>
    <x v="14"/>
    <n v="850000"/>
    <d v="2015-07-09T00:00:00"/>
    <x v="11"/>
  </r>
  <r>
    <x v="3"/>
    <n v="2009"/>
    <n v="65000"/>
    <x v="15"/>
    <n v="740000"/>
    <d v="2016-01-16T00:00:00"/>
    <x v="12"/>
  </r>
  <r>
    <x v="8"/>
    <n v="2009"/>
    <n v="68900"/>
    <x v="16"/>
    <n v="846000"/>
    <d v="2015-07-09T00:00:00"/>
    <x v="11"/>
  </r>
  <r>
    <x v="4"/>
    <n v="2009"/>
    <n v="59000"/>
    <x v="17"/>
    <n v="302000"/>
    <d v="2015-09-24T00:00:00"/>
    <x v="7"/>
  </r>
  <r>
    <x v="9"/>
    <n v="2009"/>
    <n v="77000"/>
    <x v="18"/>
    <n v="846000"/>
    <d v="2016-01-07T00:00:00"/>
    <x v="13"/>
  </r>
  <r>
    <x v="10"/>
    <n v="2009"/>
    <n v="85000"/>
    <x v="19"/>
    <n v="946000"/>
    <d v="2015-01-10T00:00:00"/>
    <x v="14"/>
  </r>
  <r>
    <x v="11"/>
    <n v="2009"/>
    <n v="79000"/>
    <x v="20"/>
    <n v="390000"/>
    <d v="2016-01-10T00:00:00"/>
    <x v="15"/>
  </r>
  <r>
    <x v="11"/>
    <n v="2009"/>
    <n v="79000"/>
    <x v="21"/>
    <n v="390000"/>
    <d v="2016-01-10T00:00:00"/>
    <x v="15"/>
  </r>
  <r>
    <x v="5"/>
    <n v="2009"/>
    <n v="83000"/>
    <x v="22"/>
    <n v="270000"/>
    <d v="2016-01-13T00:00:00"/>
    <x v="8"/>
  </r>
  <r>
    <x v="12"/>
    <n v="2009"/>
    <n v="86133"/>
    <x v="23"/>
    <n v="380000"/>
    <d v="2015-07-23T00:00:00"/>
    <x v="16"/>
  </r>
  <r>
    <x v="6"/>
    <n v="2009"/>
    <n v="90000"/>
    <x v="24"/>
    <n v="301000"/>
    <d v="2015-03-12T00:00:00"/>
    <x v="9"/>
  </r>
  <r>
    <x v="10"/>
    <n v="2009"/>
    <n v="91000"/>
    <x v="25"/>
    <n v="360000"/>
    <d v="2015-06-19T00:00:00"/>
    <x v="17"/>
  </r>
  <r>
    <x v="13"/>
    <n v="2009"/>
    <n v="114400"/>
    <x v="26"/>
    <n v="226000"/>
    <d v="2015-03-10T00:00:00"/>
    <x v="18"/>
  </r>
  <r>
    <x v="14"/>
    <n v="2009"/>
    <n v="134000"/>
    <x v="27"/>
    <n v="482000"/>
    <d v="2016-01-16T00:00:00"/>
    <x v="12"/>
  </r>
  <r>
    <x v="14"/>
    <n v="2009"/>
    <n v="135000"/>
    <x v="28"/>
    <n v="478000"/>
    <d v="2016-01-16T00:00:00"/>
    <x v="12"/>
  </r>
  <r>
    <x v="15"/>
    <n v="2009"/>
    <n v="131780"/>
    <x v="29"/>
    <n v="306000"/>
    <d v="2015-12-27T00:00:00"/>
    <x v="19"/>
  </r>
  <r>
    <x v="13"/>
    <n v="2009"/>
    <n v="159000"/>
    <x v="30"/>
    <n v="403000"/>
    <d v="2016-11-07T00:00:00"/>
    <x v="20"/>
  </r>
  <r>
    <x v="9"/>
    <n v="2009"/>
    <n v="162800"/>
    <x v="31"/>
    <n v="370000"/>
    <d v="2015-11-21T00:00:00"/>
    <x v="21"/>
  </r>
  <r>
    <x v="16"/>
    <n v="2009"/>
    <n v="168800"/>
    <x v="32"/>
    <n v="186300"/>
    <d v="2015-09-25T00:00:00"/>
    <x v="22"/>
  </r>
  <r>
    <x v="17"/>
    <n v="2009"/>
    <n v="195370"/>
    <x v="33"/>
    <n v="290000"/>
    <d v="2016-04-07T00:00:00"/>
    <x v="23"/>
  </r>
  <r>
    <x v="18"/>
    <n v="2009"/>
    <n v="195340"/>
    <x v="34"/>
    <n v="190000"/>
    <d v="2015-10-01T00:00:00"/>
    <x v="24"/>
  </r>
  <r>
    <x v="19"/>
    <n v="2009"/>
    <n v="230000"/>
    <x v="35"/>
    <n v="305000"/>
    <d v="2015-10-30T00:00:00"/>
    <x v="25"/>
  </r>
  <r>
    <x v="20"/>
    <n v="2009"/>
    <n v="291000"/>
    <x v="36"/>
    <n v="166000"/>
    <d v="2015-10-20T00:00:00"/>
    <x v="26"/>
  </r>
  <r>
    <x v="15"/>
    <n v="2010"/>
    <n v="37000"/>
    <x v="37"/>
    <n v="978000"/>
    <d v="2015-11-01T00:00:00"/>
    <x v="27"/>
  </r>
  <r>
    <x v="15"/>
    <n v="2010"/>
    <n v="40830"/>
    <x v="38"/>
    <n v="326000"/>
    <d v="2015-02-27T00:00:00"/>
    <x v="28"/>
  </r>
  <r>
    <x v="3"/>
    <n v="2010"/>
    <n v="66000"/>
    <x v="39"/>
    <n v="736000"/>
    <d v="2016-01-16T00:00:00"/>
    <x v="12"/>
  </r>
  <r>
    <x v="21"/>
    <n v="2010"/>
    <n v="60000"/>
    <x v="40"/>
    <n v="99250"/>
    <d v="2015-08-10T00:00:00"/>
    <x v="29"/>
  </r>
  <r>
    <x v="10"/>
    <n v="2010"/>
    <n v="84000"/>
    <x v="41"/>
    <n v="950000"/>
    <d v="2015-01-25T00:00:00"/>
    <x v="1"/>
  </r>
  <r>
    <x v="7"/>
    <n v="2010"/>
    <n v="67000"/>
    <x v="42"/>
    <n v="103260"/>
    <d v="2015-06-02T00:00:00"/>
    <x v="10"/>
  </r>
  <r>
    <x v="22"/>
    <n v="2010"/>
    <n v="75300"/>
    <x v="43"/>
    <n v="302000"/>
    <d v="2015-06-19T00:00:00"/>
    <x v="17"/>
  </r>
  <r>
    <x v="5"/>
    <n v="2010"/>
    <n v="84000"/>
    <x v="44"/>
    <n v="266000"/>
    <d v="2016-01-13T00:00:00"/>
    <x v="8"/>
  </r>
  <r>
    <x v="10"/>
    <n v="2010"/>
    <n v="92000"/>
    <x v="45"/>
    <n v="356000"/>
    <d v="2015-06-19T00:00:00"/>
    <x v="17"/>
  </r>
  <r>
    <x v="13"/>
    <n v="2010"/>
    <n v="89000"/>
    <x v="46"/>
    <n v="266000"/>
    <d v="2016-01-13T00:00:00"/>
    <x v="8"/>
  </r>
  <r>
    <x v="23"/>
    <n v="2010"/>
    <n v="94000"/>
    <x v="47"/>
    <n v="91000"/>
    <d v="2015-09-21T00:00:00"/>
    <x v="30"/>
  </r>
  <r>
    <x v="13"/>
    <n v="2010"/>
    <n v="113400"/>
    <x v="48"/>
    <n v="230000"/>
    <d v="2015-03-10T00:00:00"/>
    <x v="18"/>
  </r>
  <r>
    <x v="24"/>
    <n v="2010"/>
    <n v="135000"/>
    <x v="49"/>
    <n v="251000"/>
    <d v="2015-03-04T00:00:00"/>
    <x v="31"/>
  </r>
  <r>
    <x v="25"/>
    <n v="2010"/>
    <n v="160000"/>
    <x v="50"/>
    <n v="263000"/>
    <d v="2015-01-24T00:00:00"/>
    <x v="2"/>
  </r>
  <r>
    <x v="26"/>
    <n v="2010"/>
    <n v="265000"/>
    <x v="51"/>
    <n v="930000"/>
    <d v="2015-08-20T00:00:00"/>
    <x v="32"/>
  </r>
  <r>
    <x v="26"/>
    <n v="2010"/>
    <n v="265000"/>
    <x v="52"/>
    <n v="912000"/>
    <d v="2015-08-20T00:00:00"/>
    <x v="32"/>
  </r>
  <r>
    <x v="26"/>
    <n v="2010"/>
    <n v="265000"/>
    <x v="53"/>
    <n v="856000"/>
    <d v="2015-08-20T00:00:00"/>
    <x v="32"/>
  </r>
  <r>
    <x v="9"/>
    <n v="2010"/>
    <n v="230000"/>
    <x v="54"/>
    <n v="455000"/>
    <d v="2016-03-10T00:00:00"/>
    <x v="33"/>
  </r>
  <r>
    <x v="19"/>
    <n v="2010"/>
    <n v="231000"/>
    <x v="55"/>
    <n v="301000"/>
    <d v="2015-10-30T00:00:00"/>
    <x v="25"/>
  </r>
  <r>
    <x v="20"/>
    <n v="2010"/>
    <n v="257000"/>
    <x v="56"/>
    <n v="164700"/>
    <d v="2015-10-09T00:00:00"/>
    <x v="34"/>
  </r>
  <r>
    <x v="15"/>
    <n v="2011"/>
    <n v="38000"/>
    <x v="57"/>
    <n v="574000"/>
    <d v="2015-11-01T00:00:00"/>
    <x v="27"/>
  </r>
  <r>
    <x v="27"/>
    <n v="2011"/>
    <n v="56700"/>
    <x v="58"/>
    <n v="290000"/>
    <d v="2015-08-20T00:00:00"/>
    <x v="32"/>
  </r>
  <r>
    <x v="27"/>
    <n v="2011"/>
    <n v="57700"/>
    <x v="59"/>
    <n v="286000"/>
    <d v="2015-08-20T00:00:00"/>
    <x v="32"/>
  </r>
  <r>
    <x v="21"/>
    <n v="2011"/>
    <n v="59000"/>
    <x v="60"/>
    <n v="103250"/>
    <d v="2015-08-10T00:00:00"/>
    <x v="29"/>
  </r>
  <r>
    <x v="22"/>
    <n v="2011"/>
    <n v="74300"/>
    <x v="61"/>
    <n v="306000"/>
    <d v="2015-06-19T00:00:00"/>
    <x v="17"/>
  </r>
  <r>
    <x v="20"/>
    <n v="2011"/>
    <n v="210000"/>
    <x v="62"/>
    <n v="780000"/>
    <d v="2016-04-21T00:00:00"/>
    <x v="35"/>
  </r>
  <r>
    <x v="20"/>
    <n v="2011"/>
    <n v="210000"/>
    <x v="63"/>
    <n v="760300"/>
    <d v="2016-04-21T00:00:00"/>
    <x v="35"/>
  </r>
  <r>
    <x v="20"/>
    <n v="2011"/>
    <n v="210000"/>
    <x v="64"/>
    <n v="680000"/>
    <d v="2016-04-21T00:00:00"/>
    <x v="35"/>
  </r>
  <r>
    <x v="20"/>
    <n v="2011"/>
    <n v="210000"/>
    <x v="65"/>
    <n v="655000"/>
    <d v="2016-04-21T00:00:00"/>
    <x v="35"/>
  </r>
  <r>
    <x v="28"/>
    <n v="2011"/>
    <n v="220000"/>
    <x v="66"/>
    <n v="731000"/>
    <d v="2015-08-20T00:00:00"/>
    <x v="32"/>
  </r>
  <r>
    <x v="28"/>
    <n v="2011"/>
    <n v="220000"/>
    <x v="67"/>
    <n v="685413"/>
    <d v="2015-08-20T00:00:00"/>
    <x v="32"/>
  </r>
  <r>
    <x v="18"/>
    <n v="2011"/>
    <n v="196340"/>
    <x v="68"/>
    <n v="186000"/>
    <d v="2015-10-01T00:00:00"/>
    <x v="24"/>
  </r>
  <r>
    <x v="29"/>
    <n v="2011"/>
    <n v="245000"/>
    <x v="69"/>
    <n v="720000"/>
    <d v="2016-04-02T00:00:00"/>
    <x v="36"/>
  </r>
  <r>
    <x v="29"/>
    <n v="2011"/>
    <n v="245000"/>
    <x v="70"/>
    <n v="680000"/>
    <d v="2016-04-02T00:00:00"/>
    <x v="36"/>
  </r>
  <r>
    <x v="29"/>
    <n v="2011"/>
    <n v="245000"/>
    <x v="71"/>
    <n v="660000"/>
    <d v="2016-04-02T00:00:00"/>
    <x v="36"/>
  </r>
  <r>
    <x v="29"/>
    <n v="2011"/>
    <n v="245000"/>
    <x v="72"/>
    <n v="630000"/>
    <d v="2016-04-02T00:00:00"/>
    <x v="36"/>
  </r>
  <r>
    <x v="29"/>
    <n v="2011"/>
    <n v="245000"/>
    <x v="73"/>
    <n v="655000"/>
    <d v="2016-04-02T00:00:00"/>
    <x v="36"/>
  </r>
  <r>
    <x v="29"/>
    <n v="2011"/>
    <n v="245000"/>
    <x v="74"/>
    <n v="590000"/>
    <d v="2016-04-02T00:00:00"/>
    <x v="36"/>
  </r>
  <r>
    <x v="15"/>
    <n v="2012"/>
    <n v="39830"/>
    <x v="75"/>
    <n v="330000"/>
    <d v="2015-02-27T00:00:00"/>
    <x v="28"/>
  </r>
  <r>
    <x v="15"/>
    <n v="2012"/>
    <n v="48800"/>
    <x v="76"/>
    <n v="268650"/>
    <d v="2015-04-23T00:00:00"/>
    <x v="37"/>
  </r>
  <r>
    <x v="4"/>
    <n v="2012"/>
    <n v="59000"/>
    <x v="77"/>
    <n v="302000"/>
    <d v="2015-09-24T00:00:00"/>
    <x v="7"/>
  </r>
  <r>
    <x v="9"/>
    <n v="2012"/>
    <n v="76000"/>
    <x v="78"/>
    <n v="850000"/>
    <d v="2016-01-07T00:00:00"/>
    <x v="13"/>
  </r>
  <r>
    <x v="12"/>
    <n v="2012"/>
    <n v="87133"/>
    <x v="79"/>
    <n v="376000"/>
    <d v="2015-07-23T00:00:00"/>
    <x v="16"/>
  </r>
  <r>
    <x v="6"/>
    <n v="2012"/>
    <n v="110000"/>
    <x v="80"/>
    <n v="201000"/>
    <d v="2015-03-12T00:00:00"/>
    <x v="9"/>
  </r>
  <r>
    <x v="15"/>
    <n v="2012"/>
    <n v="130780"/>
    <x v="81"/>
    <n v="310000"/>
    <d v="2015-12-27T00:00:00"/>
    <x v="19"/>
  </r>
  <r>
    <x v="13"/>
    <n v="2012"/>
    <n v="135502"/>
    <x v="82"/>
    <n v="247000"/>
    <d v="2016-04-16T00:00:00"/>
    <x v="38"/>
  </r>
  <r>
    <x v="30"/>
    <n v="2012"/>
    <n v="145000"/>
    <x v="83"/>
    <n v="386732"/>
    <d v="2015-02-24T00:00:00"/>
    <x v="39"/>
  </r>
  <r>
    <x v="30"/>
    <n v="2012"/>
    <n v="145000"/>
    <x v="84"/>
    <n v="312680"/>
    <d v="2015-02-24T00:00:00"/>
    <x v="39"/>
  </r>
  <r>
    <x v="9"/>
    <n v="2012"/>
    <n v="163800"/>
    <x v="85"/>
    <n v="366000"/>
    <d v="2015-11-21T00:00:00"/>
    <x v="21"/>
  </r>
  <r>
    <x v="31"/>
    <n v="2012"/>
    <n v="183000"/>
    <x v="86"/>
    <n v="520000"/>
    <d v="2016-03-15T00:00:00"/>
    <x v="40"/>
  </r>
  <r>
    <x v="31"/>
    <n v="2012"/>
    <n v="183000"/>
    <x v="87"/>
    <n v="530000"/>
    <d v="2016-03-15T00:00:00"/>
    <x v="40"/>
  </r>
  <r>
    <x v="31"/>
    <n v="2012"/>
    <n v="183000"/>
    <x v="88"/>
    <n v="490000"/>
    <d v="2016-03-15T00:00:00"/>
    <x v="40"/>
  </r>
  <r>
    <x v="31"/>
    <n v="2012"/>
    <n v="183000"/>
    <x v="89"/>
    <n v="481000"/>
    <d v="2016-03-15T00:00:00"/>
    <x v="40"/>
  </r>
  <r>
    <x v="31"/>
    <n v="2012"/>
    <n v="183000"/>
    <x v="90"/>
    <n v="454000"/>
    <d v="2016-03-15T00:00:00"/>
    <x v="40"/>
  </r>
  <r>
    <x v="32"/>
    <n v="2012"/>
    <n v="210000"/>
    <x v="91"/>
    <n v="517000"/>
    <d v="2016-02-15T00:00:00"/>
    <x v="41"/>
  </r>
  <r>
    <x v="17"/>
    <n v="2012"/>
    <n v="196370"/>
    <x v="92"/>
    <n v="286000"/>
    <d v="2016-04-07T00:00:00"/>
    <x v="23"/>
  </r>
  <r>
    <x v="32"/>
    <n v="2012"/>
    <n v="210000"/>
    <x v="93"/>
    <n v="435000"/>
    <d v="2016-02-15T00:00:00"/>
    <x v="41"/>
  </r>
  <r>
    <x v="33"/>
    <n v="2012"/>
    <n v="210300"/>
    <x v="94"/>
    <n v="417671"/>
    <d v="2016-05-30T00:00:00"/>
    <x v="5"/>
  </r>
  <r>
    <x v="9"/>
    <n v="2012"/>
    <n v="231000"/>
    <x v="95"/>
    <n v="451000"/>
    <d v="2016-03-10T00:00:00"/>
    <x v="33"/>
  </r>
  <r>
    <x v="34"/>
    <n v="2012"/>
    <n v="240000"/>
    <x v="96"/>
    <n v="301344"/>
    <d v="2015-06-30T00:00:00"/>
    <x v="42"/>
  </r>
  <r>
    <x v="34"/>
    <n v="2012"/>
    <n v="240000"/>
    <x v="97"/>
    <n v="315988"/>
    <d v="2015-06-30T00:00:00"/>
    <x v="42"/>
  </r>
  <r>
    <x v="34"/>
    <n v="2012"/>
    <n v="240000"/>
    <x v="98"/>
    <n v="234760"/>
    <d v="2015-06-30T00:00:00"/>
    <x v="42"/>
  </r>
  <r>
    <x v="34"/>
    <n v="2012"/>
    <n v="240000"/>
    <x v="99"/>
    <n v="210780"/>
    <d v="2015-06-30T00:00:00"/>
    <x v="42"/>
  </r>
  <r>
    <x v="34"/>
    <n v="2012"/>
    <n v="240000"/>
    <x v="100"/>
    <n v="198240"/>
    <d v="2015-06-30T00:00:00"/>
    <x v="42"/>
  </r>
  <r>
    <x v="20"/>
    <n v="2012"/>
    <n v="290000"/>
    <x v="101"/>
    <n v="170000"/>
    <d v="2015-10-20T00:00:00"/>
    <x v="26"/>
  </r>
  <r>
    <x v="15"/>
    <n v="2013"/>
    <n v="47800"/>
    <x v="102"/>
    <n v="272650"/>
    <d v="2015-04-23T00:00:00"/>
    <x v="37"/>
  </r>
  <r>
    <x v="11"/>
    <n v="2013"/>
    <n v="80000"/>
    <x v="103"/>
    <n v="350000"/>
    <d v="2016-01-10T00:00:00"/>
    <x v="15"/>
  </r>
  <r>
    <x v="11"/>
    <n v="2013"/>
    <n v="80000"/>
    <x v="104"/>
    <n v="235000"/>
    <d v="2016-01-10T00:00:00"/>
    <x v="15"/>
  </r>
  <r>
    <x v="23"/>
    <n v="2013"/>
    <n v="93000"/>
    <x v="105"/>
    <n v="195000"/>
    <d v="2015-09-21T00:00:00"/>
    <x v="30"/>
  </r>
  <r>
    <x v="24"/>
    <n v="2013"/>
    <n v="136000"/>
    <x v="106"/>
    <n v="247000"/>
    <d v="2015-03-04T00:00:00"/>
    <x v="31"/>
  </r>
  <r>
    <x v="13"/>
    <n v="2013"/>
    <n v="158000"/>
    <x v="107"/>
    <n v="407000"/>
    <d v="2016-11-07T00:00:00"/>
    <x v="20"/>
  </r>
  <r>
    <x v="34"/>
    <n v="2013"/>
    <n v="240000"/>
    <x v="108"/>
    <n v="301232"/>
    <d v="2016-12-15T00:00:00"/>
    <x v="43"/>
  </r>
  <r>
    <x v="34"/>
    <n v="2013"/>
    <n v="240000"/>
    <x v="109"/>
    <n v="289567"/>
    <d v="2016-12-15T00:00:00"/>
    <x v="43"/>
  </r>
  <r>
    <x v="34"/>
    <n v="2013"/>
    <n v="240000"/>
    <x v="110"/>
    <n v="245211"/>
    <d v="2016-12-15T00:00:00"/>
    <x v="43"/>
  </r>
  <r>
    <x v="34"/>
    <n v="2013"/>
    <n v="240000"/>
    <x v="111"/>
    <n v="200123"/>
    <d v="2016-12-15T00:00:00"/>
    <x v="43"/>
  </r>
  <r>
    <x v="34"/>
    <n v="2013"/>
    <n v="240000"/>
    <x v="112"/>
    <n v="235811"/>
    <d v="2016-12-15T00:00:00"/>
    <x v="43"/>
  </r>
  <r>
    <x v="34"/>
    <n v="2013"/>
    <n v="240000"/>
    <x v="113"/>
    <n v="250021"/>
    <d v="2016-12-15T00:00:00"/>
    <x v="43"/>
  </r>
  <r>
    <x v="34"/>
    <n v="2013"/>
    <n v="240000"/>
    <x v="114"/>
    <n v="198340"/>
    <d v="2016-12-15T00:00:00"/>
    <x v="43"/>
  </r>
  <r>
    <x v="34"/>
    <n v="2013"/>
    <n v="240000"/>
    <x v="115"/>
    <n v="189761"/>
    <d v="2016-12-15T00:00:00"/>
    <x v="43"/>
  </r>
  <r>
    <x v="35"/>
    <n v="2013"/>
    <n v="271000"/>
    <x v="116"/>
    <n v="153000"/>
    <d v="2015-11-26T00:00:00"/>
    <x v="44"/>
  </r>
  <r>
    <x v="35"/>
    <n v="2013"/>
    <n v="271000"/>
    <x v="117"/>
    <n v="123000"/>
    <d v="2016-05-30T00:00:00"/>
    <x v="5"/>
  </r>
  <r>
    <x v="36"/>
    <n v="2014"/>
    <n v="98000"/>
    <x v="118"/>
    <n v="251000"/>
    <d v="2015-12-06T00:00:00"/>
    <x v="45"/>
  </r>
  <r>
    <x v="36"/>
    <n v="2014"/>
    <n v="99000"/>
    <x v="119"/>
    <n v="247000"/>
    <d v="2015-12-06T00:00:00"/>
    <x v="45"/>
  </r>
  <r>
    <x v="13"/>
    <n v="2014"/>
    <n v="136502"/>
    <x v="120"/>
    <n v="243000"/>
    <d v="2016-04-16T00:00:00"/>
    <x v="38"/>
  </r>
  <r>
    <x v="16"/>
    <n v="2014"/>
    <n v="167800"/>
    <x v="121"/>
    <n v="190300"/>
    <d v="2015-09-25T00:00:00"/>
    <x v="22"/>
  </r>
  <r>
    <x v="10"/>
    <n v="2014"/>
    <n v="219000"/>
    <x v="122"/>
    <n v="126290"/>
    <d v="2015-03-20T00:00:00"/>
    <x v="46"/>
  </r>
  <r>
    <x v="34"/>
    <n v="2014"/>
    <n v="240000"/>
    <x v="123"/>
    <n v="183788"/>
    <d v="2016-11-07T00:00:00"/>
    <x v="20"/>
  </r>
  <r>
    <x v="34"/>
    <n v="2014"/>
    <n v="240000"/>
    <x v="124"/>
    <n v="160198"/>
    <d v="2016-11-07T00:00:00"/>
    <x v="20"/>
  </r>
  <r>
    <x v="34"/>
    <n v="2014"/>
    <n v="240000"/>
    <x v="125"/>
    <n v="156724"/>
    <d v="2016-11-07T00:00:00"/>
    <x v="20"/>
  </r>
  <r>
    <x v="35"/>
    <n v="2014"/>
    <n v="270000"/>
    <x v="126"/>
    <n v="157000"/>
    <d v="2015-11-26T00:00:00"/>
    <x v="44"/>
  </r>
  <r>
    <x v="10"/>
    <n v="2015"/>
    <n v="218000"/>
    <x v="127"/>
    <n v="130290"/>
    <d v="2015-03-20T00:00:00"/>
    <x v="46"/>
  </r>
  <r>
    <x v="20"/>
    <n v="2015"/>
    <n v="258000"/>
    <x v="128"/>
    <n v="160700"/>
    <d v="2015-10-09T00:00:00"/>
    <x v="34"/>
  </r>
  <r>
    <x v="37"/>
    <n v="2015"/>
    <n v="360000"/>
    <x v="129"/>
    <n v="100000"/>
    <d v="2016-12-30T00:00:00"/>
    <x v="47"/>
  </r>
  <r>
    <x v="37"/>
    <n v="2015"/>
    <n v="360000"/>
    <x v="130"/>
    <n v="115000"/>
    <d v="2016-12-30T00:00:00"/>
    <x v="47"/>
  </r>
  <r>
    <x v="37"/>
    <n v="2015"/>
    <n v="360000"/>
    <x v="131"/>
    <n v="132000"/>
    <d v="2016-12-30T00:00:00"/>
    <x v="47"/>
  </r>
  <r>
    <x v="37"/>
    <n v="2015"/>
    <n v="360000"/>
    <x v="132"/>
    <n v="108000"/>
    <d v="2016-12-30T00:00:00"/>
    <x v="47"/>
  </r>
  <r>
    <x v="37"/>
    <n v="2015"/>
    <n v="360000"/>
    <x v="133"/>
    <n v="140000"/>
    <d v="2016-12-30T00:00:00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718DB-2C60-463D-BAA5-7E7A45CA0017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11" firstHeaderRow="0" firstDataRow="1" firstDataCol="1"/>
  <pivotFields count="12"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axis="axisRow" dataField="1" showAll="0">
      <items count="8">
        <item x="6"/>
        <item x="0"/>
        <item x="2"/>
        <item x="1"/>
        <item x="5"/>
        <item x="4"/>
        <item x="3"/>
        <item t="default"/>
      </items>
    </pivotField>
    <pivotField showAll="0">
      <items count="39">
        <item x="7"/>
        <item x="37"/>
        <item x="20"/>
        <item x="10"/>
        <item x="1"/>
        <item x="24"/>
        <item x="23"/>
        <item x="18"/>
        <item x="22"/>
        <item x="12"/>
        <item x="3"/>
        <item x="6"/>
        <item x="32"/>
        <item x="14"/>
        <item x="4"/>
        <item x="5"/>
        <item x="8"/>
        <item x="15"/>
        <item x="11"/>
        <item x="26"/>
        <item x="21"/>
        <item x="28"/>
        <item x="9"/>
        <item x="27"/>
        <item x="31"/>
        <item x="29"/>
        <item x="19"/>
        <item x="0"/>
        <item x="30"/>
        <item x="2"/>
        <item x="36"/>
        <item x="17"/>
        <item x="16"/>
        <item x="13"/>
        <item x="35"/>
        <item x="33"/>
        <item x="25"/>
        <item x="34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a z Przebieg" fld="3" subtotal="average" baseField="10" baseItem="0" numFmtId="1"/>
    <dataField name="Liczba z Marka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70082-D455-492B-97B5-FF8BD40B24AC}" name="Tabela przestawna4" cacheId="12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compact="0" compactData="0" multipleFieldFilters="0">
  <location ref="A3:H14" firstHeaderRow="1" firstDataRow="2" firstDataCol="1"/>
  <pivotFields count="13"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8">
        <item x="6"/>
        <item x="0"/>
        <item x="2"/>
        <item x="1"/>
        <item x="5"/>
        <item x="4"/>
        <item x="3"/>
        <item t="default"/>
      </items>
    </pivotField>
    <pivotField compact="0" outline="0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Liczba z Marka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04257-D815-424F-A39A-45C213964077}" name="Tabela przestawna6" cacheId="1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A244" firstHeaderRow="1" firstDataRow="1" firstDataCol="1"/>
  <pivotFields count="7">
    <pivotField axis="axisRow" showAll="0">
      <items count="39">
        <item x="24"/>
        <item x="23"/>
        <item x="18"/>
        <item x="15"/>
        <item x="34"/>
        <item x="7"/>
        <item x="12"/>
        <item x="0"/>
        <item x="30"/>
        <item x="25"/>
        <item x="2"/>
        <item x="36"/>
        <item x="17"/>
        <item x="16"/>
        <item x="13"/>
        <item x="35"/>
        <item x="33"/>
        <item x="20"/>
        <item x="10"/>
        <item x="1"/>
        <item x="19"/>
        <item x="22"/>
        <item x="26"/>
        <item x="21"/>
        <item x="28"/>
        <item x="9"/>
        <item x="27"/>
        <item x="8"/>
        <item x="11"/>
        <item x="31"/>
        <item x="29"/>
        <item x="37"/>
        <item x="3"/>
        <item x="6"/>
        <item x="32"/>
        <item x="14"/>
        <item x="4"/>
        <item x="5"/>
        <item t="default"/>
      </items>
    </pivotField>
    <pivotField showAll="0"/>
    <pivotField showAll="0"/>
    <pivotField axis="axisRow" showAll="0">
      <items count="135">
        <item x="10"/>
        <item x="8"/>
        <item x="9"/>
        <item x="7"/>
        <item x="22"/>
        <item x="11"/>
        <item x="27"/>
        <item x="35"/>
        <item x="14"/>
        <item x="15"/>
        <item x="20"/>
        <item x="34"/>
        <item x="23"/>
        <item x="33"/>
        <item x="25"/>
        <item x="31"/>
        <item x="13"/>
        <item x="28"/>
        <item x="18"/>
        <item x="16"/>
        <item x="19"/>
        <item x="30"/>
        <item x="12"/>
        <item x="29"/>
        <item x="32"/>
        <item x="26"/>
        <item x="36"/>
        <item x="24"/>
        <item x="17"/>
        <item x="54"/>
        <item x="37"/>
        <item x="49"/>
        <item x="56"/>
        <item x="41"/>
        <item x="42"/>
        <item x="48"/>
        <item x="43"/>
        <item x="38"/>
        <item x="47"/>
        <item x="55"/>
        <item x="39"/>
        <item x="40"/>
        <item x="45"/>
        <item x="61"/>
        <item x="58"/>
        <item x="60"/>
        <item x="59"/>
        <item x="57"/>
        <item x="68"/>
        <item x="78"/>
        <item x="75"/>
        <item x="81"/>
        <item x="82"/>
        <item x="101"/>
        <item x="80"/>
        <item x="77"/>
        <item x="95"/>
        <item x="76"/>
        <item x="79"/>
        <item x="92"/>
        <item x="85"/>
        <item x="102"/>
        <item x="105"/>
        <item x="107"/>
        <item x="106"/>
        <item x="116"/>
        <item x="104"/>
        <item x="126"/>
        <item x="118"/>
        <item x="121"/>
        <item x="119"/>
        <item x="122"/>
        <item x="120"/>
        <item x="109"/>
        <item x="108"/>
        <item x="110"/>
        <item x="111"/>
        <item x="114"/>
        <item x="115"/>
        <item x="98"/>
        <item x="127"/>
        <item x="128"/>
        <item x="96"/>
        <item x="99"/>
        <item x="4"/>
        <item x="0"/>
        <item x="1"/>
        <item x="2"/>
        <item x="3"/>
        <item x="50"/>
        <item x="83"/>
        <item x="84"/>
        <item x="6"/>
        <item x="94"/>
        <item x="117"/>
        <item x="64"/>
        <item x="62"/>
        <item x="65"/>
        <item x="5"/>
        <item x="63"/>
        <item x="53"/>
        <item x="51"/>
        <item x="52"/>
        <item x="67"/>
        <item x="66"/>
        <item x="88"/>
        <item x="86"/>
        <item x="87"/>
        <item x="89"/>
        <item x="90"/>
        <item x="70"/>
        <item x="69"/>
        <item x="71"/>
        <item x="74"/>
        <item x="72"/>
        <item x="73"/>
        <item x="129"/>
        <item x="130"/>
        <item x="131"/>
        <item x="132"/>
        <item x="133"/>
        <item x="93"/>
        <item x="91"/>
        <item x="21"/>
        <item x="44"/>
        <item x="103"/>
        <item x="123"/>
        <item x="46"/>
        <item x="97"/>
        <item x="100"/>
        <item x="124"/>
        <item x="125"/>
        <item x="112"/>
        <item x="113"/>
        <item t="default"/>
      </items>
    </pivotField>
    <pivotField showAll="0"/>
    <pivotField numFmtId="14" showAll="0"/>
    <pivotField axis="axisRow" showAll="0" sortType="descending">
      <items count="49">
        <item x="14"/>
        <item x="2"/>
        <item x="1"/>
        <item x="3"/>
        <item x="0"/>
        <item x="39"/>
        <item x="28"/>
        <item x="31"/>
        <item x="18"/>
        <item x="9"/>
        <item x="46"/>
        <item x="37"/>
        <item x="10"/>
        <item x="17"/>
        <item x="42"/>
        <item x="11"/>
        <item x="16"/>
        <item x="6"/>
        <item x="29"/>
        <item x="32"/>
        <item x="30"/>
        <item x="7"/>
        <item x="22"/>
        <item x="24"/>
        <item x="34"/>
        <item x="26"/>
        <item x="25"/>
        <item x="27"/>
        <item x="21"/>
        <item x="44"/>
        <item x="45"/>
        <item x="19"/>
        <item x="13"/>
        <item x="15"/>
        <item x="8"/>
        <item x="12"/>
        <item x="41"/>
        <item x="33"/>
        <item x="40"/>
        <item x="36"/>
        <item x="23"/>
        <item x="38"/>
        <item x="35"/>
        <item x="4"/>
        <item x="5"/>
        <item x="20"/>
        <item x="43"/>
        <item x="47"/>
        <item t="default"/>
      </items>
    </pivotField>
  </pivotFields>
  <rowFields count="3">
    <field x="6"/>
    <field x="0"/>
    <field x="3"/>
  </rowFields>
  <rowItems count="241">
    <i>
      <x/>
    </i>
    <i r="1">
      <x v="18"/>
    </i>
    <i r="2">
      <x v="20"/>
    </i>
    <i>
      <x v="1"/>
    </i>
    <i r="1">
      <x v="7"/>
    </i>
    <i r="2">
      <x v="87"/>
    </i>
    <i r="2">
      <x v="88"/>
    </i>
    <i r="1">
      <x v="9"/>
    </i>
    <i r="2">
      <x v="89"/>
    </i>
    <i>
      <x v="2"/>
    </i>
    <i r="1">
      <x v="7"/>
    </i>
    <i r="2">
      <x v="86"/>
    </i>
    <i r="1">
      <x v="18"/>
    </i>
    <i r="2">
      <x v="33"/>
    </i>
    <i>
      <x v="3"/>
    </i>
    <i r="1">
      <x v="7"/>
    </i>
    <i r="2">
      <x v="84"/>
    </i>
    <i>
      <x v="4"/>
    </i>
    <i r="1">
      <x v="7"/>
    </i>
    <i r="2">
      <x v="85"/>
    </i>
    <i>
      <x v="5"/>
    </i>
    <i r="1">
      <x v="8"/>
    </i>
    <i r="2">
      <x v="90"/>
    </i>
    <i r="2">
      <x v="91"/>
    </i>
    <i>
      <x v="6"/>
    </i>
    <i r="1">
      <x v="3"/>
    </i>
    <i r="2">
      <x v="37"/>
    </i>
    <i r="2">
      <x v="50"/>
    </i>
    <i>
      <x v="7"/>
    </i>
    <i r="1">
      <x/>
    </i>
    <i r="2">
      <x v="31"/>
    </i>
    <i r="2">
      <x v="64"/>
    </i>
    <i>
      <x v="8"/>
    </i>
    <i r="1">
      <x v="14"/>
    </i>
    <i r="2">
      <x v="25"/>
    </i>
    <i r="2">
      <x v="35"/>
    </i>
    <i>
      <x v="9"/>
    </i>
    <i r="1">
      <x v="33"/>
    </i>
    <i r="2">
      <x/>
    </i>
    <i r="2">
      <x v="27"/>
    </i>
    <i r="2">
      <x v="54"/>
    </i>
    <i>
      <x v="10"/>
    </i>
    <i r="1">
      <x v="18"/>
    </i>
    <i r="2">
      <x v="71"/>
    </i>
    <i r="2">
      <x v="80"/>
    </i>
    <i>
      <x v="11"/>
    </i>
    <i r="1">
      <x v="3"/>
    </i>
    <i r="2">
      <x v="57"/>
    </i>
    <i r="2">
      <x v="61"/>
    </i>
    <i>
      <x v="12"/>
    </i>
    <i r="1">
      <x v="5"/>
    </i>
    <i r="2">
      <x v="22"/>
    </i>
    <i r="2">
      <x v="34"/>
    </i>
    <i>
      <x v="13"/>
    </i>
    <i r="1">
      <x v="18"/>
    </i>
    <i r="2">
      <x v="14"/>
    </i>
    <i r="2">
      <x v="42"/>
    </i>
    <i r="1">
      <x v="21"/>
    </i>
    <i r="2">
      <x v="36"/>
    </i>
    <i r="2">
      <x v="43"/>
    </i>
    <i>
      <x v="14"/>
    </i>
    <i r="1">
      <x v="4"/>
    </i>
    <i r="2">
      <x v="79"/>
    </i>
    <i r="2">
      <x v="82"/>
    </i>
    <i r="2">
      <x v="83"/>
    </i>
    <i r="2">
      <x v="128"/>
    </i>
    <i r="2">
      <x v="129"/>
    </i>
    <i>
      <x v="15"/>
    </i>
    <i r="1">
      <x v="27"/>
    </i>
    <i r="2">
      <x v="8"/>
    </i>
    <i r="2">
      <x v="19"/>
    </i>
    <i>
      <x v="16"/>
    </i>
    <i r="1">
      <x v="6"/>
    </i>
    <i r="2">
      <x v="12"/>
    </i>
    <i r="2">
      <x v="58"/>
    </i>
    <i>
      <x v="17"/>
    </i>
    <i r="1">
      <x v="32"/>
    </i>
    <i r="2">
      <x v="3"/>
    </i>
    <i r="2">
      <x v="5"/>
    </i>
    <i r="2">
      <x v="16"/>
    </i>
    <i>
      <x v="18"/>
    </i>
    <i r="1">
      <x v="23"/>
    </i>
    <i r="2">
      <x v="41"/>
    </i>
    <i r="2">
      <x v="45"/>
    </i>
    <i>
      <x v="19"/>
    </i>
    <i r="1">
      <x v="22"/>
    </i>
    <i r="2">
      <x v="100"/>
    </i>
    <i r="2">
      <x v="101"/>
    </i>
    <i r="2">
      <x v="102"/>
    </i>
    <i r="1">
      <x v="24"/>
    </i>
    <i r="2">
      <x v="103"/>
    </i>
    <i r="2">
      <x v="104"/>
    </i>
    <i r="1">
      <x v="26"/>
    </i>
    <i r="2">
      <x v="44"/>
    </i>
    <i r="2">
      <x v="46"/>
    </i>
    <i>
      <x v="20"/>
    </i>
    <i r="1">
      <x v="1"/>
    </i>
    <i r="2">
      <x v="38"/>
    </i>
    <i r="2">
      <x v="62"/>
    </i>
    <i>
      <x v="21"/>
    </i>
    <i r="1">
      <x v="36"/>
    </i>
    <i r="2">
      <x v="1"/>
    </i>
    <i r="2">
      <x v="28"/>
    </i>
    <i r="2">
      <x v="55"/>
    </i>
    <i>
      <x v="22"/>
    </i>
    <i r="1">
      <x v="13"/>
    </i>
    <i r="2">
      <x v="24"/>
    </i>
    <i r="2">
      <x v="69"/>
    </i>
    <i>
      <x v="23"/>
    </i>
    <i r="1">
      <x v="2"/>
    </i>
    <i r="2">
      <x v="11"/>
    </i>
    <i r="2">
      <x v="48"/>
    </i>
    <i>
      <x v="24"/>
    </i>
    <i r="1">
      <x v="17"/>
    </i>
    <i r="2">
      <x v="32"/>
    </i>
    <i r="2">
      <x v="81"/>
    </i>
    <i>
      <x v="25"/>
    </i>
    <i r="1">
      <x v="17"/>
    </i>
    <i r="2">
      <x v="26"/>
    </i>
    <i r="2">
      <x v="53"/>
    </i>
    <i>
      <x v="26"/>
    </i>
    <i r="1">
      <x v="20"/>
    </i>
    <i r="2">
      <x v="7"/>
    </i>
    <i r="2">
      <x v="39"/>
    </i>
    <i>
      <x v="27"/>
    </i>
    <i r="1">
      <x v="3"/>
    </i>
    <i r="2">
      <x v="30"/>
    </i>
    <i r="2">
      <x v="47"/>
    </i>
    <i>
      <x v="28"/>
    </i>
    <i r="1">
      <x v="25"/>
    </i>
    <i r="2">
      <x v="15"/>
    </i>
    <i r="2">
      <x v="60"/>
    </i>
    <i>
      <x v="29"/>
    </i>
    <i r="1">
      <x v="15"/>
    </i>
    <i r="2">
      <x v="65"/>
    </i>
    <i r="2">
      <x v="67"/>
    </i>
    <i>
      <x v="30"/>
    </i>
    <i r="1">
      <x v="11"/>
    </i>
    <i r="2">
      <x v="68"/>
    </i>
    <i r="2">
      <x v="70"/>
    </i>
    <i>
      <x v="31"/>
    </i>
    <i r="1">
      <x v="3"/>
    </i>
    <i r="2">
      <x v="23"/>
    </i>
    <i r="2">
      <x v="51"/>
    </i>
    <i>
      <x v="32"/>
    </i>
    <i r="1">
      <x v="25"/>
    </i>
    <i r="2">
      <x v="18"/>
    </i>
    <i r="2">
      <x v="49"/>
    </i>
    <i>
      <x v="33"/>
    </i>
    <i r="1">
      <x v="28"/>
    </i>
    <i r="2">
      <x v="10"/>
    </i>
    <i r="2">
      <x v="66"/>
    </i>
    <i r="2">
      <x v="123"/>
    </i>
    <i r="2">
      <x v="125"/>
    </i>
    <i>
      <x v="34"/>
    </i>
    <i r="1">
      <x v="14"/>
    </i>
    <i r="2">
      <x v="127"/>
    </i>
    <i r="1">
      <x v="37"/>
    </i>
    <i r="2">
      <x v="2"/>
    </i>
    <i r="2">
      <x v="4"/>
    </i>
    <i r="2">
      <x v="124"/>
    </i>
    <i>
      <x v="35"/>
    </i>
    <i r="1">
      <x v="32"/>
    </i>
    <i r="2">
      <x v="9"/>
    </i>
    <i r="2">
      <x v="40"/>
    </i>
    <i r="1">
      <x v="35"/>
    </i>
    <i r="2">
      <x v="6"/>
    </i>
    <i r="2">
      <x v="17"/>
    </i>
    <i>
      <x v="36"/>
    </i>
    <i r="1">
      <x v="34"/>
    </i>
    <i r="2">
      <x v="121"/>
    </i>
    <i r="2">
      <x v="122"/>
    </i>
    <i>
      <x v="37"/>
    </i>
    <i r="1">
      <x v="25"/>
    </i>
    <i r="2">
      <x v="29"/>
    </i>
    <i r="2">
      <x v="56"/>
    </i>
    <i>
      <x v="38"/>
    </i>
    <i r="1">
      <x v="29"/>
    </i>
    <i r="2">
      <x v="105"/>
    </i>
    <i r="2">
      <x v="106"/>
    </i>
    <i r="2">
      <x v="107"/>
    </i>
    <i r="2">
      <x v="108"/>
    </i>
    <i r="2">
      <x v="109"/>
    </i>
    <i>
      <x v="39"/>
    </i>
    <i r="1">
      <x v="30"/>
    </i>
    <i r="2">
      <x v="110"/>
    </i>
    <i r="2">
      <x v="111"/>
    </i>
    <i r="2">
      <x v="112"/>
    </i>
    <i r="2">
      <x v="113"/>
    </i>
    <i r="2">
      <x v="114"/>
    </i>
    <i r="2">
      <x v="115"/>
    </i>
    <i>
      <x v="40"/>
    </i>
    <i r="1">
      <x v="12"/>
    </i>
    <i r="2">
      <x v="13"/>
    </i>
    <i r="2">
      <x v="59"/>
    </i>
    <i>
      <x v="41"/>
    </i>
    <i r="1">
      <x v="14"/>
    </i>
    <i r="2">
      <x v="52"/>
    </i>
    <i r="2">
      <x v="72"/>
    </i>
    <i>
      <x v="42"/>
    </i>
    <i r="1">
      <x v="17"/>
    </i>
    <i r="2">
      <x v="95"/>
    </i>
    <i r="2">
      <x v="96"/>
    </i>
    <i r="2">
      <x v="97"/>
    </i>
    <i r="2">
      <x v="99"/>
    </i>
    <i>
      <x v="43"/>
    </i>
    <i r="1">
      <x v="19"/>
    </i>
    <i r="2">
      <x v="98"/>
    </i>
    <i>
      <x v="44"/>
    </i>
    <i r="1">
      <x v="10"/>
    </i>
    <i r="2">
      <x v="92"/>
    </i>
    <i r="1">
      <x v="15"/>
    </i>
    <i r="2">
      <x v="94"/>
    </i>
    <i r="1">
      <x v="16"/>
    </i>
    <i r="2">
      <x v="93"/>
    </i>
    <i>
      <x v="45"/>
    </i>
    <i r="1">
      <x v="4"/>
    </i>
    <i r="2">
      <x v="126"/>
    </i>
    <i r="2">
      <x v="130"/>
    </i>
    <i r="2">
      <x v="131"/>
    </i>
    <i r="1">
      <x v="14"/>
    </i>
    <i r="2">
      <x v="21"/>
    </i>
    <i r="2">
      <x v="63"/>
    </i>
    <i>
      <x v="46"/>
    </i>
    <i r="1">
      <x v="4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132"/>
    </i>
    <i r="2">
      <x v="133"/>
    </i>
    <i>
      <x v="47"/>
    </i>
    <i r="1">
      <x v="31"/>
    </i>
    <i r="2">
      <x v="116"/>
    </i>
    <i r="2">
      <x v="117"/>
    </i>
    <i r="2">
      <x v="118"/>
    </i>
    <i r="2">
      <x v="119"/>
    </i>
    <i r="2">
      <x v="1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1CB4-8639-4B1D-A34A-EE9F444722E6}">
  <dimension ref="A3:C25"/>
  <sheetViews>
    <sheetView workbookViewId="0">
      <selection activeCell="A18" sqref="A18"/>
    </sheetView>
  </sheetViews>
  <sheetFormatPr defaultRowHeight="15" x14ac:dyDescent="0.25"/>
  <cols>
    <col min="1" max="1" width="17.7109375" bestFit="1" customWidth="1"/>
    <col min="2" max="2" width="17.42578125" bestFit="1" customWidth="1"/>
    <col min="3" max="3" width="13.7109375" bestFit="1" customWidth="1"/>
  </cols>
  <sheetData>
    <row r="3" spans="1:3" x14ac:dyDescent="0.25">
      <c r="A3" s="3" t="s">
        <v>230</v>
      </c>
      <c r="B3" t="s">
        <v>233</v>
      </c>
      <c r="C3" t="s">
        <v>232</v>
      </c>
    </row>
    <row r="4" spans="1:3" x14ac:dyDescent="0.25">
      <c r="A4" s="4" t="s">
        <v>189</v>
      </c>
      <c r="B4" s="7">
        <v>273239.59999999998</v>
      </c>
      <c r="C4" s="6">
        <v>30</v>
      </c>
    </row>
    <row r="5" spans="1:3" x14ac:dyDescent="0.25">
      <c r="A5" s="4" t="s">
        <v>183</v>
      </c>
      <c r="B5" s="7">
        <v>657434.5</v>
      </c>
      <c r="C5" s="6">
        <v>12</v>
      </c>
    </row>
    <row r="6" spans="1:3" x14ac:dyDescent="0.25">
      <c r="A6" s="4" t="s">
        <v>185</v>
      </c>
      <c r="B6" s="7">
        <v>289637.27777777775</v>
      </c>
      <c r="C6" s="6">
        <v>18</v>
      </c>
    </row>
    <row r="7" spans="1:3" x14ac:dyDescent="0.25">
      <c r="A7" s="4" t="s">
        <v>184</v>
      </c>
      <c r="B7" s="7">
        <v>486545.8823529412</v>
      </c>
      <c r="C7" s="6">
        <v>17</v>
      </c>
    </row>
    <row r="8" spans="1:3" x14ac:dyDescent="0.25">
      <c r="A8" s="4" t="s">
        <v>188</v>
      </c>
      <c r="B8" s="7">
        <v>519936.0588235294</v>
      </c>
      <c r="C8" s="6">
        <v>17</v>
      </c>
    </row>
    <row r="9" spans="1:3" x14ac:dyDescent="0.25">
      <c r="A9" s="4" t="s">
        <v>187</v>
      </c>
      <c r="B9" s="7">
        <v>557117.6470588235</v>
      </c>
      <c r="C9" s="6">
        <v>17</v>
      </c>
    </row>
    <row r="10" spans="1:3" x14ac:dyDescent="0.25">
      <c r="A10" s="4" t="s">
        <v>186</v>
      </c>
      <c r="B10" s="7">
        <v>307130.4347826087</v>
      </c>
      <c r="C10" s="6">
        <v>23</v>
      </c>
    </row>
    <row r="11" spans="1:3" x14ac:dyDescent="0.25">
      <c r="A11" s="4" t="s">
        <v>231</v>
      </c>
      <c r="B11" s="7">
        <v>410037.80597014923</v>
      </c>
      <c r="C11" s="6">
        <v>134</v>
      </c>
    </row>
    <row r="18" spans="1:2" x14ac:dyDescent="0.25">
      <c r="A18" t="s">
        <v>228</v>
      </c>
      <c r="B18" t="s">
        <v>234</v>
      </c>
    </row>
    <row r="19" spans="1:2" x14ac:dyDescent="0.25">
      <c r="A19" t="s">
        <v>189</v>
      </c>
      <c r="B19" s="7">
        <v>273239.59999999998</v>
      </c>
    </row>
    <row r="20" spans="1:2" x14ac:dyDescent="0.25">
      <c r="A20" t="s">
        <v>183</v>
      </c>
      <c r="B20" s="7">
        <v>657434.5</v>
      </c>
    </row>
    <row r="21" spans="1:2" x14ac:dyDescent="0.25">
      <c r="A21" t="s">
        <v>185</v>
      </c>
      <c r="B21" s="7">
        <v>289637.27777777775</v>
      </c>
    </row>
    <row r="22" spans="1:2" x14ac:dyDescent="0.25">
      <c r="A22" t="s">
        <v>184</v>
      </c>
      <c r="B22" s="7">
        <v>486545.8823529412</v>
      </c>
    </row>
    <row r="23" spans="1:2" x14ac:dyDescent="0.25">
      <c r="A23" t="s">
        <v>188</v>
      </c>
      <c r="B23" s="7">
        <v>519936.0588235294</v>
      </c>
    </row>
    <row r="24" spans="1:2" x14ac:dyDescent="0.25">
      <c r="A24" t="s">
        <v>187</v>
      </c>
      <c r="B24" s="7">
        <v>557117.6470588235</v>
      </c>
    </row>
    <row r="25" spans="1:2" x14ac:dyDescent="0.25">
      <c r="A25" t="s">
        <v>186</v>
      </c>
      <c r="B25" s="7">
        <v>307130.4347826087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F223-05E6-4724-9A20-F99EE1575162}">
  <dimension ref="A3:H14"/>
  <sheetViews>
    <sheetView workbookViewId="0">
      <selection activeCell="I13" sqref="I13"/>
    </sheetView>
  </sheetViews>
  <sheetFormatPr defaultRowHeight="15" x14ac:dyDescent="0.25"/>
  <cols>
    <col min="1" max="1" width="16" bestFit="1" customWidth="1"/>
    <col min="2" max="2" width="8.85546875" bestFit="1" customWidth="1"/>
    <col min="3" max="3" width="5.7109375" bestFit="1" customWidth="1"/>
    <col min="4" max="4" width="5.5703125" bestFit="1" customWidth="1"/>
    <col min="5" max="5" width="9.85546875" bestFit="1" customWidth="1"/>
    <col min="6" max="6" width="7.85546875" bestFit="1" customWidth="1"/>
    <col min="7" max="7" width="6.5703125" bestFit="1" customWidth="1"/>
    <col min="8" max="8" width="6.140625" bestFit="1" customWidth="1"/>
    <col min="9" max="9" width="14.28515625" bestFit="1" customWidth="1"/>
  </cols>
  <sheetData>
    <row r="3" spans="1:8" x14ac:dyDescent="0.25">
      <c r="A3" s="3" t="s">
        <v>232</v>
      </c>
      <c r="B3" s="3" t="s">
        <v>228</v>
      </c>
    </row>
    <row r="4" spans="1:8" x14ac:dyDescent="0.25">
      <c r="A4" s="3" t="s">
        <v>1</v>
      </c>
      <c r="B4" t="s">
        <v>189</v>
      </c>
      <c r="C4" t="s">
        <v>183</v>
      </c>
      <c r="D4" t="s">
        <v>185</v>
      </c>
      <c r="E4" t="s">
        <v>184</v>
      </c>
      <c r="F4" t="s">
        <v>188</v>
      </c>
      <c r="G4" t="s">
        <v>187</v>
      </c>
      <c r="H4" t="s">
        <v>186</v>
      </c>
    </row>
    <row r="5" spans="1:8" x14ac:dyDescent="0.25">
      <c r="A5">
        <v>2006</v>
      </c>
      <c r="B5" s="6"/>
      <c r="C5" s="6">
        <v>5</v>
      </c>
      <c r="D5" s="6"/>
      <c r="E5" s="6"/>
      <c r="F5" s="6"/>
      <c r="G5" s="6"/>
      <c r="H5" s="6"/>
    </row>
    <row r="6" spans="1:8" x14ac:dyDescent="0.25">
      <c r="A6">
        <v>2007</v>
      </c>
      <c r="B6" s="6"/>
      <c r="C6" s="6"/>
      <c r="D6" s="6">
        <v>1</v>
      </c>
      <c r="E6" s="6">
        <v>1</v>
      </c>
      <c r="F6" s="6"/>
      <c r="G6" s="6"/>
      <c r="H6" s="6"/>
    </row>
    <row r="7" spans="1:8" x14ac:dyDescent="0.25">
      <c r="A7">
        <v>2008</v>
      </c>
      <c r="B7" s="6"/>
      <c r="C7" s="6"/>
      <c r="D7" s="6"/>
      <c r="E7" s="6"/>
      <c r="F7" s="6"/>
      <c r="G7" s="6"/>
      <c r="H7" s="6">
        <v>4</v>
      </c>
    </row>
    <row r="8" spans="1:8" x14ac:dyDescent="0.25">
      <c r="A8">
        <v>2009</v>
      </c>
      <c r="B8" s="6">
        <v>2</v>
      </c>
      <c r="C8" s="6">
        <v>2</v>
      </c>
      <c r="D8" s="6">
        <v>4</v>
      </c>
      <c r="E8" s="6">
        <v>4</v>
      </c>
      <c r="F8" s="6">
        <v>2</v>
      </c>
      <c r="G8" s="6">
        <v>4</v>
      </c>
      <c r="H8" s="6">
        <v>8</v>
      </c>
    </row>
    <row r="9" spans="1:8" x14ac:dyDescent="0.25">
      <c r="A9">
        <v>2010</v>
      </c>
      <c r="B9" s="6">
        <v>4</v>
      </c>
      <c r="C9" s="6">
        <v>2</v>
      </c>
      <c r="D9" s="6">
        <v>2</v>
      </c>
      <c r="E9" s="6">
        <v>4</v>
      </c>
      <c r="F9" s="6">
        <v>6</v>
      </c>
      <c r="G9" s="6"/>
      <c r="H9" s="6">
        <v>2</v>
      </c>
    </row>
    <row r="10" spans="1:8" x14ac:dyDescent="0.25">
      <c r="A10">
        <v>2011</v>
      </c>
      <c r="B10" s="6">
        <v>2</v>
      </c>
      <c r="C10" s="6"/>
      <c r="D10" s="6"/>
      <c r="E10" s="6">
        <v>4</v>
      </c>
      <c r="F10" s="6">
        <v>6</v>
      </c>
      <c r="G10" s="6">
        <v>6</v>
      </c>
      <c r="H10" s="6"/>
    </row>
    <row r="11" spans="1:8" x14ac:dyDescent="0.25">
      <c r="A11">
        <v>2012</v>
      </c>
      <c r="B11" s="6">
        <v>8</v>
      </c>
      <c r="C11" s="6">
        <v>3</v>
      </c>
      <c r="D11" s="6">
        <v>3</v>
      </c>
      <c r="E11" s="6">
        <v>1</v>
      </c>
      <c r="F11" s="6">
        <v>3</v>
      </c>
      <c r="G11" s="6">
        <v>5</v>
      </c>
      <c r="H11" s="6">
        <v>4</v>
      </c>
    </row>
    <row r="12" spans="1:8" x14ac:dyDescent="0.25">
      <c r="A12">
        <v>2013</v>
      </c>
      <c r="B12" s="6">
        <v>11</v>
      </c>
      <c r="C12" s="6"/>
      <c r="D12" s="6">
        <v>3</v>
      </c>
      <c r="E12" s="6"/>
      <c r="F12" s="6"/>
      <c r="G12" s="6">
        <v>2</v>
      </c>
      <c r="H12" s="6"/>
    </row>
    <row r="13" spans="1:8" x14ac:dyDescent="0.25">
      <c r="A13">
        <v>2014</v>
      </c>
      <c r="B13" s="6">
        <v>3</v>
      </c>
      <c r="C13" s="6"/>
      <c r="D13" s="6">
        <v>5</v>
      </c>
      <c r="E13" s="6">
        <v>1</v>
      </c>
      <c r="F13" s="6"/>
      <c r="G13" s="6"/>
      <c r="H13" s="6"/>
    </row>
    <row r="14" spans="1:8" x14ac:dyDescent="0.25">
      <c r="A14">
        <v>2015</v>
      </c>
      <c r="B14" s="6"/>
      <c r="C14" s="6"/>
      <c r="D14" s="6"/>
      <c r="E14" s="6">
        <v>2</v>
      </c>
      <c r="F14" s="6"/>
      <c r="G14" s="6"/>
      <c r="H14" s="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B413-FDA5-4640-9680-AAC56FC473DF}">
  <dimension ref="A3:A244"/>
  <sheetViews>
    <sheetView tabSelected="1" workbookViewId="0">
      <selection activeCell="A4" sqref="A4"/>
    </sheetView>
  </sheetViews>
  <sheetFormatPr defaultRowHeight="15" x14ac:dyDescent="0.25"/>
  <cols>
    <col min="1" max="1" width="21.7109375" bestFit="1" customWidth="1"/>
    <col min="2" max="2" width="32" bestFit="1" customWidth="1"/>
    <col min="3" max="3" width="23" bestFit="1" customWidth="1"/>
  </cols>
  <sheetData>
    <row r="3" spans="1:1" x14ac:dyDescent="0.25">
      <c r="A3" s="3" t="s">
        <v>230</v>
      </c>
    </row>
    <row r="4" spans="1:1" x14ac:dyDescent="0.25">
      <c r="A4" s="4">
        <v>722</v>
      </c>
    </row>
    <row r="5" spans="1:1" x14ac:dyDescent="0.25">
      <c r="A5" s="5" t="s">
        <v>35</v>
      </c>
    </row>
    <row r="6" spans="1:1" x14ac:dyDescent="0.25">
      <c r="A6" s="8" t="s">
        <v>36</v>
      </c>
    </row>
    <row r="7" spans="1:1" x14ac:dyDescent="0.25">
      <c r="A7" s="4">
        <v>708</v>
      </c>
    </row>
    <row r="8" spans="1:1" x14ac:dyDescent="0.25">
      <c r="A8" s="5" t="s">
        <v>6</v>
      </c>
    </row>
    <row r="9" spans="1:1" x14ac:dyDescent="0.25">
      <c r="A9" s="8" t="s">
        <v>9</v>
      </c>
    </row>
    <row r="10" spans="1:1" x14ac:dyDescent="0.25">
      <c r="A10" s="8" t="s">
        <v>10</v>
      </c>
    </row>
    <row r="11" spans="1:1" x14ac:dyDescent="0.25">
      <c r="A11" s="5" t="s">
        <v>81</v>
      </c>
    </row>
    <row r="12" spans="1:1" x14ac:dyDescent="0.25">
      <c r="A12" s="8" t="s">
        <v>82</v>
      </c>
    </row>
    <row r="13" spans="1:1" x14ac:dyDescent="0.25">
      <c r="A13" s="4">
        <v>707</v>
      </c>
    </row>
    <row r="14" spans="1:1" x14ac:dyDescent="0.25">
      <c r="A14" s="5" t="s">
        <v>6</v>
      </c>
    </row>
    <row r="15" spans="1:1" x14ac:dyDescent="0.25">
      <c r="A15" s="8" t="s">
        <v>8</v>
      </c>
    </row>
    <row r="16" spans="1:1" x14ac:dyDescent="0.25">
      <c r="A16" s="5" t="s">
        <v>35</v>
      </c>
    </row>
    <row r="17" spans="1:1" x14ac:dyDescent="0.25">
      <c r="A17" s="8" t="s">
        <v>69</v>
      </c>
    </row>
    <row r="18" spans="1:1" x14ac:dyDescent="0.25">
      <c r="A18" s="4">
        <v>702</v>
      </c>
    </row>
    <row r="19" spans="1:1" x14ac:dyDescent="0.25">
      <c r="A19" s="5" t="s">
        <v>6</v>
      </c>
    </row>
    <row r="20" spans="1:1" x14ac:dyDescent="0.25">
      <c r="A20" s="8" t="s">
        <v>11</v>
      </c>
    </row>
    <row r="21" spans="1:1" x14ac:dyDescent="0.25">
      <c r="A21" s="4">
        <v>701</v>
      </c>
    </row>
    <row r="22" spans="1:1" x14ac:dyDescent="0.25">
      <c r="A22" s="5" t="s">
        <v>6</v>
      </c>
    </row>
    <row r="23" spans="1:1" x14ac:dyDescent="0.25">
      <c r="A23" s="8" t="s">
        <v>7</v>
      </c>
    </row>
    <row r="24" spans="1:1" x14ac:dyDescent="0.25">
      <c r="A24" s="4">
        <v>677</v>
      </c>
    </row>
    <row r="25" spans="1:1" x14ac:dyDescent="0.25">
      <c r="A25" s="5" t="s">
        <v>119</v>
      </c>
    </row>
    <row r="26" spans="1:1" x14ac:dyDescent="0.25">
      <c r="A26" s="8" t="s">
        <v>120</v>
      </c>
    </row>
    <row r="27" spans="1:1" x14ac:dyDescent="0.25">
      <c r="A27" s="8" t="s">
        <v>121</v>
      </c>
    </row>
    <row r="28" spans="1:1" x14ac:dyDescent="0.25">
      <c r="A28" s="4">
        <v>674</v>
      </c>
    </row>
    <row r="29" spans="1:1" x14ac:dyDescent="0.25">
      <c r="A29" s="5" t="s">
        <v>50</v>
      </c>
    </row>
    <row r="30" spans="1:1" x14ac:dyDescent="0.25">
      <c r="A30" s="8" t="s">
        <v>65</v>
      </c>
    </row>
    <row r="31" spans="1:1" x14ac:dyDescent="0.25">
      <c r="A31" s="8" t="s">
        <v>111</v>
      </c>
    </row>
    <row r="32" spans="1:1" x14ac:dyDescent="0.25">
      <c r="A32" s="4">
        <v>669</v>
      </c>
    </row>
    <row r="33" spans="1:1" x14ac:dyDescent="0.25">
      <c r="A33" s="5" t="s">
        <v>79</v>
      </c>
    </row>
    <row r="34" spans="1:1" x14ac:dyDescent="0.25">
      <c r="A34" s="8" t="s">
        <v>80</v>
      </c>
    </row>
    <row r="35" spans="1:1" x14ac:dyDescent="0.25">
      <c r="A35" s="8" t="s">
        <v>147</v>
      </c>
    </row>
    <row r="36" spans="1:1" x14ac:dyDescent="0.25">
      <c r="A36" s="4">
        <v>663</v>
      </c>
    </row>
    <row r="37" spans="1:1" x14ac:dyDescent="0.25">
      <c r="A37" s="5" t="s">
        <v>45</v>
      </c>
    </row>
    <row r="38" spans="1:1" x14ac:dyDescent="0.25">
      <c r="A38" s="8" t="s">
        <v>46</v>
      </c>
    </row>
    <row r="39" spans="1:1" x14ac:dyDescent="0.25">
      <c r="A39" s="8" t="s">
        <v>78</v>
      </c>
    </row>
    <row r="40" spans="1:1" x14ac:dyDescent="0.25">
      <c r="A40" s="4">
        <v>661</v>
      </c>
    </row>
    <row r="41" spans="1:1" x14ac:dyDescent="0.25">
      <c r="A41" s="5" t="s">
        <v>22</v>
      </c>
    </row>
    <row r="42" spans="1:1" x14ac:dyDescent="0.25">
      <c r="A42" s="8" t="s">
        <v>23</v>
      </c>
    </row>
    <row r="43" spans="1:1" x14ac:dyDescent="0.25">
      <c r="A43" s="8" t="s">
        <v>43</v>
      </c>
    </row>
    <row r="44" spans="1:1" x14ac:dyDescent="0.25">
      <c r="A44" s="8" t="s">
        <v>116</v>
      </c>
    </row>
    <row r="45" spans="1:1" x14ac:dyDescent="0.25">
      <c r="A45" s="4">
        <v>653</v>
      </c>
    </row>
    <row r="46" spans="1:1" x14ac:dyDescent="0.25">
      <c r="A46" s="5" t="s">
        <v>35</v>
      </c>
    </row>
    <row r="47" spans="1:1" x14ac:dyDescent="0.25">
      <c r="A47" s="8" t="s">
        <v>165</v>
      </c>
    </row>
    <row r="48" spans="1:1" x14ac:dyDescent="0.25">
      <c r="A48" s="8" t="s">
        <v>170</v>
      </c>
    </row>
    <row r="49" spans="1:1" x14ac:dyDescent="0.25">
      <c r="A49" s="4">
        <v>619</v>
      </c>
    </row>
    <row r="50" spans="1:1" x14ac:dyDescent="0.25">
      <c r="A50" s="5" t="s">
        <v>50</v>
      </c>
    </row>
    <row r="51" spans="1:1" x14ac:dyDescent="0.25">
      <c r="A51" s="8" t="s">
        <v>112</v>
      </c>
    </row>
    <row r="52" spans="1:1" x14ac:dyDescent="0.25">
      <c r="A52" s="8" t="s">
        <v>143</v>
      </c>
    </row>
    <row r="53" spans="1:1" x14ac:dyDescent="0.25">
      <c r="A53" s="4">
        <v>579</v>
      </c>
    </row>
    <row r="54" spans="1:1" x14ac:dyDescent="0.25">
      <c r="A54" s="5" t="s">
        <v>25</v>
      </c>
    </row>
    <row r="55" spans="1:1" x14ac:dyDescent="0.25">
      <c r="A55" s="8" t="s">
        <v>26</v>
      </c>
    </row>
    <row r="56" spans="1:1" x14ac:dyDescent="0.25">
      <c r="A56" s="8" t="s">
        <v>70</v>
      </c>
    </row>
    <row r="57" spans="1:1" x14ac:dyDescent="0.25">
      <c r="A57" s="4">
        <v>562</v>
      </c>
    </row>
    <row r="58" spans="1:1" x14ac:dyDescent="0.25">
      <c r="A58" s="5" t="s">
        <v>35</v>
      </c>
    </row>
    <row r="59" spans="1:1" x14ac:dyDescent="0.25">
      <c r="A59" s="8" t="s">
        <v>44</v>
      </c>
    </row>
    <row r="60" spans="1:1" x14ac:dyDescent="0.25">
      <c r="A60" s="8" t="s">
        <v>74</v>
      </c>
    </row>
    <row r="61" spans="1:1" x14ac:dyDescent="0.25">
      <c r="A61" s="5" t="s">
        <v>71</v>
      </c>
    </row>
    <row r="62" spans="1:1" x14ac:dyDescent="0.25">
      <c r="A62" s="8" t="s">
        <v>72</v>
      </c>
    </row>
    <row r="63" spans="1:1" x14ac:dyDescent="0.25">
      <c r="A63" s="8" t="s">
        <v>95</v>
      </c>
    </row>
    <row r="64" spans="1:1" x14ac:dyDescent="0.25">
      <c r="A64" s="4">
        <v>551</v>
      </c>
    </row>
    <row r="65" spans="1:1" x14ac:dyDescent="0.25">
      <c r="A65" s="5" t="s">
        <v>136</v>
      </c>
    </row>
    <row r="66" spans="1:1" x14ac:dyDescent="0.25">
      <c r="A66" s="8" t="s">
        <v>139</v>
      </c>
    </row>
    <row r="67" spans="1:1" x14ac:dyDescent="0.25">
      <c r="A67" s="8" t="s">
        <v>137</v>
      </c>
    </row>
    <row r="68" spans="1:1" x14ac:dyDescent="0.25">
      <c r="A68" s="8" t="s">
        <v>140</v>
      </c>
    </row>
    <row r="69" spans="1:1" x14ac:dyDescent="0.25">
      <c r="A69" s="8" t="s">
        <v>138</v>
      </c>
    </row>
    <row r="70" spans="1:1" x14ac:dyDescent="0.25">
      <c r="A70" s="8" t="s">
        <v>141</v>
      </c>
    </row>
    <row r="71" spans="1:1" x14ac:dyDescent="0.25">
      <c r="A71" s="4">
        <v>542</v>
      </c>
    </row>
    <row r="72" spans="1:1" x14ac:dyDescent="0.25">
      <c r="A72" s="5" t="s">
        <v>28</v>
      </c>
    </row>
    <row r="73" spans="1:1" x14ac:dyDescent="0.25">
      <c r="A73" s="8" t="s">
        <v>29</v>
      </c>
    </row>
    <row r="74" spans="1:1" x14ac:dyDescent="0.25">
      <c r="A74" s="8" t="s">
        <v>31</v>
      </c>
    </row>
    <row r="75" spans="1:1" x14ac:dyDescent="0.25">
      <c r="A75" s="4">
        <v>528</v>
      </c>
    </row>
    <row r="76" spans="1:1" x14ac:dyDescent="0.25">
      <c r="A76" s="5" t="s">
        <v>41</v>
      </c>
    </row>
    <row r="77" spans="1:1" x14ac:dyDescent="0.25">
      <c r="A77" s="8" t="s">
        <v>42</v>
      </c>
    </row>
    <row r="78" spans="1:1" x14ac:dyDescent="0.25">
      <c r="A78" s="8" t="s">
        <v>115</v>
      </c>
    </row>
    <row r="79" spans="1:1" x14ac:dyDescent="0.25">
      <c r="A79" s="4">
        <v>526</v>
      </c>
    </row>
    <row r="80" spans="1:1" x14ac:dyDescent="0.25">
      <c r="A80" s="5" t="s">
        <v>16</v>
      </c>
    </row>
    <row r="81" spans="1:1" x14ac:dyDescent="0.25">
      <c r="A81" s="8" t="s">
        <v>17</v>
      </c>
    </row>
    <row r="82" spans="1:1" x14ac:dyDescent="0.25">
      <c r="A82" s="8" t="s">
        <v>24</v>
      </c>
    </row>
    <row r="83" spans="1:1" x14ac:dyDescent="0.25">
      <c r="A83" s="8" t="s">
        <v>27</v>
      </c>
    </row>
    <row r="84" spans="1:1" x14ac:dyDescent="0.25">
      <c r="A84" s="4">
        <v>510</v>
      </c>
    </row>
    <row r="85" spans="1:1" x14ac:dyDescent="0.25">
      <c r="A85" s="5" t="s">
        <v>67</v>
      </c>
    </row>
    <row r="86" spans="1:1" x14ac:dyDescent="0.25">
      <c r="A86" s="8" t="s">
        <v>68</v>
      </c>
    </row>
    <row r="87" spans="1:1" x14ac:dyDescent="0.25">
      <c r="A87" s="8" t="s">
        <v>94</v>
      </c>
    </row>
    <row r="88" spans="1:1" x14ac:dyDescent="0.25">
      <c r="A88" s="4">
        <v>500</v>
      </c>
    </row>
    <row r="89" spans="1:1" x14ac:dyDescent="0.25">
      <c r="A89" s="5" t="s">
        <v>83</v>
      </c>
    </row>
    <row r="90" spans="1:1" x14ac:dyDescent="0.25">
      <c r="A90" s="8" t="s">
        <v>86</v>
      </c>
    </row>
    <row r="91" spans="1:1" x14ac:dyDescent="0.25">
      <c r="A91" s="8" t="s">
        <v>84</v>
      </c>
    </row>
    <row r="92" spans="1:1" x14ac:dyDescent="0.25">
      <c r="A92" s="8" t="s">
        <v>85</v>
      </c>
    </row>
    <row r="93" spans="1:1" x14ac:dyDescent="0.25">
      <c r="A93" s="5" t="s">
        <v>100</v>
      </c>
    </row>
    <row r="94" spans="1:1" x14ac:dyDescent="0.25">
      <c r="A94" s="8" t="s">
        <v>102</v>
      </c>
    </row>
    <row r="95" spans="1:1" x14ac:dyDescent="0.25">
      <c r="A95" s="8" t="s">
        <v>101</v>
      </c>
    </row>
    <row r="96" spans="1:1" x14ac:dyDescent="0.25">
      <c r="A96" s="5" t="s">
        <v>91</v>
      </c>
    </row>
    <row r="97" spans="1:1" x14ac:dyDescent="0.25">
      <c r="A97" s="8" t="s">
        <v>92</v>
      </c>
    </row>
    <row r="98" spans="1:1" x14ac:dyDescent="0.25">
      <c r="A98" s="8" t="s">
        <v>93</v>
      </c>
    </row>
    <row r="99" spans="1:1" x14ac:dyDescent="0.25">
      <c r="A99" s="4">
        <v>468</v>
      </c>
    </row>
    <row r="100" spans="1:1" x14ac:dyDescent="0.25">
      <c r="A100" s="5" t="s">
        <v>76</v>
      </c>
    </row>
    <row r="101" spans="1:1" x14ac:dyDescent="0.25">
      <c r="A101" s="8" t="s">
        <v>77</v>
      </c>
    </row>
    <row r="102" spans="1:1" x14ac:dyDescent="0.25">
      <c r="A102" s="8" t="s">
        <v>146</v>
      </c>
    </row>
    <row r="103" spans="1:1" x14ac:dyDescent="0.25">
      <c r="A103" s="4">
        <v>465</v>
      </c>
    </row>
    <row r="104" spans="1:1" x14ac:dyDescent="0.25">
      <c r="A104" s="5" t="s">
        <v>18</v>
      </c>
    </row>
    <row r="105" spans="1:1" x14ac:dyDescent="0.25">
      <c r="A105" s="8" t="s">
        <v>19</v>
      </c>
    </row>
    <row r="106" spans="1:1" x14ac:dyDescent="0.25">
      <c r="A106" s="8" t="s">
        <v>32</v>
      </c>
    </row>
    <row r="107" spans="1:1" x14ac:dyDescent="0.25">
      <c r="A107" s="8" t="s">
        <v>113</v>
      </c>
    </row>
    <row r="108" spans="1:1" x14ac:dyDescent="0.25">
      <c r="A108" s="4">
        <v>464</v>
      </c>
    </row>
    <row r="109" spans="1:1" x14ac:dyDescent="0.25">
      <c r="A109" s="5" t="s">
        <v>54</v>
      </c>
    </row>
    <row r="110" spans="1:1" x14ac:dyDescent="0.25">
      <c r="A110" s="8" t="s">
        <v>55</v>
      </c>
    </row>
    <row r="111" spans="1:1" x14ac:dyDescent="0.25">
      <c r="A111" s="8" t="s">
        <v>164</v>
      </c>
    </row>
    <row r="112" spans="1:1" x14ac:dyDescent="0.25">
      <c r="A112" s="4">
        <v>458</v>
      </c>
    </row>
    <row r="113" spans="1:1" x14ac:dyDescent="0.25">
      <c r="A113" s="5" t="s">
        <v>58</v>
      </c>
    </row>
    <row r="114" spans="1:1" x14ac:dyDescent="0.25">
      <c r="A114" s="8" t="s">
        <v>59</v>
      </c>
    </row>
    <row r="115" spans="1:1" x14ac:dyDescent="0.25">
      <c r="A115" s="8" t="s">
        <v>103</v>
      </c>
    </row>
    <row r="116" spans="1:1" x14ac:dyDescent="0.25">
      <c r="A116" s="4">
        <v>450</v>
      </c>
    </row>
    <row r="117" spans="1:1" x14ac:dyDescent="0.25">
      <c r="A117" s="5" t="s">
        <v>62</v>
      </c>
    </row>
    <row r="118" spans="1:1" x14ac:dyDescent="0.25">
      <c r="A118" s="8" t="s">
        <v>89</v>
      </c>
    </row>
    <row r="119" spans="1:1" x14ac:dyDescent="0.25">
      <c r="A119" s="8" t="s">
        <v>171</v>
      </c>
    </row>
    <row r="120" spans="1:1" x14ac:dyDescent="0.25">
      <c r="A120" s="4">
        <v>439</v>
      </c>
    </row>
    <row r="121" spans="1:1" x14ac:dyDescent="0.25">
      <c r="A121" s="5" t="s">
        <v>62</v>
      </c>
    </row>
    <row r="122" spans="1:1" x14ac:dyDescent="0.25">
      <c r="A122" s="8" t="s">
        <v>63</v>
      </c>
    </row>
    <row r="123" spans="1:1" x14ac:dyDescent="0.25">
      <c r="A123" s="8" t="s">
        <v>142</v>
      </c>
    </row>
    <row r="124" spans="1:1" x14ac:dyDescent="0.25">
      <c r="A124" s="4">
        <v>429</v>
      </c>
    </row>
    <row r="125" spans="1:1" x14ac:dyDescent="0.25">
      <c r="A125" s="5" t="s">
        <v>60</v>
      </c>
    </row>
    <row r="126" spans="1:1" x14ac:dyDescent="0.25">
      <c r="A126" s="8" t="s">
        <v>61</v>
      </c>
    </row>
    <row r="127" spans="1:1" x14ac:dyDescent="0.25">
      <c r="A127" s="8" t="s">
        <v>88</v>
      </c>
    </row>
    <row r="128" spans="1:1" x14ac:dyDescent="0.25">
      <c r="A128" s="4">
        <v>427</v>
      </c>
    </row>
    <row r="129" spans="1:1" x14ac:dyDescent="0.25">
      <c r="A129" s="5" t="s">
        <v>50</v>
      </c>
    </row>
    <row r="130" spans="1:1" x14ac:dyDescent="0.25">
      <c r="A130" s="8" t="s">
        <v>64</v>
      </c>
    </row>
    <row r="131" spans="1:1" x14ac:dyDescent="0.25">
      <c r="A131" s="8" t="s">
        <v>90</v>
      </c>
    </row>
    <row r="132" spans="1:1" x14ac:dyDescent="0.25">
      <c r="A132" s="4">
        <v>407</v>
      </c>
    </row>
    <row r="133" spans="1:1" x14ac:dyDescent="0.25">
      <c r="A133" s="5" t="s">
        <v>33</v>
      </c>
    </row>
    <row r="134" spans="1:1" x14ac:dyDescent="0.25">
      <c r="A134" s="8" t="s">
        <v>53</v>
      </c>
    </row>
    <row r="135" spans="1:1" x14ac:dyDescent="0.25">
      <c r="A135" s="8" t="s">
        <v>122</v>
      </c>
    </row>
    <row r="136" spans="1:1" x14ac:dyDescent="0.25">
      <c r="A136" s="4">
        <v>402</v>
      </c>
    </row>
    <row r="137" spans="1:1" x14ac:dyDescent="0.25">
      <c r="A137" s="5" t="s">
        <v>157</v>
      </c>
    </row>
    <row r="138" spans="1:1" x14ac:dyDescent="0.25">
      <c r="A138" s="8" t="s">
        <v>158</v>
      </c>
    </row>
    <row r="139" spans="1:1" x14ac:dyDescent="0.25">
      <c r="A139" s="8" t="s">
        <v>169</v>
      </c>
    </row>
    <row r="140" spans="1:1" x14ac:dyDescent="0.25">
      <c r="A140" s="4">
        <v>392</v>
      </c>
    </row>
    <row r="141" spans="1:1" x14ac:dyDescent="0.25">
      <c r="A141" s="5" t="s">
        <v>160</v>
      </c>
    </row>
    <row r="142" spans="1:1" x14ac:dyDescent="0.25">
      <c r="A142" s="8" t="s">
        <v>161</v>
      </c>
    </row>
    <row r="143" spans="1:1" x14ac:dyDescent="0.25">
      <c r="A143" s="8" t="s">
        <v>162</v>
      </c>
    </row>
    <row r="144" spans="1:1" x14ac:dyDescent="0.25">
      <c r="A144" s="4">
        <v>371</v>
      </c>
    </row>
    <row r="145" spans="1:1" x14ac:dyDescent="0.25">
      <c r="A145" s="5" t="s">
        <v>50</v>
      </c>
    </row>
    <row r="146" spans="1:1" x14ac:dyDescent="0.25">
      <c r="A146" s="8" t="s">
        <v>51</v>
      </c>
    </row>
    <row r="147" spans="1:1" x14ac:dyDescent="0.25">
      <c r="A147" s="8" t="s">
        <v>117</v>
      </c>
    </row>
    <row r="148" spans="1:1" x14ac:dyDescent="0.25">
      <c r="A148" s="4">
        <v>360</v>
      </c>
    </row>
    <row r="149" spans="1:1" x14ac:dyDescent="0.25">
      <c r="A149" s="5" t="s">
        <v>33</v>
      </c>
    </row>
    <row r="150" spans="1:1" x14ac:dyDescent="0.25">
      <c r="A150" s="8" t="s">
        <v>34</v>
      </c>
    </row>
    <row r="151" spans="1:1" x14ac:dyDescent="0.25">
      <c r="A151" s="8" t="s">
        <v>114</v>
      </c>
    </row>
    <row r="152" spans="1:1" x14ac:dyDescent="0.25">
      <c r="A152" s="4">
        <v>357</v>
      </c>
    </row>
    <row r="153" spans="1:1" x14ac:dyDescent="0.25">
      <c r="A153" s="5" t="s">
        <v>37</v>
      </c>
    </row>
    <row r="154" spans="1:1" x14ac:dyDescent="0.25">
      <c r="A154" s="8" t="s">
        <v>38</v>
      </c>
    </row>
    <row r="155" spans="1:1" x14ac:dyDescent="0.25">
      <c r="A155" s="8" t="s">
        <v>145</v>
      </c>
    </row>
    <row r="156" spans="1:1" x14ac:dyDescent="0.25">
      <c r="A156" s="8" t="s">
        <v>39</v>
      </c>
    </row>
    <row r="157" spans="1:1" x14ac:dyDescent="0.25">
      <c r="A157" s="8" t="s">
        <v>144</v>
      </c>
    </row>
    <row r="158" spans="1:1" x14ac:dyDescent="0.25">
      <c r="A158" s="4">
        <v>354</v>
      </c>
    </row>
    <row r="159" spans="1:1" x14ac:dyDescent="0.25">
      <c r="A159" s="5" t="s">
        <v>45</v>
      </c>
    </row>
    <row r="160" spans="1:1" x14ac:dyDescent="0.25">
      <c r="A160" s="8" t="s">
        <v>75</v>
      </c>
    </row>
    <row r="161" spans="1:1" x14ac:dyDescent="0.25">
      <c r="A161" s="5" t="s">
        <v>20</v>
      </c>
    </row>
    <row r="162" spans="1:1" x14ac:dyDescent="0.25">
      <c r="A162" s="8" t="s">
        <v>21</v>
      </c>
    </row>
    <row r="163" spans="1:1" x14ac:dyDescent="0.25">
      <c r="A163" s="8" t="s">
        <v>40</v>
      </c>
    </row>
    <row r="164" spans="1:1" x14ac:dyDescent="0.25">
      <c r="A164" s="8" t="s">
        <v>73</v>
      </c>
    </row>
    <row r="165" spans="1:1" x14ac:dyDescent="0.25">
      <c r="A165" s="4">
        <v>351</v>
      </c>
    </row>
    <row r="166" spans="1:1" x14ac:dyDescent="0.25">
      <c r="A166" s="5" t="s">
        <v>16</v>
      </c>
    </row>
    <row r="167" spans="1:1" x14ac:dyDescent="0.25">
      <c r="A167" s="8" t="s">
        <v>30</v>
      </c>
    </row>
    <row r="168" spans="1:1" x14ac:dyDescent="0.25">
      <c r="A168" s="8" t="s">
        <v>66</v>
      </c>
    </row>
    <row r="169" spans="1:1" x14ac:dyDescent="0.25">
      <c r="A169" s="5" t="s">
        <v>47</v>
      </c>
    </row>
    <row r="170" spans="1:1" x14ac:dyDescent="0.25">
      <c r="A170" s="8" t="s">
        <v>48</v>
      </c>
    </row>
    <row r="171" spans="1:1" x14ac:dyDescent="0.25">
      <c r="A171" s="8" t="s">
        <v>49</v>
      </c>
    </row>
    <row r="172" spans="1:1" x14ac:dyDescent="0.25">
      <c r="A172" s="4">
        <v>321</v>
      </c>
    </row>
    <row r="173" spans="1:1" x14ac:dyDescent="0.25">
      <c r="A173" s="5" t="s">
        <v>129</v>
      </c>
    </row>
    <row r="174" spans="1:1" x14ac:dyDescent="0.25">
      <c r="A174" s="8" t="s">
        <v>132</v>
      </c>
    </row>
    <row r="175" spans="1:1" x14ac:dyDescent="0.25">
      <c r="A175" s="8" t="s">
        <v>130</v>
      </c>
    </row>
    <row r="176" spans="1:1" x14ac:dyDescent="0.25">
      <c r="A176" s="4">
        <v>297</v>
      </c>
    </row>
    <row r="177" spans="1:1" x14ac:dyDescent="0.25">
      <c r="A177" s="5" t="s">
        <v>33</v>
      </c>
    </row>
    <row r="178" spans="1:1" x14ac:dyDescent="0.25">
      <c r="A178" s="8" t="s">
        <v>87</v>
      </c>
    </row>
    <row r="179" spans="1:1" x14ac:dyDescent="0.25">
      <c r="A179" s="8" t="s">
        <v>135</v>
      </c>
    </row>
    <row r="180" spans="1:1" x14ac:dyDescent="0.25">
      <c r="A180" s="4">
        <v>292</v>
      </c>
    </row>
    <row r="181" spans="1:1" x14ac:dyDescent="0.25">
      <c r="A181" s="5" t="s">
        <v>123</v>
      </c>
    </row>
    <row r="182" spans="1:1" x14ac:dyDescent="0.25">
      <c r="A182" s="8" t="s">
        <v>126</v>
      </c>
    </row>
    <row r="183" spans="1:1" x14ac:dyDescent="0.25">
      <c r="A183" s="8" t="s">
        <v>124</v>
      </c>
    </row>
    <row r="184" spans="1:1" x14ac:dyDescent="0.25">
      <c r="A184" s="8" t="s">
        <v>125</v>
      </c>
    </row>
    <row r="185" spans="1:1" x14ac:dyDescent="0.25">
      <c r="A185" s="8" t="s">
        <v>127</v>
      </c>
    </row>
    <row r="186" spans="1:1" x14ac:dyDescent="0.25">
      <c r="A186" s="8" t="s">
        <v>128</v>
      </c>
    </row>
    <row r="187" spans="1:1" x14ac:dyDescent="0.25">
      <c r="A187" s="4">
        <v>274</v>
      </c>
    </row>
    <row r="188" spans="1:1" x14ac:dyDescent="0.25">
      <c r="A188" s="5" t="s">
        <v>104</v>
      </c>
    </row>
    <row r="189" spans="1:1" x14ac:dyDescent="0.25">
      <c r="A189" s="8" t="s">
        <v>106</v>
      </c>
    </row>
    <row r="190" spans="1:1" x14ac:dyDescent="0.25">
      <c r="A190" s="8" t="s">
        <v>105</v>
      </c>
    </row>
    <row r="191" spans="1:1" x14ac:dyDescent="0.25">
      <c r="A191" s="8" t="s">
        <v>107</v>
      </c>
    </row>
    <row r="192" spans="1:1" x14ac:dyDescent="0.25">
      <c r="A192" s="8" t="s">
        <v>110</v>
      </c>
    </row>
    <row r="193" spans="1:1" x14ac:dyDescent="0.25">
      <c r="A193" s="8" t="s">
        <v>108</v>
      </c>
    </row>
    <row r="194" spans="1:1" x14ac:dyDescent="0.25">
      <c r="A194" s="8" t="s">
        <v>109</v>
      </c>
    </row>
    <row r="195" spans="1:1" x14ac:dyDescent="0.25">
      <c r="A195" s="4">
        <v>269</v>
      </c>
    </row>
    <row r="196" spans="1:1" x14ac:dyDescent="0.25">
      <c r="A196" s="5" t="s">
        <v>56</v>
      </c>
    </row>
    <row r="197" spans="1:1" x14ac:dyDescent="0.25">
      <c r="A197" s="8" t="s">
        <v>57</v>
      </c>
    </row>
    <row r="198" spans="1:1" x14ac:dyDescent="0.25">
      <c r="A198" s="8" t="s">
        <v>131</v>
      </c>
    </row>
    <row r="199" spans="1:1" x14ac:dyDescent="0.25">
      <c r="A199" s="4">
        <v>260</v>
      </c>
    </row>
    <row r="200" spans="1:1" x14ac:dyDescent="0.25">
      <c r="A200" s="5" t="s">
        <v>45</v>
      </c>
    </row>
    <row r="201" spans="1:1" x14ac:dyDescent="0.25">
      <c r="A201" s="8" t="s">
        <v>118</v>
      </c>
    </row>
    <row r="202" spans="1:1" x14ac:dyDescent="0.25">
      <c r="A202" s="8" t="s">
        <v>163</v>
      </c>
    </row>
    <row r="203" spans="1:1" x14ac:dyDescent="0.25">
      <c r="A203" s="4">
        <v>255</v>
      </c>
    </row>
    <row r="204" spans="1:1" x14ac:dyDescent="0.25">
      <c r="A204" s="5" t="s">
        <v>62</v>
      </c>
    </row>
    <row r="205" spans="1:1" x14ac:dyDescent="0.25">
      <c r="A205" s="8" t="s">
        <v>98</v>
      </c>
    </row>
    <row r="206" spans="1:1" x14ac:dyDescent="0.25">
      <c r="A206" s="8" t="s">
        <v>96</v>
      </c>
    </row>
    <row r="207" spans="1:1" x14ac:dyDescent="0.25">
      <c r="A207" s="8" t="s">
        <v>99</v>
      </c>
    </row>
    <row r="208" spans="1:1" x14ac:dyDescent="0.25">
      <c r="A208" s="8" t="s">
        <v>97</v>
      </c>
    </row>
    <row r="209" spans="1:1" x14ac:dyDescent="0.25">
      <c r="A209" s="4">
        <v>253</v>
      </c>
    </row>
    <row r="210" spans="1:1" x14ac:dyDescent="0.25">
      <c r="A210" s="5" t="s">
        <v>12</v>
      </c>
    </row>
    <row r="211" spans="1:1" x14ac:dyDescent="0.25">
      <c r="A211" s="8" t="s">
        <v>13</v>
      </c>
    </row>
    <row r="212" spans="1:1" x14ac:dyDescent="0.25">
      <c r="A212" s="4">
        <v>216</v>
      </c>
    </row>
    <row r="213" spans="1:1" x14ac:dyDescent="0.25">
      <c r="A213" s="5" t="s">
        <v>14</v>
      </c>
    </row>
    <row r="214" spans="1:1" x14ac:dyDescent="0.25">
      <c r="A214" s="8" t="s">
        <v>15</v>
      </c>
    </row>
    <row r="215" spans="1:1" x14ac:dyDescent="0.25">
      <c r="A215" s="5" t="s">
        <v>157</v>
      </c>
    </row>
    <row r="216" spans="1:1" x14ac:dyDescent="0.25">
      <c r="A216" s="8" t="s">
        <v>159</v>
      </c>
    </row>
    <row r="217" spans="1:1" x14ac:dyDescent="0.25">
      <c r="A217" s="5" t="s">
        <v>133</v>
      </c>
    </row>
    <row r="218" spans="1:1" x14ac:dyDescent="0.25">
      <c r="A218" s="8" t="s">
        <v>134</v>
      </c>
    </row>
    <row r="219" spans="1:1" x14ac:dyDescent="0.25">
      <c r="A219" s="4">
        <v>55</v>
      </c>
    </row>
    <row r="220" spans="1:1" x14ac:dyDescent="0.25">
      <c r="A220" s="5" t="s">
        <v>136</v>
      </c>
    </row>
    <row r="221" spans="1:1" x14ac:dyDescent="0.25">
      <c r="A221" s="8" t="s">
        <v>166</v>
      </c>
    </row>
    <row r="222" spans="1:1" x14ac:dyDescent="0.25">
      <c r="A222" s="8" t="s">
        <v>167</v>
      </c>
    </row>
    <row r="223" spans="1:1" x14ac:dyDescent="0.25">
      <c r="A223" s="8" t="s">
        <v>168</v>
      </c>
    </row>
    <row r="224" spans="1:1" x14ac:dyDescent="0.25">
      <c r="A224" s="5" t="s">
        <v>45</v>
      </c>
    </row>
    <row r="225" spans="1:1" x14ac:dyDescent="0.25">
      <c r="A225" s="8" t="s">
        <v>52</v>
      </c>
    </row>
    <row r="226" spans="1:1" x14ac:dyDescent="0.25">
      <c r="A226" s="8" t="s">
        <v>148</v>
      </c>
    </row>
    <row r="227" spans="1:1" x14ac:dyDescent="0.25">
      <c r="A227" s="4">
        <v>17</v>
      </c>
    </row>
    <row r="228" spans="1:1" x14ac:dyDescent="0.25">
      <c r="A228" s="5" t="s">
        <v>136</v>
      </c>
    </row>
    <row r="229" spans="1:1" x14ac:dyDescent="0.25">
      <c r="A229" s="8" t="s">
        <v>150</v>
      </c>
    </row>
    <row r="230" spans="1:1" x14ac:dyDescent="0.25">
      <c r="A230" s="8" t="s">
        <v>149</v>
      </c>
    </row>
    <row r="231" spans="1:1" x14ac:dyDescent="0.25">
      <c r="A231" s="8" t="s">
        <v>151</v>
      </c>
    </row>
    <row r="232" spans="1:1" x14ac:dyDescent="0.25">
      <c r="A232" s="8" t="s">
        <v>152</v>
      </c>
    </row>
    <row r="233" spans="1:1" x14ac:dyDescent="0.25">
      <c r="A233" s="8" t="s">
        <v>155</v>
      </c>
    </row>
    <row r="234" spans="1:1" x14ac:dyDescent="0.25">
      <c r="A234" s="8" t="s">
        <v>156</v>
      </c>
    </row>
    <row r="235" spans="1:1" x14ac:dyDescent="0.25">
      <c r="A235" s="8" t="s">
        <v>153</v>
      </c>
    </row>
    <row r="236" spans="1:1" x14ac:dyDescent="0.25">
      <c r="A236" s="8" t="s">
        <v>154</v>
      </c>
    </row>
    <row r="237" spans="1:1" x14ac:dyDescent="0.25">
      <c r="A237" s="4">
        <v>2</v>
      </c>
    </row>
    <row r="238" spans="1:1" x14ac:dyDescent="0.25">
      <c r="A238" s="5" t="s">
        <v>172</v>
      </c>
    </row>
    <row r="239" spans="1:1" x14ac:dyDescent="0.25">
      <c r="A239" s="8" t="s">
        <v>173</v>
      </c>
    </row>
    <row r="240" spans="1:1" x14ac:dyDescent="0.25">
      <c r="A240" s="8" t="s">
        <v>174</v>
      </c>
    </row>
    <row r="241" spans="1:1" x14ac:dyDescent="0.25">
      <c r="A241" s="8" t="s">
        <v>175</v>
      </c>
    </row>
    <row r="242" spans="1:1" x14ac:dyDescent="0.25">
      <c r="A242" s="8" t="s">
        <v>176</v>
      </c>
    </row>
    <row r="243" spans="1:1" x14ac:dyDescent="0.25">
      <c r="A243" s="8" t="s">
        <v>177</v>
      </c>
    </row>
    <row r="244" spans="1:1" x14ac:dyDescent="0.25">
      <c r="A244" s="4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5286-A9D6-44D3-9ECE-1E9584EA9674}">
  <dimension ref="A1:U136"/>
  <sheetViews>
    <sheetView zoomScale="85" zoomScaleNormal="85" workbookViewId="0">
      <selection sqref="A1:G135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8.7109375" bestFit="1" customWidth="1"/>
    <col min="6" max="6" width="24.5703125" bestFit="1" customWidth="1"/>
    <col min="7" max="7" width="26.5703125" style="6" bestFit="1" customWidth="1"/>
    <col min="8" max="8" width="11.5703125" bestFit="1" customWidth="1"/>
    <col min="9" max="9" width="16.7109375" bestFit="1" customWidth="1"/>
    <col min="10" max="10" width="16.7109375" customWidth="1"/>
    <col min="11" max="11" width="20" bestFit="1" customWidth="1"/>
    <col min="12" max="12" width="14.42578125" bestFit="1" customWidth="1"/>
    <col min="13" max="13" width="10" bestFit="1" customWidth="1"/>
    <col min="14" max="14" width="12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235</v>
      </c>
      <c r="H1" t="s">
        <v>178</v>
      </c>
      <c r="I1" t="s">
        <v>179</v>
      </c>
      <c r="J1" t="s">
        <v>181</v>
      </c>
      <c r="K1" t="s">
        <v>182</v>
      </c>
      <c r="L1" t="s">
        <v>180</v>
      </c>
      <c r="M1" t="s">
        <v>228</v>
      </c>
      <c r="N1" t="s">
        <v>229</v>
      </c>
    </row>
    <row r="2" spans="1:21" x14ac:dyDescent="0.25">
      <c r="A2" t="s">
        <v>6</v>
      </c>
      <c r="B2">
        <v>2006</v>
      </c>
      <c r="C2">
        <v>85900</v>
      </c>
      <c r="D2" t="s">
        <v>7</v>
      </c>
      <c r="E2">
        <v>1200655</v>
      </c>
      <c r="F2" s="1">
        <v>42035</v>
      </c>
      <c r="G2" s="6">
        <f>_xlfn.DAYS($G$136,F2)</f>
        <v>701</v>
      </c>
      <c r="H2">
        <f>2017-B2</f>
        <v>11</v>
      </c>
      <c r="I2">
        <f>ROUNDDOWN(E2/100000,0)</f>
        <v>12</v>
      </c>
      <c r="J2">
        <f>H2*5%*C2</f>
        <v>47245.000000000007</v>
      </c>
      <c r="K2">
        <f>I2*2%*C2</f>
        <v>20616</v>
      </c>
      <c r="L2">
        <f>C2-(C2*(5%*H2)+C2*(I2*2%))</f>
        <v>18039</v>
      </c>
      <c r="M2" t="s">
        <v>183</v>
      </c>
      <c r="N2" t="s">
        <v>190</v>
      </c>
      <c r="U2" s="1"/>
    </row>
    <row r="3" spans="1:21" x14ac:dyDescent="0.25">
      <c r="A3" t="s">
        <v>6</v>
      </c>
      <c r="B3">
        <v>2006</v>
      </c>
      <c r="C3">
        <v>85900</v>
      </c>
      <c r="D3" t="s">
        <v>8</v>
      </c>
      <c r="E3">
        <v>1068570</v>
      </c>
      <c r="F3" s="1">
        <v>42029</v>
      </c>
      <c r="G3" s="6">
        <f t="shared" ref="G3:G66" si="0">_xlfn.DAYS($G$136,F3)</f>
        <v>707</v>
      </c>
      <c r="H3">
        <f t="shared" ref="H3:H66" si="1">2017-B3</f>
        <v>11</v>
      </c>
      <c r="I3">
        <f t="shared" ref="I3:I66" si="2">ROUNDDOWN(E3/100000,0)</f>
        <v>10</v>
      </c>
      <c r="J3">
        <f t="shared" ref="J3:J66" si="3">H3*5%*C3</f>
        <v>47245.000000000007</v>
      </c>
      <c r="K3">
        <f t="shared" ref="K3:K66" si="4">I3*2%*C3</f>
        <v>17180</v>
      </c>
      <c r="L3">
        <f>C3-(C3*(5%*H3)+C3*(I3*2%))</f>
        <v>21474.999999999993</v>
      </c>
      <c r="M3" t="s">
        <v>183</v>
      </c>
      <c r="N3" t="s">
        <v>190</v>
      </c>
      <c r="U3" s="1"/>
    </row>
    <row r="4" spans="1:21" x14ac:dyDescent="0.25">
      <c r="A4" t="s">
        <v>6</v>
      </c>
      <c r="B4">
        <v>2006</v>
      </c>
      <c r="C4">
        <v>85900</v>
      </c>
      <c r="D4" t="s">
        <v>9</v>
      </c>
      <c r="E4">
        <v>998704</v>
      </c>
      <c r="F4" s="1">
        <v>42028</v>
      </c>
      <c r="G4" s="6">
        <f t="shared" si="0"/>
        <v>708</v>
      </c>
      <c r="H4">
        <f t="shared" si="1"/>
        <v>11</v>
      </c>
      <c r="I4">
        <f t="shared" si="2"/>
        <v>9</v>
      </c>
      <c r="J4">
        <f t="shared" si="3"/>
        <v>47245.000000000007</v>
      </c>
      <c r="K4">
        <f t="shared" si="4"/>
        <v>15462</v>
      </c>
      <c r="L4">
        <f>C4-(C4*(5%*H4)+C4*(I4*2%))</f>
        <v>23192.999999999993</v>
      </c>
      <c r="M4" t="s">
        <v>183</v>
      </c>
      <c r="N4" t="s">
        <v>190</v>
      </c>
      <c r="U4" s="1"/>
    </row>
    <row r="5" spans="1:21" x14ac:dyDescent="0.25">
      <c r="A5" t="s">
        <v>6</v>
      </c>
      <c r="B5">
        <v>2006</v>
      </c>
      <c r="C5">
        <v>85900</v>
      </c>
      <c r="D5" t="s">
        <v>10</v>
      </c>
      <c r="E5">
        <v>936780</v>
      </c>
      <c r="F5" s="1">
        <v>42028</v>
      </c>
      <c r="G5" s="6">
        <f t="shared" si="0"/>
        <v>708</v>
      </c>
      <c r="H5">
        <f t="shared" si="1"/>
        <v>11</v>
      </c>
      <c r="I5">
        <f t="shared" si="2"/>
        <v>9</v>
      </c>
      <c r="J5">
        <f t="shared" si="3"/>
        <v>47245.000000000007</v>
      </c>
      <c r="K5">
        <f t="shared" si="4"/>
        <v>15462</v>
      </c>
      <c r="L5">
        <f>C5-(C5*(5%*H5)+C5*(I5*2%))</f>
        <v>23192.999999999993</v>
      </c>
      <c r="M5" t="s">
        <v>183</v>
      </c>
      <c r="N5" t="s">
        <v>190</v>
      </c>
      <c r="U5" s="1"/>
    </row>
    <row r="6" spans="1:21" x14ac:dyDescent="0.25">
      <c r="A6" t="s">
        <v>6</v>
      </c>
      <c r="B6">
        <v>2006</v>
      </c>
      <c r="C6">
        <v>85900</v>
      </c>
      <c r="D6" t="s">
        <v>11</v>
      </c>
      <c r="E6">
        <v>870233</v>
      </c>
      <c r="F6" s="1">
        <v>42034</v>
      </c>
      <c r="G6" s="6">
        <f t="shared" si="0"/>
        <v>702</v>
      </c>
      <c r="H6">
        <f t="shared" si="1"/>
        <v>11</v>
      </c>
      <c r="I6">
        <f t="shared" si="2"/>
        <v>8</v>
      </c>
      <c r="J6">
        <f t="shared" si="3"/>
        <v>47245.000000000007</v>
      </c>
      <c r="K6">
        <f t="shared" si="4"/>
        <v>13744</v>
      </c>
      <c r="L6">
        <f>C6-(C6*(5%*H6)+C6*(I6*2%))</f>
        <v>24910.999999999993</v>
      </c>
      <c r="M6" t="s">
        <v>183</v>
      </c>
      <c r="N6" t="s">
        <v>190</v>
      </c>
      <c r="U6" s="1"/>
    </row>
    <row r="7" spans="1:21" x14ac:dyDescent="0.25">
      <c r="A7" t="s">
        <v>12</v>
      </c>
      <c r="B7">
        <v>2007</v>
      </c>
      <c r="C7">
        <v>205000</v>
      </c>
      <c r="D7" t="s">
        <v>13</v>
      </c>
      <c r="E7">
        <v>1260000</v>
      </c>
      <c r="F7" s="1">
        <v>42483</v>
      </c>
      <c r="G7" s="6">
        <f t="shared" si="0"/>
        <v>253</v>
      </c>
      <c r="H7">
        <f t="shared" si="1"/>
        <v>10</v>
      </c>
      <c r="I7">
        <f t="shared" si="2"/>
        <v>12</v>
      </c>
      <c r="J7">
        <f t="shared" si="3"/>
        <v>102500</v>
      </c>
      <c r="K7">
        <f t="shared" si="4"/>
        <v>49200</v>
      </c>
      <c r="L7">
        <f>C7-(C7*(5%*H7)+C7*(I7*2%))</f>
        <v>53300</v>
      </c>
      <c r="M7" t="s">
        <v>184</v>
      </c>
      <c r="N7" t="s">
        <v>191</v>
      </c>
      <c r="U7" s="1"/>
    </row>
    <row r="8" spans="1:21" x14ac:dyDescent="0.25">
      <c r="A8" t="s">
        <v>14</v>
      </c>
      <c r="B8">
        <v>2007</v>
      </c>
      <c r="C8">
        <v>198000</v>
      </c>
      <c r="D8" t="s">
        <v>15</v>
      </c>
      <c r="E8">
        <v>890200</v>
      </c>
      <c r="F8" s="1">
        <v>42520</v>
      </c>
      <c r="G8" s="6">
        <f t="shared" si="0"/>
        <v>216</v>
      </c>
      <c r="H8">
        <f t="shared" si="1"/>
        <v>10</v>
      </c>
      <c r="I8">
        <f t="shared" si="2"/>
        <v>8</v>
      </c>
      <c r="J8">
        <f t="shared" si="3"/>
        <v>99000</v>
      </c>
      <c r="K8">
        <f t="shared" si="4"/>
        <v>31680</v>
      </c>
      <c r="L8">
        <f>C8-(C8*(5%*H8)+C8*(I8*2%))</f>
        <v>67320</v>
      </c>
      <c r="M8" t="s">
        <v>185</v>
      </c>
      <c r="N8" t="s">
        <v>192</v>
      </c>
      <c r="U8" s="1"/>
    </row>
    <row r="9" spans="1:21" x14ac:dyDescent="0.25">
      <c r="A9" t="s">
        <v>16</v>
      </c>
      <c r="B9">
        <v>2008</v>
      </c>
      <c r="C9">
        <v>49411</v>
      </c>
      <c r="D9" t="s">
        <v>17</v>
      </c>
      <c r="E9">
        <v>186000</v>
      </c>
      <c r="F9" s="1">
        <v>42210</v>
      </c>
      <c r="G9" s="6">
        <f t="shared" si="0"/>
        <v>526</v>
      </c>
      <c r="H9">
        <f t="shared" si="1"/>
        <v>9</v>
      </c>
      <c r="I9">
        <f t="shared" si="2"/>
        <v>1</v>
      </c>
      <c r="J9">
        <f t="shared" si="3"/>
        <v>22234.95</v>
      </c>
      <c r="K9">
        <f t="shared" si="4"/>
        <v>988.22</v>
      </c>
      <c r="L9">
        <f>C9-(C9*(5%*H9)+C9*(I9*2%))</f>
        <v>26187.829999999998</v>
      </c>
      <c r="M9" t="s">
        <v>186</v>
      </c>
      <c r="N9" t="s">
        <v>193</v>
      </c>
      <c r="U9" s="1"/>
    </row>
    <row r="10" spans="1:21" x14ac:dyDescent="0.25">
      <c r="A10" t="s">
        <v>18</v>
      </c>
      <c r="B10">
        <v>2008</v>
      </c>
      <c r="C10">
        <v>58000</v>
      </c>
      <c r="D10" t="s">
        <v>19</v>
      </c>
      <c r="E10">
        <v>306000</v>
      </c>
      <c r="F10" s="1">
        <v>42271</v>
      </c>
      <c r="G10" s="6">
        <f t="shared" si="0"/>
        <v>465</v>
      </c>
      <c r="H10">
        <f t="shared" si="1"/>
        <v>9</v>
      </c>
      <c r="I10">
        <f t="shared" si="2"/>
        <v>3</v>
      </c>
      <c r="J10">
        <f t="shared" si="3"/>
        <v>26100</v>
      </c>
      <c r="K10">
        <f t="shared" si="4"/>
        <v>3480</v>
      </c>
      <c r="L10">
        <f>C10-(C10*(5%*H10)+C10*(I10*2%))</f>
        <v>28420</v>
      </c>
      <c r="M10" t="s">
        <v>186</v>
      </c>
      <c r="N10" t="s">
        <v>194</v>
      </c>
      <c r="U10" s="1"/>
    </row>
    <row r="11" spans="1:21" x14ac:dyDescent="0.25">
      <c r="A11" t="s">
        <v>20</v>
      </c>
      <c r="B11">
        <v>2008</v>
      </c>
      <c r="C11">
        <v>84000</v>
      </c>
      <c r="D11" t="s">
        <v>21</v>
      </c>
      <c r="E11">
        <v>266000</v>
      </c>
      <c r="F11" s="1">
        <v>42382</v>
      </c>
      <c r="G11" s="6">
        <f t="shared" si="0"/>
        <v>354</v>
      </c>
      <c r="H11">
        <f t="shared" si="1"/>
        <v>9</v>
      </c>
      <c r="I11">
        <f t="shared" si="2"/>
        <v>2</v>
      </c>
      <c r="J11">
        <f t="shared" si="3"/>
        <v>37800</v>
      </c>
      <c r="K11">
        <f t="shared" si="4"/>
        <v>3360</v>
      </c>
      <c r="L11">
        <f>C11-(C11*(5%*H11)+C11*(I11*2%))</f>
        <v>42840</v>
      </c>
      <c r="M11" t="s">
        <v>186</v>
      </c>
      <c r="N11" t="s">
        <v>195</v>
      </c>
      <c r="U11" s="1"/>
    </row>
    <row r="12" spans="1:21" x14ac:dyDescent="0.25">
      <c r="A12" t="s">
        <v>22</v>
      </c>
      <c r="B12">
        <v>2008</v>
      </c>
      <c r="C12">
        <v>89000</v>
      </c>
      <c r="D12" t="s">
        <v>23</v>
      </c>
      <c r="E12">
        <v>305000</v>
      </c>
      <c r="F12" s="1">
        <v>42075</v>
      </c>
      <c r="G12" s="6">
        <f t="shared" si="0"/>
        <v>661</v>
      </c>
      <c r="H12">
        <f t="shared" si="1"/>
        <v>9</v>
      </c>
      <c r="I12">
        <f t="shared" si="2"/>
        <v>3</v>
      </c>
      <c r="J12" s="2">
        <f t="shared" si="3"/>
        <v>40050</v>
      </c>
      <c r="K12" s="2">
        <f t="shared" si="4"/>
        <v>5340</v>
      </c>
      <c r="L12" s="2">
        <f>C12-(C12*(5%*H12)+C12*(I12*2%))</f>
        <v>43610</v>
      </c>
      <c r="M12" t="s">
        <v>186</v>
      </c>
      <c r="N12" t="s">
        <v>196</v>
      </c>
      <c r="U12" s="1"/>
    </row>
    <row r="13" spans="1:21" x14ac:dyDescent="0.25">
      <c r="A13" t="s">
        <v>16</v>
      </c>
      <c r="B13">
        <v>2009</v>
      </c>
      <c r="C13">
        <v>48411</v>
      </c>
      <c r="D13" t="s">
        <v>24</v>
      </c>
      <c r="E13">
        <v>190000</v>
      </c>
      <c r="F13" s="1">
        <v>42210</v>
      </c>
      <c r="G13" s="6">
        <f t="shared" si="0"/>
        <v>526</v>
      </c>
      <c r="H13">
        <f t="shared" si="1"/>
        <v>8</v>
      </c>
      <c r="I13">
        <f t="shared" si="2"/>
        <v>1</v>
      </c>
      <c r="J13">
        <f t="shared" si="3"/>
        <v>19364.400000000001</v>
      </c>
      <c r="K13">
        <f t="shared" si="4"/>
        <v>968.22</v>
      </c>
      <c r="L13">
        <f>C13-(C13*(5%*H13)+C13*(I13*2%))</f>
        <v>28078.379999999997</v>
      </c>
      <c r="M13" t="s">
        <v>186</v>
      </c>
      <c r="N13" t="s">
        <v>193</v>
      </c>
      <c r="U13" s="1"/>
    </row>
    <row r="14" spans="1:21" x14ac:dyDescent="0.25">
      <c r="A14" t="s">
        <v>25</v>
      </c>
      <c r="B14">
        <v>2009</v>
      </c>
      <c r="C14">
        <v>68000</v>
      </c>
      <c r="D14" t="s">
        <v>26</v>
      </c>
      <c r="E14">
        <v>992600</v>
      </c>
      <c r="F14" s="1">
        <v>42157</v>
      </c>
      <c r="G14" s="6">
        <f t="shared" si="0"/>
        <v>579</v>
      </c>
      <c r="H14">
        <f t="shared" si="1"/>
        <v>8</v>
      </c>
      <c r="I14">
        <f t="shared" si="2"/>
        <v>9</v>
      </c>
      <c r="J14">
        <f t="shared" si="3"/>
        <v>27200</v>
      </c>
      <c r="K14">
        <f t="shared" si="4"/>
        <v>12240</v>
      </c>
      <c r="L14">
        <f>C14-(C14*(5%*H14)+C14*(I14*2%))</f>
        <v>28560</v>
      </c>
      <c r="M14" t="s">
        <v>183</v>
      </c>
      <c r="N14" t="s">
        <v>197</v>
      </c>
      <c r="U14" s="1"/>
    </row>
    <row r="15" spans="1:21" x14ac:dyDescent="0.25">
      <c r="A15" t="s">
        <v>16</v>
      </c>
      <c r="B15">
        <v>2009</v>
      </c>
      <c r="C15">
        <v>49411</v>
      </c>
      <c r="D15" t="s">
        <v>27</v>
      </c>
      <c r="E15">
        <v>186000</v>
      </c>
      <c r="F15" s="1">
        <v>42210</v>
      </c>
      <c r="G15" s="6">
        <f t="shared" si="0"/>
        <v>526</v>
      </c>
      <c r="H15">
        <f t="shared" si="1"/>
        <v>8</v>
      </c>
      <c r="I15">
        <f t="shared" si="2"/>
        <v>1</v>
      </c>
      <c r="J15">
        <f t="shared" si="3"/>
        <v>19764.400000000001</v>
      </c>
      <c r="K15">
        <f t="shared" si="4"/>
        <v>988.22</v>
      </c>
      <c r="L15">
        <f>C15-(C15*(5%*H15)+C15*(I15*2%))</f>
        <v>28658.379999999997</v>
      </c>
      <c r="M15" t="s">
        <v>186</v>
      </c>
      <c r="N15" t="s">
        <v>193</v>
      </c>
      <c r="U15" s="1"/>
    </row>
    <row r="16" spans="1:21" x14ac:dyDescent="0.25">
      <c r="A16" t="s">
        <v>28</v>
      </c>
      <c r="B16">
        <v>2009</v>
      </c>
      <c r="C16">
        <v>67900</v>
      </c>
      <c r="D16" t="s">
        <v>29</v>
      </c>
      <c r="E16">
        <v>850000</v>
      </c>
      <c r="F16" s="1">
        <v>42194</v>
      </c>
      <c r="G16" s="6">
        <f t="shared" si="0"/>
        <v>542</v>
      </c>
      <c r="H16">
        <f t="shared" si="1"/>
        <v>8</v>
      </c>
      <c r="I16">
        <f t="shared" si="2"/>
        <v>8</v>
      </c>
      <c r="J16">
        <f t="shared" si="3"/>
        <v>27160</v>
      </c>
      <c r="K16">
        <f t="shared" si="4"/>
        <v>10864</v>
      </c>
      <c r="L16">
        <f>C16-(C16*(5%*H16)+C16*(I16*2%))</f>
        <v>29876</v>
      </c>
      <c r="M16" t="s">
        <v>187</v>
      </c>
      <c r="N16" t="s">
        <v>198</v>
      </c>
      <c r="U16" s="1"/>
    </row>
    <row r="17" spans="1:21" x14ac:dyDescent="0.25">
      <c r="A17" t="s">
        <v>16</v>
      </c>
      <c r="B17">
        <v>2009</v>
      </c>
      <c r="C17">
        <v>65000</v>
      </c>
      <c r="D17" t="s">
        <v>30</v>
      </c>
      <c r="E17">
        <v>740000</v>
      </c>
      <c r="F17" s="1">
        <v>42385</v>
      </c>
      <c r="G17" s="6">
        <f t="shared" si="0"/>
        <v>351</v>
      </c>
      <c r="H17">
        <f t="shared" si="1"/>
        <v>8</v>
      </c>
      <c r="I17">
        <f t="shared" si="2"/>
        <v>7</v>
      </c>
      <c r="J17">
        <f t="shared" si="3"/>
        <v>26000</v>
      </c>
      <c r="K17">
        <f t="shared" si="4"/>
        <v>9100</v>
      </c>
      <c r="L17">
        <f>C17-(C17*(5%*H17)+C17*(I17*2%))</f>
        <v>29900</v>
      </c>
      <c r="M17" t="s">
        <v>186</v>
      </c>
      <c r="N17" t="s">
        <v>193</v>
      </c>
      <c r="U17" s="1"/>
    </row>
    <row r="18" spans="1:21" x14ac:dyDescent="0.25">
      <c r="A18" t="s">
        <v>28</v>
      </c>
      <c r="B18">
        <v>2009</v>
      </c>
      <c r="C18">
        <v>68900</v>
      </c>
      <c r="D18" t="s">
        <v>31</v>
      </c>
      <c r="E18">
        <v>846000</v>
      </c>
      <c r="F18" s="1">
        <v>42194</v>
      </c>
      <c r="G18" s="6">
        <f t="shared" si="0"/>
        <v>542</v>
      </c>
      <c r="H18">
        <f t="shared" si="1"/>
        <v>8</v>
      </c>
      <c r="I18">
        <f t="shared" si="2"/>
        <v>8</v>
      </c>
      <c r="J18">
        <f t="shared" si="3"/>
        <v>27560</v>
      </c>
      <c r="K18">
        <f t="shared" si="4"/>
        <v>11024</v>
      </c>
      <c r="L18">
        <f>C18-(C18*(5%*H18)+C18*(I18*2%))</f>
        <v>30316</v>
      </c>
      <c r="M18" t="s">
        <v>187</v>
      </c>
      <c r="N18" t="s">
        <v>198</v>
      </c>
      <c r="U18" s="1"/>
    </row>
    <row r="19" spans="1:21" x14ac:dyDescent="0.25">
      <c r="A19" t="s">
        <v>18</v>
      </c>
      <c r="B19">
        <v>2009</v>
      </c>
      <c r="C19">
        <v>59000</v>
      </c>
      <c r="D19" t="s">
        <v>32</v>
      </c>
      <c r="E19">
        <v>302000</v>
      </c>
      <c r="F19" s="1">
        <v>42271</v>
      </c>
      <c r="G19" s="6">
        <f t="shared" si="0"/>
        <v>465</v>
      </c>
      <c r="H19">
        <f t="shared" si="1"/>
        <v>8</v>
      </c>
      <c r="I19">
        <f t="shared" si="2"/>
        <v>3</v>
      </c>
      <c r="J19">
        <f t="shared" si="3"/>
        <v>23600</v>
      </c>
      <c r="K19">
        <f t="shared" si="4"/>
        <v>3540</v>
      </c>
      <c r="L19">
        <f>C19-(C19*(5%*H19)+C19*(I19*2%))</f>
        <v>31860</v>
      </c>
      <c r="M19" t="s">
        <v>186</v>
      </c>
      <c r="N19" t="s">
        <v>194</v>
      </c>
      <c r="U19" s="1"/>
    </row>
    <row r="20" spans="1:21" x14ac:dyDescent="0.25">
      <c r="A20" t="s">
        <v>33</v>
      </c>
      <c r="B20">
        <v>2009</v>
      </c>
      <c r="C20">
        <v>77000</v>
      </c>
      <c r="D20" t="s">
        <v>34</v>
      </c>
      <c r="E20">
        <v>846000</v>
      </c>
      <c r="F20" s="1">
        <v>42376</v>
      </c>
      <c r="G20" s="6">
        <f t="shared" si="0"/>
        <v>360</v>
      </c>
      <c r="H20">
        <f t="shared" si="1"/>
        <v>8</v>
      </c>
      <c r="I20">
        <f t="shared" si="2"/>
        <v>8</v>
      </c>
      <c r="J20">
        <f t="shared" si="3"/>
        <v>30800</v>
      </c>
      <c r="K20">
        <f t="shared" si="4"/>
        <v>12320</v>
      </c>
      <c r="L20">
        <f>C20-(C20*(5%*H20)+C20*(I20*2%))</f>
        <v>33880</v>
      </c>
      <c r="M20" t="s">
        <v>188</v>
      </c>
      <c r="N20" t="s">
        <v>199</v>
      </c>
      <c r="U20" s="1"/>
    </row>
    <row r="21" spans="1:21" x14ac:dyDescent="0.25">
      <c r="A21" t="s">
        <v>35</v>
      </c>
      <c r="B21">
        <v>2009</v>
      </c>
      <c r="C21">
        <v>85000</v>
      </c>
      <c r="D21" t="s">
        <v>36</v>
      </c>
      <c r="E21">
        <v>946000</v>
      </c>
      <c r="F21" s="1">
        <v>42014</v>
      </c>
      <c r="G21" s="6">
        <f t="shared" si="0"/>
        <v>722</v>
      </c>
      <c r="H21">
        <f t="shared" si="1"/>
        <v>8</v>
      </c>
      <c r="I21">
        <f t="shared" si="2"/>
        <v>9</v>
      </c>
      <c r="J21">
        <f t="shared" si="3"/>
        <v>34000</v>
      </c>
      <c r="K21">
        <f t="shared" si="4"/>
        <v>15300</v>
      </c>
      <c r="L21">
        <f>C21-(C21*(5%*H21)+C21*(I21*2%))</f>
        <v>35700</v>
      </c>
      <c r="M21" t="s">
        <v>184</v>
      </c>
      <c r="N21" t="s">
        <v>200</v>
      </c>
      <c r="U21" s="1"/>
    </row>
    <row r="22" spans="1:21" x14ac:dyDescent="0.25">
      <c r="A22" t="s">
        <v>37</v>
      </c>
      <c r="B22">
        <v>2009</v>
      </c>
      <c r="C22">
        <v>79000</v>
      </c>
      <c r="D22" t="s">
        <v>38</v>
      </c>
      <c r="E22">
        <v>390000</v>
      </c>
      <c r="F22" s="1">
        <v>42379</v>
      </c>
      <c r="G22" s="6">
        <f t="shared" si="0"/>
        <v>357</v>
      </c>
      <c r="H22">
        <f t="shared" si="1"/>
        <v>8</v>
      </c>
      <c r="I22">
        <f t="shared" si="2"/>
        <v>3</v>
      </c>
      <c r="J22">
        <f t="shared" si="3"/>
        <v>31600</v>
      </c>
      <c r="K22">
        <f t="shared" si="4"/>
        <v>4740</v>
      </c>
      <c r="L22">
        <f>C22-(C22*(5%*H22)+C22*(I22*2%))</f>
        <v>42660</v>
      </c>
      <c r="M22" t="s">
        <v>187</v>
      </c>
      <c r="N22" t="s">
        <v>201</v>
      </c>
      <c r="U22" s="1"/>
    </row>
    <row r="23" spans="1:21" x14ac:dyDescent="0.25">
      <c r="A23" t="s">
        <v>37</v>
      </c>
      <c r="B23">
        <v>2009</v>
      </c>
      <c r="C23">
        <v>79000</v>
      </c>
      <c r="D23" t="s">
        <v>39</v>
      </c>
      <c r="E23">
        <v>390000</v>
      </c>
      <c r="F23" s="1">
        <v>42379</v>
      </c>
      <c r="G23" s="6">
        <f t="shared" si="0"/>
        <v>357</v>
      </c>
      <c r="H23">
        <f t="shared" si="1"/>
        <v>8</v>
      </c>
      <c r="I23">
        <f t="shared" si="2"/>
        <v>3</v>
      </c>
      <c r="J23">
        <f t="shared" si="3"/>
        <v>31600</v>
      </c>
      <c r="K23">
        <f t="shared" si="4"/>
        <v>4740</v>
      </c>
      <c r="L23">
        <f>C23-(C23*(5%*H23)+C23*(I23*2%))</f>
        <v>42660</v>
      </c>
      <c r="M23" t="s">
        <v>187</v>
      </c>
      <c r="N23" t="s">
        <v>201</v>
      </c>
      <c r="U23" s="1"/>
    </row>
    <row r="24" spans="1:21" x14ac:dyDescent="0.25">
      <c r="A24" t="s">
        <v>20</v>
      </c>
      <c r="B24">
        <v>2009</v>
      </c>
      <c r="C24">
        <v>83000</v>
      </c>
      <c r="D24" t="s">
        <v>40</v>
      </c>
      <c r="E24">
        <v>270000</v>
      </c>
      <c r="F24" s="1">
        <v>42382</v>
      </c>
      <c r="G24" s="6">
        <f t="shared" si="0"/>
        <v>354</v>
      </c>
      <c r="H24">
        <f t="shared" si="1"/>
        <v>8</v>
      </c>
      <c r="I24">
        <f t="shared" si="2"/>
        <v>2</v>
      </c>
      <c r="J24">
        <f t="shared" si="3"/>
        <v>33200</v>
      </c>
      <c r="K24">
        <f t="shared" si="4"/>
        <v>3320</v>
      </c>
      <c r="L24">
        <f>C24-(C24*(5%*H24)+C24*(I24*2%))</f>
        <v>46480</v>
      </c>
      <c r="M24" t="s">
        <v>186</v>
      </c>
      <c r="N24" t="s">
        <v>195</v>
      </c>
      <c r="U24" s="1"/>
    </row>
    <row r="25" spans="1:21" x14ac:dyDescent="0.25">
      <c r="A25" t="s">
        <v>41</v>
      </c>
      <c r="B25">
        <v>2009</v>
      </c>
      <c r="C25">
        <v>86133</v>
      </c>
      <c r="D25" t="s">
        <v>42</v>
      </c>
      <c r="E25">
        <v>380000</v>
      </c>
      <c r="F25" s="1">
        <v>42208</v>
      </c>
      <c r="G25" s="6">
        <f t="shared" si="0"/>
        <v>528</v>
      </c>
      <c r="H25">
        <f t="shared" si="1"/>
        <v>8</v>
      </c>
      <c r="I25">
        <f t="shared" si="2"/>
        <v>3</v>
      </c>
      <c r="J25">
        <f t="shared" si="3"/>
        <v>34453.200000000004</v>
      </c>
      <c r="K25">
        <f t="shared" si="4"/>
        <v>5167.9799999999996</v>
      </c>
      <c r="L25">
        <f>C25-(C25*(5%*H25)+C25*(I25*2%))</f>
        <v>46511.819999999992</v>
      </c>
      <c r="M25" t="s">
        <v>183</v>
      </c>
      <c r="N25" t="s">
        <v>202</v>
      </c>
      <c r="U25" s="1"/>
    </row>
    <row r="26" spans="1:21" x14ac:dyDescent="0.25">
      <c r="A26" t="s">
        <v>22</v>
      </c>
      <c r="B26">
        <v>2009</v>
      </c>
      <c r="C26">
        <v>90000</v>
      </c>
      <c r="D26" t="s">
        <v>43</v>
      </c>
      <c r="E26">
        <v>301000</v>
      </c>
      <c r="F26" s="1">
        <v>42075</v>
      </c>
      <c r="G26" s="6">
        <f t="shared" si="0"/>
        <v>661</v>
      </c>
      <c r="H26">
        <f t="shared" si="1"/>
        <v>8</v>
      </c>
      <c r="I26">
        <f t="shared" si="2"/>
        <v>3</v>
      </c>
      <c r="J26">
        <f t="shared" si="3"/>
        <v>36000</v>
      </c>
      <c r="K26">
        <f t="shared" si="4"/>
        <v>5400</v>
      </c>
      <c r="L26">
        <f>C26-(C26*(5%*H26)+C26*(I26*2%))</f>
        <v>48600</v>
      </c>
      <c r="M26" t="s">
        <v>186</v>
      </c>
      <c r="N26" t="s">
        <v>196</v>
      </c>
      <c r="U26" s="1"/>
    </row>
    <row r="27" spans="1:21" x14ac:dyDescent="0.25">
      <c r="A27" t="s">
        <v>35</v>
      </c>
      <c r="B27">
        <v>2009</v>
      </c>
      <c r="C27">
        <v>91000</v>
      </c>
      <c r="D27" t="s">
        <v>44</v>
      </c>
      <c r="E27">
        <v>360000</v>
      </c>
      <c r="F27" s="1">
        <v>42174</v>
      </c>
      <c r="G27" s="6">
        <f t="shared" si="0"/>
        <v>562</v>
      </c>
      <c r="H27">
        <f t="shared" si="1"/>
        <v>8</v>
      </c>
      <c r="I27">
        <f t="shared" si="2"/>
        <v>3</v>
      </c>
      <c r="J27">
        <f t="shared" si="3"/>
        <v>36400</v>
      </c>
      <c r="K27">
        <f t="shared" si="4"/>
        <v>5460</v>
      </c>
      <c r="L27">
        <f>C27-(C27*(5%*H27)+C27*(I27*2%))</f>
        <v>49140</v>
      </c>
      <c r="M27" t="s">
        <v>184</v>
      </c>
      <c r="N27" t="s">
        <v>200</v>
      </c>
      <c r="U27" s="1"/>
    </row>
    <row r="28" spans="1:21" x14ac:dyDescent="0.25">
      <c r="A28" t="s">
        <v>45</v>
      </c>
      <c r="B28">
        <v>2009</v>
      </c>
      <c r="C28">
        <v>114400</v>
      </c>
      <c r="D28" t="s">
        <v>46</v>
      </c>
      <c r="E28">
        <v>226000</v>
      </c>
      <c r="F28" s="1">
        <v>42073</v>
      </c>
      <c r="G28" s="6">
        <f t="shared" si="0"/>
        <v>663</v>
      </c>
      <c r="H28">
        <f t="shared" si="1"/>
        <v>8</v>
      </c>
      <c r="I28">
        <f t="shared" si="2"/>
        <v>2</v>
      </c>
      <c r="J28">
        <f t="shared" si="3"/>
        <v>45760</v>
      </c>
      <c r="K28">
        <f t="shared" si="4"/>
        <v>4576</v>
      </c>
      <c r="L28">
        <f>C28-(C28*(5%*H28)+C28*(I28*2%))</f>
        <v>64064</v>
      </c>
      <c r="M28" t="s">
        <v>185</v>
      </c>
      <c r="N28" t="s">
        <v>203</v>
      </c>
      <c r="U28" s="1"/>
    </row>
    <row r="29" spans="1:21" x14ac:dyDescent="0.25">
      <c r="A29" t="s">
        <v>47</v>
      </c>
      <c r="B29">
        <v>2009</v>
      </c>
      <c r="C29">
        <v>134000</v>
      </c>
      <c r="D29" t="s">
        <v>48</v>
      </c>
      <c r="E29">
        <v>482000</v>
      </c>
      <c r="F29" s="1">
        <v>42385</v>
      </c>
      <c r="G29" s="6">
        <f t="shared" si="0"/>
        <v>351</v>
      </c>
      <c r="H29">
        <f t="shared" si="1"/>
        <v>8</v>
      </c>
      <c r="I29">
        <f t="shared" si="2"/>
        <v>4</v>
      </c>
      <c r="J29">
        <f t="shared" si="3"/>
        <v>53600</v>
      </c>
      <c r="K29">
        <f t="shared" si="4"/>
        <v>10720</v>
      </c>
      <c r="L29">
        <f>C29-(C29*(5%*H29)+C29*(I29*2%))</f>
        <v>69680</v>
      </c>
      <c r="M29" t="s">
        <v>186</v>
      </c>
      <c r="N29" t="s">
        <v>204</v>
      </c>
      <c r="U29" s="1"/>
    </row>
    <row r="30" spans="1:21" x14ac:dyDescent="0.25">
      <c r="A30" t="s">
        <v>47</v>
      </c>
      <c r="B30">
        <v>2009</v>
      </c>
      <c r="C30">
        <v>135000</v>
      </c>
      <c r="D30" t="s">
        <v>49</v>
      </c>
      <c r="E30">
        <v>478000</v>
      </c>
      <c r="F30" s="1">
        <v>42385</v>
      </c>
      <c r="G30" s="6">
        <f t="shared" si="0"/>
        <v>351</v>
      </c>
      <c r="H30">
        <f t="shared" si="1"/>
        <v>8</v>
      </c>
      <c r="I30">
        <f t="shared" si="2"/>
        <v>4</v>
      </c>
      <c r="J30">
        <f t="shared" si="3"/>
        <v>54000</v>
      </c>
      <c r="K30">
        <f t="shared" si="4"/>
        <v>10800</v>
      </c>
      <c r="L30">
        <f>C30-(C30*(5%*H30)+C30*(I30*2%))</f>
        <v>70200</v>
      </c>
      <c r="M30" t="s">
        <v>186</v>
      </c>
      <c r="N30" t="s">
        <v>204</v>
      </c>
      <c r="U30" s="1"/>
    </row>
    <row r="31" spans="1:21" x14ac:dyDescent="0.25">
      <c r="A31" t="s">
        <v>50</v>
      </c>
      <c r="B31">
        <v>2009</v>
      </c>
      <c r="C31">
        <v>131780</v>
      </c>
      <c r="D31" t="s">
        <v>51</v>
      </c>
      <c r="E31">
        <v>306000</v>
      </c>
      <c r="F31" s="1">
        <v>42365</v>
      </c>
      <c r="G31" s="6">
        <f t="shared" si="0"/>
        <v>371</v>
      </c>
      <c r="H31">
        <f t="shared" si="1"/>
        <v>8</v>
      </c>
      <c r="I31">
        <f t="shared" si="2"/>
        <v>3</v>
      </c>
      <c r="J31">
        <f t="shared" si="3"/>
        <v>52712</v>
      </c>
      <c r="K31">
        <f t="shared" si="4"/>
        <v>7906.7999999999993</v>
      </c>
      <c r="L31">
        <f>C31-(C31*(5%*H31)+C31*(I31*2%))</f>
        <v>71161.2</v>
      </c>
      <c r="M31" t="s">
        <v>189</v>
      </c>
      <c r="N31" t="s">
        <v>205</v>
      </c>
      <c r="U31" s="1"/>
    </row>
    <row r="32" spans="1:21" x14ac:dyDescent="0.25">
      <c r="A32" t="s">
        <v>45</v>
      </c>
      <c r="B32">
        <v>2009</v>
      </c>
      <c r="C32">
        <v>159000</v>
      </c>
      <c r="D32" t="s">
        <v>52</v>
      </c>
      <c r="E32">
        <v>403000</v>
      </c>
      <c r="F32" s="1">
        <v>42681</v>
      </c>
      <c r="G32" s="6">
        <f t="shared" si="0"/>
        <v>55</v>
      </c>
      <c r="H32">
        <f t="shared" si="1"/>
        <v>8</v>
      </c>
      <c r="I32">
        <f t="shared" si="2"/>
        <v>4</v>
      </c>
      <c r="J32">
        <f t="shared" si="3"/>
        <v>63600</v>
      </c>
      <c r="K32">
        <f t="shared" si="4"/>
        <v>12720</v>
      </c>
      <c r="L32">
        <f>C32-(C32*(5%*H32)+C32*(I32*2%))</f>
        <v>82680</v>
      </c>
      <c r="M32" t="s">
        <v>185</v>
      </c>
      <c r="N32" t="s">
        <v>203</v>
      </c>
      <c r="U32" s="1"/>
    </row>
    <row r="33" spans="1:21" x14ac:dyDescent="0.25">
      <c r="A33" t="s">
        <v>33</v>
      </c>
      <c r="B33">
        <v>2009</v>
      </c>
      <c r="C33">
        <v>162800</v>
      </c>
      <c r="D33" t="s">
        <v>53</v>
      </c>
      <c r="E33">
        <v>370000</v>
      </c>
      <c r="F33" s="1">
        <v>42329</v>
      </c>
      <c r="G33" s="6">
        <f t="shared" si="0"/>
        <v>407</v>
      </c>
      <c r="H33">
        <f t="shared" si="1"/>
        <v>8</v>
      </c>
      <c r="I33">
        <f t="shared" si="2"/>
        <v>3</v>
      </c>
      <c r="J33">
        <f t="shared" si="3"/>
        <v>65120</v>
      </c>
      <c r="K33">
        <f t="shared" si="4"/>
        <v>9768</v>
      </c>
      <c r="L33">
        <f>C33-(C33*(5%*H33)+C33*(I33*2%))</f>
        <v>87912</v>
      </c>
      <c r="M33" t="s">
        <v>188</v>
      </c>
      <c r="N33" t="s">
        <v>199</v>
      </c>
      <c r="U33" s="1"/>
    </row>
    <row r="34" spans="1:21" x14ac:dyDescent="0.25">
      <c r="A34" t="s">
        <v>54</v>
      </c>
      <c r="B34">
        <v>2009</v>
      </c>
      <c r="C34">
        <v>168800</v>
      </c>
      <c r="D34" t="s">
        <v>55</v>
      </c>
      <c r="E34">
        <v>186300</v>
      </c>
      <c r="F34" s="1">
        <v>42272</v>
      </c>
      <c r="G34" s="6">
        <f t="shared" si="0"/>
        <v>464</v>
      </c>
      <c r="H34">
        <f t="shared" si="1"/>
        <v>8</v>
      </c>
      <c r="I34">
        <f t="shared" si="2"/>
        <v>1</v>
      </c>
      <c r="J34">
        <f t="shared" si="3"/>
        <v>67520</v>
      </c>
      <c r="K34">
        <f t="shared" si="4"/>
        <v>3376</v>
      </c>
      <c r="L34">
        <f>C34-(C34*(5%*H34)+C34*(I34*2%))</f>
        <v>97904</v>
      </c>
      <c r="M34" t="s">
        <v>185</v>
      </c>
      <c r="N34" t="s">
        <v>206</v>
      </c>
      <c r="U34" s="1"/>
    </row>
    <row r="35" spans="1:21" x14ac:dyDescent="0.25">
      <c r="A35" t="s">
        <v>56</v>
      </c>
      <c r="B35">
        <v>2009</v>
      </c>
      <c r="C35">
        <v>195370</v>
      </c>
      <c r="D35" t="s">
        <v>57</v>
      </c>
      <c r="E35">
        <v>290000</v>
      </c>
      <c r="F35" s="1">
        <v>42467</v>
      </c>
      <c r="G35" s="6">
        <f t="shared" si="0"/>
        <v>269</v>
      </c>
      <c r="H35">
        <f t="shared" si="1"/>
        <v>8</v>
      </c>
      <c r="I35">
        <f t="shared" si="2"/>
        <v>2</v>
      </c>
      <c r="J35">
        <f t="shared" si="3"/>
        <v>78148</v>
      </c>
      <c r="K35">
        <f t="shared" si="4"/>
        <v>7814.8</v>
      </c>
      <c r="L35">
        <f>C35-(C35*(5%*H35)+C35*(I35*2%))</f>
        <v>109407.2</v>
      </c>
      <c r="M35" t="s">
        <v>185</v>
      </c>
      <c r="N35" t="s">
        <v>207</v>
      </c>
      <c r="U35" s="1"/>
    </row>
    <row r="36" spans="1:21" x14ac:dyDescent="0.25">
      <c r="A36" t="s">
        <v>58</v>
      </c>
      <c r="B36">
        <v>2009</v>
      </c>
      <c r="C36">
        <v>195340</v>
      </c>
      <c r="D36" t="s">
        <v>59</v>
      </c>
      <c r="E36">
        <v>190000</v>
      </c>
      <c r="F36" s="1">
        <v>42278</v>
      </c>
      <c r="G36" s="6">
        <f t="shared" si="0"/>
        <v>458</v>
      </c>
      <c r="H36">
        <f t="shared" si="1"/>
        <v>8</v>
      </c>
      <c r="I36">
        <f t="shared" si="2"/>
        <v>1</v>
      </c>
      <c r="J36">
        <f t="shared" si="3"/>
        <v>78136</v>
      </c>
      <c r="K36">
        <f t="shared" si="4"/>
        <v>3906.8</v>
      </c>
      <c r="L36">
        <f>C36-(C36*(5%*H36)+C36*(I36*2%))</f>
        <v>113297.2</v>
      </c>
      <c r="M36" t="s">
        <v>189</v>
      </c>
      <c r="N36" t="s">
        <v>208</v>
      </c>
      <c r="U36" s="1"/>
    </row>
    <row r="37" spans="1:21" x14ac:dyDescent="0.25">
      <c r="A37" t="s">
        <v>60</v>
      </c>
      <c r="B37">
        <v>2009</v>
      </c>
      <c r="C37">
        <v>230000</v>
      </c>
      <c r="D37" t="s">
        <v>61</v>
      </c>
      <c r="E37">
        <v>305000</v>
      </c>
      <c r="F37" s="1">
        <v>42307</v>
      </c>
      <c r="G37" s="6">
        <f t="shared" si="0"/>
        <v>429</v>
      </c>
      <c r="H37">
        <f t="shared" si="1"/>
        <v>8</v>
      </c>
      <c r="I37">
        <f t="shared" si="2"/>
        <v>3</v>
      </c>
      <c r="J37">
        <f t="shared" si="3"/>
        <v>92000</v>
      </c>
      <c r="K37">
        <f t="shared" si="4"/>
        <v>13800</v>
      </c>
      <c r="L37">
        <f>C37-(C37*(5%*H37)+C37*(I37*2%))</f>
        <v>124200</v>
      </c>
      <c r="M37" t="s">
        <v>184</v>
      </c>
      <c r="N37" t="s">
        <v>209</v>
      </c>
      <c r="U37" s="1"/>
    </row>
    <row r="38" spans="1:21" x14ac:dyDescent="0.25">
      <c r="A38" t="s">
        <v>62</v>
      </c>
      <c r="B38">
        <v>2009</v>
      </c>
      <c r="C38">
        <v>291000</v>
      </c>
      <c r="D38" t="s">
        <v>63</v>
      </c>
      <c r="E38">
        <v>166000</v>
      </c>
      <c r="F38" s="1">
        <v>42297</v>
      </c>
      <c r="G38" s="6">
        <f t="shared" si="0"/>
        <v>439</v>
      </c>
      <c r="H38">
        <f t="shared" si="1"/>
        <v>8</v>
      </c>
      <c r="I38">
        <f t="shared" si="2"/>
        <v>1</v>
      </c>
      <c r="J38">
        <f t="shared" si="3"/>
        <v>116400</v>
      </c>
      <c r="K38">
        <f t="shared" si="4"/>
        <v>5820</v>
      </c>
      <c r="L38">
        <f>C38-(C38*(5%*H38)+C38*(I38*2%))</f>
        <v>168780</v>
      </c>
      <c r="M38" t="s">
        <v>184</v>
      </c>
      <c r="N38" t="s">
        <v>210</v>
      </c>
      <c r="U38" s="1"/>
    </row>
    <row r="39" spans="1:21" x14ac:dyDescent="0.25">
      <c r="A39" s="2" t="s">
        <v>50</v>
      </c>
      <c r="B39">
        <v>2010</v>
      </c>
      <c r="C39">
        <v>37000</v>
      </c>
      <c r="D39" s="2" t="s">
        <v>64</v>
      </c>
      <c r="E39">
        <v>978000</v>
      </c>
      <c r="F39" s="1">
        <v>42309</v>
      </c>
      <c r="G39" s="6">
        <f t="shared" si="0"/>
        <v>427</v>
      </c>
      <c r="H39">
        <f t="shared" si="1"/>
        <v>7</v>
      </c>
      <c r="I39">
        <f t="shared" si="2"/>
        <v>9</v>
      </c>
      <c r="J39">
        <f t="shared" si="3"/>
        <v>12950.000000000002</v>
      </c>
      <c r="K39">
        <f t="shared" si="4"/>
        <v>6660</v>
      </c>
      <c r="L39">
        <f>C39-(C39*(5%*H39)+C39*(I39*2%))</f>
        <v>17390</v>
      </c>
      <c r="M39" s="2" t="s">
        <v>189</v>
      </c>
      <c r="N39" t="s">
        <v>205</v>
      </c>
      <c r="U39" s="1"/>
    </row>
    <row r="40" spans="1:21" x14ac:dyDescent="0.25">
      <c r="A40" t="s">
        <v>50</v>
      </c>
      <c r="B40">
        <v>2010</v>
      </c>
      <c r="C40">
        <v>40830</v>
      </c>
      <c r="D40" t="s">
        <v>65</v>
      </c>
      <c r="E40">
        <v>326000</v>
      </c>
      <c r="F40" s="1">
        <v>42062</v>
      </c>
      <c r="G40" s="6">
        <f t="shared" si="0"/>
        <v>674</v>
      </c>
      <c r="H40">
        <f t="shared" si="1"/>
        <v>7</v>
      </c>
      <c r="I40">
        <f t="shared" si="2"/>
        <v>3</v>
      </c>
      <c r="J40">
        <f t="shared" si="3"/>
        <v>14290.500000000002</v>
      </c>
      <c r="K40">
        <f t="shared" si="4"/>
        <v>2449.7999999999997</v>
      </c>
      <c r="L40">
        <f>C40-(C40*(5%*H40)+C40*(I40*2%))</f>
        <v>24089.699999999997</v>
      </c>
      <c r="M40" t="s">
        <v>189</v>
      </c>
      <c r="N40" t="s">
        <v>205</v>
      </c>
      <c r="U40" s="1"/>
    </row>
    <row r="41" spans="1:21" x14ac:dyDescent="0.25">
      <c r="A41" t="s">
        <v>16</v>
      </c>
      <c r="B41">
        <v>2010</v>
      </c>
      <c r="C41">
        <v>66000</v>
      </c>
      <c r="D41" t="s">
        <v>66</v>
      </c>
      <c r="E41">
        <v>736000</v>
      </c>
      <c r="F41" s="1">
        <v>42385</v>
      </c>
      <c r="G41" s="6">
        <f t="shared" si="0"/>
        <v>351</v>
      </c>
      <c r="H41">
        <f t="shared" si="1"/>
        <v>7</v>
      </c>
      <c r="I41">
        <f t="shared" si="2"/>
        <v>7</v>
      </c>
      <c r="J41">
        <f t="shared" si="3"/>
        <v>23100.000000000004</v>
      </c>
      <c r="K41">
        <f t="shared" si="4"/>
        <v>9240</v>
      </c>
      <c r="L41">
        <f>C41-(C41*(5%*H41)+C41*(I41*2%))</f>
        <v>33660</v>
      </c>
      <c r="M41" t="s">
        <v>186</v>
      </c>
      <c r="N41" t="s">
        <v>193</v>
      </c>
      <c r="U41" s="1"/>
    </row>
    <row r="42" spans="1:21" x14ac:dyDescent="0.25">
      <c r="A42" t="s">
        <v>67</v>
      </c>
      <c r="B42">
        <v>2010</v>
      </c>
      <c r="C42">
        <v>60000</v>
      </c>
      <c r="D42" t="s">
        <v>68</v>
      </c>
      <c r="E42">
        <v>99250</v>
      </c>
      <c r="F42" s="1">
        <v>42226</v>
      </c>
      <c r="G42" s="6">
        <f t="shared" si="0"/>
        <v>510</v>
      </c>
      <c r="H42">
        <f t="shared" si="1"/>
        <v>7</v>
      </c>
      <c r="I42">
        <f t="shared" si="2"/>
        <v>0</v>
      </c>
      <c r="J42">
        <f t="shared" si="3"/>
        <v>21000.000000000004</v>
      </c>
      <c r="K42">
        <f t="shared" si="4"/>
        <v>0</v>
      </c>
      <c r="L42">
        <f>C42-(C42*(5%*H42)+C42*(I42*2%))</f>
        <v>39000</v>
      </c>
      <c r="M42" t="s">
        <v>188</v>
      </c>
      <c r="N42" t="s">
        <v>211</v>
      </c>
      <c r="U42" s="1"/>
    </row>
    <row r="43" spans="1:21" x14ac:dyDescent="0.25">
      <c r="A43" t="s">
        <v>35</v>
      </c>
      <c r="B43">
        <v>2010</v>
      </c>
      <c r="C43">
        <v>84000</v>
      </c>
      <c r="D43" t="s">
        <v>69</v>
      </c>
      <c r="E43">
        <v>950000</v>
      </c>
      <c r="F43" s="1">
        <v>42029</v>
      </c>
      <c r="G43" s="6">
        <f t="shared" si="0"/>
        <v>707</v>
      </c>
      <c r="H43">
        <f t="shared" si="1"/>
        <v>7</v>
      </c>
      <c r="I43">
        <f t="shared" si="2"/>
        <v>9</v>
      </c>
      <c r="J43">
        <f t="shared" si="3"/>
        <v>29400.000000000004</v>
      </c>
      <c r="K43">
        <f t="shared" si="4"/>
        <v>15120</v>
      </c>
      <c r="L43">
        <f>C43-(C43*(5%*H43)+C43*(I43*2%))</f>
        <v>39480</v>
      </c>
      <c r="M43" t="s">
        <v>184</v>
      </c>
      <c r="N43" t="s">
        <v>200</v>
      </c>
      <c r="U43" s="1"/>
    </row>
    <row r="44" spans="1:21" x14ac:dyDescent="0.25">
      <c r="A44" t="s">
        <v>25</v>
      </c>
      <c r="B44">
        <v>2010</v>
      </c>
      <c r="C44">
        <v>67000</v>
      </c>
      <c r="D44" t="s">
        <v>70</v>
      </c>
      <c r="E44">
        <v>103260</v>
      </c>
      <c r="F44" s="1">
        <v>42157</v>
      </c>
      <c r="G44" s="6">
        <f t="shared" si="0"/>
        <v>579</v>
      </c>
      <c r="H44">
        <f t="shared" si="1"/>
        <v>7</v>
      </c>
      <c r="I44">
        <f t="shared" si="2"/>
        <v>1</v>
      </c>
      <c r="J44">
        <f t="shared" si="3"/>
        <v>23450.000000000004</v>
      </c>
      <c r="K44">
        <f t="shared" si="4"/>
        <v>1340</v>
      </c>
      <c r="L44">
        <f>C44-(C44*(5%*H44)+C44*(I44*2%))</f>
        <v>42210</v>
      </c>
      <c r="M44" t="s">
        <v>183</v>
      </c>
      <c r="N44" t="s">
        <v>197</v>
      </c>
      <c r="U44" s="1"/>
    </row>
    <row r="45" spans="1:21" x14ac:dyDescent="0.25">
      <c r="A45" t="s">
        <v>71</v>
      </c>
      <c r="B45">
        <v>2010</v>
      </c>
      <c r="C45">
        <v>75300</v>
      </c>
      <c r="D45" t="s">
        <v>72</v>
      </c>
      <c r="E45">
        <v>302000</v>
      </c>
      <c r="F45" s="1">
        <v>42174</v>
      </c>
      <c r="G45" s="6">
        <f t="shared" si="0"/>
        <v>562</v>
      </c>
      <c r="H45">
        <f t="shared" si="1"/>
        <v>7</v>
      </c>
      <c r="I45">
        <f t="shared" si="2"/>
        <v>3</v>
      </c>
      <c r="J45">
        <f t="shared" si="3"/>
        <v>26355.000000000004</v>
      </c>
      <c r="K45">
        <f t="shared" si="4"/>
        <v>4518</v>
      </c>
      <c r="L45">
        <f>C45-(C45*(5%*H45)+C45*(I45*2%))</f>
        <v>44427</v>
      </c>
      <c r="M45" t="s">
        <v>188</v>
      </c>
      <c r="N45" t="s">
        <v>212</v>
      </c>
      <c r="U45" s="1"/>
    </row>
    <row r="46" spans="1:21" x14ac:dyDescent="0.25">
      <c r="A46" t="s">
        <v>20</v>
      </c>
      <c r="B46">
        <v>2010</v>
      </c>
      <c r="C46">
        <v>84000</v>
      </c>
      <c r="D46" t="s">
        <v>73</v>
      </c>
      <c r="E46">
        <v>266000</v>
      </c>
      <c r="F46" s="1">
        <v>42382</v>
      </c>
      <c r="G46" s="6">
        <f t="shared" si="0"/>
        <v>354</v>
      </c>
      <c r="H46">
        <f t="shared" si="1"/>
        <v>7</v>
      </c>
      <c r="I46">
        <f t="shared" si="2"/>
        <v>2</v>
      </c>
      <c r="J46">
        <f t="shared" si="3"/>
        <v>29400.000000000004</v>
      </c>
      <c r="K46">
        <f t="shared" si="4"/>
        <v>3360</v>
      </c>
      <c r="L46">
        <f>C46-(C46*(5%*H46)+C46*(I46*2%))</f>
        <v>51240</v>
      </c>
      <c r="M46" t="s">
        <v>186</v>
      </c>
      <c r="N46" t="s">
        <v>195</v>
      </c>
      <c r="U46" s="1"/>
    </row>
    <row r="47" spans="1:21" x14ac:dyDescent="0.25">
      <c r="A47" t="s">
        <v>35</v>
      </c>
      <c r="B47">
        <v>2010</v>
      </c>
      <c r="C47">
        <v>92000</v>
      </c>
      <c r="D47" t="s">
        <v>74</v>
      </c>
      <c r="E47">
        <v>356000</v>
      </c>
      <c r="F47" s="1">
        <v>42174</v>
      </c>
      <c r="G47" s="6">
        <f t="shared" si="0"/>
        <v>562</v>
      </c>
      <c r="H47">
        <f t="shared" si="1"/>
        <v>7</v>
      </c>
      <c r="I47">
        <f t="shared" si="2"/>
        <v>3</v>
      </c>
      <c r="J47">
        <f t="shared" si="3"/>
        <v>32200.000000000004</v>
      </c>
      <c r="K47">
        <f t="shared" si="4"/>
        <v>5520</v>
      </c>
      <c r="L47">
        <f>C47-(C47*(5%*H47)+C47*(I47*2%))</f>
        <v>54280</v>
      </c>
      <c r="M47" t="s">
        <v>184</v>
      </c>
      <c r="N47" t="s">
        <v>200</v>
      </c>
      <c r="U47" s="1"/>
    </row>
    <row r="48" spans="1:21" x14ac:dyDescent="0.25">
      <c r="A48" t="s">
        <v>45</v>
      </c>
      <c r="B48">
        <v>2010</v>
      </c>
      <c r="C48">
        <v>89000</v>
      </c>
      <c r="D48" t="s">
        <v>75</v>
      </c>
      <c r="E48">
        <v>266000</v>
      </c>
      <c r="F48" s="1">
        <v>42382</v>
      </c>
      <c r="G48" s="6">
        <f t="shared" si="0"/>
        <v>354</v>
      </c>
      <c r="H48">
        <f t="shared" si="1"/>
        <v>7</v>
      </c>
      <c r="I48">
        <f t="shared" si="2"/>
        <v>2</v>
      </c>
      <c r="J48">
        <f t="shared" si="3"/>
        <v>31150.000000000004</v>
      </c>
      <c r="K48">
        <f t="shared" si="4"/>
        <v>3560</v>
      </c>
      <c r="L48">
        <f>C48-(C48*(5%*H48)+C48*(I48*2%))</f>
        <v>54290</v>
      </c>
      <c r="M48" t="s">
        <v>185</v>
      </c>
      <c r="N48" t="s">
        <v>203</v>
      </c>
      <c r="U48" s="1"/>
    </row>
    <row r="49" spans="1:21" x14ac:dyDescent="0.25">
      <c r="A49" t="s">
        <v>76</v>
      </c>
      <c r="B49">
        <v>2010</v>
      </c>
      <c r="C49">
        <v>94000</v>
      </c>
      <c r="D49" t="s">
        <v>77</v>
      </c>
      <c r="E49">
        <v>91000</v>
      </c>
      <c r="F49" s="1">
        <v>42268</v>
      </c>
      <c r="G49" s="6">
        <f t="shared" si="0"/>
        <v>468</v>
      </c>
      <c r="H49">
        <f t="shared" si="1"/>
        <v>7</v>
      </c>
      <c r="I49">
        <f t="shared" si="2"/>
        <v>0</v>
      </c>
      <c r="J49">
        <f t="shared" si="3"/>
        <v>32900</v>
      </c>
      <c r="K49">
        <f t="shared" si="4"/>
        <v>0</v>
      </c>
      <c r="L49">
        <f>C49-(C49*(5%*H49)+C49*(I49*2%))</f>
        <v>61100</v>
      </c>
      <c r="M49" t="s">
        <v>189</v>
      </c>
      <c r="N49" t="s">
        <v>213</v>
      </c>
      <c r="U49" s="1"/>
    </row>
    <row r="50" spans="1:21" x14ac:dyDescent="0.25">
      <c r="A50" t="s">
        <v>45</v>
      </c>
      <c r="B50">
        <v>2010</v>
      </c>
      <c r="C50">
        <v>113400</v>
      </c>
      <c r="D50" t="s">
        <v>78</v>
      </c>
      <c r="E50">
        <v>230000</v>
      </c>
      <c r="F50" s="1">
        <v>42073</v>
      </c>
      <c r="G50" s="6">
        <f t="shared" si="0"/>
        <v>663</v>
      </c>
      <c r="H50">
        <f t="shared" si="1"/>
        <v>7</v>
      </c>
      <c r="I50">
        <f t="shared" si="2"/>
        <v>2</v>
      </c>
      <c r="J50">
        <f t="shared" si="3"/>
        <v>39690.000000000007</v>
      </c>
      <c r="K50">
        <f t="shared" si="4"/>
        <v>4536</v>
      </c>
      <c r="L50">
        <f>C50-(C50*(5%*H50)+C50*(I50*2%))</f>
        <v>69174</v>
      </c>
      <c r="M50" t="s">
        <v>185</v>
      </c>
      <c r="N50" t="s">
        <v>203</v>
      </c>
      <c r="U50" s="1"/>
    </row>
    <row r="51" spans="1:21" x14ac:dyDescent="0.25">
      <c r="A51" t="s">
        <v>79</v>
      </c>
      <c r="B51">
        <v>2010</v>
      </c>
      <c r="C51">
        <v>135000</v>
      </c>
      <c r="D51" t="s">
        <v>80</v>
      </c>
      <c r="E51">
        <v>251000</v>
      </c>
      <c r="F51" s="1">
        <v>42067</v>
      </c>
      <c r="G51" s="6">
        <f t="shared" si="0"/>
        <v>669</v>
      </c>
      <c r="H51">
        <f t="shared" si="1"/>
        <v>7</v>
      </c>
      <c r="I51">
        <f t="shared" si="2"/>
        <v>2</v>
      </c>
      <c r="J51">
        <f t="shared" si="3"/>
        <v>47250.000000000007</v>
      </c>
      <c r="K51">
        <f t="shared" si="4"/>
        <v>5400</v>
      </c>
      <c r="L51">
        <f>C51-(C51*(5%*H51)+C51*(I51*2%))</f>
        <v>82350</v>
      </c>
      <c r="M51" t="s">
        <v>189</v>
      </c>
      <c r="N51" t="s">
        <v>214</v>
      </c>
      <c r="U51" s="1"/>
    </row>
    <row r="52" spans="1:21" x14ac:dyDescent="0.25">
      <c r="A52" t="s">
        <v>81</v>
      </c>
      <c r="B52">
        <v>2010</v>
      </c>
      <c r="C52">
        <v>160000</v>
      </c>
      <c r="D52" t="s">
        <v>82</v>
      </c>
      <c r="E52">
        <v>263000</v>
      </c>
      <c r="F52" s="1">
        <v>42028</v>
      </c>
      <c r="G52" s="6">
        <f t="shared" si="0"/>
        <v>708</v>
      </c>
      <c r="H52">
        <f t="shared" si="1"/>
        <v>7</v>
      </c>
      <c r="I52">
        <f t="shared" si="2"/>
        <v>2</v>
      </c>
      <c r="J52">
        <f t="shared" si="3"/>
        <v>56000.000000000007</v>
      </c>
      <c r="K52">
        <f t="shared" si="4"/>
        <v>6400</v>
      </c>
      <c r="L52">
        <f>C52-(C52*(5%*H52)+C52*(I52*2%))</f>
        <v>97600</v>
      </c>
      <c r="M52" t="s">
        <v>183</v>
      </c>
      <c r="N52" t="s">
        <v>215</v>
      </c>
      <c r="U52" s="1"/>
    </row>
    <row r="53" spans="1:21" x14ac:dyDescent="0.25">
      <c r="A53" t="s">
        <v>83</v>
      </c>
      <c r="B53">
        <v>2010</v>
      </c>
      <c r="C53">
        <v>265000</v>
      </c>
      <c r="D53" t="s">
        <v>84</v>
      </c>
      <c r="E53">
        <v>930000</v>
      </c>
      <c r="F53" s="1">
        <v>42236</v>
      </c>
      <c r="G53" s="6">
        <f t="shared" si="0"/>
        <v>500</v>
      </c>
      <c r="H53">
        <f t="shared" si="1"/>
        <v>7</v>
      </c>
      <c r="I53">
        <f t="shared" si="2"/>
        <v>9</v>
      </c>
      <c r="J53">
        <f t="shared" si="3"/>
        <v>92750.000000000015</v>
      </c>
      <c r="K53">
        <f t="shared" si="4"/>
        <v>47700</v>
      </c>
      <c r="L53">
        <f>C53-(C53*(5%*H53)+C53*(I53*2%))</f>
        <v>124550</v>
      </c>
      <c r="M53" t="s">
        <v>188</v>
      </c>
      <c r="N53" t="s">
        <v>216</v>
      </c>
      <c r="U53" s="1"/>
    </row>
    <row r="54" spans="1:21" x14ac:dyDescent="0.25">
      <c r="A54" t="s">
        <v>83</v>
      </c>
      <c r="B54">
        <v>2010</v>
      </c>
      <c r="C54">
        <v>265000</v>
      </c>
      <c r="D54" t="s">
        <v>85</v>
      </c>
      <c r="E54">
        <v>912000</v>
      </c>
      <c r="F54" s="1">
        <v>42236</v>
      </c>
      <c r="G54" s="6">
        <f t="shared" si="0"/>
        <v>500</v>
      </c>
      <c r="H54">
        <f t="shared" si="1"/>
        <v>7</v>
      </c>
      <c r="I54">
        <f t="shared" si="2"/>
        <v>9</v>
      </c>
      <c r="J54">
        <f t="shared" si="3"/>
        <v>92750.000000000015</v>
      </c>
      <c r="K54">
        <f t="shared" si="4"/>
        <v>47700</v>
      </c>
      <c r="L54">
        <f>C54-(C54*(5%*H54)+C54*(I54*2%))</f>
        <v>124550</v>
      </c>
      <c r="M54" t="s">
        <v>188</v>
      </c>
      <c r="N54" t="s">
        <v>216</v>
      </c>
      <c r="U54" s="1"/>
    </row>
    <row r="55" spans="1:21" x14ac:dyDescent="0.25">
      <c r="A55" t="s">
        <v>83</v>
      </c>
      <c r="B55">
        <v>2010</v>
      </c>
      <c r="C55">
        <v>265000</v>
      </c>
      <c r="D55" t="s">
        <v>86</v>
      </c>
      <c r="E55">
        <v>856000</v>
      </c>
      <c r="F55" s="1">
        <v>42236</v>
      </c>
      <c r="G55" s="6">
        <f t="shared" si="0"/>
        <v>500</v>
      </c>
      <c r="H55">
        <f t="shared" si="1"/>
        <v>7</v>
      </c>
      <c r="I55">
        <f t="shared" si="2"/>
        <v>8</v>
      </c>
      <c r="J55">
        <f t="shared" si="3"/>
        <v>92750.000000000015</v>
      </c>
      <c r="K55">
        <f t="shared" si="4"/>
        <v>42400</v>
      </c>
      <c r="L55">
        <f>C55-(C55*(5%*H55)+C55*(I55*2%))</f>
        <v>129850</v>
      </c>
      <c r="M55" t="s">
        <v>188</v>
      </c>
      <c r="N55" t="s">
        <v>216</v>
      </c>
      <c r="U55" s="1"/>
    </row>
    <row r="56" spans="1:21" x14ac:dyDescent="0.25">
      <c r="A56" t="s">
        <v>33</v>
      </c>
      <c r="B56">
        <v>2010</v>
      </c>
      <c r="C56">
        <v>230000</v>
      </c>
      <c r="D56" t="s">
        <v>87</v>
      </c>
      <c r="E56">
        <v>455000</v>
      </c>
      <c r="F56" s="1">
        <v>42439</v>
      </c>
      <c r="G56" s="6">
        <f t="shared" si="0"/>
        <v>297</v>
      </c>
      <c r="H56">
        <f t="shared" si="1"/>
        <v>7</v>
      </c>
      <c r="I56">
        <f t="shared" si="2"/>
        <v>4</v>
      </c>
      <c r="J56">
        <f t="shared" si="3"/>
        <v>80500.000000000015</v>
      </c>
      <c r="K56">
        <f t="shared" si="4"/>
        <v>18400</v>
      </c>
      <c r="L56">
        <f>C56-(C56*(5%*H56)+C56*(I56*2%))</f>
        <v>131100</v>
      </c>
      <c r="M56" t="s">
        <v>188</v>
      </c>
      <c r="N56" t="s">
        <v>199</v>
      </c>
      <c r="U56" s="1"/>
    </row>
    <row r="57" spans="1:21" x14ac:dyDescent="0.25">
      <c r="A57" t="s">
        <v>60</v>
      </c>
      <c r="B57">
        <v>2010</v>
      </c>
      <c r="C57">
        <v>231000</v>
      </c>
      <c r="D57" t="s">
        <v>88</v>
      </c>
      <c r="E57">
        <v>301000</v>
      </c>
      <c r="F57" s="1">
        <v>42307</v>
      </c>
      <c r="G57" s="6">
        <f t="shared" si="0"/>
        <v>429</v>
      </c>
      <c r="H57">
        <f t="shared" si="1"/>
        <v>7</v>
      </c>
      <c r="I57">
        <f t="shared" si="2"/>
        <v>3</v>
      </c>
      <c r="J57">
        <f t="shared" si="3"/>
        <v>80850.000000000015</v>
      </c>
      <c r="K57">
        <f t="shared" si="4"/>
        <v>13860</v>
      </c>
      <c r="L57">
        <f>C57-(C57*(5%*H57)+C57*(I57*2%))</f>
        <v>136290</v>
      </c>
      <c r="M57" t="s">
        <v>184</v>
      </c>
      <c r="N57" t="s">
        <v>209</v>
      </c>
      <c r="U57" s="1"/>
    </row>
    <row r="58" spans="1:21" x14ac:dyDescent="0.25">
      <c r="A58" t="s">
        <v>62</v>
      </c>
      <c r="B58">
        <v>2010</v>
      </c>
      <c r="C58">
        <v>257000</v>
      </c>
      <c r="D58" t="s">
        <v>89</v>
      </c>
      <c r="E58">
        <v>164700</v>
      </c>
      <c r="F58" s="1">
        <v>42286</v>
      </c>
      <c r="G58" s="6">
        <f t="shared" si="0"/>
        <v>450</v>
      </c>
      <c r="H58">
        <f t="shared" si="1"/>
        <v>7</v>
      </c>
      <c r="I58">
        <f t="shared" si="2"/>
        <v>1</v>
      </c>
      <c r="J58">
        <f t="shared" si="3"/>
        <v>89950.000000000015</v>
      </c>
      <c r="K58">
        <f t="shared" si="4"/>
        <v>5140</v>
      </c>
      <c r="L58">
        <f>C58-(C58*(5%*H58)+C58*(I58*2%))</f>
        <v>161910</v>
      </c>
      <c r="M58" t="s">
        <v>184</v>
      </c>
      <c r="N58" t="s">
        <v>210</v>
      </c>
      <c r="U58" s="1"/>
    </row>
    <row r="59" spans="1:21" x14ac:dyDescent="0.25">
      <c r="A59" t="s">
        <v>50</v>
      </c>
      <c r="B59">
        <v>2011</v>
      </c>
      <c r="C59">
        <v>38000</v>
      </c>
      <c r="D59" t="s">
        <v>90</v>
      </c>
      <c r="E59">
        <v>574000</v>
      </c>
      <c r="F59" s="1">
        <v>42309</v>
      </c>
      <c r="G59" s="6">
        <f t="shared" si="0"/>
        <v>427</v>
      </c>
      <c r="H59">
        <f t="shared" si="1"/>
        <v>6</v>
      </c>
      <c r="I59">
        <f t="shared" si="2"/>
        <v>5</v>
      </c>
      <c r="J59">
        <f t="shared" si="3"/>
        <v>11400.000000000002</v>
      </c>
      <c r="K59">
        <f t="shared" si="4"/>
        <v>3800</v>
      </c>
      <c r="L59">
        <f>C59-(C59*(5%*H59)+C59*(I59*2%))</f>
        <v>22800</v>
      </c>
      <c r="M59" t="s">
        <v>189</v>
      </c>
      <c r="N59" t="s">
        <v>205</v>
      </c>
      <c r="U59" s="1"/>
    </row>
    <row r="60" spans="1:21" x14ac:dyDescent="0.25">
      <c r="A60" t="s">
        <v>91</v>
      </c>
      <c r="B60">
        <v>2011</v>
      </c>
      <c r="C60">
        <v>56700</v>
      </c>
      <c r="D60" t="s">
        <v>92</v>
      </c>
      <c r="E60">
        <v>290000</v>
      </c>
      <c r="F60" s="1">
        <v>42236</v>
      </c>
      <c r="G60" s="6">
        <f t="shared" si="0"/>
        <v>500</v>
      </c>
      <c r="H60">
        <f t="shared" si="1"/>
        <v>6</v>
      </c>
      <c r="I60">
        <f t="shared" si="2"/>
        <v>2</v>
      </c>
      <c r="J60">
        <f t="shared" si="3"/>
        <v>17010.000000000004</v>
      </c>
      <c r="K60">
        <f t="shared" si="4"/>
        <v>2268</v>
      </c>
      <c r="L60">
        <f>C60-(C60*(5%*H60)+C60*(I60*2%))</f>
        <v>37422</v>
      </c>
      <c r="M60" t="s">
        <v>188</v>
      </c>
      <c r="N60" t="s">
        <v>217</v>
      </c>
      <c r="U60" s="1"/>
    </row>
    <row r="61" spans="1:21" x14ac:dyDescent="0.25">
      <c r="A61" t="s">
        <v>91</v>
      </c>
      <c r="B61">
        <v>2011</v>
      </c>
      <c r="C61">
        <v>57700</v>
      </c>
      <c r="D61" t="s">
        <v>93</v>
      </c>
      <c r="E61">
        <v>286000</v>
      </c>
      <c r="F61" s="1">
        <v>42236</v>
      </c>
      <c r="G61" s="6">
        <f t="shared" si="0"/>
        <v>500</v>
      </c>
      <c r="H61">
        <f t="shared" si="1"/>
        <v>6</v>
      </c>
      <c r="I61">
        <f t="shared" si="2"/>
        <v>2</v>
      </c>
      <c r="J61">
        <f t="shared" si="3"/>
        <v>17310.000000000004</v>
      </c>
      <c r="K61">
        <f t="shared" si="4"/>
        <v>2308</v>
      </c>
      <c r="L61">
        <f>C61-(C61*(5%*H61)+C61*(I61*2%))</f>
        <v>38082</v>
      </c>
      <c r="M61" t="s">
        <v>188</v>
      </c>
      <c r="N61" t="s">
        <v>217</v>
      </c>
      <c r="U61" s="1"/>
    </row>
    <row r="62" spans="1:21" x14ac:dyDescent="0.25">
      <c r="A62" t="s">
        <v>67</v>
      </c>
      <c r="B62">
        <v>2011</v>
      </c>
      <c r="C62">
        <v>59000</v>
      </c>
      <c r="D62" t="s">
        <v>94</v>
      </c>
      <c r="E62">
        <v>103250</v>
      </c>
      <c r="F62" s="1">
        <v>42226</v>
      </c>
      <c r="G62" s="6">
        <f t="shared" si="0"/>
        <v>510</v>
      </c>
      <c r="H62">
        <f t="shared" si="1"/>
        <v>6</v>
      </c>
      <c r="I62">
        <f t="shared" si="2"/>
        <v>1</v>
      </c>
      <c r="J62">
        <f t="shared" si="3"/>
        <v>17700.000000000004</v>
      </c>
      <c r="K62">
        <f t="shared" si="4"/>
        <v>1180</v>
      </c>
      <c r="L62">
        <f>C62-(C62*(5%*H62)+C62*(I62*2%))</f>
        <v>40120</v>
      </c>
      <c r="M62" t="s">
        <v>188</v>
      </c>
      <c r="N62" t="s">
        <v>211</v>
      </c>
      <c r="U62" s="1"/>
    </row>
    <row r="63" spans="1:21" x14ac:dyDescent="0.25">
      <c r="A63" t="s">
        <v>71</v>
      </c>
      <c r="B63">
        <v>2011</v>
      </c>
      <c r="C63">
        <v>74300</v>
      </c>
      <c r="D63" t="s">
        <v>95</v>
      </c>
      <c r="E63">
        <v>306000</v>
      </c>
      <c r="F63" s="1">
        <v>42174</v>
      </c>
      <c r="G63" s="6">
        <f t="shared" si="0"/>
        <v>562</v>
      </c>
      <c r="H63">
        <f t="shared" si="1"/>
        <v>6</v>
      </c>
      <c r="I63">
        <f t="shared" si="2"/>
        <v>3</v>
      </c>
      <c r="J63">
        <f t="shared" si="3"/>
        <v>22290.000000000004</v>
      </c>
      <c r="K63">
        <f t="shared" si="4"/>
        <v>4458</v>
      </c>
      <c r="L63">
        <f>C63-(C63*(5%*H63)+C63*(I63*2%))</f>
        <v>47552</v>
      </c>
      <c r="M63" t="s">
        <v>188</v>
      </c>
      <c r="N63" t="s">
        <v>212</v>
      </c>
      <c r="U63" s="1"/>
    </row>
    <row r="64" spans="1:21" x14ac:dyDescent="0.25">
      <c r="A64" t="s">
        <v>62</v>
      </c>
      <c r="B64">
        <v>2011</v>
      </c>
      <c r="C64">
        <v>210000</v>
      </c>
      <c r="D64" t="s">
        <v>96</v>
      </c>
      <c r="E64">
        <v>780000</v>
      </c>
      <c r="F64" s="1">
        <v>42481</v>
      </c>
      <c r="G64" s="6">
        <f t="shared" si="0"/>
        <v>255</v>
      </c>
      <c r="H64">
        <f t="shared" si="1"/>
        <v>6</v>
      </c>
      <c r="I64">
        <f t="shared" si="2"/>
        <v>7</v>
      </c>
      <c r="J64">
        <f t="shared" si="3"/>
        <v>63000.000000000007</v>
      </c>
      <c r="K64">
        <f t="shared" si="4"/>
        <v>29400.000000000004</v>
      </c>
      <c r="L64">
        <f>C64-(C64*(5%*H64)+C64*(I64*2%))</f>
        <v>117599.99999999999</v>
      </c>
      <c r="M64" t="s">
        <v>184</v>
      </c>
      <c r="N64" t="s">
        <v>210</v>
      </c>
      <c r="U64" s="1"/>
    </row>
    <row r="65" spans="1:21" x14ac:dyDescent="0.25">
      <c r="A65" t="s">
        <v>62</v>
      </c>
      <c r="B65">
        <v>2011</v>
      </c>
      <c r="C65">
        <v>210000</v>
      </c>
      <c r="D65" t="s">
        <v>97</v>
      </c>
      <c r="E65">
        <v>760300</v>
      </c>
      <c r="F65" s="1">
        <v>42481</v>
      </c>
      <c r="G65" s="6">
        <f t="shared" si="0"/>
        <v>255</v>
      </c>
      <c r="H65">
        <f t="shared" si="1"/>
        <v>6</v>
      </c>
      <c r="I65">
        <f t="shared" si="2"/>
        <v>7</v>
      </c>
      <c r="J65">
        <f t="shared" si="3"/>
        <v>63000.000000000007</v>
      </c>
      <c r="K65">
        <f t="shared" si="4"/>
        <v>29400.000000000004</v>
      </c>
      <c r="L65">
        <f>C65-(C65*(5%*H65)+C65*(I65*2%))</f>
        <v>117599.99999999999</v>
      </c>
      <c r="M65" t="s">
        <v>184</v>
      </c>
      <c r="N65" t="s">
        <v>210</v>
      </c>
      <c r="U65" s="1"/>
    </row>
    <row r="66" spans="1:21" x14ac:dyDescent="0.25">
      <c r="A66" t="s">
        <v>62</v>
      </c>
      <c r="B66">
        <v>2011</v>
      </c>
      <c r="C66">
        <v>210000</v>
      </c>
      <c r="D66" t="s">
        <v>98</v>
      </c>
      <c r="E66">
        <v>680000</v>
      </c>
      <c r="F66" s="1">
        <v>42481</v>
      </c>
      <c r="G66" s="6">
        <f t="shared" si="0"/>
        <v>255</v>
      </c>
      <c r="H66">
        <f t="shared" si="1"/>
        <v>6</v>
      </c>
      <c r="I66">
        <f t="shared" si="2"/>
        <v>6</v>
      </c>
      <c r="J66">
        <f t="shared" si="3"/>
        <v>63000.000000000007</v>
      </c>
      <c r="K66">
        <f t="shared" si="4"/>
        <v>25200</v>
      </c>
      <c r="L66">
        <f t="shared" ref="L66:L126" si="5">C66-(C66*(5%*H66)+C66*(I66*2%))</f>
        <v>121800</v>
      </c>
      <c r="M66" t="s">
        <v>184</v>
      </c>
      <c r="N66" t="s">
        <v>210</v>
      </c>
      <c r="U66" s="1"/>
    </row>
    <row r="67" spans="1:21" x14ac:dyDescent="0.25">
      <c r="A67" t="s">
        <v>62</v>
      </c>
      <c r="B67">
        <v>2011</v>
      </c>
      <c r="C67">
        <v>210000</v>
      </c>
      <c r="D67" t="s">
        <v>99</v>
      </c>
      <c r="E67">
        <v>655000</v>
      </c>
      <c r="F67" s="1">
        <v>42481</v>
      </c>
      <c r="G67" s="6">
        <f t="shared" ref="G67:G130" si="6">_xlfn.DAYS($G$136,F67)</f>
        <v>255</v>
      </c>
      <c r="H67">
        <f t="shared" ref="H67:H130" si="7">2017-B67</f>
        <v>6</v>
      </c>
      <c r="I67">
        <f t="shared" ref="I67:I130" si="8">ROUNDDOWN(E67/100000,0)</f>
        <v>6</v>
      </c>
      <c r="J67">
        <f t="shared" ref="J67:J130" si="9">H67*5%*C67</f>
        <v>63000.000000000007</v>
      </c>
      <c r="K67">
        <f t="shared" ref="K67:K130" si="10">I67*2%*C67</f>
        <v>25200</v>
      </c>
      <c r="L67">
        <f t="shared" si="5"/>
        <v>121800</v>
      </c>
      <c r="M67" t="s">
        <v>184</v>
      </c>
      <c r="N67" t="s">
        <v>210</v>
      </c>
      <c r="U67" s="1"/>
    </row>
    <row r="68" spans="1:21" x14ac:dyDescent="0.25">
      <c r="A68" t="s">
        <v>100</v>
      </c>
      <c r="B68">
        <v>2011</v>
      </c>
      <c r="C68">
        <v>220000</v>
      </c>
      <c r="D68" t="s">
        <v>101</v>
      </c>
      <c r="E68">
        <v>731000</v>
      </c>
      <c r="F68" s="1">
        <v>42236</v>
      </c>
      <c r="G68" s="6">
        <f t="shared" si="6"/>
        <v>500</v>
      </c>
      <c r="H68">
        <f t="shared" si="7"/>
        <v>6</v>
      </c>
      <c r="I68">
        <f t="shared" si="8"/>
        <v>7</v>
      </c>
      <c r="J68">
        <f t="shared" si="9"/>
        <v>66000.000000000015</v>
      </c>
      <c r="K68">
        <f t="shared" si="10"/>
        <v>30800.000000000004</v>
      </c>
      <c r="L68">
        <f t="shared" si="5"/>
        <v>123199.99999999999</v>
      </c>
      <c r="M68" t="s">
        <v>188</v>
      </c>
      <c r="N68" t="s">
        <v>218</v>
      </c>
      <c r="U68" s="1"/>
    </row>
    <row r="69" spans="1:21" x14ac:dyDescent="0.25">
      <c r="A69" t="s">
        <v>100</v>
      </c>
      <c r="B69">
        <v>2011</v>
      </c>
      <c r="C69">
        <v>220000</v>
      </c>
      <c r="D69" t="s">
        <v>102</v>
      </c>
      <c r="E69">
        <v>685413</v>
      </c>
      <c r="F69" s="1">
        <v>42236</v>
      </c>
      <c r="G69" s="6">
        <f t="shared" si="6"/>
        <v>500</v>
      </c>
      <c r="H69">
        <f t="shared" si="7"/>
        <v>6</v>
      </c>
      <c r="I69">
        <f t="shared" si="8"/>
        <v>6</v>
      </c>
      <c r="J69">
        <f t="shared" si="9"/>
        <v>66000.000000000015</v>
      </c>
      <c r="K69">
        <f t="shared" si="10"/>
        <v>26400</v>
      </c>
      <c r="L69">
        <f t="shared" si="5"/>
        <v>127599.99999999999</v>
      </c>
      <c r="M69" t="s">
        <v>188</v>
      </c>
      <c r="N69" t="s">
        <v>218</v>
      </c>
      <c r="U69" s="1"/>
    </row>
    <row r="70" spans="1:21" x14ac:dyDescent="0.25">
      <c r="A70" t="s">
        <v>58</v>
      </c>
      <c r="B70">
        <v>2011</v>
      </c>
      <c r="C70">
        <v>196340</v>
      </c>
      <c r="D70" t="s">
        <v>103</v>
      </c>
      <c r="E70">
        <v>186000</v>
      </c>
      <c r="F70" s="1">
        <v>42278</v>
      </c>
      <c r="G70" s="6">
        <f t="shared" si="6"/>
        <v>458</v>
      </c>
      <c r="H70">
        <f t="shared" si="7"/>
        <v>6</v>
      </c>
      <c r="I70">
        <f t="shared" si="8"/>
        <v>1</v>
      </c>
      <c r="J70">
        <f t="shared" si="9"/>
        <v>58902.000000000007</v>
      </c>
      <c r="K70">
        <f t="shared" si="10"/>
        <v>3926.8</v>
      </c>
      <c r="L70">
        <f t="shared" si="5"/>
        <v>133511.19999999998</v>
      </c>
      <c r="M70" t="s">
        <v>189</v>
      </c>
      <c r="N70" t="s">
        <v>208</v>
      </c>
      <c r="U70" s="1"/>
    </row>
    <row r="71" spans="1:21" x14ac:dyDescent="0.25">
      <c r="A71" t="s">
        <v>104</v>
      </c>
      <c r="B71">
        <v>2011</v>
      </c>
      <c r="C71">
        <v>245000</v>
      </c>
      <c r="D71" t="s">
        <v>105</v>
      </c>
      <c r="E71">
        <v>720000</v>
      </c>
      <c r="F71" s="1">
        <v>42462</v>
      </c>
      <c r="G71" s="6">
        <f t="shared" si="6"/>
        <v>274</v>
      </c>
      <c r="H71">
        <f t="shared" si="7"/>
        <v>6</v>
      </c>
      <c r="I71">
        <f t="shared" si="8"/>
        <v>7</v>
      </c>
      <c r="J71">
        <f t="shared" si="9"/>
        <v>73500.000000000015</v>
      </c>
      <c r="K71">
        <f t="shared" si="10"/>
        <v>34300</v>
      </c>
      <c r="L71">
        <f t="shared" si="5"/>
        <v>137200</v>
      </c>
      <c r="M71" t="s">
        <v>187</v>
      </c>
      <c r="N71" t="s">
        <v>219</v>
      </c>
      <c r="U71" s="1"/>
    </row>
    <row r="72" spans="1:21" x14ac:dyDescent="0.25">
      <c r="A72" t="s">
        <v>104</v>
      </c>
      <c r="B72">
        <v>2011</v>
      </c>
      <c r="C72">
        <v>245000</v>
      </c>
      <c r="D72" t="s">
        <v>106</v>
      </c>
      <c r="E72">
        <v>680000</v>
      </c>
      <c r="F72" s="1">
        <v>42462</v>
      </c>
      <c r="G72" s="6">
        <f t="shared" si="6"/>
        <v>274</v>
      </c>
      <c r="H72">
        <f t="shared" si="7"/>
        <v>6</v>
      </c>
      <c r="I72">
        <f t="shared" si="8"/>
        <v>6</v>
      </c>
      <c r="J72">
        <f t="shared" si="9"/>
        <v>73500.000000000015</v>
      </c>
      <c r="K72">
        <f t="shared" si="10"/>
        <v>29400</v>
      </c>
      <c r="L72">
        <f t="shared" si="5"/>
        <v>142100</v>
      </c>
      <c r="M72" t="s">
        <v>187</v>
      </c>
      <c r="N72" t="s">
        <v>219</v>
      </c>
      <c r="U72" s="1"/>
    </row>
    <row r="73" spans="1:21" x14ac:dyDescent="0.25">
      <c r="A73" t="s">
        <v>104</v>
      </c>
      <c r="B73">
        <v>2011</v>
      </c>
      <c r="C73">
        <v>245000</v>
      </c>
      <c r="D73" t="s">
        <v>107</v>
      </c>
      <c r="E73">
        <v>660000</v>
      </c>
      <c r="F73" s="1">
        <v>42462</v>
      </c>
      <c r="G73" s="6">
        <f t="shared" si="6"/>
        <v>274</v>
      </c>
      <c r="H73">
        <f t="shared" si="7"/>
        <v>6</v>
      </c>
      <c r="I73">
        <f t="shared" si="8"/>
        <v>6</v>
      </c>
      <c r="J73">
        <f t="shared" si="9"/>
        <v>73500.000000000015</v>
      </c>
      <c r="K73">
        <f t="shared" si="10"/>
        <v>29400</v>
      </c>
      <c r="L73">
        <f t="shared" si="5"/>
        <v>142100</v>
      </c>
      <c r="M73" t="s">
        <v>187</v>
      </c>
      <c r="N73" t="s">
        <v>219</v>
      </c>
      <c r="U73" s="1"/>
    </row>
    <row r="74" spans="1:21" x14ac:dyDescent="0.25">
      <c r="A74" t="s">
        <v>104</v>
      </c>
      <c r="B74">
        <v>2011</v>
      </c>
      <c r="C74">
        <v>245000</v>
      </c>
      <c r="D74" t="s">
        <v>108</v>
      </c>
      <c r="E74">
        <v>630000</v>
      </c>
      <c r="F74" s="1">
        <v>42462</v>
      </c>
      <c r="G74" s="6">
        <f t="shared" si="6"/>
        <v>274</v>
      </c>
      <c r="H74">
        <f t="shared" si="7"/>
        <v>6</v>
      </c>
      <c r="I74">
        <f t="shared" si="8"/>
        <v>6</v>
      </c>
      <c r="J74">
        <f t="shared" si="9"/>
        <v>73500.000000000015</v>
      </c>
      <c r="K74">
        <f t="shared" si="10"/>
        <v>29400</v>
      </c>
      <c r="L74">
        <f t="shared" si="5"/>
        <v>142100</v>
      </c>
      <c r="M74" t="s">
        <v>187</v>
      </c>
      <c r="N74" t="s">
        <v>219</v>
      </c>
      <c r="U74" s="1"/>
    </row>
    <row r="75" spans="1:21" x14ac:dyDescent="0.25">
      <c r="A75" t="s">
        <v>104</v>
      </c>
      <c r="B75">
        <v>2011</v>
      </c>
      <c r="C75">
        <v>245000</v>
      </c>
      <c r="D75" t="s">
        <v>109</v>
      </c>
      <c r="E75">
        <v>655000</v>
      </c>
      <c r="F75" s="1">
        <v>42462</v>
      </c>
      <c r="G75" s="6">
        <f t="shared" si="6"/>
        <v>274</v>
      </c>
      <c r="H75">
        <f t="shared" si="7"/>
        <v>6</v>
      </c>
      <c r="I75">
        <f t="shared" si="8"/>
        <v>6</v>
      </c>
      <c r="J75">
        <f t="shared" si="9"/>
        <v>73500.000000000015</v>
      </c>
      <c r="K75">
        <f t="shared" si="10"/>
        <v>29400</v>
      </c>
      <c r="L75">
        <f t="shared" si="5"/>
        <v>142100</v>
      </c>
      <c r="M75" t="s">
        <v>187</v>
      </c>
      <c r="N75" t="s">
        <v>219</v>
      </c>
      <c r="U75" s="1"/>
    </row>
    <row r="76" spans="1:21" x14ac:dyDescent="0.25">
      <c r="A76" t="s">
        <v>104</v>
      </c>
      <c r="B76">
        <v>2011</v>
      </c>
      <c r="C76">
        <v>245000</v>
      </c>
      <c r="D76" t="s">
        <v>110</v>
      </c>
      <c r="E76">
        <v>590000</v>
      </c>
      <c r="F76" s="1">
        <v>42462</v>
      </c>
      <c r="G76" s="6">
        <f t="shared" si="6"/>
        <v>274</v>
      </c>
      <c r="H76">
        <f t="shared" si="7"/>
        <v>6</v>
      </c>
      <c r="I76">
        <f t="shared" si="8"/>
        <v>5</v>
      </c>
      <c r="J76">
        <f t="shared" si="9"/>
        <v>73500.000000000015</v>
      </c>
      <c r="K76">
        <f t="shared" si="10"/>
        <v>24500</v>
      </c>
      <c r="L76">
        <f t="shared" si="5"/>
        <v>147000</v>
      </c>
      <c r="M76" t="s">
        <v>187</v>
      </c>
      <c r="N76" t="s">
        <v>219</v>
      </c>
      <c r="U76" s="1"/>
    </row>
    <row r="77" spans="1:21" x14ac:dyDescent="0.25">
      <c r="A77" t="s">
        <v>50</v>
      </c>
      <c r="B77">
        <v>2012</v>
      </c>
      <c r="C77">
        <v>39830</v>
      </c>
      <c r="D77" t="s">
        <v>111</v>
      </c>
      <c r="E77">
        <v>330000</v>
      </c>
      <c r="F77" s="1">
        <v>42062</v>
      </c>
      <c r="G77" s="6">
        <f t="shared" si="6"/>
        <v>674</v>
      </c>
      <c r="H77">
        <f t="shared" si="7"/>
        <v>5</v>
      </c>
      <c r="I77">
        <f t="shared" si="8"/>
        <v>3</v>
      </c>
      <c r="J77">
        <f t="shared" si="9"/>
        <v>9957.5</v>
      </c>
      <c r="K77">
        <f t="shared" si="10"/>
        <v>2389.7999999999997</v>
      </c>
      <c r="L77">
        <f t="shared" si="5"/>
        <v>27482.7</v>
      </c>
      <c r="M77" t="s">
        <v>189</v>
      </c>
      <c r="N77" t="s">
        <v>205</v>
      </c>
      <c r="U77" s="1"/>
    </row>
    <row r="78" spans="1:21" x14ac:dyDescent="0.25">
      <c r="A78" t="s">
        <v>50</v>
      </c>
      <c r="B78">
        <v>2012</v>
      </c>
      <c r="C78">
        <v>48800</v>
      </c>
      <c r="D78" t="s">
        <v>112</v>
      </c>
      <c r="E78">
        <v>268650</v>
      </c>
      <c r="F78" s="1">
        <v>42117</v>
      </c>
      <c r="G78" s="6">
        <f t="shared" si="6"/>
        <v>619</v>
      </c>
      <c r="H78">
        <f t="shared" si="7"/>
        <v>5</v>
      </c>
      <c r="I78">
        <f t="shared" si="8"/>
        <v>2</v>
      </c>
      <c r="J78">
        <f t="shared" si="9"/>
        <v>12200</v>
      </c>
      <c r="K78">
        <f t="shared" si="10"/>
        <v>1952</v>
      </c>
      <c r="L78">
        <f t="shared" si="5"/>
        <v>34648</v>
      </c>
      <c r="M78" t="s">
        <v>189</v>
      </c>
      <c r="N78" t="s">
        <v>205</v>
      </c>
      <c r="U78" s="1"/>
    </row>
    <row r="79" spans="1:21" x14ac:dyDescent="0.25">
      <c r="A79" t="s">
        <v>18</v>
      </c>
      <c r="B79">
        <v>2012</v>
      </c>
      <c r="C79">
        <v>59000</v>
      </c>
      <c r="D79" t="s">
        <v>113</v>
      </c>
      <c r="E79">
        <v>302000</v>
      </c>
      <c r="F79" s="1">
        <v>42271</v>
      </c>
      <c r="G79" s="6">
        <f t="shared" si="6"/>
        <v>465</v>
      </c>
      <c r="H79">
        <f t="shared" si="7"/>
        <v>5</v>
      </c>
      <c r="I79">
        <f t="shared" si="8"/>
        <v>3</v>
      </c>
      <c r="J79">
        <f t="shared" si="9"/>
        <v>14750</v>
      </c>
      <c r="K79">
        <f t="shared" si="10"/>
        <v>3540</v>
      </c>
      <c r="L79">
        <f t="shared" si="5"/>
        <v>40710</v>
      </c>
      <c r="M79" t="s">
        <v>186</v>
      </c>
      <c r="N79" t="s">
        <v>194</v>
      </c>
      <c r="U79" s="1"/>
    </row>
    <row r="80" spans="1:21" x14ac:dyDescent="0.25">
      <c r="A80" t="s">
        <v>33</v>
      </c>
      <c r="B80">
        <v>2012</v>
      </c>
      <c r="C80">
        <v>76000</v>
      </c>
      <c r="D80" t="s">
        <v>114</v>
      </c>
      <c r="E80">
        <v>850000</v>
      </c>
      <c r="F80" s="1">
        <v>42376</v>
      </c>
      <c r="G80" s="6">
        <f t="shared" si="6"/>
        <v>360</v>
      </c>
      <c r="H80">
        <f t="shared" si="7"/>
        <v>5</v>
      </c>
      <c r="I80">
        <f t="shared" si="8"/>
        <v>8</v>
      </c>
      <c r="J80">
        <f t="shared" si="9"/>
        <v>19000</v>
      </c>
      <c r="K80">
        <f t="shared" si="10"/>
        <v>12160</v>
      </c>
      <c r="L80">
        <f t="shared" si="5"/>
        <v>44840</v>
      </c>
      <c r="M80" t="s">
        <v>188</v>
      </c>
      <c r="N80" t="s">
        <v>199</v>
      </c>
      <c r="U80" s="1"/>
    </row>
    <row r="81" spans="1:21" x14ac:dyDescent="0.25">
      <c r="A81" t="s">
        <v>41</v>
      </c>
      <c r="B81">
        <v>2012</v>
      </c>
      <c r="C81">
        <v>87133</v>
      </c>
      <c r="D81" t="s">
        <v>115</v>
      </c>
      <c r="E81">
        <v>376000</v>
      </c>
      <c r="F81" s="1">
        <v>42208</v>
      </c>
      <c r="G81" s="6">
        <f t="shared" si="6"/>
        <v>528</v>
      </c>
      <c r="H81">
        <f t="shared" si="7"/>
        <v>5</v>
      </c>
      <c r="I81">
        <f t="shared" si="8"/>
        <v>3</v>
      </c>
      <c r="J81">
        <f t="shared" si="9"/>
        <v>21783.25</v>
      </c>
      <c r="K81">
        <f t="shared" si="10"/>
        <v>5227.9799999999996</v>
      </c>
      <c r="L81">
        <f t="shared" si="5"/>
        <v>60121.770000000004</v>
      </c>
      <c r="M81" t="s">
        <v>183</v>
      </c>
      <c r="N81" t="s">
        <v>202</v>
      </c>
      <c r="U81" s="1"/>
    </row>
    <row r="82" spans="1:21" x14ac:dyDescent="0.25">
      <c r="A82" t="s">
        <v>22</v>
      </c>
      <c r="B82">
        <v>2012</v>
      </c>
      <c r="C82">
        <v>110000</v>
      </c>
      <c r="D82" t="s">
        <v>116</v>
      </c>
      <c r="E82">
        <v>201000</v>
      </c>
      <c r="F82" s="1">
        <v>42075</v>
      </c>
      <c r="G82" s="6">
        <f t="shared" si="6"/>
        <v>661</v>
      </c>
      <c r="H82">
        <f t="shared" si="7"/>
        <v>5</v>
      </c>
      <c r="I82">
        <f t="shared" si="8"/>
        <v>2</v>
      </c>
      <c r="J82">
        <f t="shared" si="9"/>
        <v>27500</v>
      </c>
      <c r="K82">
        <f t="shared" si="10"/>
        <v>4400</v>
      </c>
      <c r="L82">
        <f t="shared" si="5"/>
        <v>78100</v>
      </c>
      <c r="M82" t="s">
        <v>186</v>
      </c>
      <c r="N82" t="s">
        <v>196</v>
      </c>
      <c r="U82" s="1"/>
    </row>
    <row r="83" spans="1:21" x14ac:dyDescent="0.25">
      <c r="A83" t="s">
        <v>50</v>
      </c>
      <c r="B83">
        <v>2012</v>
      </c>
      <c r="C83">
        <v>130780</v>
      </c>
      <c r="D83" t="s">
        <v>117</v>
      </c>
      <c r="E83">
        <v>310000</v>
      </c>
      <c r="F83" s="1">
        <v>42365</v>
      </c>
      <c r="G83" s="6">
        <f t="shared" si="6"/>
        <v>371</v>
      </c>
      <c r="H83">
        <f t="shared" si="7"/>
        <v>5</v>
      </c>
      <c r="I83">
        <f t="shared" si="8"/>
        <v>3</v>
      </c>
      <c r="J83">
        <f t="shared" si="9"/>
        <v>32695</v>
      </c>
      <c r="K83">
        <f t="shared" si="10"/>
        <v>7846.7999999999993</v>
      </c>
      <c r="L83">
        <f t="shared" si="5"/>
        <v>90238.2</v>
      </c>
      <c r="M83" t="s">
        <v>189</v>
      </c>
      <c r="N83" t="s">
        <v>205</v>
      </c>
      <c r="U83" s="1"/>
    </row>
    <row r="84" spans="1:21" x14ac:dyDescent="0.25">
      <c r="A84" t="s">
        <v>45</v>
      </c>
      <c r="B84">
        <v>2012</v>
      </c>
      <c r="C84">
        <v>135502</v>
      </c>
      <c r="D84" t="s">
        <v>118</v>
      </c>
      <c r="E84">
        <v>247000</v>
      </c>
      <c r="F84" s="1">
        <v>42476</v>
      </c>
      <c r="G84" s="6">
        <f t="shared" si="6"/>
        <v>260</v>
      </c>
      <c r="H84">
        <f t="shared" si="7"/>
        <v>5</v>
      </c>
      <c r="I84">
        <f t="shared" si="8"/>
        <v>2</v>
      </c>
      <c r="J84">
        <f t="shared" si="9"/>
        <v>33875.5</v>
      </c>
      <c r="K84">
        <f t="shared" si="10"/>
        <v>5420.08</v>
      </c>
      <c r="L84">
        <f t="shared" si="5"/>
        <v>96206.42</v>
      </c>
      <c r="M84" t="s">
        <v>185</v>
      </c>
      <c r="N84" t="s">
        <v>203</v>
      </c>
      <c r="U84" s="1"/>
    </row>
    <row r="85" spans="1:21" x14ac:dyDescent="0.25">
      <c r="A85" t="s">
        <v>119</v>
      </c>
      <c r="B85">
        <v>2012</v>
      </c>
      <c r="C85">
        <v>145000</v>
      </c>
      <c r="D85" t="s">
        <v>120</v>
      </c>
      <c r="E85">
        <v>386732</v>
      </c>
      <c r="F85" s="1">
        <v>42059</v>
      </c>
      <c r="G85" s="6">
        <f t="shared" si="6"/>
        <v>677</v>
      </c>
      <c r="H85">
        <f t="shared" si="7"/>
        <v>5</v>
      </c>
      <c r="I85">
        <f t="shared" si="8"/>
        <v>3</v>
      </c>
      <c r="J85">
        <f t="shared" si="9"/>
        <v>36250</v>
      </c>
      <c r="K85">
        <f t="shared" si="10"/>
        <v>8700</v>
      </c>
      <c r="L85">
        <f t="shared" si="5"/>
        <v>100050</v>
      </c>
      <c r="M85" t="s">
        <v>183</v>
      </c>
      <c r="N85" t="s">
        <v>220</v>
      </c>
      <c r="U85" s="1"/>
    </row>
    <row r="86" spans="1:21" x14ac:dyDescent="0.25">
      <c r="A86" t="s">
        <v>119</v>
      </c>
      <c r="B86">
        <v>2012</v>
      </c>
      <c r="C86">
        <v>145000</v>
      </c>
      <c r="D86" t="s">
        <v>121</v>
      </c>
      <c r="E86">
        <v>312680</v>
      </c>
      <c r="F86" s="1">
        <v>42059</v>
      </c>
      <c r="G86" s="6">
        <f t="shared" si="6"/>
        <v>677</v>
      </c>
      <c r="H86">
        <f t="shared" si="7"/>
        <v>5</v>
      </c>
      <c r="I86">
        <f t="shared" si="8"/>
        <v>3</v>
      </c>
      <c r="J86">
        <f t="shared" si="9"/>
        <v>36250</v>
      </c>
      <c r="K86">
        <f t="shared" si="10"/>
        <v>8700</v>
      </c>
      <c r="L86">
        <f t="shared" si="5"/>
        <v>100050</v>
      </c>
      <c r="M86" t="s">
        <v>183</v>
      </c>
      <c r="N86" t="s">
        <v>220</v>
      </c>
      <c r="U86" s="1"/>
    </row>
    <row r="87" spans="1:21" x14ac:dyDescent="0.25">
      <c r="A87" t="s">
        <v>33</v>
      </c>
      <c r="B87">
        <v>2012</v>
      </c>
      <c r="C87">
        <v>163800</v>
      </c>
      <c r="D87" t="s">
        <v>122</v>
      </c>
      <c r="E87">
        <v>366000</v>
      </c>
      <c r="F87" s="1">
        <v>42329</v>
      </c>
      <c r="G87" s="6">
        <f t="shared" si="6"/>
        <v>407</v>
      </c>
      <c r="H87">
        <f t="shared" si="7"/>
        <v>5</v>
      </c>
      <c r="I87">
        <f t="shared" si="8"/>
        <v>3</v>
      </c>
      <c r="J87">
        <f t="shared" si="9"/>
        <v>40950</v>
      </c>
      <c r="K87">
        <f t="shared" si="10"/>
        <v>9828</v>
      </c>
      <c r="L87">
        <f t="shared" si="5"/>
        <v>113022</v>
      </c>
      <c r="M87" t="s">
        <v>188</v>
      </c>
      <c r="N87" t="s">
        <v>199</v>
      </c>
      <c r="U87" s="1"/>
    </row>
    <row r="88" spans="1:21" x14ac:dyDescent="0.25">
      <c r="A88" t="s">
        <v>123</v>
      </c>
      <c r="B88">
        <v>2012</v>
      </c>
      <c r="C88">
        <v>183000</v>
      </c>
      <c r="D88" t="s">
        <v>124</v>
      </c>
      <c r="E88">
        <v>520000</v>
      </c>
      <c r="F88" s="1">
        <v>42444</v>
      </c>
      <c r="G88" s="6">
        <f t="shared" si="6"/>
        <v>292</v>
      </c>
      <c r="H88">
        <f t="shared" si="7"/>
        <v>5</v>
      </c>
      <c r="I88">
        <f t="shared" si="8"/>
        <v>5</v>
      </c>
      <c r="J88">
        <f t="shared" si="9"/>
        <v>45750</v>
      </c>
      <c r="K88">
        <f t="shared" si="10"/>
        <v>18300</v>
      </c>
      <c r="L88">
        <f t="shared" si="5"/>
        <v>118950</v>
      </c>
      <c r="M88" t="s">
        <v>187</v>
      </c>
      <c r="N88" t="s">
        <v>221</v>
      </c>
      <c r="U88" s="1"/>
    </row>
    <row r="89" spans="1:21" x14ac:dyDescent="0.25">
      <c r="A89" t="s">
        <v>123</v>
      </c>
      <c r="B89">
        <v>2012</v>
      </c>
      <c r="C89">
        <v>183000</v>
      </c>
      <c r="D89" t="s">
        <v>125</v>
      </c>
      <c r="E89">
        <v>530000</v>
      </c>
      <c r="F89" s="1">
        <v>42444</v>
      </c>
      <c r="G89" s="6">
        <f t="shared" si="6"/>
        <v>292</v>
      </c>
      <c r="H89">
        <f t="shared" si="7"/>
        <v>5</v>
      </c>
      <c r="I89">
        <f t="shared" si="8"/>
        <v>5</v>
      </c>
      <c r="J89">
        <f t="shared" si="9"/>
        <v>45750</v>
      </c>
      <c r="K89">
        <f t="shared" si="10"/>
        <v>18300</v>
      </c>
      <c r="L89">
        <f t="shared" si="5"/>
        <v>118950</v>
      </c>
      <c r="M89" t="s">
        <v>187</v>
      </c>
      <c r="N89" t="s">
        <v>221</v>
      </c>
      <c r="U89" s="1"/>
    </row>
    <row r="90" spans="1:21" x14ac:dyDescent="0.25">
      <c r="A90" t="s">
        <v>123</v>
      </c>
      <c r="B90">
        <v>2012</v>
      </c>
      <c r="C90">
        <v>183000</v>
      </c>
      <c r="D90" t="s">
        <v>126</v>
      </c>
      <c r="E90">
        <v>490000</v>
      </c>
      <c r="F90" s="1">
        <v>42444</v>
      </c>
      <c r="G90" s="6">
        <f t="shared" si="6"/>
        <v>292</v>
      </c>
      <c r="H90">
        <f t="shared" si="7"/>
        <v>5</v>
      </c>
      <c r="I90">
        <f t="shared" si="8"/>
        <v>4</v>
      </c>
      <c r="J90">
        <f t="shared" si="9"/>
        <v>45750</v>
      </c>
      <c r="K90">
        <f t="shared" si="10"/>
        <v>14640</v>
      </c>
      <c r="L90">
        <f t="shared" si="5"/>
        <v>122610</v>
      </c>
      <c r="M90" t="s">
        <v>187</v>
      </c>
      <c r="N90" t="s">
        <v>221</v>
      </c>
      <c r="U90" s="1"/>
    </row>
    <row r="91" spans="1:21" x14ac:dyDescent="0.25">
      <c r="A91" t="s">
        <v>123</v>
      </c>
      <c r="B91">
        <v>2012</v>
      </c>
      <c r="C91">
        <v>183000</v>
      </c>
      <c r="D91" t="s">
        <v>127</v>
      </c>
      <c r="E91">
        <v>481000</v>
      </c>
      <c r="F91" s="1">
        <v>42444</v>
      </c>
      <c r="G91" s="6">
        <f t="shared" si="6"/>
        <v>292</v>
      </c>
      <c r="H91">
        <f t="shared" si="7"/>
        <v>5</v>
      </c>
      <c r="I91">
        <f t="shared" si="8"/>
        <v>4</v>
      </c>
      <c r="J91">
        <f t="shared" si="9"/>
        <v>45750</v>
      </c>
      <c r="K91">
        <f t="shared" si="10"/>
        <v>14640</v>
      </c>
      <c r="L91">
        <f t="shared" si="5"/>
        <v>122610</v>
      </c>
      <c r="M91" t="s">
        <v>187</v>
      </c>
      <c r="N91" t="s">
        <v>221</v>
      </c>
      <c r="U91" s="1"/>
    </row>
    <row r="92" spans="1:21" x14ac:dyDescent="0.25">
      <c r="A92" t="s">
        <v>123</v>
      </c>
      <c r="B92">
        <v>2012</v>
      </c>
      <c r="C92">
        <v>183000</v>
      </c>
      <c r="D92" t="s">
        <v>128</v>
      </c>
      <c r="E92">
        <v>454000</v>
      </c>
      <c r="F92" s="1">
        <v>42444</v>
      </c>
      <c r="G92" s="6">
        <f t="shared" si="6"/>
        <v>292</v>
      </c>
      <c r="H92">
        <f t="shared" si="7"/>
        <v>5</v>
      </c>
      <c r="I92">
        <f t="shared" si="8"/>
        <v>4</v>
      </c>
      <c r="J92">
        <f t="shared" si="9"/>
        <v>45750</v>
      </c>
      <c r="K92">
        <f t="shared" si="10"/>
        <v>14640</v>
      </c>
      <c r="L92">
        <f t="shared" si="5"/>
        <v>122610</v>
      </c>
      <c r="M92" t="s">
        <v>187</v>
      </c>
      <c r="N92" t="s">
        <v>221</v>
      </c>
      <c r="U92" s="1"/>
    </row>
    <row r="93" spans="1:21" x14ac:dyDescent="0.25">
      <c r="A93" t="s">
        <v>129</v>
      </c>
      <c r="B93">
        <v>2012</v>
      </c>
      <c r="C93">
        <v>210000</v>
      </c>
      <c r="D93" t="s">
        <v>130</v>
      </c>
      <c r="E93">
        <v>517000</v>
      </c>
      <c r="F93" s="1">
        <v>42415</v>
      </c>
      <c r="G93" s="6">
        <f t="shared" si="6"/>
        <v>321</v>
      </c>
      <c r="H93">
        <f t="shared" si="7"/>
        <v>5</v>
      </c>
      <c r="I93">
        <f t="shared" si="8"/>
        <v>5</v>
      </c>
      <c r="J93">
        <f t="shared" si="9"/>
        <v>52500</v>
      </c>
      <c r="K93">
        <f t="shared" si="10"/>
        <v>21000</v>
      </c>
      <c r="L93">
        <f t="shared" si="5"/>
        <v>136500</v>
      </c>
      <c r="M93" t="s">
        <v>186</v>
      </c>
      <c r="N93" t="s">
        <v>222</v>
      </c>
      <c r="U93" s="1"/>
    </row>
    <row r="94" spans="1:21" x14ac:dyDescent="0.25">
      <c r="A94" t="s">
        <v>56</v>
      </c>
      <c r="B94">
        <v>2012</v>
      </c>
      <c r="C94">
        <v>196370</v>
      </c>
      <c r="D94" t="s">
        <v>131</v>
      </c>
      <c r="E94">
        <v>286000</v>
      </c>
      <c r="F94" s="1">
        <v>42467</v>
      </c>
      <c r="G94" s="6">
        <f t="shared" si="6"/>
        <v>269</v>
      </c>
      <c r="H94">
        <f t="shared" si="7"/>
        <v>5</v>
      </c>
      <c r="I94">
        <f t="shared" si="8"/>
        <v>2</v>
      </c>
      <c r="J94">
        <f t="shared" si="9"/>
        <v>49092.5</v>
      </c>
      <c r="K94">
        <f t="shared" si="10"/>
        <v>7854.8</v>
      </c>
      <c r="L94">
        <f t="shared" si="5"/>
        <v>139422.70000000001</v>
      </c>
      <c r="M94" t="s">
        <v>185</v>
      </c>
      <c r="N94" t="s">
        <v>207</v>
      </c>
      <c r="U94" s="1"/>
    </row>
    <row r="95" spans="1:21" x14ac:dyDescent="0.25">
      <c r="A95" t="s">
        <v>129</v>
      </c>
      <c r="B95">
        <v>2012</v>
      </c>
      <c r="C95">
        <v>210000</v>
      </c>
      <c r="D95" t="s">
        <v>132</v>
      </c>
      <c r="E95">
        <v>435000</v>
      </c>
      <c r="F95" s="1">
        <v>42415</v>
      </c>
      <c r="G95" s="6">
        <f t="shared" si="6"/>
        <v>321</v>
      </c>
      <c r="H95">
        <f t="shared" si="7"/>
        <v>5</v>
      </c>
      <c r="I95">
        <f t="shared" si="8"/>
        <v>4</v>
      </c>
      <c r="J95">
        <f t="shared" si="9"/>
        <v>52500</v>
      </c>
      <c r="K95">
        <f t="shared" si="10"/>
        <v>16800</v>
      </c>
      <c r="L95">
        <f t="shared" si="5"/>
        <v>140700</v>
      </c>
      <c r="M95" t="s">
        <v>186</v>
      </c>
      <c r="N95" t="s">
        <v>222</v>
      </c>
      <c r="U95" s="1"/>
    </row>
    <row r="96" spans="1:21" x14ac:dyDescent="0.25">
      <c r="A96" t="s">
        <v>133</v>
      </c>
      <c r="B96">
        <v>2012</v>
      </c>
      <c r="C96">
        <v>210300</v>
      </c>
      <c r="D96" t="s">
        <v>134</v>
      </c>
      <c r="E96">
        <v>417671</v>
      </c>
      <c r="F96" s="1">
        <v>42520</v>
      </c>
      <c r="G96" s="6">
        <f t="shared" si="6"/>
        <v>216</v>
      </c>
      <c r="H96">
        <f t="shared" si="7"/>
        <v>5</v>
      </c>
      <c r="I96">
        <f t="shared" si="8"/>
        <v>4</v>
      </c>
      <c r="J96">
        <f t="shared" si="9"/>
        <v>52575</v>
      </c>
      <c r="K96">
        <f t="shared" si="10"/>
        <v>16824</v>
      </c>
      <c r="L96">
        <f t="shared" si="5"/>
        <v>140901</v>
      </c>
      <c r="M96" t="s">
        <v>185</v>
      </c>
      <c r="N96" t="s">
        <v>223</v>
      </c>
      <c r="U96" s="1"/>
    </row>
    <row r="97" spans="1:21" x14ac:dyDescent="0.25">
      <c r="A97" t="s">
        <v>33</v>
      </c>
      <c r="B97">
        <v>2012</v>
      </c>
      <c r="C97">
        <v>231000</v>
      </c>
      <c r="D97" t="s">
        <v>135</v>
      </c>
      <c r="E97">
        <v>451000</v>
      </c>
      <c r="F97" s="1">
        <v>42439</v>
      </c>
      <c r="G97" s="6">
        <f t="shared" si="6"/>
        <v>297</v>
      </c>
      <c r="H97">
        <f t="shared" si="7"/>
        <v>5</v>
      </c>
      <c r="I97">
        <f t="shared" si="8"/>
        <v>4</v>
      </c>
      <c r="J97">
        <f t="shared" si="9"/>
        <v>57750</v>
      </c>
      <c r="K97">
        <f t="shared" si="10"/>
        <v>18480</v>
      </c>
      <c r="L97">
        <f t="shared" si="5"/>
        <v>154770</v>
      </c>
      <c r="M97" t="s">
        <v>188</v>
      </c>
      <c r="N97" t="s">
        <v>199</v>
      </c>
      <c r="U97" s="1"/>
    </row>
    <row r="98" spans="1:21" x14ac:dyDescent="0.25">
      <c r="A98" t="s">
        <v>136</v>
      </c>
      <c r="B98">
        <v>2012</v>
      </c>
      <c r="C98">
        <v>240000</v>
      </c>
      <c r="D98" t="s">
        <v>137</v>
      </c>
      <c r="E98">
        <v>301344</v>
      </c>
      <c r="F98" s="1">
        <v>42185</v>
      </c>
      <c r="G98" s="6">
        <f t="shared" si="6"/>
        <v>551</v>
      </c>
      <c r="H98">
        <f t="shared" si="7"/>
        <v>5</v>
      </c>
      <c r="I98">
        <f t="shared" si="8"/>
        <v>3</v>
      </c>
      <c r="J98">
        <f t="shared" si="9"/>
        <v>60000</v>
      </c>
      <c r="K98">
        <f t="shared" si="10"/>
        <v>14400</v>
      </c>
      <c r="L98">
        <f t="shared" si="5"/>
        <v>165600</v>
      </c>
      <c r="M98" t="s">
        <v>189</v>
      </c>
      <c r="N98" t="s">
        <v>224</v>
      </c>
      <c r="U98" s="1"/>
    </row>
    <row r="99" spans="1:21" x14ac:dyDescent="0.25">
      <c r="A99" t="s">
        <v>136</v>
      </c>
      <c r="B99">
        <v>2012</v>
      </c>
      <c r="C99">
        <v>240000</v>
      </c>
      <c r="D99" t="s">
        <v>138</v>
      </c>
      <c r="E99">
        <v>315988</v>
      </c>
      <c r="F99" s="1">
        <v>42185</v>
      </c>
      <c r="G99" s="6">
        <f t="shared" si="6"/>
        <v>551</v>
      </c>
      <c r="H99">
        <f t="shared" si="7"/>
        <v>5</v>
      </c>
      <c r="I99">
        <f t="shared" si="8"/>
        <v>3</v>
      </c>
      <c r="J99">
        <f t="shared" si="9"/>
        <v>60000</v>
      </c>
      <c r="K99">
        <f t="shared" si="10"/>
        <v>14400</v>
      </c>
      <c r="L99">
        <f t="shared" si="5"/>
        <v>165600</v>
      </c>
      <c r="M99" t="s">
        <v>189</v>
      </c>
      <c r="N99" t="s">
        <v>224</v>
      </c>
      <c r="U99" s="1"/>
    </row>
    <row r="100" spans="1:21" x14ac:dyDescent="0.25">
      <c r="A100" t="s">
        <v>136</v>
      </c>
      <c r="B100">
        <v>2012</v>
      </c>
      <c r="C100">
        <v>240000</v>
      </c>
      <c r="D100" t="s">
        <v>139</v>
      </c>
      <c r="E100">
        <v>234760</v>
      </c>
      <c r="F100" s="1">
        <v>42185</v>
      </c>
      <c r="G100" s="6">
        <f t="shared" si="6"/>
        <v>551</v>
      </c>
      <c r="H100">
        <f t="shared" si="7"/>
        <v>5</v>
      </c>
      <c r="I100">
        <f t="shared" si="8"/>
        <v>2</v>
      </c>
      <c r="J100">
        <f t="shared" si="9"/>
        <v>60000</v>
      </c>
      <c r="K100">
        <f t="shared" si="10"/>
        <v>9600</v>
      </c>
      <c r="L100">
        <f t="shared" si="5"/>
        <v>170400</v>
      </c>
      <c r="M100" t="s">
        <v>189</v>
      </c>
      <c r="N100" t="s">
        <v>224</v>
      </c>
      <c r="U100" s="1"/>
    </row>
    <row r="101" spans="1:21" x14ac:dyDescent="0.25">
      <c r="A101" t="s">
        <v>136</v>
      </c>
      <c r="B101">
        <v>2012</v>
      </c>
      <c r="C101">
        <v>240000</v>
      </c>
      <c r="D101" t="s">
        <v>140</v>
      </c>
      <c r="E101">
        <v>210780</v>
      </c>
      <c r="F101" s="1">
        <v>42185</v>
      </c>
      <c r="G101" s="6">
        <f t="shared" si="6"/>
        <v>551</v>
      </c>
      <c r="H101">
        <f t="shared" si="7"/>
        <v>5</v>
      </c>
      <c r="I101">
        <f t="shared" si="8"/>
        <v>2</v>
      </c>
      <c r="J101">
        <f t="shared" si="9"/>
        <v>60000</v>
      </c>
      <c r="K101">
        <f t="shared" si="10"/>
        <v>9600</v>
      </c>
      <c r="L101">
        <f t="shared" si="5"/>
        <v>170400</v>
      </c>
      <c r="M101" t="s">
        <v>189</v>
      </c>
      <c r="N101" t="s">
        <v>224</v>
      </c>
      <c r="U101" s="1"/>
    </row>
    <row r="102" spans="1:21" x14ac:dyDescent="0.25">
      <c r="A102" t="s">
        <v>136</v>
      </c>
      <c r="B102">
        <v>2012</v>
      </c>
      <c r="C102">
        <v>240000</v>
      </c>
      <c r="D102" t="s">
        <v>141</v>
      </c>
      <c r="E102">
        <v>198240</v>
      </c>
      <c r="F102" s="1">
        <v>42185</v>
      </c>
      <c r="G102" s="6">
        <f t="shared" si="6"/>
        <v>551</v>
      </c>
      <c r="H102">
        <f t="shared" si="7"/>
        <v>5</v>
      </c>
      <c r="I102">
        <f t="shared" si="8"/>
        <v>1</v>
      </c>
      <c r="J102">
        <f t="shared" si="9"/>
        <v>60000</v>
      </c>
      <c r="K102">
        <f t="shared" si="10"/>
        <v>4800</v>
      </c>
      <c r="L102">
        <f t="shared" si="5"/>
        <v>175200</v>
      </c>
      <c r="M102" t="s">
        <v>189</v>
      </c>
      <c r="N102" t="s">
        <v>224</v>
      </c>
      <c r="U102" s="1"/>
    </row>
    <row r="103" spans="1:21" x14ac:dyDescent="0.25">
      <c r="A103" t="s">
        <v>62</v>
      </c>
      <c r="B103">
        <v>2012</v>
      </c>
      <c r="C103">
        <v>290000</v>
      </c>
      <c r="D103" t="s">
        <v>142</v>
      </c>
      <c r="E103">
        <v>170000</v>
      </c>
      <c r="F103" s="1">
        <v>42297</v>
      </c>
      <c r="G103" s="6">
        <f t="shared" si="6"/>
        <v>439</v>
      </c>
      <c r="H103">
        <f t="shared" si="7"/>
        <v>5</v>
      </c>
      <c r="I103">
        <f t="shared" si="8"/>
        <v>1</v>
      </c>
      <c r="J103">
        <f t="shared" si="9"/>
        <v>72500</v>
      </c>
      <c r="K103">
        <f t="shared" si="10"/>
        <v>5800</v>
      </c>
      <c r="L103">
        <f t="shared" si="5"/>
        <v>211700</v>
      </c>
      <c r="M103" t="s">
        <v>184</v>
      </c>
      <c r="N103" t="s">
        <v>210</v>
      </c>
      <c r="U103" s="1"/>
    </row>
    <row r="104" spans="1:21" x14ac:dyDescent="0.25">
      <c r="A104" t="s">
        <v>50</v>
      </c>
      <c r="B104">
        <v>2013</v>
      </c>
      <c r="C104">
        <v>47800</v>
      </c>
      <c r="D104" t="s">
        <v>143</v>
      </c>
      <c r="E104">
        <v>272650</v>
      </c>
      <c r="F104" s="1">
        <v>42117</v>
      </c>
      <c r="G104" s="6">
        <f t="shared" si="6"/>
        <v>619</v>
      </c>
      <c r="H104">
        <f t="shared" si="7"/>
        <v>4</v>
      </c>
      <c r="I104">
        <f t="shared" si="8"/>
        <v>2</v>
      </c>
      <c r="J104">
        <f t="shared" si="9"/>
        <v>9560</v>
      </c>
      <c r="K104">
        <f t="shared" si="10"/>
        <v>1912</v>
      </c>
      <c r="L104">
        <f t="shared" si="5"/>
        <v>36328</v>
      </c>
      <c r="M104" t="s">
        <v>189</v>
      </c>
      <c r="N104" t="s">
        <v>205</v>
      </c>
      <c r="U104" s="1"/>
    </row>
    <row r="105" spans="1:21" x14ac:dyDescent="0.25">
      <c r="A105" t="s">
        <v>37</v>
      </c>
      <c r="B105">
        <v>2013</v>
      </c>
      <c r="C105">
        <v>80000</v>
      </c>
      <c r="D105" t="s">
        <v>144</v>
      </c>
      <c r="E105">
        <v>350000</v>
      </c>
      <c r="F105" s="1">
        <v>42379</v>
      </c>
      <c r="G105" s="6">
        <f t="shared" si="6"/>
        <v>357</v>
      </c>
      <c r="H105">
        <f t="shared" si="7"/>
        <v>4</v>
      </c>
      <c r="I105">
        <f t="shared" si="8"/>
        <v>3</v>
      </c>
      <c r="J105">
        <f t="shared" si="9"/>
        <v>16000</v>
      </c>
      <c r="K105">
        <f t="shared" si="10"/>
        <v>4800</v>
      </c>
      <c r="L105">
        <f t="shared" si="5"/>
        <v>59200</v>
      </c>
      <c r="M105" t="s">
        <v>187</v>
      </c>
      <c r="N105" t="s">
        <v>201</v>
      </c>
      <c r="U105" s="1"/>
    </row>
    <row r="106" spans="1:21" x14ac:dyDescent="0.25">
      <c r="A106" t="s">
        <v>37</v>
      </c>
      <c r="B106">
        <v>2013</v>
      </c>
      <c r="C106">
        <v>80000</v>
      </c>
      <c r="D106" t="s">
        <v>145</v>
      </c>
      <c r="E106">
        <v>235000</v>
      </c>
      <c r="F106" s="1">
        <v>42379</v>
      </c>
      <c r="G106" s="6">
        <f t="shared" si="6"/>
        <v>357</v>
      </c>
      <c r="H106">
        <f t="shared" si="7"/>
        <v>4</v>
      </c>
      <c r="I106">
        <f t="shared" si="8"/>
        <v>2</v>
      </c>
      <c r="J106">
        <f t="shared" si="9"/>
        <v>16000</v>
      </c>
      <c r="K106">
        <f t="shared" si="10"/>
        <v>3200</v>
      </c>
      <c r="L106">
        <f t="shared" si="5"/>
        <v>60800</v>
      </c>
      <c r="M106" t="s">
        <v>187</v>
      </c>
      <c r="N106" t="s">
        <v>201</v>
      </c>
      <c r="U106" s="1"/>
    </row>
    <row r="107" spans="1:21" x14ac:dyDescent="0.25">
      <c r="A107" t="s">
        <v>76</v>
      </c>
      <c r="B107">
        <v>2013</v>
      </c>
      <c r="C107">
        <v>93000</v>
      </c>
      <c r="D107" t="s">
        <v>146</v>
      </c>
      <c r="E107">
        <v>195000</v>
      </c>
      <c r="F107" s="1">
        <v>42268</v>
      </c>
      <c r="G107" s="6">
        <f t="shared" si="6"/>
        <v>468</v>
      </c>
      <c r="H107">
        <f t="shared" si="7"/>
        <v>4</v>
      </c>
      <c r="I107">
        <f t="shared" si="8"/>
        <v>1</v>
      </c>
      <c r="J107">
        <f t="shared" si="9"/>
        <v>18600</v>
      </c>
      <c r="K107">
        <f t="shared" si="10"/>
        <v>1860</v>
      </c>
      <c r="L107">
        <f t="shared" si="5"/>
        <v>72540</v>
      </c>
      <c r="M107" t="s">
        <v>189</v>
      </c>
      <c r="N107" t="s">
        <v>213</v>
      </c>
      <c r="U107" s="1"/>
    </row>
    <row r="108" spans="1:21" x14ac:dyDescent="0.25">
      <c r="A108" t="s">
        <v>79</v>
      </c>
      <c r="B108">
        <v>2013</v>
      </c>
      <c r="C108">
        <v>136000</v>
      </c>
      <c r="D108" t="s">
        <v>147</v>
      </c>
      <c r="E108">
        <v>247000</v>
      </c>
      <c r="F108" s="1">
        <v>42067</v>
      </c>
      <c r="G108" s="6">
        <f t="shared" si="6"/>
        <v>669</v>
      </c>
      <c r="H108">
        <f t="shared" si="7"/>
        <v>4</v>
      </c>
      <c r="I108">
        <f t="shared" si="8"/>
        <v>2</v>
      </c>
      <c r="J108">
        <f t="shared" si="9"/>
        <v>27200</v>
      </c>
      <c r="K108">
        <f t="shared" si="10"/>
        <v>5440</v>
      </c>
      <c r="L108">
        <f t="shared" si="5"/>
        <v>103360</v>
      </c>
      <c r="M108" t="s">
        <v>189</v>
      </c>
      <c r="N108" t="s">
        <v>214</v>
      </c>
      <c r="U108" s="1"/>
    </row>
    <row r="109" spans="1:21" x14ac:dyDescent="0.25">
      <c r="A109" t="s">
        <v>45</v>
      </c>
      <c r="B109">
        <v>2013</v>
      </c>
      <c r="C109">
        <v>158000</v>
      </c>
      <c r="D109" t="s">
        <v>148</v>
      </c>
      <c r="E109">
        <v>407000</v>
      </c>
      <c r="F109" s="1">
        <v>42681</v>
      </c>
      <c r="G109" s="6">
        <f t="shared" si="6"/>
        <v>55</v>
      </c>
      <c r="H109">
        <f t="shared" si="7"/>
        <v>4</v>
      </c>
      <c r="I109">
        <f t="shared" si="8"/>
        <v>4</v>
      </c>
      <c r="J109">
        <f t="shared" si="9"/>
        <v>31600</v>
      </c>
      <c r="K109">
        <f t="shared" si="10"/>
        <v>12640</v>
      </c>
      <c r="L109">
        <f t="shared" si="5"/>
        <v>113760</v>
      </c>
      <c r="M109" t="s">
        <v>185</v>
      </c>
      <c r="N109" t="s">
        <v>203</v>
      </c>
      <c r="U109" s="1"/>
    </row>
    <row r="110" spans="1:21" x14ac:dyDescent="0.25">
      <c r="A110" t="s">
        <v>136</v>
      </c>
      <c r="B110">
        <v>2013</v>
      </c>
      <c r="C110">
        <v>240000</v>
      </c>
      <c r="D110" t="s">
        <v>149</v>
      </c>
      <c r="E110">
        <v>301232</v>
      </c>
      <c r="F110" s="1">
        <v>42719</v>
      </c>
      <c r="G110" s="6">
        <f t="shared" si="6"/>
        <v>17</v>
      </c>
      <c r="H110">
        <f t="shared" si="7"/>
        <v>4</v>
      </c>
      <c r="I110">
        <f t="shared" si="8"/>
        <v>3</v>
      </c>
      <c r="J110">
        <f t="shared" si="9"/>
        <v>48000</v>
      </c>
      <c r="K110">
        <f t="shared" si="10"/>
        <v>14400</v>
      </c>
      <c r="L110">
        <f t="shared" si="5"/>
        <v>177600</v>
      </c>
      <c r="M110" t="s">
        <v>189</v>
      </c>
      <c r="N110" t="s">
        <v>224</v>
      </c>
      <c r="U110" s="1"/>
    </row>
    <row r="111" spans="1:21" x14ac:dyDescent="0.25">
      <c r="A111" t="s">
        <v>136</v>
      </c>
      <c r="B111">
        <v>2013</v>
      </c>
      <c r="C111">
        <v>240000</v>
      </c>
      <c r="D111" t="s">
        <v>150</v>
      </c>
      <c r="E111">
        <v>289567</v>
      </c>
      <c r="F111" s="1">
        <v>42719</v>
      </c>
      <c r="G111" s="6">
        <f t="shared" si="6"/>
        <v>17</v>
      </c>
      <c r="H111">
        <f t="shared" si="7"/>
        <v>4</v>
      </c>
      <c r="I111">
        <f t="shared" si="8"/>
        <v>2</v>
      </c>
      <c r="J111">
        <f t="shared" si="9"/>
        <v>48000</v>
      </c>
      <c r="K111">
        <f t="shared" si="10"/>
        <v>9600</v>
      </c>
      <c r="L111">
        <f t="shared" si="5"/>
        <v>182400</v>
      </c>
      <c r="M111" t="s">
        <v>189</v>
      </c>
      <c r="N111" t="s">
        <v>224</v>
      </c>
      <c r="U111" s="1"/>
    </row>
    <row r="112" spans="1:21" x14ac:dyDescent="0.25">
      <c r="A112" t="s">
        <v>136</v>
      </c>
      <c r="B112">
        <v>2013</v>
      </c>
      <c r="C112">
        <v>240000</v>
      </c>
      <c r="D112" t="s">
        <v>151</v>
      </c>
      <c r="E112">
        <v>245211</v>
      </c>
      <c r="F112" s="1">
        <v>42719</v>
      </c>
      <c r="G112" s="6">
        <f t="shared" si="6"/>
        <v>17</v>
      </c>
      <c r="H112">
        <f t="shared" si="7"/>
        <v>4</v>
      </c>
      <c r="I112">
        <f t="shared" si="8"/>
        <v>2</v>
      </c>
      <c r="J112">
        <f t="shared" si="9"/>
        <v>48000</v>
      </c>
      <c r="K112">
        <f t="shared" si="10"/>
        <v>9600</v>
      </c>
      <c r="L112">
        <f t="shared" si="5"/>
        <v>182400</v>
      </c>
      <c r="M112" t="s">
        <v>189</v>
      </c>
      <c r="N112" t="s">
        <v>224</v>
      </c>
      <c r="U112" s="1"/>
    </row>
    <row r="113" spans="1:21" x14ac:dyDescent="0.25">
      <c r="A113" t="s">
        <v>136</v>
      </c>
      <c r="B113">
        <v>2013</v>
      </c>
      <c r="C113">
        <v>240000</v>
      </c>
      <c r="D113" t="s">
        <v>152</v>
      </c>
      <c r="E113">
        <v>200123</v>
      </c>
      <c r="F113" s="1">
        <v>42719</v>
      </c>
      <c r="G113" s="6">
        <f t="shared" si="6"/>
        <v>17</v>
      </c>
      <c r="H113">
        <f t="shared" si="7"/>
        <v>4</v>
      </c>
      <c r="I113">
        <f t="shared" si="8"/>
        <v>2</v>
      </c>
      <c r="J113">
        <f t="shared" si="9"/>
        <v>48000</v>
      </c>
      <c r="K113">
        <f t="shared" si="10"/>
        <v>9600</v>
      </c>
      <c r="L113">
        <f t="shared" si="5"/>
        <v>182400</v>
      </c>
      <c r="M113" t="s">
        <v>189</v>
      </c>
      <c r="N113" t="s">
        <v>224</v>
      </c>
      <c r="U113" s="1"/>
    </row>
    <row r="114" spans="1:21" x14ac:dyDescent="0.25">
      <c r="A114" t="s">
        <v>136</v>
      </c>
      <c r="B114">
        <v>2013</v>
      </c>
      <c r="C114">
        <v>240000</v>
      </c>
      <c r="D114" t="s">
        <v>153</v>
      </c>
      <c r="E114">
        <v>235811</v>
      </c>
      <c r="F114" s="1">
        <v>42719</v>
      </c>
      <c r="G114" s="6">
        <f t="shared" si="6"/>
        <v>17</v>
      </c>
      <c r="H114">
        <f t="shared" si="7"/>
        <v>4</v>
      </c>
      <c r="I114">
        <f t="shared" si="8"/>
        <v>2</v>
      </c>
      <c r="J114">
        <f t="shared" si="9"/>
        <v>48000</v>
      </c>
      <c r="K114">
        <f t="shared" si="10"/>
        <v>9600</v>
      </c>
      <c r="L114">
        <f t="shared" si="5"/>
        <v>182400</v>
      </c>
      <c r="M114" t="s">
        <v>189</v>
      </c>
      <c r="N114" t="s">
        <v>224</v>
      </c>
      <c r="U114" s="1"/>
    </row>
    <row r="115" spans="1:21" x14ac:dyDescent="0.25">
      <c r="A115" t="s">
        <v>136</v>
      </c>
      <c r="B115">
        <v>2013</v>
      </c>
      <c r="C115">
        <v>240000</v>
      </c>
      <c r="D115" t="s">
        <v>154</v>
      </c>
      <c r="E115">
        <v>250021</v>
      </c>
      <c r="F115" s="1">
        <v>42719</v>
      </c>
      <c r="G115" s="6">
        <f t="shared" si="6"/>
        <v>17</v>
      </c>
      <c r="H115">
        <f t="shared" si="7"/>
        <v>4</v>
      </c>
      <c r="I115">
        <f t="shared" si="8"/>
        <v>2</v>
      </c>
      <c r="J115">
        <f t="shared" si="9"/>
        <v>48000</v>
      </c>
      <c r="K115">
        <f t="shared" si="10"/>
        <v>9600</v>
      </c>
      <c r="L115">
        <f t="shared" si="5"/>
        <v>182400</v>
      </c>
      <c r="M115" t="s">
        <v>189</v>
      </c>
      <c r="N115" t="s">
        <v>224</v>
      </c>
      <c r="U115" s="1"/>
    </row>
    <row r="116" spans="1:21" x14ac:dyDescent="0.25">
      <c r="A116" t="s">
        <v>136</v>
      </c>
      <c r="B116">
        <v>2013</v>
      </c>
      <c r="C116">
        <v>240000</v>
      </c>
      <c r="D116" t="s">
        <v>155</v>
      </c>
      <c r="E116">
        <v>198340</v>
      </c>
      <c r="F116" s="1">
        <v>42719</v>
      </c>
      <c r="G116" s="6">
        <f t="shared" si="6"/>
        <v>17</v>
      </c>
      <c r="H116">
        <f t="shared" si="7"/>
        <v>4</v>
      </c>
      <c r="I116">
        <f t="shared" si="8"/>
        <v>1</v>
      </c>
      <c r="J116">
        <f t="shared" si="9"/>
        <v>48000</v>
      </c>
      <c r="K116">
        <f t="shared" si="10"/>
        <v>4800</v>
      </c>
      <c r="L116">
        <f t="shared" si="5"/>
        <v>187200</v>
      </c>
      <c r="M116" t="s">
        <v>189</v>
      </c>
      <c r="N116" t="s">
        <v>224</v>
      </c>
      <c r="U116" s="1"/>
    </row>
    <row r="117" spans="1:21" x14ac:dyDescent="0.25">
      <c r="A117" t="s">
        <v>136</v>
      </c>
      <c r="B117">
        <v>2013</v>
      </c>
      <c r="C117">
        <v>240000</v>
      </c>
      <c r="D117" t="s">
        <v>156</v>
      </c>
      <c r="E117">
        <v>189761</v>
      </c>
      <c r="F117" s="1">
        <v>42719</v>
      </c>
      <c r="G117" s="6">
        <f t="shared" si="6"/>
        <v>17</v>
      </c>
      <c r="H117">
        <f t="shared" si="7"/>
        <v>4</v>
      </c>
      <c r="I117">
        <f t="shared" si="8"/>
        <v>1</v>
      </c>
      <c r="J117">
        <f t="shared" si="9"/>
        <v>48000</v>
      </c>
      <c r="K117">
        <f t="shared" si="10"/>
        <v>4800</v>
      </c>
      <c r="L117">
        <f t="shared" si="5"/>
        <v>187200</v>
      </c>
      <c r="M117" t="s">
        <v>189</v>
      </c>
      <c r="N117" t="s">
        <v>224</v>
      </c>
      <c r="U117" s="1"/>
    </row>
    <row r="118" spans="1:21" x14ac:dyDescent="0.25">
      <c r="A118" t="s">
        <v>157</v>
      </c>
      <c r="B118">
        <v>2013</v>
      </c>
      <c r="C118">
        <v>271000</v>
      </c>
      <c r="D118" t="s">
        <v>158</v>
      </c>
      <c r="E118">
        <v>153000</v>
      </c>
      <c r="F118" s="1">
        <v>42334</v>
      </c>
      <c r="G118" s="6">
        <f t="shared" si="6"/>
        <v>402</v>
      </c>
      <c r="H118">
        <f t="shared" si="7"/>
        <v>4</v>
      </c>
      <c r="I118">
        <f t="shared" si="8"/>
        <v>1</v>
      </c>
      <c r="J118">
        <f t="shared" si="9"/>
        <v>54200</v>
      </c>
      <c r="K118">
        <f t="shared" si="10"/>
        <v>5420</v>
      </c>
      <c r="L118">
        <f t="shared" si="5"/>
        <v>211380</v>
      </c>
      <c r="M118" t="s">
        <v>185</v>
      </c>
      <c r="N118" t="s">
        <v>225</v>
      </c>
      <c r="U118" s="1"/>
    </row>
    <row r="119" spans="1:21" x14ac:dyDescent="0.25">
      <c r="A119" t="s">
        <v>157</v>
      </c>
      <c r="B119">
        <v>2013</v>
      </c>
      <c r="C119">
        <v>271000</v>
      </c>
      <c r="D119" t="s">
        <v>159</v>
      </c>
      <c r="E119">
        <v>123000</v>
      </c>
      <c r="F119" s="1">
        <v>42520</v>
      </c>
      <c r="G119" s="6">
        <f t="shared" si="6"/>
        <v>216</v>
      </c>
      <c r="H119">
        <f t="shared" si="7"/>
        <v>4</v>
      </c>
      <c r="I119">
        <f t="shared" si="8"/>
        <v>1</v>
      </c>
      <c r="J119">
        <f t="shared" si="9"/>
        <v>54200</v>
      </c>
      <c r="K119">
        <f t="shared" si="10"/>
        <v>5420</v>
      </c>
      <c r="L119">
        <f t="shared" si="5"/>
        <v>211380</v>
      </c>
      <c r="M119" t="s">
        <v>185</v>
      </c>
      <c r="N119" t="s">
        <v>225</v>
      </c>
      <c r="U119" s="1"/>
    </row>
    <row r="120" spans="1:21" x14ac:dyDescent="0.25">
      <c r="A120" t="s">
        <v>160</v>
      </c>
      <c r="B120">
        <v>2014</v>
      </c>
      <c r="C120">
        <v>98000</v>
      </c>
      <c r="D120" t="s">
        <v>161</v>
      </c>
      <c r="E120">
        <v>251000</v>
      </c>
      <c r="F120" s="1">
        <v>42344</v>
      </c>
      <c r="G120" s="6">
        <f t="shared" si="6"/>
        <v>392</v>
      </c>
      <c r="H120">
        <f t="shared" si="7"/>
        <v>3</v>
      </c>
      <c r="I120">
        <f t="shared" si="8"/>
        <v>2</v>
      </c>
      <c r="J120">
        <f t="shared" si="9"/>
        <v>14700.000000000002</v>
      </c>
      <c r="K120">
        <f t="shared" si="10"/>
        <v>3920</v>
      </c>
      <c r="L120">
        <f t="shared" si="5"/>
        <v>79380</v>
      </c>
      <c r="M120" t="s">
        <v>185</v>
      </c>
      <c r="N120" t="s">
        <v>226</v>
      </c>
      <c r="U120" s="1"/>
    </row>
    <row r="121" spans="1:21" x14ac:dyDescent="0.25">
      <c r="A121" t="s">
        <v>160</v>
      </c>
      <c r="B121">
        <v>2014</v>
      </c>
      <c r="C121">
        <v>99000</v>
      </c>
      <c r="D121" t="s">
        <v>162</v>
      </c>
      <c r="E121">
        <v>247000</v>
      </c>
      <c r="F121" s="1">
        <v>42344</v>
      </c>
      <c r="G121" s="6">
        <f t="shared" si="6"/>
        <v>392</v>
      </c>
      <c r="H121">
        <f t="shared" si="7"/>
        <v>3</v>
      </c>
      <c r="I121">
        <f t="shared" si="8"/>
        <v>2</v>
      </c>
      <c r="J121">
        <f t="shared" si="9"/>
        <v>14850.000000000002</v>
      </c>
      <c r="K121">
        <f t="shared" si="10"/>
        <v>3960</v>
      </c>
      <c r="L121">
        <f t="shared" si="5"/>
        <v>80190</v>
      </c>
      <c r="M121" t="s">
        <v>185</v>
      </c>
      <c r="N121" t="s">
        <v>226</v>
      </c>
      <c r="U121" s="1"/>
    </row>
    <row r="122" spans="1:21" x14ac:dyDescent="0.25">
      <c r="A122" t="s">
        <v>45</v>
      </c>
      <c r="B122">
        <v>2014</v>
      </c>
      <c r="C122">
        <v>136502</v>
      </c>
      <c r="D122" t="s">
        <v>163</v>
      </c>
      <c r="E122">
        <v>243000</v>
      </c>
      <c r="F122" s="1">
        <v>42476</v>
      </c>
      <c r="G122" s="6">
        <f t="shared" si="6"/>
        <v>260</v>
      </c>
      <c r="H122">
        <f t="shared" si="7"/>
        <v>3</v>
      </c>
      <c r="I122">
        <f t="shared" si="8"/>
        <v>2</v>
      </c>
      <c r="J122">
        <f t="shared" si="9"/>
        <v>20475.300000000003</v>
      </c>
      <c r="K122">
        <f t="shared" si="10"/>
        <v>5460.08</v>
      </c>
      <c r="L122">
        <f t="shared" si="5"/>
        <v>110566.62</v>
      </c>
      <c r="M122" t="s">
        <v>185</v>
      </c>
      <c r="N122" t="s">
        <v>203</v>
      </c>
      <c r="U122" s="1"/>
    </row>
    <row r="123" spans="1:21" x14ac:dyDescent="0.25">
      <c r="A123" t="s">
        <v>54</v>
      </c>
      <c r="B123">
        <v>2014</v>
      </c>
      <c r="C123">
        <v>167800</v>
      </c>
      <c r="D123" t="s">
        <v>164</v>
      </c>
      <c r="E123">
        <v>190300</v>
      </c>
      <c r="F123" s="1">
        <v>42272</v>
      </c>
      <c r="G123" s="6">
        <f t="shared" si="6"/>
        <v>464</v>
      </c>
      <c r="H123">
        <f t="shared" si="7"/>
        <v>3</v>
      </c>
      <c r="I123">
        <f t="shared" si="8"/>
        <v>1</v>
      </c>
      <c r="J123">
        <f t="shared" si="9"/>
        <v>25170.000000000004</v>
      </c>
      <c r="K123">
        <f t="shared" si="10"/>
        <v>3356</v>
      </c>
      <c r="L123">
        <f t="shared" si="5"/>
        <v>139274</v>
      </c>
      <c r="M123" t="s">
        <v>185</v>
      </c>
      <c r="N123" t="s">
        <v>206</v>
      </c>
      <c r="U123" s="1"/>
    </row>
    <row r="124" spans="1:21" x14ac:dyDescent="0.25">
      <c r="A124" t="s">
        <v>35</v>
      </c>
      <c r="B124">
        <v>2014</v>
      </c>
      <c r="C124">
        <v>219000</v>
      </c>
      <c r="D124" t="s">
        <v>165</v>
      </c>
      <c r="E124">
        <v>126290</v>
      </c>
      <c r="F124" s="1">
        <v>42083</v>
      </c>
      <c r="G124" s="6">
        <f t="shared" si="6"/>
        <v>653</v>
      </c>
      <c r="H124">
        <f t="shared" si="7"/>
        <v>3</v>
      </c>
      <c r="I124">
        <f t="shared" si="8"/>
        <v>1</v>
      </c>
      <c r="J124">
        <f t="shared" si="9"/>
        <v>32850.000000000007</v>
      </c>
      <c r="K124">
        <f t="shared" si="10"/>
        <v>4380</v>
      </c>
      <c r="L124">
        <f t="shared" si="5"/>
        <v>181770</v>
      </c>
      <c r="M124" t="s">
        <v>184</v>
      </c>
      <c r="N124" t="s">
        <v>200</v>
      </c>
      <c r="U124" s="1"/>
    </row>
    <row r="125" spans="1:21" x14ac:dyDescent="0.25">
      <c r="A125" t="s">
        <v>136</v>
      </c>
      <c r="B125">
        <v>2014</v>
      </c>
      <c r="C125">
        <v>240000</v>
      </c>
      <c r="D125" t="s">
        <v>166</v>
      </c>
      <c r="E125">
        <v>183788</v>
      </c>
      <c r="F125" s="1">
        <v>42681</v>
      </c>
      <c r="G125" s="6">
        <f t="shared" si="6"/>
        <v>55</v>
      </c>
      <c r="H125">
        <f t="shared" si="7"/>
        <v>3</v>
      </c>
      <c r="I125">
        <f t="shared" si="8"/>
        <v>1</v>
      </c>
      <c r="J125">
        <f t="shared" si="9"/>
        <v>36000.000000000007</v>
      </c>
      <c r="K125">
        <f t="shared" si="10"/>
        <v>4800</v>
      </c>
      <c r="L125">
        <f t="shared" si="5"/>
        <v>199200</v>
      </c>
      <c r="M125" t="s">
        <v>189</v>
      </c>
      <c r="N125" t="s">
        <v>224</v>
      </c>
      <c r="U125" s="1"/>
    </row>
    <row r="126" spans="1:21" x14ac:dyDescent="0.25">
      <c r="A126" t="s">
        <v>136</v>
      </c>
      <c r="B126">
        <v>2014</v>
      </c>
      <c r="C126">
        <v>240000</v>
      </c>
      <c r="D126" t="s">
        <v>167</v>
      </c>
      <c r="E126">
        <v>160198</v>
      </c>
      <c r="F126" s="1">
        <v>42681</v>
      </c>
      <c r="G126" s="6">
        <f t="shared" si="6"/>
        <v>55</v>
      </c>
      <c r="H126">
        <f t="shared" si="7"/>
        <v>3</v>
      </c>
      <c r="I126">
        <f t="shared" si="8"/>
        <v>1</v>
      </c>
      <c r="J126">
        <f t="shared" si="9"/>
        <v>36000.000000000007</v>
      </c>
      <c r="K126">
        <f t="shared" si="10"/>
        <v>4800</v>
      </c>
      <c r="L126">
        <f t="shared" si="5"/>
        <v>199200</v>
      </c>
      <c r="M126" t="s">
        <v>189</v>
      </c>
      <c r="N126" t="s">
        <v>224</v>
      </c>
      <c r="U126" s="1"/>
    </row>
    <row r="127" spans="1:21" x14ac:dyDescent="0.25">
      <c r="A127" t="s">
        <v>136</v>
      </c>
      <c r="B127">
        <v>2014</v>
      </c>
      <c r="C127">
        <v>240000</v>
      </c>
      <c r="D127" t="s">
        <v>168</v>
      </c>
      <c r="E127">
        <v>156724</v>
      </c>
      <c r="F127" s="1">
        <v>42681</v>
      </c>
      <c r="G127" s="6">
        <f t="shared" si="6"/>
        <v>55</v>
      </c>
      <c r="H127">
        <f t="shared" si="7"/>
        <v>3</v>
      </c>
      <c r="I127">
        <f t="shared" si="8"/>
        <v>1</v>
      </c>
      <c r="J127">
        <f t="shared" si="9"/>
        <v>36000.000000000007</v>
      </c>
      <c r="K127">
        <f t="shared" si="10"/>
        <v>4800</v>
      </c>
      <c r="L127">
        <f>C127-(C127*(5%*H127)+C127*(I127*2%))</f>
        <v>199200</v>
      </c>
      <c r="M127" t="s">
        <v>189</v>
      </c>
      <c r="N127" t="s">
        <v>224</v>
      </c>
      <c r="U127" s="1"/>
    </row>
    <row r="128" spans="1:21" x14ac:dyDescent="0.25">
      <c r="A128" t="s">
        <v>157</v>
      </c>
      <c r="B128">
        <v>2014</v>
      </c>
      <c r="C128">
        <v>270000</v>
      </c>
      <c r="D128" t="s">
        <v>169</v>
      </c>
      <c r="E128">
        <v>157000</v>
      </c>
      <c r="F128" s="1">
        <v>42334</v>
      </c>
      <c r="G128" s="6">
        <f t="shared" si="6"/>
        <v>402</v>
      </c>
      <c r="H128">
        <f t="shared" si="7"/>
        <v>3</v>
      </c>
      <c r="I128">
        <f t="shared" si="8"/>
        <v>1</v>
      </c>
      <c r="J128">
        <f t="shared" si="9"/>
        <v>40500.000000000007</v>
      </c>
      <c r="K128">
        <f t="shared" si="10"/>
        <v>5400</v>
      </c>
      <c r="L128">
        <f>C128-(C128*(5%*H128)+C128*(I128*2%))</f>
        <v>224100</v>
      </c>
      <c r="M128" t="s">
        <v>185</v>
      </c>
      <c r="N128" t="s">
        <v>225</v>
      </c>
      <c r="U128" s="1"/>
    </row>
    <row r="129" spans="1:21" x14ac:dyDescent="0.25">
      <c r="A129" t="s">
        <v>35</v>
      </c>
      <c r="B129">
        <v>2015</v>
      </c>
      <c r="C129">
        <v>218000</v>
      </c>
      <c r="D129" t="s">
        <v>170</v>
      </c>
      <c r="E129">
        <v>130290</v>
      </c>
      <c r="F129" s="1">
        <v>42083</v>
      </c>
      <c r="G129" s="6">
        <f t="shared" si="6"/>
        <v>653</v>
      </c>
      <c r="H129">
        <f t="shared" si="7"/>
        <v>2</v>
      </c>
      <c r="I129">
        <f t="shared" si="8"/>
        <v>1</v>
      </c>
      <c r="J129">
        <f t="shared" si="9"/>
        <v>21800</v>
      </c>
      <c r="K129">
        <f t="shared" si="10"/>
        <v>4360</v>
      </c>
      <c r="L129">
        <f>C129-(C129*(5%*H129)+C129*(I129*2%))</f>
        <v>191840</v>
      </c>
      <c r="M129" t="s">
        <v>184</v>
      </c>
      <c r="N129" t="s">
        <v>200</v>
      </c>
      <c r="U129" s="1"/>
    </row>
    <row r="130" spans="1:21" x14ac:dyDescent="0.25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 s="1">
        <v>42286</v>
      </c>
      <c r="G130" s="6">
        <f t="shared" si="6"/>
        <v>450</v>
      </c>
      <c r="H130">
        <f t="shared" si="7"/>
        <v>2</v>
      </c>
      <c r="I130">
        <f t="shared" si="8"/>
        <v>1</v>
      </c>
      <c r="J130">
        <f t="shared" si="9"/>
        <v>25800</v>
      </c>
      <c r="K130">
        <f t="shared" si="10"/>
        <v>5160</v>
      </c>
      <c r="L130">
        <f>C130-(C130*(5%*H130)+C130*(I130*2%))</f>
        <v>227040</v>
      </c>
      <c r="M130" t="s">
        <v>184</v>
      </c>
      <c r="N130" t="s">
        <v>210</v>
      </c>
      <c r="U130" s="1"/>
    </row>
    <row r="131" spans="1:21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 s="6">
        <f t="shared" ref="G131:G135" si="11">_xlfn.DAYS($G$136,F131)</f>
        <v>2</v>
      </c>
      <c r="H131">
        <f t="shared" ref="H131:H135" si="12">2017-B131</f>
        <v>2</v>
      </c>
      <c r="I131">
        <f t="shared" ref="I131:I135" si="13">ROUNDDOWN(E131/100000,0)</f>
        <v>1</v>
      </c>
      <c r="J131">
        <f t="shared" ref="J131:J135" si="14">H131*5%*C131</f>
        <v>36000</v>
      </c>
      <c r="K131">
        <f t="shared" ref="K131:K135" si="15">I131*2%*C131</f>
        <v>7200</v>
      </c>
      <c r="L131">
        <f>C131-(C131*(5%*H131)+C131*(I131*2%))</f>
        <v>316800</v>
      </c>
      <c r="M131" t="s">
        <v>186</v>
      </c>
      <c r="N131" t="s">
        <v>227</v>
      </c>
      <c r="U131" s="1"/>
    </row>
    <row r="132" spans="1:21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 s="6">
        <f t="shared" si="11"/>
        <v>2</v>
      </c>
      <c r="H132">
        <f t="shared" si="12"/>
        <v>2</v>
      </c>
      <c r="I132">
        <f t="shared" si="13"/>
        <v>1</v>
      </c>
      <c r="J132">
        <f t="shared" si="14"/>
        <v>36000</v>
      </c>
      <c r="K132">
        <f t="shared" si="15"/>
        <v>7200</v>
      </c>
      <c r="L132">
        <f>C132-(C132*(5%*H132)+C132*(I132*2%))</f>
        <v>316800</v>
      </c>
      <c r="M132" t="s">
        <v>186</v>
      </c>
      <c r="N132" t="s">
        <v>227</v>
      </c>
      <c r="U132" s="1"/>
    </row>
    <row r="133" spans="1:21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 s="6">
        <f t="shared" si="11"/>
        <v>2</v>
      </c>
      <c r="H133">
        <f t="shared" si="12"/>
        <v>2</v>
      </c>
      <c r="I133">
        <f t="shared" si="13"/>
        <v>1</v>
      </c>
      <c r="J133">
        <f t="shared" si="14"/>
        <v>36000</v>
      </c>
      <c r="K133">
        <f t="shared" si="15"/>
        <v>7200</v>
      </c>
      <c r="L133">
        <f>C133-(C133*(5%*H133)+C133*(I133*2%))</f>
        <v>316800</v>
      </c>
      <c r="M133" t="s">
        <v>186</v>
      </c>
      <c r="N133" t="s">
        <v>227</v>
      </c>
      <c r="U133" s="1"/>
    </row>
    <row r="134" spans="1:21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 s="6">
        <f t="shared" si="11"/>
        <v>2</v>
      </c>
      <c r="H134">
        <f t="shared" si="12"/>
        <v>2</v>
      </c>
      <c r="I134">
        <f t="shared" si="13"/>
        <v>1</v>
      </c>
      <c r="J134">
        <f t="shared" si="14"/>
        <v>36000</v>
      </c>
      <c r="K134">
        <f t="shared" si="15"/>
        <v>7200</v>
      </c>
      <c r="L134">
        <f>C134-(C134*(5%*H134)+C134*(I134*2%))</f>
        <v>316800</v>
      </c>
      <c r="M134" t="s">
        <v>186</v>
      </c>
      <c r="N134" t="s">
        <v>227</v>
      </c>
      <c r="U134" s="1"/>
    </row>
    <row r="135" spans="1:21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 s="6">
        <f t="shared" si="11"/>
        <v>2</v>
      </c>
      <c r="H135">
        <f t="shared" si="12"/>
        <v>2</v>
      </c>
      <c r="I135">
        <f t="shared" si="13"/>
        <v>1</v>
      </c>
      <c r="J135">
        <f t="shared" si="14"/>
        <v>36000</v>
      </c>
      <c r="K135">
        <f t="shared" si="15"/>
        <v>7200</v>
      </c>
      <c r="L135">
        <f>C135-(C135*(5%*H135)+C135*(I135*2%))</f>
        <v>316800</v>
      </c>
      <c r="M135" t="s">
        <v>186</v>
      </c>
      <c r="N135" t="s">
        <v>227</v>
      </c>
      <c r="U135" s="1"/>
    </row>
    <row r="136" spans="1:21" x14ac:dyDescent="0.25">
      <c r="G136" s="1">
        <v>42736</v>
      </c>
    </row>
  </sheetData>
  <conditionalFormatting sqref="D1:D1048576">
    <cfRule type="cellIs" dxfId="1" priority="2" operator="equal">
      <formula>"ERA 092 TR"</formula>
    </cfRule>
  </conditionalFormatting>
  <conditionalFormatting sqref="L1:L1048576 M1:N1">
    <cfRule type="cellIs" dxfId="0" priority="1" operator="equal">
      <formula>17390</formula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5 I 1 m U n z G I e C j A A A A 9 Q A A A B I A H A B D b 2 5 m a W c v U G F j a 2 F n Z S 5 4 b W w g o h g A K K A U A A A A A A A A A A A A A A A A A A A A A A A A A A A A h Y 8 x D o I w G I W v Q r r T l h o T J D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E N x e u Y Y Q p k Y V B o 8 + 3 Z P P f Z / k D Y j o 0 b B 8 X 7 J i x z I E s E 8 r 7 A H 1 B L A w Q U A A I A C A D k j W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I 1 m U i i K R 7 g O A A A A E Q A A A B M A H A B G b 3 J t d W x h c y 9 T Z W N 0 a W 9 u M S 5 t I K I Y A C i g F A A A A A A A A A A A A A A A A A A A A A A A A A A A A C t O T S 7 J z M 9 T C I b Q h t Y A U E s B A i 0 A F A A C A A g A 5 I 1 m U n z G I e C j A A A A 9 Q A A A B I A A A A A A A A A A A A A A A A A A A A A A E N v b m Z p Z y 9 Q Y W N r Y W d l L n h t b F B L A Q I t A B Q A A g A I A O S N Z l I P y u m r p A A A A O k A A A A T A A A A A A A A A A A A A A A A A O 8 A A A B b Q 2 9 u d G V u d F 9 U e X B l c 1 0 u e G 1 s U E s B A i 0 A F A A C A A g A 5 I 1 m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H 1 p F o k 8 7 d J s X 5 8 b 6 P u C + o A A A A A A g A A A A A A E G Y A A A A B A A A g A A A A 8 P 5 N S O C o q a D F K 8 9 Y p x q R d b l s E C n X F B M B 7 h j E u P H j b V o A A A A A D o A A A A A C A A A g A A A A w B S J w W L t k O g N M 1 t s l m c Z k v W o a j Q l 1 k w c W Q d M 4 y b B 5 N N Q A A A A B 6 J X z t W R 0 K k 4 5 X b 9 q / d 2 / i G L h 4 o t e + 2 k G 5 L W o + M k g 2 P E Q K M s w V e X C W H 6 r Z b H 8 H A r O 1 7 D J G 7 f s G M P z n q G H o o y n V k b g J 7 h 4 c H g d d W o U m o L 7 8 9 A A A A A l W 1 / n f e B D c q H / 5 K b O 4 M o V / Q c 4 5 C G 3 1 D 2 n m b q j V Q l 7 X d q R o / c j 3 d I M 2 t h M e J y d + c d L e / F L S Z g 7 9 k 8 8 q R x L J 6 H w w = = < / D a t a M a s h u p > 
</file>

<file path=customXml/itemProps1.xml><?xml version="1.0" encoding="utf-8"?>
<ds:datastoreItem xmlns:ds="http://schemas.openxmlformats.org/officeDocument/2006/customXml" ds:itemID="{7A7E161B-651E-40AB-8E8D-4F9D1ECA7A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Arkusz3</vt:lpstr>
      <vt:lpstr>Arkusz5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2021-03-06T16:28:10Z</dcterms:created>
  <dcterms:modified xsi:type="dcterms:W3CDTF">2021-03-06T17:43:47Z</dcterms:modified>
</cp:coreProperties>
</file>