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C Projects\parts-manager\app\excel-parser\"/>
    </mc:Choice>
  </mc:AlternateContent>
  <xr:revisionPtr revIDLastSave="0" documentId="13_ncr:1_{EBA8B029-8096-4787-8A88-DC8BB72510DD}" xr6:coauthVersionLast="36" xr6:coauthVersionMax="47" xr10:uidLastSave="{00000000-0000-0000-0000-000000000000}"/>
  <bookViews>
    <workbookView xWindow="-120" yWindow="-120" windowWidth="29040" windowHeight="15840" tabRatio="534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Quart.-u.Jahresauswertung" sheetId="13" r:id="rId13"/>
  </sheets>
  <calcPr calcId="191029"/>
</workbook>
</file>

<file path=xl/calcChain.xml><?xml version="1.0" encoding="utf-8"?>
<calcChain xmlns="http://schemas.openxmlformats.org/spreadsheetml/2006/main">
  <c r="D32" i="11" l="1"/>
  <c r="C32" i="11" s="1"/>
  <c r="D30" i="9"/>
  <c r="D14" i="8"/>
  <c r="D21" i="4"/>
  <c r="D33" i="4"/>
  <c r="C33" i="4" s="1"/>
  <c r="D18" i="3"/>
  <c r="D26" i="3"/>
  <c r="D34" i="3"/>
  <c r="D14" i="2"/>
  <c r="C14" i="2" s="1"/>
  <c r="D16" i="1"/>
  <c r="C16" i="1" s="1"/>
  <c r="D32" i="1"/>
  <c r="I7" i="13"/>
  <c r="M7" i="13"/>
  <c r="Q7" i="13"/>
  <c r="S9" i="13"/>
  <c r="H11" i="13"/>
  <c r="L11" i="13"/>
  <c r="P11" i="13"/>
  <c r="T11" i="13"/>
  <c r="J12" i="13"/>
  <c r="N12" i="13"/>
  <c r="R12" i="13"/>
  <c r="H13" i="13"/>
  <c r="L13" i="13"/>
  <c r="P13" i="13"/>
  <c r="T13" i="13"/>
  <c r="J14" i="13"/>
  <c r="N14" i="13"/>
  <c r="R14" i="13"/>
  <c r="H15" i="13"/>
  <c r="L15" i="13"/>
  <c r="P15" i="13"/>
  <c r="T15" i="13"/>
  <c r="J16" i="13"/>
  <c r="N16" i="13"/>
  <c r="R16" i="13"/>
  <c r="H17" i="13"/>
  <c r="L17" i="13"/>
  <c r="P17" i="13"/>
  <c r="T17" i="13"/>
  <c r="F38" i="12"/>
  <c r="G17" i="13" s="1"/>
  <c r="G38" i="12"/>
  <c r="H38" i="12"/>
  <c r="I17" i="13" s="1"/>
  <c r="I38" i="12"/>
  <c r="J17" i="13" s="1"/>
  <c r="J38" i="12"/>
  <c r="K17" i="13" s="1"/>
  <c r="K38" i="12"/>
  <c r="L38" i="12"/>
  <c r="M17" i="13" s="1"/>
  <c r="M38" i="12"/>
  <c r="N17" i="13" s="1"/>
  <c r="N38" i="12"/>
  <c r="O17" i="13" s="1"/>
  <c r="O38" i="12"/>
  <c r="P38" i="12"/>
  <c r="Q17" i="13" s="1"/>
  <c r="Q38" i="12"/>
  <c r="R17" i="13" s="1"/>
  <c r="R38" i="12"/>
  <c r="S17" i="13" s="1"/>
  <c r="S38" i="12"/>
  <c r="F38" i="11"/>
  <c r="G16" i="13" s="1"/>
  <c r="G38" i="11"/>
  <c r="H16" i="13" s="1"/>
  <c r="H38" i="11"/>
  <c r="I16" i="13" s="1"/>
  <c r="I38" i="11"/>
  <c r="J38" i="11"/>
  <c r="K16" i="13" s="1"/>
  <c r="K38" i="11"/>
  <c r="L16" i="13" s="1"/>
  <c r="L38" i="11"/>
  <c r="M16" i="13" s="1"/>
  <c r="M38" i="11"/>
  <c r="N38" i="11"/>
  <c r="O16" i="13" s="1"/>
  <c r="O38" i="11"/>
  <c r="P16" i="13" s="1"/>
  <c r="P38" i="11"/>
  <c r="Q16" i="13" s="1"/>
  <c r="Q38" i="11"/>
  <c r="R38" i="11"/>
  <c r="S16" i="13" s="1"/>
  <c r="S38" i="11"/>
  <c r="T16" i="13" s="1"/>
  <c r="F38" i="10"/>
  <c r="G15" i="13" s="1"/>
  <c r="G38" i="10"/>
  <c r="H38" i="10"/>
  <c r="I15" i="13" s="1"/>
  <c r="I38" i="10"/>
  <c r="J15" i="13" s="1"/>
  <c r="J38" i="10"/>
  <c r="K15" i="13" s="1"/>
  <c r="K38" i="10"/>
  <c r="L38" i="10"/>
  <c r="M15" i="13" s="1"/>
  <c r="M38" i="10"/>
  <c r="N15" i="13" s="1"/>
  <c r="N38" i="10"/>
  <c r="O15" i="13" s="1"/>
  <c r="O38" i="10"/>
  <c r="P38" i="10"/>
  <c r="Q15" i="13" s="1"/>
  <c r="Q38" i="10"/>
  <c r="R15" i="13" s="1"/>
  <c r="R38" i="10"/>
  <c r="S15" i="13" s="1"/>
  <c r="S38" i="10"/>
  <c r="F38" i="9"/>
  <c r="G14" i="13" s="1"/>
  <c r="G38" i="9"/>
  <c r="H14" i="13" s="1"/>
  <c r="H38" i="9"/>
  <c r="I14" i="13" s="1"/>
  <c r="I38" i="9"/>
  <c r="J38" i="9"/>
  <c r="K14" i="13" s="1"/>
  <c r="K38" i="9"/>
  <c r="L14" i="13" s="1"/>
  <c r="L38" i="9"/>
  <c r="M14" i="13" s="1"/>
  <c r="M38" i="9"/>
  <c r="N38" i="9"/>
  <c r="O14" i="13" s="1"/>
  <c r="O38" i="9"/>
  <c r="P14" i="13" s="1"/>
  <c r="P38" i="9"/>
  <c r="Q14" i="13" s="1"/>
  <c r="Q38" i="9"/>
  <c r="R38" i="9"/>
  <c r="S14" i="13" s="1"/>
  <c r="S38" i="9"/>
  <c r="T14" i="13" s="1"/>
  <c r="F38" i="8"/>
  <c r="G13" i="13" s="1"/>
  <c r="G38" i="8"/>
  <c r="H38" i="8"/>
  <c r="I13" i="13" s="1"/>
  <c r="I38" i="8"/>
  <c r="J13" i="13" s="1"/>
  <c r="J38" i="8"/>
  <c r="K13" i="13" s="1"/>
  <c r="K38" i="8"/>
  <c r="L38" i="8"/>
  <c r="M13" i="13" s="1"/>
  <c r="M38" i="8"/>
  <c r="N13" i="13" s="1"/>
  <c r="N38" i="8"/>
  <c r="O13" i="13" s="1"/>
  <c r="O38" i="8"/>
  <c r="P38" i="8"/>
  <c r="Q13" i="13" s="1"/>
  <c r="Q38" i="8"/>
  <c r="R13" i="13" s="1"/>
  <c r="R38" i="8"/>
  <c r="S13" i="13" s="1"/>
  <c r="S38" i="8"/>
  <c r="F38" i="7"/>
  <c r="G12" i="13" s="1"/>
  <c r="G38" i="7"/>
  <c r="H12" i="13" s="1"/>
  <c r="H38" i="7"/>
  <c r="I12" i="13" s="1"/>
  <c r="I38" i="7"/>
  <c r="J38" i="7"/>
  <c r="K12" i="13" s="1"/>
  <c r="K38" i="7"/>
  <c r="L12" i="13" s="1"/>
  <c r="L38" i="7"/>
  <c r="M12" i="13" s="1"/>
  <c r="M38" i="7"/>
  <c r="N38" i="7"/>
  <c r="O12" i="13" s="1"/>
  <c r="O38" i="7"/>
  <c r="P12" i="13" s="1"/>
  <c r="P38" i="7"/>
  <c r="Q12" i="13" s="1"/>
  <c r="Q38" i="7"/>
  <c r="R38" i="7"/>
  <c r="S12" i="13" s="1"/>
  <c r="S38" i="7"/>
  <c r="T12" i="13" s="1"/>
  <c r="F38" i="6"/>
  <c r="G11" i="13" s="1"/>
  <c r="G38" i="6"/>
  <c r="H38" i="6"/>
  <c r="I11" i="13" s="1"/>
  <c r="I38" i="6"/>
  <c r="J11" i="13" s="1"/>
  <c r="J38" i="6"/>
  <c r="K11" i="13" s="1"/>
  <c r="K38" i="6"/>
  <c r="L38" i="6"/>
  <c r="M11" i="13" s="1"/>
  <c r="M38" i="6"/>
  <c r="N11" i="13" s="1"/>
  <c r="N38" i="6"/>
  <c r="O11" i="13" s="1"/>
  <c r="O38" i="6"/>
  <c r="P38" i="6"/>
  <c r="Q11" i="13" s="1"/>
  <c r="Q38" i="6"/>
  <c r="R11" i="13" s="1"/>
  <c r="R38" i="6"/>
  <c r="S11" i="13" s="1"/>
  <c r="F38" i="5"/>
  <c r="G10" i="13" s="1"/>
  <c r="G38" i="5"/>
  <c r="H10" i="13" s="1"/>
  <c r="H38" i="5"/>
  <c r="I10" i="13" s="1"/>
  <c r="I38" i="5"/>
  <c r="J10" i="13" s="1"/>
  <c r="J38" i="5"/>
  <c r="K10" i="13" s="1"/>
  <c r="K38" i="5"/>
  <c r="L10" i="13" s="1"/>
  <c r="L38" i="5"/>
  <c r="M10" i="13" s="1"/>
  <c r="M38" i="5"/>
  <c r="N10" i="13" s="1"/>
  <c r="N38" i="5"/>
  <c r="O10" i="13" s="1"/>
  <c r="O38" i="5"/>
  <c r="P10" i="13" s="1"/>
  <c r="P38" i="5"/>
  <c r="Q10" i="13" s="1"/>
  <c r="Q38" i="5"/>
  <c r="R10" i="13" s="1"/>
  <c r="R38" i="5"/>
  <c r="S10" i="13" s="1"/>
  <c r="S38" i="5"/>
  <c r="T10" i="13" s="1"/>
  <c r="F38" i="4"/>
  <c r="G9" i="13" s="1"/>
  <c r="G38" i="4"/>
  <c r="H9" i="13" s="1"/>
  <c r="H38" i="4"/>
  <c r="I9" i="13" s="1"/>
  <c r="I38" i="4"/>
  <c r="J9" i="13" s="1"/>
  <c r="J38" i="4"/>
  <c r="K9" i="13" s="1"/>
  <c r="K38" i="4"/>
  <c r="L9" i="13" s="1"/>
  <c r="L38" i="4"/>
  <c r="M9" i="13" s="1"/>
  <c r="M38" i="4"/>
  <c r="N9" i="13" s="1"/>
  <c r="N38" i="4"/>
  <c r="O9" i="13" s="1"/>
  <c r="O38" i="4"/>
  <c r="P9" i="13" s="1"/>
  <c r="P38" i="4"/>
  <c r="Q9" i="13" s="1"/>
  <c r="Q38" i="4"/>
  <c r="R9" i="13" s="1"/>
  <c r="R38" i="4"/>
  <c r="S38" i="4"/>
  <c r="T9" i="13" s="1"/>
  <c r="F38" i="3"/>
  <c r="G8" i="13" s="1"/>
  <c r="G38" i="3"/>
  <c r="H8" i="13" s="1"/>
  <c r="H38" i="3"/>
  <c r="I8" i="13" s="1"/>
  <c r="I38" i="3"/>
  <c r="J8" i="13" s="1"/>
  <c r="J38" i="3"/>
  <c r="K8" i="13" s="1"/>
  <c r="K38" i="3"/>
  <c r="L8" i="13" s="1"/>
  <c r="L38" i="3"/>
  <c r="M8" i="13" s="1"/>
  <c r="M38" i="3"/>
  <c r="N8" i="13" s="1"/>
  <c r="N38" i="3"/>
  <c r="O8" i="13" s="1"/>
  <c r="O38" i="3"/>
  <c r="P8" i="13" s="1"/>
  <c r="P38" i="3"/>
  <c r="Q8" i="13" s="1"/>
  <c r="Q38" i="3"/>
  <c r="R8" i="13" s="1"/>
  <c r="R38" i="3"/>
  <c r="S8" i="13" s="1"/>
  <c r="S38" i="3"/>
  <c r="T8" i="13" s="1"/>
  <c r="F38" i="2"/>
  <c r="G7" i="13" s="1"/>
  <c r="G38" i="2"/>
  <c r="H7" i="13" s="1"/>
  <c r="H38" i="2"/>
  <c r="I38" i="2"/>
  <c r="J7" i="13" s="1"/>
  <c r="J38" i="2"/>
  <c r="K7" i="13" s="1"/>
  <c r="K38" i="2"/>
  <c r="L7" i="13" s="1"/>
  <c r="L38" i="2"/>
  <c r="M38" i="2"/>
  <c r="N7" i="13" s="1"/>
  <c r="N38" i="2"/>
  <c r="O7" i="13" s="1"/>
  <c r="O38" i="2"/>
  <c r="P7" i="13" s="1"/>
  <c r="P38" i="2"/>
  <c r="Q38" i="2"/>
  <c r="R7" i="13" s="1"/>
  <c r="R38" i="2"/>
  <c r="S7" i="13" s="1"/>
  <c r="S38" i="2"/>
  <c r="T7" i="13" s="1"/>
  <c r="F38" i="1"/>
  <c r="G6" i="13" s="1"/>
  <c r="G38" i="1"/>
  <c r="H6" i="13" s="1"/>
  <c r="H38" i="1"/>
  <c r="I6" i="13" s="1"/>
  <c r="I38" i="1"/>
  <c r="J6" i="13" s="1"/>
  <c r="J38" i="1"/>
  <c r="K6" i="13" s="1"/>
  <c r="K38" i="1"/>
  <c r="L6" i="13" s="1"/>
  <c r="L38" i="1"/>
  <c r="M6" i="13" s="1"/>
  <c r="M38" i="1"/>
  <c r="N6" i="13" s="1"/>
  <c r="N38" i="1"/>
  <c r="O6" i="13" s="1"/>
  <c r="O38" i="1"/>
  <c r="P6" i="13" s="1"/>
  <c r="P38" i="1"/>
  <c r="Q6" i="13" s="1"/>
  <c r="Q38" i="1"/>
  <c r="R6" i="13" s="1"/>
  <c r="R38" i="1"/>
  <c r="S6" i="13" s="1"/>
  <c r="S38" i="1"/>
  <c r="T6" i="13" s="1"/>
  <c r="AD5" i="12"/>
  <c r="AS11" i="12"/>
  <c r="AU8" i="12"/>
  <c r="AU9" i="10"/>
  <c r="AH5" i="10"/>
  <c r="AH5" i="9"/>
  <c r="AU16" i="7"/>
  <c r="AU11" i="5"/>
  <c r="AG5" i="5"/>
  <c r="AS8" i="5"/>
  <c r="AS14" i="3"/>
  <c r="AU10" i="3"/>
  <c r="AS9" i="3"/>
  <c r="AS8" i="3"/>
  <c r="O2" i="4"/>
  <c r="Y5" i="4"/>
  <c r="AU16" i="4"/>
  <c r="AA5" i="4"/>
  <c r="AU14" i="4"/>
  <c r="AS13" i="4"/>
  <c r="AU11" i="4"/>
  <c r="AU9" i="4"/>
  <c r="AH5" i="4"/>
  <c r="AS7" i="4"/>
  <c r="AL6" i="4"/>
  <c r="AS6" i="4"/>
  <c r="AU6" i="4"/>
  <c r="AL7" i="4"/>
  <c r="D7" i="4" s="1"/>
  <c r="AL8" i="4"/>
  <c r="D8" i="4" s="1"/>
  <c r="C8" i="4" s="1"/>
  <c r="AL9" i="4"/>
  <c r="D9" i="4" s="1"/>
  <c r="AL10" i="4"/>
  <c r="D10" i="4" s="1"/>
  <c r="AL11" i="4"/>
  <c r="D11" i="4" s="1"/>
  <c r="AL12" i="4"/>
  <c r="D12" i="4" s="1"/>
  <c r="AL13" i="4"/>
  <c r="D13" i="4" s="1"/>
  <c r="AL14" i="4"/>
  <c r="D14" i="4" s="1"/>
  <c r="AL15" i="4"/>
  <c r="D15" i="4" s="1"/>
  <c r="AL16" i="4"/>
  <c r="D16" i="4" s="1"/>
  <c r="AL17" i="4"/>
  <c r="AL18" i="4"/>
  <c r="D18" i="4" s="1"/>
  <c r="AL19" i="4"/>
  <c r="AU19" i="4"/>
  <c r="AL20" i="4"/>
  <c r="D20" i="4" s="1"/>
  <c r="AL21" i="4"/>
  <c r="AL22" i="4"/>
  <c r="D22" i="4" s="1"/>
  <c r="AL23" i="4"/>
  <c r="D23" i="4" s="1"/>
  <c r="AL24" i="4"/>
  <c r="D24" i="4" s="1"/>
  <c r="AL25" i="4"/>
  <c r="D25" i="4" s="1"/>
  <c r="AL26" i="4"/>
  <c r="D26" i="4" s="1"/>
  <c r="AL27" i="4"/>
  <c r="D27" i="4" s="1"/>
  <c r="AL28" i="4"/>
  <c r="AL29" i="4"/>
  <c r="AL30" i="4"/>
  <c r="AK30" i="4" s="1"/>
  <c r="AL31" i="4"/>
  <c r="AL32" i="4"/>
  <c r="D32" i="4" s="1"/>
  <c r="AL33" i="4"/>
  <c r="AK33" i="4" s="1"/>
  <c r="AL34" i="4"/>
  <c r="D34" i="4" s="1"/>
  <c r="AL35" i="4"/>
  <c r="D35" i="4" s="1"/>
  <c r="AL36" i="4"/>
  <c r="D36" i="4" s="1"/>
  <c r="AS26" i="4"/>
  <c r="E38" i="4"/>
  <c r="F9" i="13" s="1"/>
  <c r="X38" i="4"/>
  <c r="Y38" i="4"/>
  <c r="Y9" i="13" s="1"/>
  <c r="Z38" i="4"/>
  <c r="Z9" i="13" s="1"/>
  <c r="AA38" i="4"/>
  <c r="AB38" i="4"/>
  <c r="AB9" i="13" s="1"/>
  <c r="AC38" i="4"/>
  <c r="AC9" i="13" s="1"/>
  <c r="AD38" i="4"/>
  <c r="AE38" i="4"/>
  <c r="AF38" i="4"/>
  <c r="AF9" i="13" s="1"/>
  <c r="AG38" i="4"/>
  <c r="AH38" i="4"/>
  <c r="T38" i="4"/>
  <c r="AI38" i="4"/>
  <c r="U38" i="4"/>
  <c r="V9" i="13" s="1"/>
  <c r="W38" i="4"/>
  <c r="AE50" i="4" s="1"/>
  <c r="AJ38" i="4"/>
  <c r="AJ9" i="13" s="1"/>
  <c r="AL6" i="3"/>
  <c r="D6" i="3" s="1"/>
  <c r="AL7" i="3"/>
  <c r="AL8" i="3"/>
  <c r="D8" i="3" s="1"/>
  <c r="AL9" i="3"/>
  <c r="D9" i="3" s="1"/>
  <c r="AL10" i="3"/>
  <c r="D10" i="3" s="1"/>
  <c r="AL11" i="3"/>
  <c r="D11" i="3" s="1"/>
  <c r="AL12" i="3"/>
  <c r="D12" i="3" s="1"/>
  <c r="AL13" i="3"/>
  <c r="AL14" i="3"/>
  <c r="D14" i="3" s="1"/>
  <c r="AL15" i="3"/>
  <c r="D15" i="3" s="1"/>
  <c r="AL16" i="3"/>
  <c r="AL17" i="3"/>
  <c r="AL18" i="3"/>
  <c r="AL19" i="3"/>
  <c r="AL20" i="3"/>
  <c r="AK20" i="3" s="1"/>
  <c r="AL21" i="3"/>
  <c r="D21" i="3" s="1"/>
  <c r="AL22" i="3"/>
  <c r="D22" i="3" s="1"/>
  <c r="AL23" i="3"/>
  <c r="D23" i="3" s="1"/>
  <c r="AL24" i="3"/>
  <c r="D24" i="3" s="1"/>
  <c r="AL25" i="3"/>
  <c r="D25" i="3" s="1"/>
  <c r="AL26" i="3"/>
  <c r="AL27" i="3"/>
  <c r="D27" i="3" s="1"/>
  <c r="AL28" i="3"/>
  <c r="AK28" i="3" s="1"/>
  <c r="AL29" i="3"/>
  <c r="D29" i="3" s="1"/>
  <c r="AL30" i="3"/>
  <c r="D30" i="3" s="1"/>
  <c r="AL31" i="3"/>
  <c r="D31" i="3" s="1"/>
  <c r="AL32" i="3"/>
  <c r="D32" i="3" s="1"/>
  <c r="AL33" i="3"/>
  <c r="D33" i="3" s="1"/>
  <c r="AL34" i="3"/>
  <c r="AL35" i="3"/>
  <c r="AL36" i="3"/>
  <c r="D36" i="3" s="1"/>
  <c r="B38" i="3"/>
  <c r="C8" i="13" s="1"/>
  <c r="O2" i="8"/>
  <c r="AU18" i="8"/>
  <c r="AU17" i="8"/>
  <c r="AU16" i="8"/>
  <c r="AB5" i="8"/>
  <c r="AS13" i="8"/>
  <c r="AU12" i="8"/>
  <c r="AS11" i="8"/>
  <c r="AF5" i="8"/>
  <c r="AG5" i="8"/>
  <c r="AU8" i="8"/>
  <c r="AU7" i="8"/>
  <c r="AL6" i="8"/>
  <c r="D6" i="8" s="1"/>
  <c r="AS6" i="8"/>
  <c r="AU6" i="8"/>
  <c r="AL7" i="8"/>
  <c r="D7" i="8" s="1"/>
  <c r="AL8" i="8"/>
  <c r="D8" i="8" s="1"/>
  <c r="AL9" i="8"/>
  <c r="D9" i="8" s="1"/>
  <c r="AL10" i="8"/>
  <c r="D10" i="8" s="1"/>
  <c r="AL11" i="8"/>
  <c r="D11" i="8" s="1"/>
  <c r="AL12" i="8"/>
  <c r="AL13" i="8"/>
  <c r="AL14" i="8"/>
  <c r="AL15" i="8"/>
  <c r="AL16" i="8"/>
  <c r="D16" i="8" s="1"/>
  <c r="AL17" i="8"/>
  <c r="D17" i="8" s="1"/>
  <c r="AL18" i="8"/>
  <c r="AK18" i="8" s="1"/>
  <c r="AL19" i="8"/>
  <c r="D19" i="8" s="1"/>
  <c r="AU19" i="8"/>
  <c r="AL20" i="8"/>
  <c r="D20" i="8" s="1"/>
  <c r="AL21" i="8"/>
  <c r="AK21" i="8" s="1"/>
  <c r="AL22" i="8"/>
  <c r="D22" i="8" s="1"/>
  <c r="AL23" i="8"/>
  <c r="AL24" i="8"/>
  <c r="AL25" i="8"/>
  <c r="D25" i="8" s="1"/>
  <c r="C25" i="8" s="1"/>
  <c r="AL26" i="8"/>
  <c r="D26" i="8" s="1"/>
  <c r="AS26" i="8"/>
  <c r="AL27" i="8"/>
  <c r="D27" i="8" s="1"/>
  <c r="AL28" i="8"/>
  <c r="AK28" i="8" s="1"/>
  <c r="AL29" i="8"/>
  <c r="AL30" i="8"/>
  <c r="D30" i="8" s="1"/>
  <c r="AL31" i="8"/>
  <c r="D31" i="8" s="1"/>
  <c r="AL32" i="8"/>
  <c r="D32" i="8" s="1"/>
  <c r="AL33" i="8"/>
  <c r="AL34" i="8"/>
  <c r="AL35" i="8"/>
  <c r="D35" i="8" s="1"/>
  <c r="AL36" i="8"/>
  <c r="D36" i="8" s="1"/>
  <c r="B38" i="8"/>
  <c r="E38" i="8"/>
  <c r="F13" i="13" s="1"/>
  <c r="X38" i="8"/>
  <c r="X13" i="13" s="1"/>
  <c r="Y38" i="8"/>
  <c r="Y13" i="13" s="1"/>
  <c r="Z38" i="8"/>
  <c r="Z13" i="13" s="1"/>
  <c r="AA38" i="8"/>
  <c r="AA13" i="13" s="1"/>
  <c r="AB38" i="8"/>
  <c r="AC38" i="8"/>
  <c r="AC13" i="13" s="1"/>
  <c r="AD38" i="8"/>
  <c r="AE38" i="8"/>
  <c r="AE13" i="13" s="1"/>
  <c r="AF38" i="8"/>
  <c r="AG38" i="8"/>
  <c r="AG13" i="13" s="1"/>
  <c r="AH38" i="8"/>
  <c r="AH13" i="13"/>
  <c r="T38" i="8"/>
  <c r="AI38" i="8"/>
  <c r="AT6" i="8" s="1"/>
  <c r="U38" i="8"/>
  <c r="V13" i="13"/>
  <c r="W38" i="8"/>
  <c r="AJ38" i="8"/>
  <c r="AJ13" i="13" s="1"/>
  <c r="AL6" i="7"/>
  <c r="D6" i="7" s="1"/>
  <c r="AL7" i="7"/>
  <c r="AL8" i="7"/>
  <c r="AL9" i="7"/>
  <c r="AL10" i="7"/>
  <c r="D10" i="7" s="1"/>
  <c r="AL11" i="7"/>
  <c r="D11" i="7" s="1"/>
  <c r="AL12" i="7"/>
  <c r="D12" i="7" s="1"/>
  <c r="AL13" i="7"/>
  <c r="AK13" i="7" s="1"/>
  <c r="AL14" i="7"/>
  <c r="D14" i="7" s="1"/>
  <c r="AL15" i="7"/>
  <c r="D15" i="7" s="1"/>
  <c r="AL16" i="7"/>
  <c r="D16" i="7" s="1"/>
  <c r="AL17" i="7"/>
  <c r="D17" i="7" s="1"/>
  <c r="AL18" i="7"/>
  <c r="AL19" i="7"/>
  <c r="D19" i="7" s="1"/>
  <c r="AL20" i="7"/>
  <c r="D20" i="7" s="1"/>
  <c r="AL21" i="7"/>
  <c r="D21" i="7" s="1"/>
  <c r="AL22" i="7"/>
  <c r="D22" i="7" s="1"/>
  <c r="AL23" i="7"/>
  <c r="D23" i="7" s="1"/>
  <c r="AL24" i="7"/>
  <c r="D24" i="7" s="1"/>
  <c r="AL25" i="7"/>
  <c r="AL26" i="7"/>
  <c r="AL27" i="7"/>
  <c r="AL28" i="7"/>
  <c r="D28" i="7" s="1"/>
  <c r="AL29" i="7"/>
  <c r="AK29" i="7" s="1"/>
  <c r="AL30" i="7"/>
  <c r="D30" i="7" s="1"/>
  <c r="AL31" i="7"/>
  <c r="D31" i="7" s="1"/>
  <c r="AL32" i="7"/>
  <c r="AL33" i="7"/>
  <c r="D33" i="7" s="1"/>
  <c r="AL34" i="7"/>
  <c r="AL35" i="7"/>
  <c r="D35" i="7" s="1"/>
  <c r="AL36" i="7"/>
  <c r="D36" i="7" s="1"/>
  <c r="B38" i="7"/>
  <c r="AT18" i="7" s="1"/>
  <c r="O2" i="12"/>
  <c r="AS18" i="12"/>
  <c r="Y5" i="12"/>
  <c r="Z5" i="12"/>
  <c r="AS15" i="12"/>
  <c r="AU14" i="12"/>
  <c r="AU13" i="12"/>
  <c r="AF5" i="12"/>
  <c r="AU9" i="12"/>
  <c r="AU7" i="12"/>
  <c r="AL6" i="12"/>
  <c r="AK6" i="12" s="1"/>
  <c r="AS6" i="12"/>
  <c r="AU6" i="12"/>
  <c r="AL7" i="12"/>
  <c r="D7" i="12" s="1"/>
  <c r="AL8" i="12"/>
  <c r="D8" i="12" s="1"/>
  <c r="AL9" i="12"/>
  <c r="D9" i="12" s="1"/>
  <c r="AL10" i="12"/>
  <c r="D10" i="12" s="1"/>
  <c r="AL11" i="12"/>
  <c r="D11" i="12" s="1"/>
  <c r="AL12" i="12"/>
  <c r="D12" i="12" s="1"/>
  <c r="AL13" i="12"/>
  <c r="D13" i="12" s="1"/>
  <c r="AL14" i="12"/>
  <c r="D14" i="12" s="1"/>
  <c r="AL15" i="12"/>
  <c r="D15" i="12" s="1"/>
  <c r="AL16" i="12"/>
  <c r="D16" i="12" s="1"/>
  <c r="AL17" i="12"/>
  <c r="AL18" i="12"/>
  <c r="AL19" i="12"/>
  <c r="D19" i="12" s="1"/>
  <c r="AU19" i="12"/>
  <c r="AL20" i="12"/>
  <c r="D20" i="12" s="1"/>
  <c r="AL21" i="12"/>
  <c r="D21" i="12" s="1"/>
  <c r="AL22" i="12"/>
  <c r="AK22" i="12" s="1"/>
  <c r="AL23" i="12"/>
  <c r="D23" i="12" s="1"/>
  <c r="AL24" i="12"/>
  <c r="D24" i="12" s="1"/>
  <c r="AL25" i="12"/>
  <c r="AL26" i="12"/>
  <c r="D26" i="12" s="1"/>
  <c r="AS26" i="12"/>
  <c r="AL27" i="12"/>
  <c r="D27" i="12" s="1"/>
  <c r="AL28" i="12"/>
  <c r="AL29" i="12"/>
  <c r="D29" i="12" s="1"/>
  <c r="AL30" i="12"/>
  <c r="D30" i="12" s="1"/>
  <c r="AL31" i="12"/>
  <c r="D31" i="12" s="1"/>
  <c r="AL32" i="12"/>
  <c r="AL33" i="12"/>
  <c r="AL34" i="12"/>
  <c r="AL35" i="12"/>
  <c r="D35" i="12" s="1"/>
  <c r="AL36" i="12"/>
  <c r="B38" i="12"/>
  <c r="X50" i="12" s="1"/>
  <c r="E38" i="12"/>
  <c r="X38" i="12"/>
  <c r="X17" i="13" s="1"/>
  <c r="Y38" i="12"/>
  <c r="Z38" i="12"/>
  <c r="Z17" i="13" s="1"/>
  <c r="AA38" i="12"/>
  <c r="AA17" i="13" s="1"/>
  <c r="AB38" i="12"/>
  <c r="AB17" i="13" s="1"/>
  <c r="AC38" i="12"/>
  <c r="AD38" i="12"/>
  <c r="AD17" i="13" s="1"/>
  <c r="AE38" i="12"/>
  <c r="AE17" i="13" s="1"/>
  <c r="AF38" i="12"/>
  <c r="AF17" i="13" s="1"/>
  <c r="AG38" i="12"/>
  <c r="AH38" i="12"/>
  <c r="AH17" i="13" s="1"/>
  <c r="T38" i="12"/>
  <c r="M44" i="12" s="1"/>
  <c r="AI38" i="12"/>
  <c r="AI17" i="13" s="1"/>
  <c r="U38" i="12"/>
  <c r="W38" i="12"/>
  <c r="AE50" i="12" s="1"/>
  <c r="AJ38" i="12"/>
  <c r="AJ17" i="13" s="1"/>
  <c r="AL6" i="11"/>
  <c r="D6" i="11" s="1"/>
  <c r="B38" i="11"/>
  <c r="AT22" i="11" s="1"/>
  <c r="AL7" i="11"/>
  <c r="AL8" i="11"/>
  <c r="D8" i="11" s="1"/>
  <c r="C8" i="11" s="1"/>
  <c r="AL9" i="11"/>
  <c r="D9" i="11" s="1"/>
  <c r="AL10" i="11"/>
  <c r="AL11" i="11"/>
  <c r="D11" i="11" s="1"/>
  <c r="AL12" i="11"/>
  <c r="D12" i="11" s="1"/>
  <c r="AL13" i="11"/>
  <c r="AL14" i="11"/>
  <c r="D14" i="11" s="1"/>
  <c r="AL15" i="11"/>
  <c r="D15" i="11" s="1"/>
  <c r="AL16" i="11"/>
  <c r="D16" i="11" s="1"/>
  <c r="AL17" i="11"/>
  <c r="D17" i="11" s="1"/>
  <c r="AL18" i="11"/>
  <c r="D18" i="11" s="1"/>
  <c r="AL19" i="11"/>
  <c r="D19" i="11" s="1"/>
  <c r="AL20" i="11"/>
  <c r="AK20" i="11" s="1"/>
  <c r="AL21" i="11"/>
  <c r="D21" i="11" s="1"/>
  <c r="AL22" i="11"/>
  <c r="D22" i="11" s="1"/>
  <c r="AL23" i="11"/>
  <c r="D23" i="11" s="1"/>
  <c r="AL24" i="11"/>
  <c r="AL25" i="11"/>
  <c r="D25" i="11" s="1"/>
  <c r="AL26" i="11"/>
  <c r="AL27" i="11"/>
  <c r="D27" i="11" s="1"/>
  <c r="AL28" i="11"/>
  <c r="D28" i="11" s="1"/>
  <c r="AL29" i="11"/>
  <c r="D29" i="11" s="1"/>
  <c r="AL30" i="11"/>
  <c r="D30" i="11" s="1"/>
  <c r="AL31" i="11"/>
  <c r="D31" i="11" s="1"/>
  <c r="AL32" i="11"/>
  <c r="AL33" i="11"/>
  <c r="D33" i="11" s="1"/>
  <c r="AL34" i="11"/>
  <c r="D34" i="11" s="1"/>
  <c r="AL35" i="11"/>
  <c r="D35" i="11" s="1"/>
  <c r="AL36" i="11"/>
  <c r="D36" i="11" s="1"/>
  <c r="AU18" i="2"/>
  <c r="Y5" i="2"/>
  <c r="AU16" i="2"/>
  <c r="AA5" i="2"/>
  <c r="AB5" i="2"/>
  <c r="AU13" i="2"/>
  <c r="AD5" i="2"/>
  <c r="AS11" i="2"/>
  <c r="AU10" i="2"/>
  <c r="AG5" i="2"/>
  <c r="AH5" i="2"/>
  <c r="AS7" i="2"/>
  <c r="AL6" i="2"/>
  <c r="D6" i="2" s="1"/>
  <c r="AS6" i="2"/>
  <c r="AU6" i="2"/>
  <c r="AL7" i="2"/>
  <c r="D7" i="2" s="1"/>
  <c r="AL8" i="2"/>
  <c r="AL9" i="2"/>
  <c r="AL10" i="2"/>
  <c r="D10" i="2" s="1"/>
  <c r="AL11" i="2"/>
  <c r="AL12" i="2"/>
  <c r="D12" i="2" s="1"/>
  <c r="AL13" i="2"/>
  <c r="D13" i="2" s="1"/>
  <c r="AL14" i="2"/>
  <c r="AK14" i="2" s="1"/>
  <c r="AL15" i="2"/>
  <c r="AL16" i="2"/>
  <c r="AL17" i="2"/>
  <c r="AL18" i="2"/>
  <c r="AK18" i="2" s="1"/>
  <c r="AL19" i="2"/>
  <c r="AU19" i="2"/>
  <c r="AL20" i="2"/>
  <c r="D20" i="2" s="1"/>
  <c r="AL21" i="2"/>
  <c r="D21" i="2" s="1"/>
  <c r="AL22" i="2"/>
  <c r="D22" i="2" s="1"/>
  <c r="C22" i="2" s="1"/>
  <c r="AL23" i="2"/>
  <c r="AL24" i="2"/>
  <c r="D24" i="2" s="1"/>
  <c r="AL25" i="2"/>
  <c r="D25" i="2" s="1"/>
  <c r="AL26" i="2"/>
  <c r="AK26" i="2" s="1"/>
  <c r="AS26" i="2"/>
  <c r="AL27" i="2"/>
  <c r="AL28" i="2"/>
  <c r="AL29" i="2"/>
  <c r="D29" i="2" s="1"/>
  <c r="AL30" i="2"/>
  <c r="AK30" i="2" s="1"/>
  <c r="AL31" i="2"/>
  <c r="AL32" i="2"/>
  <c r="AL33" i="2"/>
  <c r="D33" i="2" s="1"/>
  <c r="AL34" i="2"/>
  <c r="AK34" i="2" s="1"/>
  <c r="AL35" i="2"/>
  <c r="D35" i="2" s="1"/>
  <c r="AL36" i="2"/>
  <c r="B38" i="2"/>
  <c r="A44" i="2" s="1"/>
  <c r="E38" i="2"/>
  <c r="F7" i="13" s="1"/>
  <c r="X38" i="2"/>
  <c r="X7" i="13" s="1"/>
  <c r="Y38" i="2"/>
  <c r="Y7" i="13" s="1"/>
  <c r="Z38" i="2"/>
  <c r="AA38" i="2"/>
  <c r="AA7" i="13" s="1"/>
  <c r="AB38" i="2"/>
  <c r="AB7" i="13" s="1"/>
  <c r="AC38" i="2"/>
  <c r="AC7" i="13" s="1"/>
  <c r="AD38" i="2"/>
  <c r="AD7" i="13" s="1"/>
  <c r="AE38" i="2"/>
  <c r="AE7" i="13" s="1"/>
  <c r="AF38" i="2"/>
  <c r="AF7" i="13" s="1"/>
  <c r="AG38" i="2"/>
  <c r="AG7" i="13" s="1"/>
  <c r="AH38" i="2"/>
  <c r="AH7" i="13" s="1"/>
  <c r="T38" i="2"/>
  <c r="U7" i="13" s="1"/>
  <c r="AI38" i="2"/>
  <c r="AI7" i="13" s="1"/>
  <c r="U38" i="2"/>
  <c r="V7" i="13" s="1"/>
  <c r="W38" i="2"/>
  <c r="AE50" i="2" s="1"/>
  <c r="AJ38" i="2"/>
  <c r="AJ7" i="13" s="1"/>
  <c r="AL6" i="1"/>
  <c r="D6" i="1" s="1"/>
  <c r="AL7" i="1"/>
  <c r="D7" i="1" s="1"/>
  <c r="AL8" i="1"/>
  <c r="D8" i="1" s="1"/>
  <c r="AL9" i="1"/>
  <c r="D9" i="1" s="1"/>
  <c r="AL10" i="1"/>
  <c r="AL11" i="1"/>
  <c r="D11" i="1" s="1"/>
  <c r="AL12" i="1"/>
  <c r="D12" i="1" s="1"/>
  <c r="AL13" i="1"/>
  <c r="AL14" i="1"/>
  <c r="D14" i="1" s="1"/>
  <c r="AL15" i="1"/>
  <c r="D15" i="1" s="1"/>
  <c r="AL16" i="1"/>
  <c r="AK16" i="1" s="1"/>
  <c r="AL17" i="1"/>
  <c r="AL18" i="1"/>
  <c r="D18" i="1" s="1"/>
  <c r="AL19" i="1"/>
  <c r="D19" i="1" s="1"/>
  <c r="AL20" i="1"/>
  <c r="AK20" i="1" s="1"/>
  <c r="AL21" i="1"/>
  <c r="D21" i="1" s="1"/>
  <c r="AL22" i="1"/>
  <c r="D22" i="1" s="1"/>
  <c r="AL23" i="1"/>
  <c r="AL24" i="1"/>
  <c r="D24" i="1" s="1"/>
  <c r="AL25" i="1"/>
  <c r="D25" i="1" s="1"/>
  <c r="AL26" i="1"/>
  <c r="AL27" i="1"/>
  <c r="AL28" i="1"/>
  <c r="D28" i="1" s="1"/>
  <c r="AL29" i="1"/>
  <c r="D29" i="1" s="1"/>
  <c r="AL30" i="1"/>
  <c r="D30" i="1" s="1"/>
  <c r="AL31" i="1"/>
  <c r="D31" i="1" s="1"/>
  <c r="AL32" i="1"/>
  <c r="AL33" i="1"/>
  <c r="D33" i="1" s="1"/>
  <c r="AL34" i="1"/>
  <c r="D34" i="1" s="1"/>
  <c r="AL35" i="1"/>
  <c r="D35" i="1" s="1"/>
  <c r="AL36" i="1"/>
  <c r="D36" i="1" s="1"/>
  <c r="B38" i="1"/>
  <c r="A44" i="1" s="1"/>
  <c r="X5" i="1"/>
  <c r="Y5" i="1"/>
  <c r="Z5" i="1"/>
  <c r="AA5" i="1"/>
  <c r="AB5" i="1"/>
  <c r="AC5" i="1"/>
  <c r="AD5" i="1"/>
  <c r="AE5" i="1"/>
  <c r="AF5" i="1"/>
  <c r="AG5" i="1"/>
  <c r="AH5" i="1"/>
  <c r="AI5" i="1"/>
  <c r="AS6" i="1"/>
  <c r="AU6" i="1"/>
  <c r="AS7" i="1"/>
  <c r="AU7" i="1"/>
  <c r="AS8" i="1"/>
  <c r="AU8" i="1"/>
  <c r="AS9" i="1"/>
  <c r="AU9" i="1"/>
  <c r="AS10" i="1"/>
  <c r="AU10" i="1"/>
  <c r="AS11" i="1"/>
  <c r="AU11" i="1"/>
  <c r="AS12" i="1"/>
  <c r="AU12" i="1"/>
  <c r="AS13" i="1"/>
  <c r="AU13" i="1"/>
  <c r="AS14" i="1"/>
  <c r="AU14" i="1"/>
  <c r="AS15" i="1"/>
  <c r="AU15" i="1"/>
  <c r="AS16" i="1"/>
  <c r="AU16" i="1"/>
  <c r="AS17" i="1"/>
  <c r="AU17" i="1"/>
  <c r="AS18" i="1"/>
  <c r="AU18" i="1"/>
  <c r="AU19" i="1"/>
  <c r="AS26" i="1"/>
  <c r="E38" i="1"/>
  <c r="F6" i="13" s="1"/>
  <c r="X38" i="1"/>
  <c r="X6" i="13" s="1"/>
  <c r="Y38" i="1"/>
  <c r="Y6" i="13" s="1"/>
  <c r="Z38" i="1"/>
  <c r="Z6" i="13" s="1"/>
  <c r="AA38" i="1"/>
  <c r="AA6" i="13" s="1"/>
  <c r="AB38" i="1"/>
  <c r="AB6" i="13" s="1"/>
  <c r="AC38" i="1"/>
  <c r="AD38" i="1"/>
  <c r="AD6" i="13" s="1"/>
  <c r="AE38" i="1"/>
  <c r="AE6" i="13" s="1"/>
  <c r="AF38" i="1"/>
  <c r="T38" i="1"/>
  <c r="M44" i="1" s="1"/>
  <c r="U38" i="1"/>
  <c r="V6" i="13" s="1"/>
  <c r="W38" i="1"/>
  <c r="AE50" i="1" s="1"/>
  <c r="AG38" i="1"/>
  <c r="AG6" i="13" s="1"/>
  <c r="AH38" i="1"/>
  <c r="AH6" i="13" s="1"/>
  <c r="AI38" i="1"/>
  <c r="AI6" i="13" s="1"/>
  <c r="AJ38" i="1"/>
  <c r="AJ6" i="13" s="1"/>
  <c r="Z72" i="1"/>
  <c r="O2" i="7"/>
  <c r="X5" i="7"/>
  <c r="AS17" i="7"/>
  <c r="AA5" i="7"/>
  <c r="AS14" i="7"/>
  <c r="AS13" i="7"/>
  <c r="AS12" i="7"/>
  <c r="AU11" i="7"/>
  <c r="AF5" i="7"/>
  <c r="AS9" i="7"/>
  <c r="AH5" i="7"/>
  <c r="AU7" i="7"/>
  <c r="AS6" i="7"/>
  <c r="AU6" i="7"/>
  <c r="AU19" i="7"/>
  <c r="AS26" i="7"/>
  <c r="AK35" i="7"/>
  <c r="E38" i="7"/>
  <c r="F12" i="13" s="1"/>
  <c r="X38" i="7"/>
  <c r="Y38" i="7"/>
  <c r="Y12" i="13" s="1"/>
  <c r="Z38" i="7"/>
  <c r="AA38" i="7"/>
  <c r="AA12" i="13" s="1"/>
  <c r="AB38" i="7"/>
  <c r="AC38" i="7"/>
  <c r="AC12" i="13" s="1"/>
  <c r="AD38" i="7"/>
  <c r="AD12" i="13" s="1"/>
  <c r="AE38" i="7"/>
  <c r="AE12" i="13" s="1"/>
  <c r="AF38" i="7"/>
  <c r="AG38" i="7"/>
  <c r="AG12" i="13" s="1"/>
  <c r="AH38" i="7"/>
  <c r="AH12" i="13" s="1"/>
  <c r="T38" i="7"/>
  <c r="U12" i="13" s="1"/>
  <c r="AI38" i="7"/>
  <c r="U38" i="7"/>
  <c r="V12" i="13" s="1"/>
  <c r="W38" i="7"/>
  <c r="W12" i="13" s="1"/>
  <c r="AJ38" i="7"/>
  <c r="AJ12" i="13" s="1"/>
  <c r="AK6" i="6"/>
  <c r="D6" i="6" s="1"/>
  <c r="AK7" i="6"/>
  <c r="D7" i="6" s="1"/>
  <c r="AK8" i="6"/>
  <c r="D8" i="6" s="1"/>
  <c r="AK9" i="6"/>
  <c r="AK10" i="6"/>
  <c r="D10" i="6" s="1"/>
  <c r="AK11" i="6"/>
  <c r="D11" i="6" s="1"/>
  <c r="AK12" i="6"/>
  <c r="D12" i="6" s="1"/>
  <c r="AK13" i="6"/>
  <c r="AJ13" i="6" s="1"/>
  <c r="AK14" i="6"/>
  <c r="D14" i="6" s="1"/>
  <c r="AK15" i="6"/>
  <c r="D15" i="6" s="1"/>
  <c r="AK16" i="6"/>
  <c r="D16" i="6" s="1"/>
  <c r="AK17" i="6"/>
  <c r="D17" i="6" s="1"/>
  <c r="AK18" i="6"/>
  <c r="D18" i="6" s="1"/>
  <c r="AK19" i="6"/>
  <c r="AK20" i="6"/>
  <c r="D20" i="6" s="1"/>
  <c r="AK21" i="6"/>
  <c r="AK22" i="6"/>
  <c r="D22" i="6" s="1"/>
  <c r="AK23" i="6"/>
  <c r="D23" i="6" s="1"/>
  <c r="AK24" i="6"/>
  <c r="D24" i="6" s="1"/>
  <c r="AK25" i="6"/>
  <c r="D25" i="6" s="1"/>
  <c r="AK26" i="6"/>
  <c r="AK27" i="6"/>
  <c r="D27" i="6" s="1"/>
  <c r="C27" i="6" s="1"/>
  <c r="AK28" i="6"/>
  <c r="D28" i="6" s="1"/>
  <c r="AK29" i="6"/>
  <c r="AK30" i="6"/>
  <c r="D30" i="6" s="1"/>
  <c r="AK31" i="6"/>
  <c r="D31" i="6" s="1"/>
  <c r="AK32" i="6"/>
  <c r="AK33" i="6"/>
  <c r="D33" i="6" s="1"/>
  <c r="AK34" i="6"/>
  <c r="AK35" i="6"/>
  <c r="D35" i="6" s="1"/>
  <c r="AK36" i="6"/>
  <c r="D36" i="6" s="1"/>
  <c r="B38" i="6"/>
  <c r="A44" i="6" s="1"/>
  <c r="O2" i="6"/>
  <c r="AR18" i="6"/>
  <c r="X5" i="6"/>
  <c r="AT16" i="6"/>
  <c r="AT15" i="6"/>
  <c r="AR14" i="6"/>
  <c r="AT13" i="6"/>
  <c r="AC5" i="6"/>
  <c r="AT11" i="6"/>
  <c r="AE5" i="6"/>
  <c r="AF5" i="6"/>
  <c r="AG5" i="6"/>
  <c r="AT7" i="6"/>
  <c r="AR6" i="6"/>
  <c r="AT6" i="6"/>
  <c r="AT19" i="6"/>
  <c r="AR26" i="6"/>
  <c r="E38" i="6"/>
  <c r="F11" i="13" s="1"/>
  <c r="W38" i="6"/>
  <c r="X11" i="13" s="1"/>
  <c r="X38" i="6"/>
  <c r="Y38" i="6"/>
  <c r="Z11" i="13" s="1"/>
  <c r="Z38" i="6"/>
  <c r="AA38" i="6"/>
  <c r="AB11" i="13" s="1"/>
  <c r="AB38" i="6"/>
  <c r="AC38" i="6"/>
  <c r="AD38" i="6"/>
  <c r="AE11" i="13" s="1"/>
  <c r="AE38" i="6"/>
  <c r="AF11" i="13" s="1"/>
  <c r="AF38" i="6"/>
  <c r="AG38" i="6"/>
  <c r="AH11" i="13" s="1"/>
  <c r="S38" i="6"/>
  <c r="M44" i="6" s="1"/>
  <c r="AH38" i="6"/>
  <c r="AI11" i="13" s="1"/>
  <c r="T38" i="6"/>
  <c r="V38" i="6"/>
  <c r="W11" i="13" s="1"/>
  <c r="AI38" i="6"/>
  <c r="AJ11" i="13" s="1"/>
  <c r="AJ6" i="6"/>
  <c r="AL6" i="5"/>
  <c r="D6" i="5" s="1"/>
  <c r="AL7" i="5"/>
  <c r="D7" i="5" s="1"/>
  <c r="AL8" i="5"/>
  <c r="AL9" i="5"/>
  <c r="AL10" i="5"/>
  <c r="D10" i="5" s="1"/>
  <c r="AL11" i="5"/>
  <c r="AK11" i="5" s="1"/>
  <c r="AL12" i="5"/>
  <c r="D12" i="5" s="1"/>
  <c r="AL13" i="5"/>
  <c r="D13" i="5" s="1"/>
  <c r="AL14" i="5"/>
  <c r="D14" i="5" s="1"/>
  <c r="AL15" i="5"/>
  <c r="AL16" i="5"/>
  <c r="AL17" i="5"/>
  <c r="D17" i="5" s="1"/>
  <c r="AL18" i="5"/>
  <c r="D18" i="5" s="1"/>
  <c r="AL19" i="5"/>
  <c r="D19" i="5" s="1"/>
  <c r="AL20" i="5"/>
  <c r="D20" i="5" s="1"/>
  <c r="AL21" i="5"/>
  <c r="D21" i="5" s="1"/>
  <c r="AL22" i="5"/>
  <c r="D22" i="5" s="1"/>
  <c r="AL23" i="5"/>
  <c r="D23" i="5" s="1"/>
  <c r="AL24" i="5"/>
  <c r="D24" i="5" s="1"/>
  <c r="AL25" i="5"/>
  <c r="AK25" i="5" s="1"/>
  <c r="AL26" i="5"/>
  <c r="D26" i="5" s="1"/>
  <c r="AL27" i="5"/>
  <c r="D27" i="5" s="1"/>
  <c r="AL28" i="5"/>
  <c r="D28" i="5" s="1"/>
  <c r="AL29" i="5"/>
  <c r="AL30" i="5"/>
  <c r="D30" i="5" s="1"/>
  <c r="AL31" i="5"/>
  <c r="D31" i="5" s="1"/>
  <c r="AL32" i="5"/>
  <c r="D32" i="5" s="1"/>
  <c r="AL33" i="5"/>
  <c r="D33" i="5" s="1"/>
  <c r="AL34" i="5"/>
  <c r="AL35" i="5"/>
  <c r="D35" i="5" s="1"/>
  <c r="AL36" i="5"/>
  <c r="D36" i="5" s="1"/>
  <c r="B38" i="5"/>
  <c r="A44" i="5" s="1"/>
  <c r="O2" i="5"/>
  <c r="X5" i="5"/>
  <c r="Y5" i="5"/>
  <c r="AS16" i="5"/>
  <c r="AU15" i="5"/>
  <c r="AS14" i="5"/>
  <c r="AU13" i="5"/>
  <c r="AS12" i="5"/>
  <c r="AF5" i="5"/>
  <c r="AI5" i="5"/>
  <c r="AS6" i="5"/>
  <c r="AU6" i="5"/>
  <c r="AU19" i="5"/>
  <c r="AS26" i="5"/>
  <c r="E38" i="5"/>
  <c r="F10" i="13" s="1"/>
  <c r="T38" i="5"/>
  <c r="M44" i="5" s="1"/>
  <c r="U38" i="5"/>
  <c r="V10" i="13" s="1"/>
  <c r="W38" i="5"/>
  <c r="AE50" i="5" s="1"/>
  <c r="X38" i="5"/>
  <c r="X10" i="13" s="1"/>
  <c r="Y38" i="5"/>
  <c r="Y10" i="13" s="1"/>
  <c r="Z38" i="5"/>
  <c r="Z10" i="13" s="1"/>
  <c r="AA38" i="5"/>
  <c r="AA10" i="13" s="1"/>
  <c r="AB38" i="5"/>
  <c r="AB10" i="13" s="1"/>
  <c r="AC38" i="5"/>
  <c r="AC10" i="13" s="1"/>
  <c r="AD38" i="5"/>
  <c r="AD10" i="13" s="1"/>
  <c r="AE38" i="5"/>
  <c r="AF38" i="5"/>
  <c r="AF10" i="13" s="1"/>
  <c r="AG38" i="5"/>
  <c r="AH38" i="5"/>
  <c r="AI38" i="5"/>
  <c r="AI10" i="13" s="1"/>
  <c r="AJ38" i="5"/>
  <c r="AJ10" i="13" s="1"/>
  <c r="O2" i="3"/>
  <c r="AS18" i="3"/>
  <c r="AU17" i="3"/>
  <c r="AS16" i="3"/>
  <c r="AS15" i="3"/>
  <c r="AU13" i="3"/>
  <c r="AU12" i="3"/>
  <c r="AS11" i="3"/>
  <c r="AU7" i="3"/>
  <c r="AS6" i="3"/>
  <c r="AU6" i="3"/>
  <c r="AU19" i="3"/>
  <c r="AK24" i="3"/>
  <c r="AK25" i="3"/>
  <c r="AS26" i="3"/>
  <c r="X38" i="3"/>
  <c r="X8" i="13" s="1"/>
  <c r="Z38" i="3"/>
  <c r="Z8" i="13" s="1"/>
  <c r="AB38" i="3"/>
  <c r="AB8" i="13"/>
  <c r="AD38" i="3"/>
  <c r="AD8" i="13" s="1"/>
  <c r="AF38" i="3"/>
  <c r="AF8" i="13" s="1"/>
  <c r="AH38" i="3"/>
  <c r="AH8" i="13" s="1"/>
  <c r="T38" i="3"/>
  <c r="AE59" i="3" s="1"/>
  <c r="AI38" i="3"/>
  <c r="U38" i="3"/>
  <c r="V8" i="13" s="1"/>
  <c r="W38" i="3"/>
  <c r="AE50" i="3" s="1"/>
  <c r="Y38" i="3"/>
  <c r="AA38" i="3"/>
  <c r="AA8" i="13" s="1"/>
  <c r="AC38" i="3"/>
  <c r="AC8" i="13" s="1"/>
  <c r="AE38" i="3"/>
  <c r="AE8" i="13" s="1"/>
  <c r="AG38" i="3"/>
  <c r="AG8" i="13" s="1"/>
  <c r="AJ38" i="3"/>
  <c r="AJ8" i="13" s="1"/>
  <c r="O2" i="11"/>
  <c r="X5" i="11"/>
  <c r="AU17" i="11"/>
  <c r="Z5" i="11"/>
  <c r="AU15" i="11"/>
  <c r="AB5" i="11"/>
  <c r="AS13" i="11"/>
  <c r="AD5" i="11"/>
  <c r="AE5" i="11"/>
  <c r="AU10" i="11"/>
  <c r="AG5" i="11"/>
  <c r="AS8" i="11"/>
  <c r="AS7" i="11"/>
  <c r="AS6" i="11"/>
  <c r="AU6" i="11"/>
  <c r="AD38" i="11"/>
  <c r="AB38" i="11"/>
  <c r="AB16" i="13" s="1"/>
  <c r="AK15" i="11"/>
  <c r="Z38" i="11"/>
  <c r="Z16" i="13" s="1"/>
  <c r="X38" i="11"/>
  <c r="AT17" i="11" s="1"/>
  <c r="AK19" i="11"/>
  <c r="AU19" i="11"/>
  <c r="AS26" i="11"/>
  <c r="X50" i="11" s="1"/>
  <c r="E38" i="11"/>
  <c r="Y38" i="11"/>
  <c r="AT16" i="11" s="1"/>
  <c r="AA38" i="11"/>
  <c r="AT14" i="11" s="1"/>
  <c r="AC38" i="11"/>
  <c r="AC16" i="13" s="1"/>
  <c r="AE38" i="11"/>
  <c r="AE16" i="13" s="1"/>
  <c r="AG38" i="11"/>
  <c r="AG16" i="13" s="1"/>
  <c r="T38" i="11"/>
  <c r="U16" i="13" s="1"/>
  <c r="U38" i="11"/>
  <c r="V16" i="13" s="1"/>
  <c r="W38" i="11"/>
  <c r="AE50" i="11" s="1"/>
  <c r="AF38" i="11"/>
  <c r="AF16" i="13" s="1"/>
  <c r="AH38" i="11"/>
  <c r="AT7" i="11" s="1"/>
  <c r="AI38" i="11"/>
  <c r="AI16" i="13" s="1"/>
  <c r="AJ38" i="11"/>
  <c r="AJ16" i="13" s="1"/>
  <c r="AL6" i="10"/>
  <c r="AL7" i="10"/>
  <c r="D7" i="10" s="1"/>
  <c r="AL8" i="10"/>
  <c r="D8" i="10" s="1"/>
  <c r="AL9" i="10"/>
  <c r="D9" i="10" s="1"/>
  <c r="AL10" i="10"/>
  <c r="AL11" i="10"/>
  <c r="D11" i="10" s="1"/>
  <c r="AL12" i="10"/>
  <c r="AL13" i="10"/>
  <c r="D13" i="10" s="1"/>
  <c r="AL14" i="10"/>
  <c r="AL15" i="10"/>
  <c r="D15" i="10" s="1"/>
  <c r="C15" i="10" s="1"/>
  <c r="AL16" i="10"/>
  <c r="D16" i="10" s="1"/>
  <c r="AL17" i="10"/>
  <c r="D17" i="10" s="1"/>
  <c r="AL18" i="10"/>
  <c r="D18" i="10" s="1"/>
  <c r="AL19" i="10"/>
  <c r="D19" i="10" s="1"/>
  <c r="AL20" i="10"/>
  <c r="D20" i="10" s="1"/>
  <c r="AL21" i="10"/>
  <c r="D21" i="10" s="1"/>
  <c r="AL22" i="10"/>
  <c r="D22" i="10" s="1"/>
  <c r="AL23" i="10"/>
  <c r="AL24" i="10"/>
  <c r="D24" i="10" s="1"/>
  <c r="AL25" i="10"/>
  <c r="AL26" i="10"/>
  <c r="AL27" i="10"/>
  <c r="D27" i="10" s="1"/>
  <c r="AL28" i="10"/>
  <c r="D28" i="10" s="1"/>
  <c r="AL29" i="10"/>
  <c r="AK29" i="10" s="1"/>
  <c r="AL30" i="10"/>
  <c r="D30" i="10" s="1"/>
  <c r="AL31" i="10"/>
  <c r="D31" i="10" s="1"/>
  <c r="AL32" i="10"/>
  <c r="D32" i="10" s="1"/>
  <c r="AL33" i="10"/>
  <c r="AL34" i="10"/>
  <c r="AL35" i="10"/>
  <c r="D35" i="10" s="1"/>
  <c r="AL36" i="10"/>
  <c r="D36" i="10" s="1"/>
  <c r="B38" i="10"/>
  <c r="AT22" i="10" s="1"/>
  <c r="O2" i="10"/>
  <c r="X5" i="10"/>
  <c r="AS17" i="10"/>
  <c r="Z5" i="10"/>
  <c r="AA5" i="10"/>
  <c r="AU14" i="10"/>
  <c r="AU13" i="10"/>
  <c r="AD5" i="10"/>
  <c r="AU11" i="10"/>
  <c r="AS10" i="10"/>
  <c r="AI5" i="10"/>
  <c r="AS6" i="10"/>
  <c r="AU6" i="10"/>
  <c r="AU19" i="10"/>
  <c r="AS26" i="10"/>
  <c r="E38" i="10"/>
  <c r="X38" i="10"/>
  <c r="X15" i="13" s="1"/>
  <c r="Y38" i="10"/>
  <c r="Y15" i="13" s="1"/>
  <c r="Z38" i="10"/>
  <c r="Z15" i="13" s="1"/>
  <c r="AA38" i="10"/>
  <c r="AA15" i="13" s="1"/>
  <c r="AB38" i="10"/>
  <c r="AB15" i="13" s="1"/>
  <c r="AC38" i="10"/>
  <c r="AC15" i="13" s="1"/>
  <c r="AD38" i="10"/>
  <c r="AD15" i="13" s="1"/>
  <c r="AE38" i="10"/>
  <c r="AE15" i="13" s="1"/>
  <c r="AF38" i="10"/>
  <c r="AG38" i="10"/>
  <c r="AG15" i="13" s="1"/>
  <c r="AH38" i="10"/>
  <c r="AH15" i="13" s="1"/>
  <c r="T38" i="10"/>
  <c r="U15" i="13" s="1"/>
  <c r="AI38" i="10"/>
  <c r="AI15" i="13" s="1"/>
  <c r="U38" i="10"/>
  <c r="V15" i="13" s="1"/>
  <c r="W38" i="10"/>
  <c r="AE50" i="10" s="1"/>
  <c r="AJ38" i="10"/>
  <c r="AJ15" i="13" s="1"/>
  <c r="AL6" i="9"/>
  <c r="AL7" i="9"/>
  <c r="D7" i="9" s="1"/>
  <c r="AL8" i="9"/>
  <c r="AL9" i="9"/>
  <c r="AL10" i="9"/>
  <c r="AL11" i="9"/>
  <c r="AL12" i="9"/>
  <c r="D12" i="9" s="1"/>
  <c r="AL13" i="9"/>
  <c r="D13" i="9" s="1"/>
  <c r="AL14" i="9"/>
  <c r="D14" i="9" s="1"/>
  <c r="AL15" i="9"/>
  <c r="D15" i="9" s="1"/>
  <c r="AL16" i="9"/>
  <c r="D16" i="9" s="1"/>
  <c r="AL17" i="9"/>
  <c r="D17" i="9" s="1"/>
  <c r="AL18" i="9"/>
  <c r="D18" i="9" s="1"/>
  <c r="AL19" i="9"/>
  <c r="AL20" i="9"/>
  <c r="D20" i="9" s="1"/>
  <c r="AL21" i="9"/>
  <c r="AL22" i="9"/>
  <c r="D22" i="9" s="1"/>
  <c r="AL23" i="9"/>
  <c r="D23" i="9" s="1"/>
  <c r="AL24" i="9"/>
  <c r="D24" i="9" s="1"/>
  <c r="AL25" i="9"/>
  <c r="AL26" i="9"/>
  <c r="AL27" i="9"/>
  <c r="AL28" i="9"/>
  <c r="AL29" i="9"/>
  <c r="AL30" i="9"/>
  <c r="AL31" i="9"/>
  <c r="AL32" i="9"/>
  <c r="D32" i="9" s="1"/>
  <c r="AL33" i="9"/>
  <c r="D33" i="9" s="1"/>
  <c r="AL34" i="9"/>
  <c r="AL35" i="9"/>
  <c r="AL36" i="9"/>
  <c r="D36" i="9" s="1"/>
  <c r="B38" i="9"/>
  <c r="O2" i="13"/>
  <c r="X5" i="13"/>
  <c r="AS17" i="13"/>
  <c r="AS16" i="13"/>
  <c r="AS15" i="13"/>
  <c r="AB5" i="13"/>
  <c r="AU13" i="13"/>
  <c r="AD5" i="13"/>
  <c r="AS11" i="13"/>
  <c r="AU10" i="13"/>
  <c r="AS9" i="13"/>
  <c r="AS8" i="13"/>
  <c r="AS7" i="13"/>
  <c r="W6" i="13"/>
  <c r="AC6" i="13"/>
  <c r="AS6" i="13"/>
  <c r="AU6" i="13"/>
  <c r="W8" i="13"/>
  <c r="AM8" i="13"/>
  <c r="AN8" i="13"/>
  <c r="W9" i="13"/>
  <c r="AG9" i="13"/>
  <c r="C16" i="13"/>
  <c r="AE10" i="13"/>
  <c r="AM10" i="13"/>
  <c r="AN10" i="13"/>
  <c r="V11" i="13"/>
  <c r="Y11" i="13"/>
  <c r="AC11" i="13"/>
  <c r="AD11" i="13"/>
  <c r="AG11" i="13"/>
  <c r="AB12" i="13"/>
  <c r="AB13" i="13"/>
  <c r="AD13" i="13"/>
  <c r="AF13" i="13"/>
  <c r="AI13" i="13"/>
  <c r="AM14" i="13"/>
  <c r="AD16" i="13"/>
  <c r="F17" i="13"/>
  <c r="V17" i="13"/>
  <c r="Y17" i="13"/>
  <c r="AG17" i="13"/>
  <c r="AU19" i="13"/>
  <c r="AR25" i="13"/>
  <c r="AS25" i="13" s="1"/>
  <c r="Z66" i="13"/>
  <c r="U38" i="9"/>
  <c r="V14" i="13" s="1"/>
  <c r="W38" i="9"/>
  <c r="X38" i="9"/>
  <c r="X14" i="13" s="1"/>
  <c r="Y38" i="9"/>
  <c r="Y14" i="13" s="1"/>
  <c r="Z38" i="9"/>
  <c r="Z14" i="13" s="1"/>
  <c r="AA38" i="9"/>
  <c r="AA14" i="13" s="1"/>
  <c r="AB38" i="9"/>
  <c r="AB14" i="13" s="1"/>
  <c r="AC38" i="9"/>
  <c r="AC14" i="13" s="1"/>
  <c r="AD38" i="9"/>
  <c r="AD14" i="13" s="1"/>
  <c r="AE38" i="9"/>
  <c r="AE14" i="13" s="1"/>
  <c r="AF38" i="9"/>
  <c r="AF14" i="13" s="1"/>
  <c r="AG38" i="9"/>
  <c r="AG14" i="13" s="1"/>
  <c r="AH38" i="9"/>
  <c r="AH14" i="13" s="1"/>
  <c r="AI38" i="9"/>
  <c r="AI14" i="13" s="1"/>
  <c r="AJ38" i="9"/>
  <c r="AJ14" i="13" s="1"/>
  <c r="T38" i="9"/>
  <c r="U14" i="13" s="1"/>
  <c r="E38" i="9"/>
  <c r="F14" i="13" s="1"/>
  <c r="O2" i="9"/>
  <c r="AS18" i="9"/>
  <c r="AU17" i="9"/>
  <c r="AU16" i="9"/>
  <c r="AA5" i="9"/>
  <c r="AS14" i="9"/>
  <c r="AU13" i="9"/>
  <c r="AS12" i="9"/>
  <c r="AE5" i="9"/>
  <c r="AG5" i="9"/>
  <c r="AS7" i="9"/>
  <c r="AS6" i="9"/>
  <c r="AU6" i="9"/>
  <c r="AU19" i="9"/>
  <c r="AS26" i="9"/>
  <c r="AE59" i="9" s="1"/>
  <c r="AK22" i="2"/>
  <c r="AK21" i="5"/>
  <c r="AK36" i="5"/>
  <c r="AK32" i="5"/>
  <c r="AJ15" i="6"/>
  <c r="AJ17" i="6"/>
  <c r="AJ35" i="6"/>
  <c r="AS16" i="2"/>
  <c r="AK7" i="12"/>
  <c r="AK20" i="8"/>
  <c r="M44" i="7"/>
  <c r="AE59" i="7"/>
  <c r="AU13" i="8"/>
  <c r="AK36" i="10"/>
  <c r="AE59" i="8"/>
  <c r="AK31" i="5"/>
  <c r="AK14" i="5"/>
  <c r="AK19" i="5"/>
  <c r="AK29" i="12"/>
  <c r="AK30" i="8"/>
  <c r="AS12" i="4"/>
  <c r="AK15" i="1"/>
  <c r="AK11" i="1"/>
  <c r="AK7" i="1"/>
  <c r="AK32" i="11"/>
  <c r="AK28" i="11"/>
  <c r="AK30" i="12"/>
  <c r="AK10" i="12"/>
  <c r="AK22" i="7"/>
  <c r="AK20" i="7"/>
  <c r="AK35" i="8"/>
  <c r="AK27" i="8"/>
  <c r="AK32" i="4"/>
  <c r="AK24" i="4"/>
  <c r="AK22" i="4"/>
  <c r="AK20" i="4"/>
  <c r="AK27" i="4"/>
  <c r="AK23" i="4"/>
  <c r="AK21" i="4"/>
  <c r="AU10" i="4"/>
  <c r="AK19" i="10"/>
  <c r="AK13" i="10"/>
  <c r="AI8" i="13"/>
  <c r="AK35" i="5"/>
  <c r="Z7" i="13"/>
  <c r="AK27" i="11"/>
  <c r="AK18" i="11"/>
  <c r="AK36" i="7"/>
  <c r="AK28" i="7"/>
  <c r="AK16" i="7"/>
  <c r="AK14" i="4"/>
  <c r="AK11" i="4"/>
  <c r="AD5" i="4"/>
  <c r="AU12" i="4"/>
  <c r="AK30" i="7"/>
  <c r="AK26" i="8"/>
  <c r="AH9" i="13"/>
  <c r="AJ30" i="6"/>
  <c r="AK24" i="7"/>
  <c r="AK15" i="9"/>
  <c r="M44" i="8"/>
  <c r="U13" i="13"/>
  <c r="AK7" i="8"/>
  <c r="AK34" i="3"/>
  <c r="AK9" i="3"/>
  <c r="AK33" i="2"/>
  <c r="AK23" i="12"/>
  <c r="AK6" i="4"/>
  <c r="D6" i="4"/>
  <c r="AK10" i="5"/>
  <c r="AK9" i="8"/>
  <c r="AK11" i="3"/>
  <c r="AK18" i="1"/>
  <c r="AK18" i="5"/>
  <c r="U6" i="13"/>
  <c r="AK24" i="10"/>
  <c r="AK27" i="10"/>
  <c r="AK6" i="5"/>
  <c r="AK21" i="12"/>
  <c r="AG5" i="12"/>
  <c r="AS9" i="12"/>
  <c r="AK10" i="3"/>
  <c r="E38" i="3"/>
  <c r="AK30" i="1"/>
  <c r="AK8" i="12"/>
  <c r="AK8" i="8"/>
  <c r="AC5" i="8"/>
  <c r="AT18" i="12"/>
  <c r="AT17" i="5"/>
  <c r="AK18" i="10"/>
  <c r="AA11" i="13"/>
  <c r="AK29" i="3"/>
  <c r="W14" i="13"/>
  <c r="AE50" i="9"/>
  <c r="AK16" i="12"/>
  <c r="AK22" i="1"/>
  <c r="AK35" i="4"/>
  <c r="AK16" i="9"/>
  <c r="AK15" i="10"/>
  <c r="AK8" i="11"/>
  <c r="AK14" i="7"/>
  <c r="AK30" i="10"/>
  <c r="AE50" i="7"/>
  <c r="AK21" i="2"/>
  <c r="AK22" i="11"/>
  <c r="AK17" i="10"/>
  <c r="AK19" i="8"/>
  <c r="AK32" i="9"/>
  <c r="AK23" i="5"/>
  <c r="AK12" i="5"/>
  <c r="AK35" i="2"/>
  <c r="AK25" i="2"/>
  <c r="AK24" i="2"/>
  <c r="AK31" i="8"/>
  <c r="AK36" i="3"/>
  <c r="AA5" i="8"/>
  <c r="A44" i="8"/>
  <c r="AS16" i="8"/>
  <c r="Z5" i="8"/>
  <c r="AS13" i="12"/>
  <c r="AS14" i="4"/>
  <c r="AC5" i="2"/>
  <c r="AE5" i="10"/>
  <c r="AS15" i="4"/>
  <c r="AS9" i="2"/>
  <c r="AS16" i="12"/>
  <c r="AS15" i="7"/>
  <c r="AK7" i="4"/>
  <c r="Z5" i="4"/>
  <c r="AK12" i="4"/>
  <c r="AK6" i="9"/>
  <c r="D6" i="9"/>
  <c r="C6" i="9" s="1"/>
  <c r="AF15" i="13"/>
  <c r="AK35" i="10"/>
  <c r="AK16" i="10"/>
  <c r="Y8" i="13"/>
  <c r="M44" i="3"/>
  <c r="AK9" i="10"/>
  <c r="AF12" i="13"/>
  <c r="W17" i="13"/>
  <c r="AK19" i="12"/>
  <c r="AK10" i="7"/>
  <c r="AE50" i="8"/>
  <c r="W13" i="13"/>
  <c r="AU11" i="13"/>
  <c r="AK7" i="5"/>
  <c r="AJ25" i="6"/>
  <c r="AK6" i="11"/>
  <c r="AB5" i="12"/>
  <c r="AS14" i="12"/>
  <c r="AK33" i="7"/>
  <c r="AK23" i="7"/>
  <c r="AK25" i="8"/>
  <c r="AK17" i="8"/>
  <c r="AK10" i="8"/>
  <c r="AK34" i="4"/>
  <c r="B38" i="4"/>
  <c r="AT6" i="4" s="1"/>
  <c r="AH5" i="13"/>
  <c r="AK30" i="5"/>
  <c r="AK26" i="4"/>
  <c r="AK8" i="4"/>
  <c r="AS18" i="4"/>
  <c r="AU18" i="4"/>
  <c r="X5" i="4"/>
  <c r="AS15" i="8"/>
  <c r="AU15" i="8"/>
  <c r="M44" i="4"/>
  <c r="U9" i="13"/>
  <c r="Y5" i="7"/>
  <c r="AK22" i="9"/>
  <c r="AJ31" i="6"/>
  <c r="AK11" i="11"/>
  <c r="AK15" i="7"/>
  <c r="AK23" i="3"/>
  <c r="AK24" i="5"/>
  <c r="AK7" i="10"/>
  <c r="AK16" i="4"/>
  <c r="AK36" i="4"/>
  <c r="AJ7" i="6"/>
  <c r="AK30" i="3"/>
  <c r="AF5" i="4"/>
  <c r="AS10" i="4"/>
  <c r="AJ27" i="6"/>
  <c r="AK6" i="10"/>
  <c r="D6" i="10"/>
  <c r="AI9" i="13"/>
  <c r="AA9" i="13"/>
  <c r="AT10" i="11"/>
  <c r="AH10" i="13"/>
  <c r="AH16" i="13"/>
  <c r="AC17" i="13"/>
  <c r="AK18" i="9"/>
  <c r="AS10" i="7"/>
  <c r="AK33" i="11"/>
  <c r="AK22" i="3"/>
  <c r="AK11" i="7"/>
  <c r="AK16" i="8"/>
  <c r="AK14" i="8"/>
  <c r="AT14" i="12"/>
  <c r="AT6" i="11"/>
  <c r="AE59" i="11"/>
  <c r="F16" i="13"/>
  <c r="X50" i="8"/>
  <c r="AT18" i="8"/>
  <c r="C13" i="13"/>
  <c r="AT14" i="8"/>
  <c r="AT13" i="8"/>
  <c r="AT22" i="8"/>
  <c r="AT12" i="7"/>
  <c r="X50" i="3"/>
  <c r="C28" i="1" l="1"/>
  <c r="AK29" i="9"/>
  <c r="D29" i="9"/>
  <c r="AK25" i="9"/>
  <c r="D25" i="9"/>
  <c r="C25" i="9" s="1"/>
  <c r="AK21" i="9"/>
  <c r="D21" i="9"/>
  <c r="AK9" i="9"/>
  <c r="D9" i="9"/>
  <c r="C9" i="9" s="1"/>
  <c r="AK33" i="10"/>
  <c r="D33" i="10"/>
  <c r="C17" i="10"/>
  <c r="C21" i="5"/>
  <c r="AK16" i="2"/>
  <c r="D16" i="2"/>
  <c r="AK13" i="11"/>
  <c r="D13" i="11"/>
  <c r="C13" i="11" s="1"/>
  <c r="AK17" i="12"/>
  <c r="D17" i="12"/>
  <c r="C17" i="12" s="1"/>
  <c r="C33" i="7"/>
  <c r="AK25" i="7"/>
  <c r="D25" i="7"/>
  <c r="D29" i="7"/>
  <c r="C29" i="7" s="1"/>
  <c r="A44" i="7"/>
  <c r="AK31" i="12"/>
  <c r="W16" i="13"/>
  <c r="C32" i="9"/>
  <c r="AK28" i="9"/>
  <c r="D28" i="9"/>
  <c r="C20" i="9"/>
  <c r="C16" i="9"/>
  <c r="AK8" i="9"/>
  <c r="D8" i="9"/>
  <c r="C8" i="9" s="1"/>
  <c r="C36" i="10"/>
  <c r="C24" i="10"/>
  <c r="C16" i="10"/>
  <c r="AK12" i="10"/>
  <c r="D12" i="10"/>
  <c r="C12" i="10" s="1"/>
  <c r="AK9" i="11"/>
  <c r="C36" i="5"/>
  <c r="C32" i="5"/>
  <c r="C24" i="5"/>
  <c r="AK16" i="5"/>
  <c r="D16" i="5"/>
  <c r="C12" i="5"/>
  <c r="AK8" i="5"/>
  <c r="D8" i="5"/>
  <c r="C8" i="5" s="1"/>
  <c r="C35" i="6"/>
  <c r="C31" i="6"/>
  <c r="AJ19" i="6"/>
  <c r="D19" i="6"/>
  <c r="C15" i="6"/>
  <c r="C7" i="6"/>
  <c r="C33" i="2"/>
  <c r="AK19" i="2"/>
  <c r="D19" i="2"/>
  <c r="C19" i="2" s="1"/>
  <c r="AK15" i="2"/>
  <c r="D15" i="2"/>
  <c r="AK11" i="2"/>
  <c r="D11" i="2"/>
  <c r="C11" i="2" s="1"/>
  <c r="C28" i="11"/>
  <c r="AK24" i="11"/>
  <c r="D24" i="11"/>
  <c r="AK34" i="12"/>
  <c r="D34" i="12"/>
  <c r="C30" i="12"/>
  <c r="C23" i="12"/>
  <c r="C16" i="12"/>
  <c r="C8" i="12"/>
  <c r="C36" i="7"/>
  <c r="AK32" i="7"/>
  <c r="D32" i="7"/>
  <c r="C28" i="7"/>
  <c r="C24" i="7"/>
  <c r="C20" i="7"/>
  <c r="C16" i="7"/>
  <c r="AK8" i="7"/>
  <c r="D8" i="7"/>
  <c r="C8" i="7" s="1"/>
  <c r="C35" i="8"/>
  <c r="C31" i="8"/>
  <c r="C27" i="8"/>
  <c r="AK24" i="8"/>
  <c r="D24" i="8"/>
  <c r="C36" i="4"/>
  <c r="C24" i="4"/>
  <c r="D26" i="2"/>
  <c r="C26" i="2" s="1"/>
  <c r="D11" i="5"/>
  <c r="C11" i="5" s="1"/>
  <c r="D13" i="7"/>
  <c r="C13" i="7" s="1"/>
  <c r="D20" i="11"/>
  <c r="C20" i="11" s="1"/>
  <c r="AT10" i="9"/>
  <c r="C9" i="10"/>
  <c r="C13" i="5"/>
  <c r="AK17" i="1"/>
  <c r="D17" i="1"/>
  <c r="C17" i="1" s="1"/>
  <c r="AK23" i="2"/>
  <c r="D23" i="2"/>
  <c r="AK8" i="2"/>
  <c r="D8" i="2"/>
  <c r="C8" i="2" s="1"/>
  <c r="C33" i="11"/>
  <c r="C9" i="11"/>
  <c r="C31" i="12"/>
  <c r="C20" i="12"/>
  <c r="C9" i="12"/>
  <c r="C36" i="3"/>
  <c r="C24" i="3"/>
  <c r="D25" i="5"/>
  <c r="C25" i="5" s="1"/>
  <c r="AK29" i="1"/>
  <c r="C29" i="1" s="1"/>
  <c r="AK35" i="12"/>
  <c r="AJ20" i="6"/>
  <c r="AK33" i="5"/>
  <c r="AT11" i="5"/>
  <c r="AT11" i="10"/>
  <c r="AK29" i="11"/>
  <c r="AJ12" i="6"/>
  <c r="C12" i="6" s="1"/>
  <c r="AK36" i="8"/>
  <c r="C36" i="8" s="1"/>
  <c r="AK20" i="12"/>
  <c r="AK9" i="12"/>
  <c r="AJ36" i="6"/>
  <c r="C36" i="6" s="1"/>
  <c r="AK35" i="9"/>
  <c r="D35" i="9"/>
  <c r="AK31" i="9"/>
  <c r="D31" i="9"/>
  <c r="C31" i="9" s="1"/>
  <c r="AK27" i="9"/>
  <c r="D27" i="9"/>
  <c r="AK19" i="9"/>
  <c r="D19" i="9"/>
  <c r="C19" i="9" s="1"/>
  <c r="C15" i="9"/>
  <c r="AK11" i="9"/>
  <c r="D11" i="9"/>
  <c r="C11" i="9" s="1"/>
  <c r="C7" i="9"/>
  <c r="C35" i="10"/>
  <c r="C27" i="10"/>
  <c r="AK23" i="10"/>
  <c r="D23" i="10"/>
  <c r="C19" i="10"/>
  <c r="C7" i="10"/>
  <c r="C35" i="5"/>
  <c r="C31" i="5"/>
  <c r="C23" i="5"/>
  <c r="C19" i="5"/>
  <c r="AK15" i="5"/>
  <c r="D15" i="5"/>
  <c r="C15" i="5" s="1"/>
  <c r="C7" i="5"/>
  <c r="AJ34" i="6"/>
  <c r="D34" i="6"/>
  <c r="C30" i="6"/>
  <c r="AJ26" i="6"/>
  <c r="D26" i="6"/>
  <c r="C14" i="6"/>
  <c r="AT6" i="7"/>
  <c r="C31" i="1"/>
  <c r="AK27" i="1"/>
  <c r="D27" i="1"/>
  <c r="AK23" i="1"/>
  <c r="D23" i="1"/>
  <c r="C23" i="1" s="1"/>
  <c r="C15" i="1"/>
  <c r="C11" i="1"/>
  <c r="C7" i="1"/>
  <c r="AK36" i="2"/>
  <c r="D36" i="2"/>
  <c r="AK32" i="2"/>
  <c r="D32" i="2"/>
  <c r="C32" i="2" s="1"/>
  <c r="AK28" i="2"/>
  <c r="D28" i="2"/>
  <c r="C25" i="2"/>
  <c r="C21" i="2"/>
  <c r="C27" i="11"/>
  <c r="C19" i="11"/>
  <c r="C15" i="11"/>
  <c r="C11" i="11"/>
  <c r="AK7" i="11"/>
  <c r="D7" i="11"/>
  <c r="AK33" i="12"/>
  <c r="D33" i="12"/>
  <c r="C33" i="12" s="1"/>
  <c r="C29" i="12"/>
  <c r="C19" i="12"/>
  <c r="C11" i="12"/>
  <c r="C7" i="12"/>
  <c r="C35" i="7"/>
  <c r="AK27" i="7"/>
  <c r="D27" i="7"/>
  <c r="C23" i="7"/>
  <c r="C15" i="7"/>
  <c r="C11" i="7"/>
  <c r="AK7" i="7"/>
  <c r="D7" i="7"/>
  <c r="C7" i="7" s="1"/>
  <c r="AK34" i="8"/>
  <c r="D34" i="8"/>
  <c r="C30" i="8"/>
  <c r="AK23" i="8"/>
  <c r="D23" i="8"/>
  <c r="C23" i="8" s="1"/>
  <c r="C16" i="8"/>
  <c r="AK12" i="8"/>
  <c r="D12" i="8"/>
  <c r="C12" i="8" s="1"/>
  <c r="C8" i="8"/>
  <c r="C30" i="3"/>
  <c r="C22" i="3"/>
  <c r="C10" i="3"/>
  <c r="C35" i="4"/>
  <c r="AK31" i="4"/>
  <c r="D31" i="4"/>
  <c r="C31" i="4" s="1"/>
  <c r="C27" i="4"/>
  <c r="C23" i="4"/>
  <c r="C16" i="4"/>
  <c r="C12" i="4"/>
  <c r="C34" i="3"/>
  <c r="C21" i="4"/>
  <c r="D28" i="8"/>
  <c r="C28" i="8" s="1"/>
  <c r="D29" i="10"/>
  <c r="C29" i="10" s="1"/>
  <c r="C33" i="9"/>
  <c r="AK25" i="10"/>
  <c r="D25" i="10"/>
  <c r="C25" i="10" s="1"/>
  <c r="C13" i="10"/>
  <c r="C33" i="5"/>
  <c r="AK29" i="5"/>
  <c r="D29" i="5"/>
  <c r="C29" i="5" s="1"/>
  <c r="AK9" i="5"/>
  <c r="D9" i="5"/>
  <c r="AJ32" i="6"/>
  <c r="D32" i="6"/>
  <c r="C32" i="6" s="1"/>
  <c r="C20" i="6"/>
  <c r="AK13" i="1"/>
  <c r="D13" i="1"/>
  <c r="C29" i="11"/>
  <c r="C17" i="11"/>
  <c r="C35" i="12"/>
  <c r="C13" i="12"/>
  <c r="C17" i="7"/>
  <c r="AK9" i="7"/>
  <c r="D9" i="7"/>
  <c r="D30" i="2"/>
  <c r="C30" i="2" s="1"/>
  <c r="C18" i="3"/>
  <c r="AT11" i="7"/>
  <c r="A44" i="9"/>
  <c r="AK21" i="10"/>
  <c r="C21" i="10" s="1"/>
  <c r="C12" i="13"/>
  <c r="AK17" i="9"/>
  <c r="C17" i="9" s="1"/>
  <c r="AK12" i="2"/>
  <c r="C12" i="2" s="1"/>
  <c r="AT22" i="5"/>
  <c r="AT14" i="7"/>
  <c r="AT12" i="8"/>
  <c r="AT16" i="10"/>
  <c r="AT16" i="8"/>
  <c r="AK25" i="11"/>
  <c r="C25" i="11" s="1"/>
  <c r="AK32" i="8"/>
  <c r="C32" i="8" s="1"/>
  <c r="AK13" i="12"/>
  <c r="AK21" i="11"/>
  <c r="C21" i="11" s="1"/>
  <c r="AK6" i="2"/>
  <c r="C6" i="2" s="1"/>
  <c r="AK17" i="7"/>
  <c r="AK17" i="11"/>
  <c r="M44" i="10"/>
  <c r="AK9" i="1"/>
  <c r="C9" i="1" s="1"/>
  <c r="AK13" i="5"/>
  <c r="AK34" i="9"/>
  <c r="D34" i="9"/>
  <c r="C34" i="9" s="1"/>
  <c r="AK26" i="9"/>
  <c r="D26" i="9"/>
  <c r="C22" i="9"/>
  <c r="C18" i="9"/>
  <c r="AK10" i="9"/>
  <c r="D10" i="9"/>
  <c r="AK34" i="10"/>
  <c r="D34" i="10"/>
  <c r="C34" i="10" s="1"/>
  <c r="C30" i="10"/>
  <c r="AK26" i="10"/>
  <c r="D26" i="10"/>
  <c r="C18" i="10"/>
  <c r="AK14" i="10"/>
  <c r="D14" i="10"/>
  <c r="AK10" i="10"/>
  <c r="D10" i="10"/>
  <c r="C10" i="10" s="1"/>
  <c r="AK34" i="5"/>
  <c r="D34" i="5"/>
  <c r="C30" i="5"/>
  <c r="C26" i="5"/>
  <c r="C18" i="5"/>
  <c r="C14" i="5"/>
  <c r="C10" i="5"/>
  <c r="AJ29" i="6"/>
  <c r="D29" i="6"/>
  <c r="C29" i="6" s="1"/>
  <c r="C25" i="6"/>
  <c r="AJ21" i="6"/>
  <c r="D21" i="6"/>
  <c r="C17" i="6"/>
  <c r="AJ9" i="6"/>
  <c r="D9" i="6"/>
  <c r="C30" i="1"/>
  <c r="AK26" i="1"/>
  <c r="D26" i="1"/>
  <c r="C22" i="1"/>
  <c r="C18" i="1"/>
  <c r="C14" i="1"/>
  <c r="AK10" i="1"/>
  <c r="D10" i="1"/>
  <c r="C35" i="2"/>
  <c r="AK31" i="2"/>
  <c r="D31" i="2"/>
  <c r="AK27" i="2"/>
  <c r="D27" i="2"/>
  <c r="C27" i="2" s="1"/>
  <c r="C24" i="2"/>
  <c r="AK17" i="2"/>
  <c r="D17" i="2"/>
  <c r="C17" i="2" s="1"/>
  <c r="C13" i="2"/>
  <c r="AK9" i="2"/>
  <c r="D9" i="2"/>
  <c r="C30" i="11"/>
  <c r="AK26" i="11"/>
  <c r="D26" i="11"/>
  <c r="C22" i="11"/>
  <c r="C18" i="11"/>
  <c r="AK10" i="11"/>
  <c r="D10" i="11"/>
  <c r="C10" i="11" s="1"/>
  <c r="AK36" i="12"/>
  <c r="D36" i="12"/>
  <c r="AK32" i="12"/>
  <c r="D32" i="12"/>
  <c r="C32" i="12" s="1"/>
  <c r="AK28" i="12"/>
  <c r="D28" i="12"/>
  <c r="AK25" i="12"/>
  <c r="D25" i="12"/>
  <c r="C25" i="12" s="1"/>
  <c r="C21" i="12"/>
  <c r="AK18" i="12"/>
  <c r="D18" i="12"/>
  <c r="C10" i="12"/>
  <c r="AK34" i="7"/>
  <c r="D34" i="7"/>
  <c r="C30" i="7"/>
  <c r="AK26" i="7"/>
  <c r="D26" i="7"/>
  <c r="C22" i="7"/>
  <c r="AK18" i="7"/>
  <c r="D18" i="7"/>
  <c r="C18" i="7" s="1"/>
  <c r="C14" i="7"/>
  <c r="C10" i="7"/>
  <c r="AT11" i="8"/>
  <c r="AK33" i="8"/>
  <c r="D33" i="8"/>
  <c r="AK29" i="8"/>
  <c r="D29" i="8"/>
  <c r="C29" i="8" s="1"/>
  <c r="C26" i="8"/>
  <c r="C19" i="8"/>
  <c r="AK15" i="8"/>
  <c r="D15" i="8"/>
  <c r="C15" i="8" s="1"/>
  <c r="C7" i="8"/>
  <c r="C29" i="3"/>
  <c r="C25" i="3"/>
  <c r="AK17" i="3"/>
  <c r="D17" i="3"/>
  <c r="C17" i="3" s="1"/>
  <c r="AK13" i="3"/>
  <c r="D13" i="3"/>
  <c r="C9" i="3"/>
  <c r="C15" i="4"/>
  <c r="D20" i="1"/>
  <c r="C20" i="1" s="1"/>
  <c r="D34" i="2"/>
  <c r="C34" i="2" s="1"/>
  <c r="D18" i="2"/>
  <c r="C18" i="2" s="1"/>
  <c r="C26" i="3"/>
  <c r="D13" i="6"/>
  <c r="C13" i="6" s="1"/>
  <c r="C14" i="8"/>
  <c r="D22" i="12"/>
  <c r="C22" i="12" s="1"/>
  <c r="C10" i="8"/>
  <c r="AK16" i="3"/>
  <c r="D16" i="3"/>
  <c r="C8" i="3"/>
  <c r="C34" i="4"/>
  <c r="C26" i="4"/>
  <c r="C22" i="4"/>
  <c r="AK19" i="4"/>
  <c r="D19" i="4"/>
  <c r="C11" i="4"/>
  <c r="C7" i="4"/>
  <c r="D30" i="4"/>
  <c r="C30" i="4" s="1"/>
  <c r="C20" i="8"/>
  <c r="C17" i="8"/>
  <c r="AK13" i="8"/>
  <c r="D13" i="8"/>
  <c r="C13" i="8" s="1"/>
  <c r="C9" i="8"/>
  <c r="AK35" i="3"/>
  <c r="D35" i="3"/>
  <c r="C35" i="3" s="1"/>
  <c r="C31" i="3"/>
  <c r="C23" i="3"/>
  <c r="AK19" i="3"/>
  <c r="D19" i="3"/>
  <c r="C19" i="3" s="1"/>
  <c r="C15" i="3"/>
  <c r="C11" i="3"/>
  <c r="AK7" i="3"/>
  <c r="D7" i="3"/>
  <c r="C7" i="3" s="1"/>
  <c r="AE59" i="4"/>
  <c r="AK29" i="4"/>
  <c r="D29" i="4"/>
  <c r="C29" i="4" s="1"/>
  <c r="C25" i="4"/>
  <c r="C14" i="4"/>
  <c r="D21" i="8"/>
  <c r="C21" i="8" s="1"/>
  <c r="C32" i="4"/>
  <c r="AK28" i="4"/>
  <c r="D28" i="4"/>
  <c r="C20" i="4"/>
  <c r="AK17" i="4"/>
  <c r="D17" i="4"/>
  <c r="D28" i="3"/>
  <c r="C28" i="3" s="1"/>
  <c r="D20" i="3"/>
  <c r="C20" i="3" s="1"/>
  <c r="D18" i="8"/>
  <c r="C18" i="8" s="1"/>
  <c r="AT22" i="12"/>
  <c r="AT12" i="12"/>
  <c r="A44" i="12"/>
  <c r="AT17" i="12"/>
  <c r="C17" i="13"/>
  <c r="AT8" i="11"/>
  <c r="AT6" i="10"/>
  <c r="AT9" i="10"/>
  <c r="A44" i="10"/>
  <c r="C15" i="13"/>
  <c r="AT10" i="10"/>
  <c r="AT8" i="10"/>
  <c r="AT18" i="10"/>
  <c r="X50" i="10"/>
  <c r="AT13" i="9"/>
  <c r="AT10" i="8"/>
  <c r="AT9" i="8"/>
  <c r="AT22" i="7"/>
  <c r="AT13" i="7"/>
  <c r="AT16" i="7"/>
  <c r="X50" i="7"/>
  <c r="C11" i="13"/>
  <c r="AS10" i="6"/>
  <c r="AS11" i="6"/>
  <c r="AS7" i="6"/>
  <c r="AS22" i="6"/>
  <c r="AS18" i="6"/>
  <c r="AS12" i="6"/>
  <c r="C10" i="13"/>
  <c r="AT16" i="5"/>
  <c r="AT8" i="4"/>
  <c r="AT10" i="4"/>
  <c r="AK8" i="3"/>
  <c r="AT22" i="3"/>
  <c r="A44" i="3"/>
  <c r="AK26" i="3"/>
  <c r="AK31" i="3"/>
  <c r="AK32" i="3"/>
  <c r="C32" i="3" s="1"/>
  <c r="AT12" i="3"/>
  <c r="AK15" i="3"/>
  <c r="AK14" i="3"/>
  <c r="C14" i="3" s="1"/>
  <c r="U8" i="13"/>
  <c r="I34" i="13" s="1"/>
  <c r="AK18" i="3"/>
  <c r="AT18" i="3"/>
  <c r="F8" i="13"/>
  <c r="F18" i="13"/>
  <c r="C6" i="13"/>
  <c r="AT18" i="1"/>
  <c r="AT10" i="5"/>
  <c r="R18" i="13"/>
  <c r="T18" i="13"/>
  <c r="S18" i="13"/>
  <c r="K18" i="13"/>
  <c r="M18" i="13"/>
  <c r="O18" i="13"/>
  <c r="Q18" i="13"/>
  <c r="L18" i="13"/>
  <c r="P18" i="13"/>
  <c r="H18" i="13"/>
  <c r="J18" i="13"/>
  <c r="N18" i="13"/>
  <c r="I18" i="13"/>
  <c r="G18" i="13"/>
  <c r="AT8" i="5"/>
  <c r="U17" i="13"/>
  <c r="AT6" i="12"/>
  <c r="AT8" i="12"/>
  <c r="AT9" i="12"/>
  <c r="AT10" i="12"/>
  <c r="AK14" i="12"/>
  <c r="C14" i="12" s="1"/>
  <c r="AK12" i="12"/>
  <c r="C12" i="12" s="1"/>
  <c r="AT16" i="12"/>
  <c r="AK34" i="11"/>
  <c r="C34" i="11" s="1"/>
  <c r="AT12" i="11"/>
  <c r="AK36" i="11"/>
  <c r="C36" i="11" s="1"/>
  <c r="AK12" i="11"/>
  <c r="C12" i="11" s="1"/>
  <c r="AT18" i="11"/>
  <c r="Y16" i="13"/>
  <c r="Y18" i="13" s="1"/>
  <c r="AK31" i="11"/>
  <c r="C31" i="11" s="1"/>
  <c r="X16" i="13"/>
  <c r="AK16" i="11"/>
  <c r="C16" i="11" s="1"/>
  <c r="AU8" i="10"/>
  <c r="AK8" i="10"/>
  <c r="C8" i="10" s="1"/>
  <c r="AK32" i="10"/>
  <c r="C32" i="10" s="1"/>
  <c r="AK30" i="9"/>
  <c r="C30" i="9" s="1"/>
  <c r="AT15" i="9"/>
  <c r="AK13" i="9"/>
  <c r="C13" i="9" s="1"/>
  <c r="AT7" i="9"/>
  <c r="AT6" i="9"/>
  <c r="AT11" i="9"/>
  <c r="AT14" i="9"/>
  <c r="AK11" i="8"/>
  <c r="C11" i="8" s="1"/>
  <c r="AT7" i="8"/>
  <c r="AE5" i="8"/>
  <c r="AK22" i="8"/>
  <c r="C22" i="8" s="1"/>
  <c r="AT15" i="8"/>
  <c r="AK31" i="7"/>
  <c r="C31" i="7" s="1"/>
  <c r="AT15" i="7"/>
  <c r="AS9" i="5"/>
  <c r="AT6" i="5"/>
  <c r="W10" i="13"/>
  <c r="AT14" i="5"/>
  <c r="AT7" i="5"/>
  <c r="AT18" i="5"/>
  <c r="AG10" i="13"/>
  <c r="AK18" i="4"/>
  <c r="C18" i="4" s="1"/>
  <c r="AK15" i="4"/>
  <c r="AK25" i="4"/>
  <c r="AS16" i="4"/>
  <c r="AT15" i="3"/>
  <c r="AT6" i="3"/>
  <c r="AU9" i="2"/>
  <c r="AT7" i="2"/>
  <c r="AT15" i="2"/>
  <c r="AU15" i="4"/>
  <c r="AU8" i="11"/>
  <c r="AE5" i="12"/>
  <c r="AT6" i="1"/>
  <c r="AS17" i="8"/>
  <c r="AA5" i="3"/>
  <c r="AU11" i="12"/>
  <c r="AS18" i="8"/>
  <c r="AC5" i="3"/>
  <c r="Y5" i="8"/>
  <c r="AI5" i="11"/>
  <c r="AS10" i="12"/>
  <c r="W5" i="6"/>
  <c r="AU7" i="10"/>
  <c r="AT18" i="6"/>
  <c r="AU16" i="5"/>
  <c r="AD5" i="7"/>
  <c r="AS11" i="7"/>
  <c r="AE59" i="1"/>
  <c r="AS9" i="11"/>
  <c r="AE5" i="7"/>
  <c r="AU16" i="13"/>
  <c r="AD5" i="9"/>
  <c r="AT17" i="6"/>
  <c r="AK19" i="1"/>
  <c r="C19" i="1" s="1"/>
  <c r="AA5" i="5"/>
  <c r="AU12" i="9"/>
  <c r="AR17" i="6"/>
  <c r="AG5" i="3"/>
  <c r="AS15" i="5"/>
  <c r="AU10" i="12"/>
  <c r="AS13" i="3"/>
  <c r="AK31" i="1"/>
  <c r="AU15" i="7"/>
  <c r="AI5" i="3"/>
  <c r="AI5" i="7"/>
  <c r="AT13" i="1"/>
  <c r="AR10" i="6"/>
  <c r="AT22" i="1"/>
  <c r="AT17" i="1"/>
  <c r="AS9" i="10"/>
  <c r="AF5" i="2"/>
  <c r="Z5" i="2"/>
  <c r="AU10" i="7"/>
  <c r="AU16" i="12"/>
  <c r="AU11" i="8"/>
  <c r="AT12" i="1"/>
  <c r="AA5" i="12"/>
  <c r="AS17" i="4"/>
  <c r="AT10" i="6"/>
  <c r="AS15" i="11"/>
  <c r="AT10" i="1"/>
  <c r="AU17" i="4"/>
  <c r="AS16" i="7"/>
  <c r="AU12" i="5"/>
  <c r="AK6" i="1"/>
  <c r="C6" i="1" s="1"/>
  <c r="AT16" i="1"/>
  <c r="AS11" i="10"/>
  <c r="AU15" i="10"/>
  <c r="AS10" i="2"/>
  <c r="AU8" i="5"/>
  <c r="AS15" i="10"/>
  <c r="AK25" i="1"/>
  <c r="C25" i="1" s="1"/>
  <c r="AH5" i="5"/>
  <c r="AU15" i="12"/>
  <c r="AT8" i="9"/>
  <c r="AE59" i="12"/>
  <c r="AT11" i="12"/>
  <c r="AT13" i="12"/>
  <c r="D6" i="12"/>
  <c r="C6" i="12" s="1"/>
  <c r="AL38" i="12"/>
  <c r="AL17" i="13" s="1"/>
  <c r="AC5" i="12"/>
  <c r="AU16" i="11"/>
  <c r="AK35" i="11"/>
  <c r="C35" i="11" s="1"/>
  <c r="AK14" i="11"/>
  <c r="C14" i="11" s="1"/>
  <c r="AT13" i="11"/>
  <c r="AT9" i="11"/>
  <c r="M44" i="11"/>
  <c r="A44" i="11"/>
  <c r="AK23" i="11"/>
  <c r="C23" i="11" s="1"/>
  <c r="AT11" i="11"/>
  <c r="AU7" i="11"/>
  <c r="AL38" i="10"/>
  <c r="AL15" i="13" s="1"/>
  <c r="AE59" i="10"/>
  <c r="AT15" i="10"/>
  <c r="AS8" i="10"/>
  <c r="AK11" i="10"/>
  <c r="C11" i="10" s="1"/>
  <c r="AK36" i="9"/>
  <c r="C36" i="9" s="1"/>
  <c r="AT9" i="9"/>
  <c r="C14" i="13"/>
  <c r="AK12" i="9"/>
  <c r="C12" i="9" s="1"/>
  <c r="AT16" i="9"/>
  <c r="AI5" i="8"/>
  <c r="AT8" i="8"/>
  <c r="AS7" i="8"/>
  <c r="AT17" i="8"/>
  <c r="AT17" i="7"/>
  <c r="AK19" i="7"/>
  <c r="C19" i="7" s="1"/>
  <c r="AU17" i="7"/>
  <c r="AU18" i="7"/>
  <c r="Z5" i="7"/>
  <c r="AL38" i="7"/>
  <c r="AL12" i="13" s="1"/>
  <c r="Z12" i="13"/>
  <c r="AT8" i="7"/>
  <c r="AS16" i="6"/>
  <c r="AJ28" i="6"/>
  <c r="C28" i="6" s="1"/>
  <c r="AJ18" i="6"/>
  <c r="C18" i="6" s="1"/>
  <c r="AS17" i="6"/>
  <c r="AJ16" i="6"/>
  <c r="C16" i="6" s="1"/>
  <c r="AK38" i="6"/>
  <c r="AL11" i="13" s="1"/>
  <c r="AR11" i="6"/>
  <c r="AJ22" i="6"/>
  <c r="C22" i="6" s="1"/>
  <c r="W50" i="6"/>
  <c r="AS6" i="6"/>
  <c r="AS13" i="6"/>
  <c r="AJ8" i="6"/>
  <c r="C8" i="6" s="1"/>
  <c r="AD50" i="6"/>
  <c r="AS15" i="6"/>
  <c r="U11" i="13"/>
  <c r="AS8" i="6"/>
  <c r="AS14" i="6"/>
  <c r="AL38" i="5"/>
  <c r="AL10" i="13" s="1"/>
  <c r="AK20" i="5"/>
  <c r="C20" i="5" s="1"/>
  <c r="AE59" i="5"/>
  <c r="U10" i="13"/>
  <c r="AT18" i="4"/>
  <c r="M32" i="13"/>
  <c r="AK9" i="4"/>
  <c r="C9" i="4" s="1"/>
  <c r="AT14" i="4"/>
  <c r="C6" i="4"/>
  <c r="AT11" i="4"/>
  <c r="AT17" i="4"/>
  <c r="AT22" i="4"/>
  <c r="AE9" i="13"/>
  <c r="AE18" i="13" s="1"/>
  <c r="AC5" i="4"/>
  <c r="AU13" i="4"/>
  <c r="AT15" i="4"/>
  <c r="AT12" i="4"/>
  <c r="A44" i="4"/>
  <c r="AU16" i="3"/>
  <c r="AK6" i="3"/>
  <c r="C6" i="3" s="1"/>
  <c r="AT7" i="3"/>
  <c r="AK27" i="3"/>
  <c r="C27" i="3" s="1"/>
  <c r="AT13" i="3"/>
  <c r="AL38" i="3"/>
  <c r="AL8" i="13" s="1"/>
  <c r="AT16" i="3"/>
  <c r="AT14" i="3"/>
  <c r="X50" i="2"/>
  <c r="M44" i="2"/>
  <c r="AT18" i="2"/>
  <c r="AS15" i="2"/>
  <c r="AT13" i="2"/>
  <c r="AT11" i="2"/>
  <c r="AU15" i="2"/>
  <c r="AK29" i="2"/>
  <c r="C29" i="2" s="1"/>
  <c r="AK7" i="2"/>
  <c r="C7" i="2" s="1"/>
  <c r="AL38" i="2"/>
  <c r="AL7" i="13" s="1"/>
  <c r="AK24" i="12"/>
  <c r="C24" i="12" s="1"/>
  <c r="AK11" i="12"/>
  <c r="AS17" i="12"/>
  <c r="AU17" i="12"/>
  <c r="AT7" i="12"/>
  <c r="AK15" i="12"/>
  <c r="C15" i="12" s="1"/>
  <c r="AT15" i="12"/>
  <c r="AK26" i="12"/>
  <c r="C26" i="12" s="1"/>
  <c r="AA16" i="13"/>
  <c r="AT15" i="11"/>
  <c r="Y5" i="11"/>
  <c r="AL38" i="11"/>
  <c r="AL16" i="13" s="1"/>
  <c r="C6" i="11"/>
  <c r="AK30" i="11"/>
  <c r="AT12" i="10"/>
  <c r="AS12" i="10"/>
  <c r="F15" i="13"/>
  <c r="AT17" i="10"/>
  <c r="AK28" i="10"/>
  <c r="C28" i="10" s="1"/>
  <c r="AK22" i="10"/>
  <c r="C22" i="10" s="1"/>
  <c r="AK31" i="10"/>
  <c r="C31" i="10" s="1"/>
  <c r="AT7" i="10"/>
  <c r="AF5" i="10"/>
  <c r="AU10" i="10"/>
  <c r="AT14" i="10"/>
  <c r="AT13" i="10"/>
  <c r="M44" i="9"/>
  <c r="AT18" i="9"/>
  <c r="AS17" i="9"/>
  <c r="Y5" i="9"/>
  <c r="AK14" i="9"/>
  <c r="C14" i="9" s="1"/>
  <c r="AK24" i="9"/>
  <c r="C24" i="9" s="1"/>
  <c r="AT12" i="9"/>
  <c r="AK7" i="9"/>
  <c r="X50" i="9"/>
  <c r="AU8" i="9"/>
  <c r="AT17" i="9"/>
  <c r="AT22" i="9"/>
  <c r="AS8" i="9"/>
  <c r="AK33" i="9"/>
  <c r="AK20" i="9"/>
  <c r="AL38" i="8"/>
  <c r="AL13" i="13" s="1"/>
  <c r="AK6" i="8"/>
  <c r="C6" i="8" s="1"/>
  <c r="AT7" i="7"/>
  <c r="AI12" i="13"/>
  <c r="AI18" i="13" s="1"/>
  <c r="AT9" i="7"/>
  <c r="AK21" i="7"/>
  <c r="C21" i="7" s="1"/>
  <c r="T32" i="13"/>
  <c r="AK12" i="7"/>
  <c r="C12" i="7" s="1"/>
  <c r="X12" i="13"/>
  <c r="AT10" i="7"/>
  <c r="AU9" i="7"/>
  <c r="AG5" i="7"/>
  <c r="AK6" i="7"/>
  <c r="AR12" i="6"/>
  <c r="AJ14" i="6"/>
  <c r="AR15" i="6"/>
  <c r="AS9" i="6"/>
  <c r="AJ24" i="6"/>
  <c r="C24" i="6" s="1"/>
  <c r="AJ10" i="6"/>
  <c r="Z5" i="6"/>
  <c r="AD59" i="6"/>
  <c r="AT12" i="6"/>
  <c r="AJ11" i="6"/>
  <c r="C11" i="6" s="1"/>
  <c r="AJ33" i="6"/>
  <c r="C33" i="6" s="1"/>
  <c r="AJ23" i="6"/>
  <c r="C23" i="6" s="1"/>
  <c r="C6" i="6"/>
  <c r="AE5" i="5"/>
  <c r="X50" i="5"/>
  <c r="AK22" i="5"/>
  <c r="C22" i="5" s="1"/>
  <c r="Z18" i="13"/>
  <c r="AK27" i="5"/>
  <c r="C27" i="5" s="1"/>
  <c r="C6" i="5"/>
  <c r="AK28" i="5"/>
  <c r="C28" i="5" s="1"/>
  <c r="AK17" i="5"/>
  <c r="C17" i="5" s="1"/>
  <c r="X9" i="13"/>
  <c r="AD9" i="13"/>
  <c r="AD18" i="13" s="1"/>
  <c r="AT9" i="4"/>
  <c r="AL38" i="4"/>
  <c r="AL9" i="13" s="1"/>
  <c r="AE5" i="4"/>
  <c r="AT16" i="4"/>
  <c r="X50" i="4"/>
  <c r="AS11" i="4"/>
  <c r="AK13" i="4"/>
  <c r="C13" i="4" s="1"/>
  <c r="AK10" i="4"/>
  <c r="C10" i="4" s="1"/>
  <c r="AT13" i="4"/>
  <c r="AH18" i="13"/>
  <c r="C9" i="13"/>
  <c r="AT7" i="4"/>
  <c r="AK12" i="3"/>
  <c r="C12" i="3" s="1"/>
  <c r="AT8" i="3"/>
  <c r="AT9" i="3"/>
  <c r="Y5" i="3"/>
  <c r="AT11" i="3"/>
  <c r="AT10" i="3"/>
  <c r="AK33" i="3"/>
  <c r="C33" i="3" s="1"/>
  <c r="AK21" i="3"/>
  <c r="C21" i="3" s="1"/>
  <c r="AT17" i="3"/>
  <c r="AS7" i="3"/>
  <c r="AT16" i="2"/>
  <c r="C7" i="13"/>
  <c r="I25" i="13" s="1"/>
  <c r="AT14" i="2"/>
  <c r="AT10" i="2"/>
  <c r="AJ18" i="13"/>
  <c r="AT6" i="2"/>
  <c r="AK10" i="2"/>
  <c r="C10" i="2" s="1"/>
  <c r="AK13" i="2"/>
  <c r="AT9" i="2"/>
  <c r="AT12" i="2"/>
  <c r="AT8" i="2"/>
  <c r="AT22" i="2"/>
  <c r="AS13" i="2"/>
  <c r="AS8" i="2"/>
  <c r="AE59" i="2"/>
  <c r="AK20" i="2"/>
  <c r="C20" i="2" s="1"/>
  <c r="W7" i="13"/>
  <c r="AB18" i="13"/>
  <c r="AT17" i="2"/>
  <c r="AU8" i="2"/>
  <c r="AS12" i="2"/>
  <c r="AT9" i="1"/>
  <c r="AT7" i="1"/>
  <c r="AU15" i="3"/>
  <c r="AS17" i="11"/>
  <c r="AG5" i="10"/>
  <c r="AU11" i="9"/>
  <c r="AU9" i="11"/>
  <c r="AU12" i="7"/>
  <c r="AS11" i="9"/>
  <c r="AA5" i="11"/>
  <c r="AS17" i="3"/>
  <c r="AR7" i="6"/>
  <c r="AD5" i="5"/>
  <c r="Y5" i="13"/>
  <c r="AF6" i="13"/>
  <c r="AF18" i="13" s="1"/>
  <c r="AU17" i="13"/>
  <c r="AS17" i="5"/>
  <c r="Z5" i="3"/>
  <c r="AS16" i="11"/>
  <c r="AF5" i="3"/>
  <c r="AS14" i="2"/>
  <c r="AU14" i="8"/>
  <c r="AU14" i="9"/>
  <c r="AB5" i="4"/>
  <c r="AU14" i="2"/>
  <c r="AS14" i="8"/>
  <c r="AS18" i="7"/>
  <c r="AT14" i="1"/>
  <c r="Z5" i="13"/>
  <c r="AU17" i="10"/>
  <c r="AB5" i="10"/>
  <c r="AS12" i="11"/>
  <c r="AS9" i="8"/>
  <c r="Y5" i="10"/>
  <c r="AS8" i="7"/>
  <c r="AD5" i="3"/>
  <c r="AC5" i="9"/>
  <c r="AU8" i="7"/>
  <c r="AS13" i="9"/>
  <c r="AS12" i="3"/>
  <c r="AU12" i="11"/>
  <c r="AU17" i="2"/>
  <c r="AK28" i="1"/>
  <c r="AS17" i="2"/>
  <c r="AE5" i="13"/>
  <c r="AU9" i="5"/>
  <c r="X50" i="1"/>
  <c r="AK14" i="1"/>
  <c r="AU10" i="8"/>
  <c r="AS13" i="5"/>
  <c r="AG5" i="4"/>
  <c r="AS18" i="11"/>
  <c r="AU7" i="9"/>
  <c r="AH5" i="11"/>
  <c r="X5" i="3"/>
  <c r="AS13" i="10"/>
  <c r="AH5" i="6"/>
  <c r="AU18" i="11"/>
  <c r="AI5" i="9"/>
  <c r="AA5" i="13"/>
  <c r="AC5" i="10"/>
  <c r="AK36" i="1"/>
  <c r="C36" i="1" s="1"/>
  <c r="AB5" i="7"/>
  <c r="AG5" i="13"/>
  <c r="AU14" i="7"/>
  <c r="AU8" i="13"/>
  <c r="AS9" i="9"/>
  <c r="AB5" i="9"/>
  <c r="AS10" i="8"/>
  <c r="AK24" i="1"/>
  <c r="C24" i="1" s="1"/>
  <c r="AU9" i="9"/>
  <c r="AU12" i="10"/>
  <c r="AU18" i="10"/>
  <c r="AU15" i="13"/>
  <c r="AT15" i="1"/>
  <c r="AU17" i="5"/>
  <c r="AT11" i="1"/>
  <c r="AE5" i="3"/>
  <c r="AU9" i="13"/>
  <c r="AU11" i="3"/>
  <c r="AU16" i="10"/>
  <c r="AI5" i="12"/>
  <c r="AR9" i="6"/>
  <c r="AU8" i="3"/>
  <c r="AS16" i="10"/>
  <c r="AS15" i="9"/>
  <c r="AT8" i="1"/>
  <c r="AH5" i="8"/>
  <c r="AF5" i="11"/>
  <c r="AK33" i="1"/>
  <c r="C33" i="1" s="1"/>
  <c r="AU7" i="4"/>
  <c r="AU14" i="5"/>
  <c r="AC5" i="13"/>
  <c r="AL38" i="1"/>
  <c r="AL6" i="13" s="1"/>
  <c r="AI5" i="4"/>
  <c r="AB5" i="6"/>
  <c r="AS7" i="10"/>
  <c r="AU14" i="3"/>
  <c r="AR13" i="6"/>
  <c r="AS7" i="7"/>
  <c r="AB5" i="5"/>
  <c r="AS13" i="13"/>
  <c r="AS14" i="13"/>
  <c r="AU15" i="9"/>
  <c r="AS8" i="4"/>
  <c r="AK12" i="1"/>
  <c r="C12" i="1" s="1"/>
  <c r="AU9" i="3"/>
  <c r="AK32" i="1"/>
  <c r="C32" i="1" s="1"/>
  <c r="AS11" i="11"/>
  <c r="AU8" i="4"/>
  <c r="AU11" i="11"/>
  <c r="AS8" i="12"/>
  <c r="AH5" i="12"/>
  <c r="I32" i="13"/>
  <c r="AG18" i="13"/>
  <c r="AU13" i="7"/>
  <c r="Z5" i="9"/>
  <c r="AT8" i="6"/>
  <c r="AS10" i="11"/>
  <c r="AS8" i="8"/>
  <c r="AI5" i="2"/>
  <c r="AS18" i="13"/>
  <c r="AS16" i="9"/>
  <c r="AS7" i="12"/>
  <c r="AU9" i="8"/>
  <c r="AU14" i="13"/>
  <c r="AU7" i="2"/>
  <c r="AB5" i="3"/>
  <c r="AU18" i="3"/>
  <c r="AK8" i="1"/>
  <c r="C8" i="1" s="1"/>
  <c r="AT9" i="6"/>
  <c r="AK21" i="1"/>
  <c r="C21" i="1" s="1"/>
  <c r="AI5" i="13"/>
  <c r="AS7" i="5"/>
  <c r="AU7" i="5"/>
  <c r="AU7" i="13"/>
  <c r="AS9" i="4"/>
  <c r="AS10" i="5"/>
  <c r="AU10" i="5"/>
  <c r="AE5" i="2"/>
  <c r="AU11" i="2"/>
  <c r="AS12" i="8"/>
  <c r="AU12" i="12"/>
  <c r="AS12" i="12"/>
  <c r="AD5" i="8"/>
  <c r="AS12" i="13"/>
  <c r="AU12" i="13"/>
  <c r="AD5" i="6"/>
  <c r="AC5" i="11"/>
  <c r="AU13" i="11"/>
  <c r="AC5" i="5"/>
  <c r="AU14" i="11"/>
  <c r="AA5" i="6"/>
  <c r="AT14" i="6"/>
  <c r="AS14" i="11"/>
  <c r="Z5" i="5"/>
  <c r="AR16" i="6"/>
  <c r="Y5" i="6"/>
  <c r="X5" i="12"/>
  <c r="AU18" i="13"/>
  <c r="AS18" i="2"/>
  <c r="AU18" i="12"/>
  <c r="X5" i="8"/>
  <c r="AS18" i="10"/>
  <c r="X5" i="2"/>
  <c r="AT13" i="5"/>
  <c r="AT15" i="5"/>
  <c r="AT9" i="5"/>
  <c r="AT12" i="5"/>
  <c r="X34" i="13"/>
  <c r="T34" i="13"/>
  <c r="V18" i="13"/>
  <c r="X29" i="13"/>
  <c r="AA18" i="13"/>
  <c r="AC18" i="13"/>
  <c r="C6" i="10"/>
  <c r="AU10" i="9"/>
  <c r="AS10" i="9"/>
  <c r="AF5" i="9"/>
  <c r="AC5" i="7"/>
  <c r="AK27" i="12"/>
  <c r="C27" i="12" s="1"/>
  <c r="AU18" i="9"/>
  <c r="AF5" i="13"/>
  <c r="AK20" i="10"/>
  <c r="C20" i="10" s="1"/>
  <c r="AH5" i="3"/>
  <c r="AS11" i="5"/>
  <c r="AU18" i="5"/>
  <c r="AR8" i="6"/>
  <c r="AK35" i="1"/>
  <c r="C35" i="1" s="1"/>
  <c r="AK34" i="1"/>
  <c r="C34" i="1" s="1"/>
  <c r="AU12" i="2"/>
  <c r="W15" i="13"/>
  <c r="AL38" i="9"/>
  <c r="AL14" i="13" s="1"/>
  <c r="AS18" i="5"/>
  <c r="AS10" i="3"/>
  <c r="AK23" i="9"/>
  <c r="C23" i="9" s="1"/>
  <c r="X5" i="9"/>
  <c r="AS14" i="10"/>
  <c r="AK26" i="5"/>
  <c r="AS10" i="13"/>
  <c r="U18" i="13" l="1"/>
  <c r="AE50" i="13" s="1"/>
  <c r="X25" i="13"/>
  <c r="D38" i="3"/>
  <c r="T29" i="13"/>
  <c r="C28" i="4"/>
  <c r="C16" i="3"/>
  <c r="C13" i="3"/>
  <c r="C34" i="7"/>
  <c r="C18" i="12"/>
  <c r="C26" i="11"/>
  <c r="C9" i="2"/>
  <c r="C10" i="1"/>
  <c r="C38" i="1" s="1"/>
  <c r="C21" i="6"/>
  <c r="C34" i="5"/>
  <c r="C14" i="10"/>
  <c r="C26" i="10"/>
  <c r="C38" i="10" s="1"/>
  <c r="C9" i="7"/>
  <c r="C9" i="5"/>
  <c r="C28" i="2"/>
  <c r="C36" i="2"/>
  <c r="C27" i="1"/>
  <c r="C34" i="6"/>
  <c r="C15" i="2"/>
  <c r="C28" i="9"/>
  <c r="C38" i="9" s="1"/>
  <c r="C25" i="7"/>
  <c r="M25" i="13"/>
  <c r="AJ38" i="6"/>
  <c r="C17" i="4"/>
  <c r="C38" i="4" s="1"/>
  <c r="D44" i="4" s="1"/>
  <c r="X55" i="4" s="1"/>
  <c r="C19" i="4"/>
  <c r="C33" i="8"/>
  <c r="C26" i="7"/>
  <c r="C28" i="12"/>
  <c r="C38" i="12" s="1"/>
  <c r="C36" i="12"/>
  <c r="C31" i="2"/>
  <c r="C26" i="1"/>
  <c r="C9" i="6"/>
  <c r="C10" i="9"/>
  <c r="C26" i="9"/>
  <c r="C13" i="1"/>
  <c r="C34" i="8"/>
  <c r="C27" i="7"/>
  <c r="C7" i="11"/>
  <c r="C10" i="6"/>
  <c r="C26" i="6"/>
  <c r="C23" i="10"/>
  <c r="C27" i="9"/>
  <c r="C35" i="9"/>
  <c r="C23" i="2"/>
  <c r="C38" i="2" s="1"/>
  <c r="C24" i="8"/>
  <c r="C32" i="7"/>
  <c r="C34" i="12"/>
  <c r="C24" i="11"/>
  <c r="C19" i="6"/>
  <c r="C16" i="5"/>
  <c r="C16" i="2"/>
  <c r="C33" i="10"/>
  <c r="C21" i="9"/>
  <c r="C29" i="9"/>
  <c r="I29" i="13"/>
  <c r="T25" i="13"/>
  <c r="X18" i="13"/>
  <c r="M29" i="13"/>
  <c r="D38" i="4"/>
  <c r="AV6" i="4" s="1"/>
  <c r="D38" i="1"/>
  <c r="AV19" i="1" s="1"/>
  <c r="AK38" i="12"/>
  <c r="V44" i="12" s="1"/>
  <c r="AK38" i="9"/>
  <c r="AK14" i="13" s="1"/>
  <c r="D38" i="7"/>
  <c r="AV14" i="7" s="1"/>
  <c r="AK38" i="7"/>
  <c r="AT19" i="7" s="1"/>
  <c r="M34" i="13"/>
  <c r="D38" i="5"/>
  <c r="AV16" i="5" s="1"/>
  <c r="AK38" i="4"/>
  <c r="AT19" i="4" s="1"/>
  <c r="AK38" i="3"/>
  <c r="AT19" i="3" s="1"/>
  <c r="C38" i="3"/>
  <c r="AV18" i="3"/>
  <c r="C18" i="13"/>
  <c r="AT22" i="13" s="1"/>
  <c r="AK38" i="11"/>
  <c r="AK38" i="10"/>
  <c r="D38" i="9"/>
  <c r="AV7" i="9" s="1"/>
  <c r="AK38" i="8"/>
  <c r="AK13" i="13" s="1"/>
  <c r="V44" i="7"/>
  <c r="C6" i="7"/>
  <c r="AS19" i="6"/>
  <c r="AK11" i="13"/>
  <c r="U44" i="6"/>
  <c r="M22" i="13"/>
  <c r="AK38" i="5"/>
  <c r="V44" i="5" s="1"/>
  <c r="V44" i="3"/>
  <c r="AK38" i="2"/>
  <c r="AL18" i="13"/>
  <c r="AK38" i="1"/>
  <c r="AT19" i="1" s="1"/>
  <c r="AV14" i="5"/>
  <c r="AK17" i="13"/>
  <c r="C38" i="8"/>
  <c r="D38" i="8"/>
  <c r="AT19" i="10"/>
  <c r="AK15" i="13"/>
  <c r="V44" i="10"/>
  <c r="W18" i="13"/>
  <c r="AE41" i="13" s="1"/>
  <c r="X32" i="13"/>
  <c r="D38" i="12"/>
  <c r="AV9" i="3"/>
  <c r="AV14" i="3"/>
  <c r="AT20" i="3"/>
  <c r="AV11" i="3"/>
  <c r="AV12" i="3"/>
  <c r="AV19" i="3"/>
  <c r="AV10" i="3"/>
  <c r="AV6" i="3"/>
  <c r="AV7" i="3"/>
  <c r="E8" i="13"/>
  <c r="G44" i="3"/>
  <c r="AV13" i="3"/>
  <c r="AV8" i="3"/>
  <c r="AV16" i="3"/>
  <c r="AV15" i="3"/>
  <c r="X60" i="3"/>
  <c r="AV17" i="3"/>
  <c r="D38" i="10"/>
  <c r="D38" i="2"/>
  <c r="C38" i="11"/>
  <c r="D38" i="11"/>
  <c r="C38" i="5"/>
  <c r="D38" i="6"/>
  <c r="AT19" i="8"/>
  <c r="AK6" i="13" l="1"/>
  <c r="V44" i="1"/>
  <c r="V44" i="8"/>
  <c r="E14" i="13"/>
  <c r="AV12" i="9"/>
  <c r="G44" i="9"/>
  <c r="AV15" i="9"/>
  <c r="AV16" i="9"/>
  <c r="AV10" i="9"/>
  <c r="AV9" i="9"/>
  <c r="AV18" i="9"/>
  <c r="AV8" i="7"/>
  <c r="AT20" i="7"/>
  <c r="AV11" i="7"/>
  <c r="AV16" i="7"/>
  <c r="AV15" i="7"/>
  <c r="AV13" i="1"/>
  <c r="AV17" i="1"/>
  <c r="AV8" i="1"/>
  <c r="AT20" i="1"/>
  <c r="Z76" i="1" s="1"/>
  <c r="Z80" i="1" s="1"/>
  <c r="AV6" i="1"/>
  <c r="AV16" i="1"/>
  <c r="AV10" i="1"/>
  <c r="G44" i="1"/>
  <c r="AV12" i="1"/>
  <c r="AV7" i="1"/>
  <c r="E6" i="13"/>
  <c r="AV11" i="1"/>
  <c r="AV18" i="1"/>
  <c r="AV9" i="1"/>
  <c r="AV15" i="1"/>
  <c r="X60" i="1"/>
  <c r="AV14" i="1"/>
  <c r="AV9" i="4"/>
  <c r="E9" i="13"/>
  <c r="AV11" i="4"/>
  <c r="AV7" i="4"/>
  <c r="AT20" i="4"/>
  <c r="Z76" i="4" s="1"/>
  <c r="Z80" i="4" s="1"/>
  <c r="AV18" i="4"/>
  <c r="AV12" i="4"/>
  <c r="AV16" i="4"/>
  <c r="AV17" i="4"/>
  <c r="AV8" i="4"/>
  <c r="G44" i="4"/>
  <c r="AV10" i="4"/>
  <c r="AV15" i="4"/>
  <c r="AV14" i="4"/>
  <c r="X60" i="4"/>
  <c r="AV19" i="4"/>
  <c r="AV13" i="4"/>
  <c r="AT19" i="12"/>
  <c r="AV14" i="9"/>
  <c r="AV6" i="9"/>
  <c r="V44" i="9"/>
  <c r="AV8" i="9"/>
  <c r="AT19" i="9"/>
  <c r="AV17" i="9"/>
  <c r="AV19" i="9"/>
  <c r="AV11" i="9"/>
  <c r="X60" i="9"/>
  <c r="AV13" i="9"/>
  <c r="AT20" i="9"/>
  <c r="Z72" i="10" s="1"/>
  <c r="AK12" i="13"/>
  <c r="AV12" i="7"/>
  <c r="X60" i="7"/>
  <c r="AV18" i="7"/>
  <c r="E12" i="13"/>
  <c r="AV10" i="7"/>
  <c r="AV7" i="7"/>
  <c r="AV19" i="7"/>
  <c r="AV9" i="7"/>
  <c r="G44" i="7"/>
  <c r="AV13" i="7"/>
  <c r="AV17" i="7"/>
  <c r="AV6" i="7"/>
  <c r="AV11" i="5"/>
  <c r="G44" i="5"/>
  <c r="AV18" i="5"/>
  <c r="AV6" i="5"/>
  <c r="AT20" i="5"/>
  <c r="Y72" i="6" s="1"/>
  <c r="AV8" i="5"/>
  <c r="AV7" i="5"/>
  <c r="AV10" i="5"/>
  <c r="X60" i="5"/>
  <c r="AV17" i="5"/>
  <c r="AV19" i="5"/>
  <c r="AV12" i="5"/>
  <c r="E10" i="13"/>
  <c r="AT21" i="4"/>
  <c r="V44" i="4"/>
  <c r="D9" i="13"/>
  <c r="AK9" i="13"/>
  <c r="D8" i="13"/>
  <c r="D44" i="3"/>
  <c r="X55" i="3" s="1"/>
  <c r="AT21" i="3"/>
  <c r="AK8" i="13"/>
  <c r="AT6" i="13"/>
  <c r="AT8" i="13"/>
  <c r="C38" i="7"/>
  <c r="AT10" i="13"/>
  <c r="AT9" i="13"/>
  <c r="C38" i="6"/>
  <c r="AT17" i="13"/>
  <c r="AT7" i="13"/>
  <c r="AT16" i="13"/>
  <c r="AT14" i="13"/>
  <c r="AT19" i="5"/>
  <c r="AT11" i="13"/>
  <c r="AK10" i="13"/>
  <c r="AT12" i="13"/>
  <c r="AV13" i="5"/>
  <c r="AV15" i="5"/>
  <c r="AV9" i="5"/>
  <c r="AT13" i="13"/>
  <c r="A22" i="13"/>
  <c r="AT15" i="13"/>
  <c r="AT18" i="13"/>
  <c r="X41" i="13"/>
  <c r="AT19" i="11"/>
  <c r="V44" i="11"/>
  <c r="AK16" i="13"/>
  <c r="AK7" i="13"/>
  <c r="V44" i="2"/>
  <c r="AT19" i="2"/>
  <c r="D44" i="10"/>
  <c r="X55" i="10" s="1"/>
  <c r="AT21" i="10"/>
  <c r="D15" i="13"/>
  <c r="D17" i="13"/>
  <c r="D44" i="12"/>
  <c r="X55" i="12" s="1"/>
  <c r="AT21" i="12"/>
  <c r="D16" i="13"/>
  <c r="D44" i="11"/>
  <c r="X55" i="11" s="1"/>
  <c r="AT21" i="11"/>
  <c r="D44" i="8"/>
  <c r="X55" i="8" s="1"/>
  <c r="D13" i="13"/>
  <c r="AT21" i="8"/>
  <c r="Z72" i="8"/>
  <c r="Z76" i="7"/>
  <c r="Z80" i="7" s="1"/>
  <c r="Z72" i="4"/>
  <c r="Z76" i="3"/>
  <c r="Z80" i="3" s="1"/>
  <c r="AT21" i="5"/>
  <c r="D44" i="5"/>
  <c r="X55" i="5" s="1"/>
  <c r="D10" i="13"/>
  <c r="AU14" i="6"/>
  <c r="AU19" i="6"/>
  <c r="AU15" i="6"/>
  <c r="AU13" i="6"/>
  <c r="AU11" i="6"/>
  <c r="AU6" i="6"/>
  <c r="AS20" i="6"/>
  <c r="G44" i="6"/>
  <c r="AU18" i="6"/>
  <c r="AU16" i="6"/>
  <c r="E11" i="13"/>
  <c r="AU12" i="6"/>
  <c r="AU17" i="6"/>
  <c r="AU9" i="6"/>
  <c r="AU10" i="6"/>
  <c r="AU8" i="6"/>
  <c r="AU7" i="6"/>
  <c r="W60" i="6"/>
  <c r="AV18" i="11"/>
  <c r="AV7" i="11"/>
  <c r="G44" i="11"/>
  <c r="AV6" i="11"/>
  <c r="AV15" i="11"/>
  <c r="AV16" i="11"/>
  <c r="AT20" i="11"/>
  <c r="E16" i="13"/>
  <c r="AV17" i="11"/>
  <c r="AV13" i="11"/>
  <c r="AV14" i="11"/>
  <c r="AV19" i="11"/>
  <c r="AV11" i="11"/>
  <c r="AV8" i="11"/>
  <c r="AV12" i="11"/>
  <c r="AV9" i="11"/>
  <c r="AV10" i="11"/>
  <c r="X60" i="11"/>
  <c r="AS21" i="6"/>
  <c r="D44" i="6"/>
  <c r="W55" i="6" s="1"/>
  <c r="D11" i="13"/>
  <c r="AV8" i="12"/>
  <c r="AV6" i="12"/>
  <c r="E17" i="13"/>
  <c r="AV15" i="12"/>
  <c r="G44" i="12"/>
  <c r="AV9" i="12"/>
  <c r="AV7" i="12"/>
  <c r="AV11" i="12"/>
  <c r="AV10" i="12"/>
  <c r="AV12" i="12"/>
  <c r="AT20" i="12"/>
  <c r="Z76" i="12" s="1"/>
  <c r="Z80" i="12" s="1"/>
  <c r="AV17" i="12"/>
  <c r="AV16" i="12"/>
  <c r="AV19" i="12"/>
  <c r="AV13" i="12"/>
  <c r="AV14" i="12"/>
  <c r="AV18" i="12"/>
  <c r="X60" i="12"/>
  <c r="D44" i="9"/>
  <c r="X55" i="9" s="1"/>
  <c r="D14" i="13"/>
  <c r="AT21" i="9"/>
  <c r="AV9" i="8"/>
  <c r="AV13" i="8"/>
  <c r="AV15" i="8"/>
  <c r="AV11" i="8"/>
  <c r="AV10" i="8"/>
  <c r="AV14" i="8"/>
  <c r="AT20" i="8"/>
  <c r="AV8" i="8"/>
  <c r="AV17" i="8"/>
  <c r="AV19" i="8"/>
  <c r="AV12" i="8"/>
  <c r="AV6" i="8"/>
  <c r="AV7" i="8"/>
  <c r="AV18" i="8"/>
  <c r="E13" i="13"/>
  <c r="G44" i="8"/>
  <c r="AV16" i="8"/>
  <c r="X60" i="8"/>
  <c r="AV9" i="2"/>
  <c r="AV6" i="2"/>
  <c r="AT20" i="2"/>
  <c r="AV17" i="2"/>
  <c r="AV12" i="2"/>
  <c r="AV16" i="2"/>
  <c r="AV10" i="2"/>
  <c r="AV8" i="2"/>
  <c r="AV14" i="2"/>
  <c r="AV13" i="2"/>
  <c r="AV18" i="2"/>
  <c r="AV19" i="2"/>
  <c r="AV15" i="2"/>
  <c r="X60" i="2"/>
  <c r="G44" i="2"/>
  <c r="E7" i="13"/>
  <c r="AV7" i="2"/>
  <c r="AV11" i="2"/>
  <c r="AV14" i="10"/>
  <c r="AV18" i="10"/>
  <c r="E15" i="13"/>
  <c r="AV19" i="10"/>
  <c r="AV16" i="10"/>
  <c r="AV15" i="10"/>
  <c r="G44" i="10"/>
  <c r="AV10" i="10"/>
  <c r="AV13" i="10"/>
  <c r="AV11" i="10"/>
  <c r="X60" i="10"/>
  <c r="AV17" i="10"/>
  <c r="AV6" i="10"/>
  <c r="AV7" i="10"/>
  <c r="AV8" i="10"/>
  <c r="AV12" i="10"/>
  <c r="AT20" i="10"/>
  <c r="AV9" i="10"/>
  <c r="Z72" i="2"/>
  <c r="AT21" i="1"/>
  <c r="D6" i="13"/>
  <c r="D44" i="1"/>
  <c r="X55" i="1" s="1"/>
  <c r="D7" i="13"/>
  <c r="D44" i="2"/>
  <c r="X55" i="2" s="1"/>
  <c r="AT21" i="2"/>
  <c r="Z76" i="9" l="1"/>
  <c r="Z80" i="9" s="1"/>
  <c r="E18" i="13"/>
  <c r="T28" i="13"/>
  <c r="M27" i="13"/>
  <c r="Z76" i="5"/>
  <c r="Z80" i="5" s="1"/>
  <c r="I28" i="13"/>
  <c r="Z72" i="5"/>
  <c r="AK18" i="13"/>
  <c r="W22" i="13" s="1"/>
  <c r="D12" i="13"/>
  <c r="T26" i="13" s="1"/>
  <c r="AT21" i="7"/>
  <c r="D44" i="7"/>
  <c r="X55" i="7" s="1"/>
  <c r="T30" i="13"/>
  <c r="M26" i="13"/>
  <c r="Y76" i="6"/>
  <c r="Y80" i="6" s="1"/>
  <c r="Z72" i="7"/>
  <c r="I31" i="13"/>
  <c r="I27" i="13"/>
  <c r="Z76" i="2"/>
  <c r="Z80" i="2" s="1"/>
  <c r="Z72" i="3"/>
  <c r="M30" i="13"/>
  <c r="Z76" i="11"/>
  <c r="Z80" i="11" s="1"/>
  <c r="Z72" i="12"/>
  <c r="M31" i="13"/>
  <c r="M28" i="13"/>
  <c r="X27" i="13"/>
  <c r="X28" i="13"/>
  <c r="X31" i="13"/>
  <c r="Z76" i="8"/>
  <c r="Z80" i="8" s="1"/>
  <c r="Z72" i="9"/>
  <c r="X26" i="13"/>
  <c r="X30" i="13"/>
  <c r="I26" i="13"/>
  <c r="I30" i="13"/>
  <c r="T31" i="13"/>
  <c r="T27" i="13"/>
  <c r="Z72" i="11"/>
  <c r="Z76" i="10"/>
  <c r="Z80" i="10" s="1"/>
  <c r="AT19" i="13" l="1"/>
  <c r="D18" i="13"/>
  <c r="AT21" i="13" s="1"/>
  <c r="E22" i="13"/>
  <c r="X46" i="13" s="1"/>
  <c r="X51" i="13"/>
  <c r="AV10" i="13"/>
  <c r="AT20" i="13"/>
  <c r="Z70" i="13" s="1"/>
  <c r="Z74" i="13" s="1"/>
  <c r="AV6" i="13"/>
  <c r="AV15" i="13"/>
  <c r="AV19" i="13"/>
  <c r="H22" i="13"/>
  <c r="AV8" i="13"/>
  <c r="AV17" i="13"/>
  <c r="AV11" i="13"/>
  <c r="AV13" i="13"/>
  <c r="AV14" i="13"/>
  <c r="AV12" i="13"/>
  <c r="AV18" i="13"/>
  <c r="AV7" i="13"/>
  <c r="AV9" i="13"/>
  <c r="AV16" i="13"/>
</calcChain>
</file>

<file path=xl/sharedStrings.xml><?xml version="1.0" encoding="utf-8"?>
<sst xmlns="http://schemas.openxmlformats.org/spreadsheetml/2006/main" count="864" uniqueCount="95">
  <si>
    <t>Benennung</t>
  </si>
  <si>
    <t>Zeichnungsnummer</t>
  </si>
  <si>
    <t>QS-Auswertung / Tagesfehlersammelblatt</t>
  </si>
  <si>
    <t>Produktion</t>
  </si>
  <si>
    <t>Fertigungskontrolle / Endprüfung</t>
  </si>
  <si>
    <t>Datum</t>
  </si>
  <si>
    <t>Produktionsmenge</t>
  </si>
  <si>
    <t>Gutmenge</t>
  </si>
  <si>
    <t>Verwurf</t>
  </si>
  <si>
    <t>Nacharbeit QWP</t>
  </si>
  <si>
    <t>Gesperrt</t>
  </si>
  <si>
    <t>Sperrmeldung Nr.</t>
  </si>
  <si>
    <t>Nacharbeitszeit</t>
  </si>
  <si>
    <t>i.o. Teile</t>
  </si>
  <si>
    <t>noch Nacharbeit</t>
  </si>
  <si>
    <t>Fehler</t>
  </si>
  <si>
    <t>%</t>
  </si>
  <si>
    <t>zur Nacharbeit</t>
  </si>
  <si>
    <t>Verwurf, ges</t>
  </si>
  <si>
    <t>DM/Stck</t>
  </si>
  <si>
    <t>Summen</t>
  </si>
  <si>
    <t>Gesamtaufrechnung (Produktion &amp; Fertigungskontrolle/Endprüfung)</t>
  </si>
  <si>
    <t xml:space="preserve">Gutmenge </t>
  </si>
  <si>
    <t>Verwurfsmenge</t>
  </si>
  <si>
    <t>Nacharbeitsmenge durch QWP</t>
  </si>
  <si>
    <t>noch Gesperrt</t>
  </si>
  <si>
    <t>Produzierte Leistung</t>
  </si>
  <si>
    <t>Nacharbeitskosten</t>
  </si>
  <si>
    <t>Verkaufsfähige Leistung</t>
  </si>
  <si>
    <t xml:space="preserve">Nacharbeitsleistung </t>
  </si>
  <si>
    <t>durch QWP</t>
  </si>
  <si>
    <t xml:space="preserve">(Nacharbeit der Teile </t>
  </si>
  <si>
    <t>aus den</t>
  </si>
  <si>
    <t>Ausschußbehältern)</t>
  </si>
  <si>
    <t>Verwurfskosten</t>
  </si>
  <si>
    <t>Verwurf im Vormonat:</t>
  </si>
  <si>
    <t>Zielstellung für diesen Monat:</t>
  </si>
  <si>
    <t>Verwurf in diesem Monat:</t>
  </si>
  <si>
    <t>Zielstellung für nächsten Monat:</t>
  </si>
  <si>
    <t>Monat</t>
  </si>
  <si>
    <t>Januar</t>
  </si>
  <si>
    <t>1. Quartal</t>
  </si>
  <si>
    <t>Februar</t>
  </si>
  <si>
    <t>März</t>
  </si>
  <si>
    <t>April</t>
  </si>
  <si>
    <t>2. Quartal</t>
  </si>
  <si>
    <t>Mai</t>
  </si>
  <si>
    <t>Juni</t>
  </si>
  <si>
    <t>Juli</t>
  </si>
  <si>
    <t>3. Quartal</t>
  </si>
  <si>
    <t>August</t>
  </si>
  <si>
    <t>September</t>
  </si>
  <si>
    <t>Oktober</t>
  </si>
  <si>
    <t>4. Quartal</t>
  </si>
  <si>
    <t>November</t>
  </si>
  <si>
    <t>Dezember</t>
  </si>
  <si>
    <t>Jahres - Gesamtaufrechnung (Produktion &amp; Fertigungskontrolle/Endprüfung)</t>
  </si>
  <si>
    <t>Verwurfsmenge in Prozent</t>
  </si>
  <si>
    <t>(Nacharbeit von gesperrten Teilen)</t>
  </si>
  <si>
    <t>(Nacharbeit der Teile aus den Ausschußbehältern)</t>
  </si>
  <si>
    <t>Verwurf im Vorjahr:</t>
  </si>
  <si>
    <t>Zielstellung für dieses Jahr:</t>
  </si>
  <si>
    <t>Verwurf in diesem Jahr:</t>
  </si>
  <si>
    <t>Zielstellung für nächstes Jahr:</t>
  </si>
  <si>
    <t>EUR/Stck</t>
  </si>
  <si>
    <t>EUR/100</t>
  </si>
  <si>
    <t>in EUR</t>
  </si>
  <si>
    <t>Produzierte Leistung in EUR</t>
  </si>
  <si>
    <t>Verkaufsfähige Leistung in EUR</t>
  </si>
  <si>
    <t>Verwurfskosten in EUR</t>
  </si>
  <si>
    <t>Nacharbeitskosten in EUR</t>
  </si>
  <si>
    <t>Nacharbeitsleistung durch QWP in EUR</t>
  </si>
  <si>
    <t>Produktionsmenge / Produkcja</t>
  </si>
  <si>
    <t>Verwurf / Braki</t>
  </si>
  <si>
    <t>QS-Jahresauswertung 2018</t>
  </si>
  <si>
    <t>QS-Quartalsauswertung 2018</t>
  </si>
  <si>
    <t>QS-Jahresauswertung 2021</t>
  </si>
  <si>
    <t>Srebrzenia</t>
  </si>
  <si>
    <t>Rozruchowe</t>
  </si>
  <si>
    <t>Niedotryski</t>
  </si>
  <si>
    <t>Przypalone</t>
  </si>
  <si>
    <t>Zanieczyszczone</t>
  </si>
  <si>
    <t>Smugi</t>
  </si>
  <si>
    <t>Zdeformowane</t>
  </si>
  <si>
    <t>Transportowe</t>
  </si>
  <si>
    <t>Mechaniczne</t>
  </si>
  <si>
    <t>Rysy</t>
  </si>
  <si>
    <t>Nadlane</t>
  </si>
  <si>
    <t>Inne wady</t>
  </si>
  <si>
    <t>SG-XXX_N_wkz WWW</t>
  </si>
  <si>
    <t>Odrzucone przez robota</t>
  </si>
  <si>
    <t>Zanieczyszczenia olejowe</t>
  </si>
  <si>
    <t>Pecherze</t>
  </si>
  <si>
    <t>Gutmenge / Dobre czesci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</si>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</sst>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DM&quot;;[Red]\-#,##0.00\ &quot;DM&quot;"/>
    <numFmt numFmtId="165" formatCode="0.0%"/>
    <numFmt numFmtId="166" formatCode="yyyy/mm/dd;@"/>
    <numFmt numFmtId="167" formatCode="d/mm;@"/>
  </numFmts>
  <fonts count="70">
    <font>
      <sz val="10"/>
      <name val="Arial"/>
      <charset val="238"/>
    </font>
    <font>
      <sz val="10"/>
      <name val="MS Sans Serif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  <charset val="238"/>
    </font>
    <font>
      <sz val="12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18"/>
      <name val="Arial"/>
      <family val="2"/>
      <charset val="238"/>
    </font>
    <font>
      <b/>
      <sz val="12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sz val="12"/>
      <color indexed="18"/>
      <name val="Arial"/>
      <family val="2"/>
      <charset val="238"/>
    </font>
    <font>
      <b/>
      <sz val="12"/>
      <color indexed="18"/>
      <name val="Arial"/>
      <family val="2"/>
      <charset val="238"/>
    </font>
    <font>
      <sz val="12"/>
      <color indexed="17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0"/>
      <name val="Arial"/>
      <family val="2"/>
      <charset val="238"/>
    </font>
    <font>
      <i/>
      <sz val="10"/>
      <name val="Arial"/>
      <family val="2"/>
      <charset val="238"/>
    </font>
    <font>
      <sz val="12"/>
      <color indexed="8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i/>
      <sz val="10"/>
      <color indexed="9"/>
      <name val="Arial"/>
      <family val="2"/>
      <charset val="238"/>
    </font>
    <font>
      <sz val="8"/>
      <color indexed="12"/>
      <name val="Arial"/>
      <family val="2"/>
      <charset val="238"/>
    </font>
    <font>
      <sz val="18"/>
      <color indexed="8"/>
      <name val="Arial"/>
      <family val="2"/>
      <charset val="238"/>
    </font>
    <font>
      <sz val="8"/>
      <color indexed="10"/>
      <name val="Arial"/>
      <family val="2"/>
      <charset val="238"/>
    </font>
    <font>
      <sz val="8"/>
      <color indexed="8"/>
      <name val="Arial"/>
      <family val="2"/>
      <charset val="238"/>
    </font>
    <font>
      <sz val="8"/>
      <color indexed="9"/>
      <name val="Arial"/>
      <family val="2"/>
      <charset val="238"/>
    </font>
    <font>
      <sz val="12"/>
      <color indexed="20"/>
      <name val="Arial"/>
      <family val="2"/>
      <charset val="238"/>
    </font>
    <font>
      <b/>
      <sz val="12"/>
      <color indexed="20"/>
      <name val="Arial"/>
      <family val="2"/>
      <charset val="238"/>
    </font>
    <font>
      <sz val="12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26"/>
      <name val="Arial"/>
      <family val="2"/>
      <charset val="238"/>
    </font>
    <font>
      <sz val="14"/>
      <color indexed="26"/>
      <name val="Arial"/>
      <family val="2"/>
      <charset val="238"/>
    </font>
    <font>
      <i/>
      <sz val="14"/>
      <color indexed="26"/>
      <name val="Arial"/>
      <family val="2"/>
      <charset val="238"/>
    </font>
    <font>
      <i/>
      <sz val="10"/>
      <color indexed="26"/>
      <name val="Arial"/>
      <family val="2"/>
      <charset val="238"/>
    </font>
    <font>
      <b/>
      <sz val="14"/>
      <color indexed="17"/>
      <name val="Arial"/>
      <family val="2"/>
      <charset val="238"/>
    </font>
    <font>
      <sz val="14"/>
      <color indexed="36"/>
      <name val="Arial"/>
      <family val="2"/>
      <charset val="238"/>
    </font>
    <font>
      <sz val="14"/>
      <color indexed="21"/>
      <name val="Arial"/>
      <family val="2"/>
      <charset val="238"/>
    </font>
    <font>
      <sz val="14"/>
      <color indexed="10"/>
      <name val="Arial"/>
      <family val="2"/>
      <charset val="238"/>
    </font>
    <font>
      <sz val="14"/>
      <color indexed="17"/>
      <name val="Arial"/>
      <family val="2"/>
      <charset val="238"/>
    </font>
    <font>
      <sz val="14"/>
      <color indexed="36"/>
      <name val="Arial"/>
      <family val="2"/>
      <charset val="238"/>
    </font>
    <font>
      <sz val="14"/>
      <color indexed="21"/>
      <name val="Arial"/>
      <family val="2"/>
      <charset val="238"/>
    </font>
    <font>
      <sz val="14"/>
      <color indexed="10"/>
      <name val="Arial"/>
      <family val="2"/>
      <charset val="238"/>
    </font>
    <font>
      <sz val="14"/>
      <color indexed="17"/>
      <name val="Arial"/>
      <family val="2"/>
      <charset val="238"/>
    </font>
    <font>
      <b/>
      <sz val="14"/>
      <color indexed="36"/>
      <name val="Arial"/>
      <family val="2"/>
      <charset val="238"/>
    </font>
    <font>
      <b/>
      <sz val="14"/>
      <color indexed="21"/>
      <name val="Arial"/>
      <family val="2"/>
      <charset val="238"/>
    </font>
    <font>
      <b/>
      <sz val="14"/>
      <color indexed="10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i/>
      <sz val="16"/>
      <color indexed="26"/>
      <name val="Arial"/>
      <family val="2"/>
      <charset val="238"/>
    </font>
    <font>
      <i/>
      <sz val="16"/>
      <color indexed="26"/>
      <name val="Arial"/>
      <family val="2"/>
      <charset val="238"/>
    </font>
    <font>
      <i/>
      <sz val="16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i/>
      <sz val="14"/>
      <color indexed="9"/>
      <name val="Arial"/>
      <family val="2"/>
      <charset val="238"/>
    </font>
    <font>
      <b/>
      <i/>
      <sz val="16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sz val="11"/>
      <color indexed="9"/>
      <name val="Arial"/>
      <family val="2"/>
      <charset val="238"/>
    </font>
    <font>
      <sz val="12"/>
      <color indexed="32"/>
      <name val="Arial"/>
      <family val="2"/>
      <charset val="238"/>
    </font>
    <font>
      <sz val="12"/>
      <color indexed="38"/>
      <name val="Arial"/>
      <family val="2"/>
      <charset val="238"/>
    </font>
    <font>
      <i/>
      <sz val="14"/>
      <color indexed="9"/>
      <name val="Arial"/>
      <family val="2"/>
      <charset val="238"/>
    </font>
    <font>
      <i/>
      <sz val="18"/>
      <color indexed="26"/>
      <name val="Arial"/>
      <family val="2"/>
      <charset val="238"/>
    </font>
    <font>
      <sz val="9"/>
      <color indexed="8"/>
      <name val="Arial"/>
      <family val="2"/>
      <charset val="238"/>
    </font>
    <font>
      <b/>
      <i/>
      <sz val="14"/>
      <color indexed="9"/>
      <name val="Arial"/>
      <family val="2"/>
      <charset val="238"/>
    </font>
    <font>
      <b/>
      <i/>
      <sz val="14"/>
      <color indexed="26"/>
      <name val="Arial"/>
      <family val="2"/>
      <charset val="238"/>
    </font>
    <font>
      <sz val="8"/>
      <color rgb="FF00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21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6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6">
    <xf numFmtId="0" fontId="0" fillId="0" borderId="0" xfId="0"/>
    <xf numFmtId="0" fontId="3" fillId="0" borderId="1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5" xfId="0" applyFont="1" applyFill="1" applyBorder="1" applyProtection="1">
      <protection locked="0"/>
    </xf>
    <xf numFmtId="0" fontId="2" fillId="0" borderId="0" xfId="0" applyFont="1" applyFill="1" applyAlignment="1" applyProtection="1"/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7" xfId="0" applyFont="1" applyFill="1" applyBorder="1" applyProtection="1">
      <protection locked="0"/>
    </xf>
    <xf numFmtId="0" fontId="20" fillId="0" borderId="0" xfId="0" applyFont="1" applyFill="1" applyAlignment="1" applyProtection="1"/>
    <xf numFmtId="0" fontId="13" fillId="0" borderId="8" xfId="0" applyFont="1" applyFill="1" applyBorder="1" applyAlignment="1" applyProtection="1">
      <alignment horizontal="right"/>
      <protection locked="0"/>
    </xf>
    <xf numFmtId="0" fontId="13" fillId="0" borderId="9" xfId="0" applyFont="1" applyFill="1" applyBorder="1" applyAlignment="1" applyProtection="1">
      <alignment horizontal="right"/>
      <protection locked="0"/>
    </xf>
    <xf numFmtId="0" fontId="26" fillId="0" borderId="0" xfId="0" applyFont="1" applyFill="1" applyAlignment="1" applyProtection="1"/>
    <xf numFmtId="0" fontId="25" fillId="0" borderId="0" xfId="0" applyFont="1" applyFill="1" applyProtection="1"/>
    <xf numFmtId="0" fontId="25" fillId="0" borderId="0" xfId="0" applyFont="1" applyProtection="1"/>
    <xf numFmtId="0" fontId="2" fillId="0" borderId="0" xfId="0" applyFont="1" applyFill="1" applyProtection="1"/>
    <xf numFmtId="0" fontId="0" fillId="0" borderId="0" xfId="0" applyProtection="1"/>
    <xf numFmtId="0" fontId="20" fillId="0" borderId="0" xfId="0" applyFont="1" applyProtection="1"/>
    <xf numFmtId="0" fontId="23" fillId="0" borderId="0" xfId="0" applyFont="1" applyFill="1" applyProtection="1"/>
    <xf numFmtId="0" fontId="23" fillId="0" borderId="0" xfId="0" applyFont="1" applyProtection="1"/>
    <xf numFmtId="0" fontId="0" fillId="0" borderId="0" xfId="0" applyBorder="1" applyProtection="1"/>
    <xf numFmtId="0" fontId="3" fillId="0" borderId="0" xfId="0" applyFont="1" applyFill="1" applyBorder="1" applyProtection="1"/>
    <xf numFmtId="0" fontId="0" fillId="0" borderId="0" xfId="0" applyFill="1" applyProtection="1"/>
    <xf numFmtId="0" fontId="4" fillId="0" borderId="0" xfId="0" applyFont="1" applyFill="1" applyProtection="1"/>
    <xf numFmtId="0" fontId="2" fillId="0" borderId="10" xfId="0" applyFont="1" applyFill="1" applyBorder="1" applyProtection="1"/>
    <xf numFmtId="14" fontId="3" fillId="0" borderId="11" xfId="0" applyNumberFormat="1" applyFont="1" applyFill="1" applyBorder="1" applyProtection="1"/>
    <xf numFmtId="0" fontId="3" fillId="0" borderId="12" xfId="0" applyFont="1" applyFill="1" applyBorder="1" applyProtection="1"/>
    <xf numFmtId="0" fontId="3" fillId="0" borderId="13" xfId="0" applyFont="1" applyFill="1" applyBorder="1" applyProtection="1"/>
    <xf numFmtId="0" fontId="0" fillId="0" borderId="14" xfId="0" applyBorder="1" applyProtection="1"/>
    <xf numFmtId="0" fontId="3" fillId="0" borderId="15" xfId="0" applyFont="1" applyFill="1" applyBorder="1" applyProtection="1"/>
    <xf numFmtId="14" fontId="12" fillId="0" borderId="16" xfId="0" applyNumberFormat="1" applyFont="1" applyFill="1" applyBorder="1" applyProtection="1"/>
    <xf numFmtId="0" fontId="3" fillId="0" borderId="17" xfId="0" applyFont="1" applyFill="1" applyBorder="1" applyProtection="1"/>
    <xf numFmtId="0" fontId="3" fillId="0" borderId="18" xfId="0" applyFont="1" applyFill="1" applyBorder="1" applyProtection="1"/>
    <xf numFmtId="0" fontId="13" fillId="0" borderId="0" xfId="0" applyFont="1" applyBorder="1" applyProtection="1"/>
    <xf numFmtId="14" fontId="3" fillId="0" borderId="19" xfId="0" applyNumberFormat="1" applyFont="1" applyFill="1" applyBorder="1" applyProtection="1"/>
    <xf numFmtId="0" fontId="3" fillId="0" borderId="20" xfId="0" applyFont="1" applyFill="1" applyBorder="1" applyProtection="1"/>
    <xf numFmtId="0" fontId="3" fillId="0" borderId="21" xfId="0" applyFont="1" applyFill="1" applyBorder="1" applyProtection="1"/>
    <xf numFmtId="0" fontId="0" fillId="0" borderId="22" xfId="0" applyBorder="1" applyProtection="1"/>
    <xf numFmtId="0" fontId="3" fillId="0" borderId="23" xfId="0" applyFont="1" applyFill="1" applyBorder="1" applyProtection="1"/>
    <xf numFmtId="14" fontId="3" fillId="0" borderId="0" xfId="0" applyNumberFormat="1" applyFont="1" applyFill="1" applyBorder="1" applyProtection="1"/>
    <xf numFmtId="0" fontId="3" fillId="0" borderId="0" xfId="0" applyFont="1" applyFill="1" applyProtection="1"/>
    <xf numFmtId="0" fontId="3" fillId="0" borderId="22" xfId="0" applyFont="1" applyFill="1" applyBorder="1" applyProtection="1"/>
    <xf numFmtId="0" fontId="3" fillId="0" borderId="0" xfId="0" applyFont="1" applyFill="1" applyBorder="1" applyAlignment="1" applyProtection="1"/>
    <xf numFmtId="14" fontId="2" fillId="0" borderId="24" xfId="0" applyNumberFormat="1" applyFont="1" applyFill="1" applyBorder="1" applyProtection="1"/>
    <xf numFmtId="0" fontId="2" fillId="0" borderId="25" xfId="0" applyFont="1" applyFill="1" applyBorder="1" applyProtection="1"/>
    <xf numFmtId="0" fontId="2" fillId="0" borderId="25" xfId="0" applyFont="1" applyFill="1" applyBorder="1" applyAlignment="1" applyProtection="1"/>
    <xf numFmtId="0" fontId="2" fillId="0" borderId="26" xfId="0" applyFont="1" applyFill="1" applyBorder="1" applyProtection="1"/>
    <xf numFmtId="14" fontId="2" fillId="0" borderId="16" xfId="0" applyNumberFormat="1" applyFont="1" applyFill="1" applyBorder="1" applyProtection="1"/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/>
    <xf numFmtId="0" fontId="2" fillId="0" borderId="27" xfId="0" applyFont="1" applyFill="1" applyBorder="1" applyProtection="1"/>
    <xf numFmtId="0" fontId="15" fillId="2" borderId="28" xfId="0" applyFont="1" applyFill="1" applyBorder="1" applyAlignment="1" applyProtection="1">
      <alignment horizontal="centerContinuous"/>
    </xf>
    <xf numFmtId="0" fontId="15" fillId="2" borderId="14" xfId="0" applyFont="1" applyFill="1" applyBorder="1" applyAlignment="1" applyProtection="1">
      <alignment horizontal="centerContinuous"/>
    </xf>
    <xf numFmtId="0" fontId="5" fillId="2" borderId="14" xfId="0" applyFont="1" applyFill="1" applyBorder="1" applyAlignment="1" applyProtection="1">
      <alignment horizontal="centerContinuous"/>
    </xf>
    <xf numFmtId="0" fontId="5" fillId="2" borderId="13" xfId="0" applyFont="1" applyFill="1" applyBorder="1" applyAlignment="1" applyProtection="1">
      <alignment horizontal="centerContinuous"/>
    </xf>
    <xf numFmtId="0" fontId="16" fillId="2" borderId="0" xfId="0" applyFont="1" applyFill="1" applyBorder="1" applyAlignment="1" applyProtection="1">
      <alignment horizontal="centerContinuous"/>
    </xf>
    <xf numFmtId="0" fontId="9" fillId="2" borderId="0" xfId="0" applyFont="1" applyFill="1" applyBorder="1" applyAlignment="1" applyProtection="1">
      <alignment horizontal="centerContinuous"/>
    </xf>
    <xf numFmtId="0" fontId="9" fillId="2" borderId="18" xfId="0" applyFont="1" applyFill="1" applyBorder="1" applyAlignment="1" applyProtection="1">
      <alignment horizontal="centerContinuous"/>
    </xf>
    <xf numFmtId="0" fontId="10" fillId="2" borderId="29" xfId="0" applyFont="1" applyFill="1" applyBorder="1" applyProtection="1"/>
    <xf numFmtId="0" fontId="10" fillId="2" borderId="7" xfId="0" applyFont="1" applyFill="1" applyBorder="1" applyProtection="1"/>
    <xf numFmtId="0" fontId="2" fillId="2" borderId="7" xfId="0" applyFont="1" applyFill="1" applyBorder="1" applyAlignment="1" applyProtection="1"/>
    <xf numFmtId="0" fontId="0" fillId="2" borderId="30" xfId="0" applyFill="1" applyBorder="1" applyProtection="1"/>
    <xf numFmtId="0" fontId="2" fillId="3" borderId="0" xfId="0" applyFont="1" applyFill="1" applyBorder="1" applyProtection="1"/>
    <xf numFmtId="0" fontId="17" fillId="2" borderId="28" xfId="0" applyFont="1" applyFill="1" applyBorder="1" applyAlignment="1" applyProtection="1">
      <alignment horizontal="centerContinuous"/>
    </xf>
    <xf numFmtId="0" fontId="17" fillId="2" borderId="14" xfId="0" applyFont="1" applyFill="1" applyBorder="1" applyAlignment="1" applyProtection="1">
      <alignment horizontal="centerContinuous"/>
    </xf>
    <xf numFmtId="0" fontId="18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0" fontId="11" fillId="2" borderId="18" xfId="0" applyFont="1" applyFill="1" applyBorder="1" applyAlignment="1" applyProtection="1">
      <alignment horizontal="centerContinuous"/>
    </xf>
    <xf numFmtId="0" fontId="7" fillId="2" borderId="29" xfId="0" applyFont="1" applyFill="1" applyBorder="1" applyProtection="1"/>
    <xf numFmtId="0" fontId="7" fillId="2" borderId="7" xfId="0" applyFont="1" applyFill="1" applyBorder="1" applyProtection="1"/>
    <xf numFmtId="0" fontId="8" fillId="2" borderId="28" xfId="0" applyFont="1" applyFill="1" applyBorder="1" applyAlignment="1" applyProtection="1">
      <alignment horizontal="centerContinuous"/>
    </xf>
    <xf numFmtId="0" fontId="8" fillId="2" borderId="14" xfId="0" applyFont="1" applyFill="1" applyBorder="1" applyAlignment="1" applyProtection="1">
      <alignment horizontal="centerContinuous"/>
    </xf>
    <xf numFmtId="0" fontId="19" fillId="2" borderId="0" xfId="0" applyFont="1" applyFill="1" applyBorder="1" applyAlignment="1" applyProtection="1">
      <alignment horizontal="centerContinuous"/>
    </xf>
    <xf numFmtId="0" fontId="6" fillId="2" borderId="29" xfId="0" applyFont="1" applyFill="1" applyBorder="1" applyProtection="1"/>
    <xf numFmtId="0" fontId="6" fillId="2" borderId="7" xfId="0" applyFont="1" applyFill="1" applyBorder="1" applyProtection="1"/>
    <xf numFmtId="0" fontId="2" fillId="2" borderId="30" xfId="0" applyFont="1" applyFill="1" applyBorder="1" applyProtection="1"/>
    <xf numFmtId="0" fontId="0" fillId="0" borderId="0" xfId="0" applyFill="1" applyBorder="1" applyProtection="1"/>
    <xf numFmtId="0" fontId="0" fillId="0" borderId="0" xfId="0" applyFill="1" applyBorder="1" applyAlignment="1" applyProtection="1"/>
    <xf numFmtId="14" fontId="2" fillId="0" borderId="19" xfId="0" applyNumberFormat="1" applyFont="1" applyFill="1" applyBorder="1" applyProtection="1"/>
    <xf numFmtId="0" fontId="2" fillId="0" borderId="22" xfId="0" applyFont="1" applyFill="1" applyBorder="1" applyProtection="1"/>
    <xf numFmtId="0" fontId="2" fillId="0" borderId="22" xfId="0" applyFont="1" applyFill="1" applyBorder="1" applyAlignment="1" applyProtection="1"/>
    <xf numFmtId="0" fontId="2" fillId="0" borderId="31" xfId="0" applyFont="1" applyFill="1" applyBorder="1" applyProtection="1"/>
    <xf numFmtId="14" fontId="2" fillId="0" borderId="0" xfId="0" applyNumberFormat="1" applyFont="1" applyFill="1" applyProtection="1"/>
    <xf numFmtId="0" fontId="0" fillId="0" borderId="0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22" fillId="4" borderId="32" xfId="0" applyFont="1" applyFill="1" applyBorder="1" applyAlignment="1" applyProtection="1">
      <alignment horizontal="centerContinuous"/>
    </xf>
    <xf numFmtId="0" fontId="5" fillId="4" borderId="33" xfId="0" applyFont="1" applyFill="1" applyBorder="1" applyAlignment="1" applyProtection="1">
      <alignment horizontal="centerContinuous"/>
    </xf>
    <xf numFmtId="0" fontId="5" fillId="4" borderId="34" xfId="0" applyFont="1" applyFill="1" applyBorder="1" applyAlignment="1" applyProtection="1">
      <alignment horizontal="centerContinuous"/>
    </xf>
    <xf numFmtId="0" fontId="24" fillId="5" borderId="35" xfId="0" applyFont="1" applyFill="1" applyBorder="1" applyAlignment="1" applyProtection="1">
      <alignment horizontal="center" textRotation="90"/>
    </xf>
    <xf numFmtId="0" fontId="5" fillId="5" borderId="33" xfId="0" applyFont="1" applyFill="1" applyBorder="1" applyAlignment="1" applyProtection="1">
      <alignment horizontal="centerContinuous"/>
    </xf>
    <xf numFmtId="0" fontId="5" fillId="5" borderId="32" xfId="0" applyFont="1" applyFill="1" applyBorder="1" applyAlignment="1" applyProtection="1">
      <alignment horizontal="centerContinuous"/>
    </xf>
    <xf numFmtId="0" fontId="5" fillId="5" borderId="36" xfId="0" applyFont="1" applyFill="1" applyBorder="1" applyAlignment="1" applyProtection="1">
      <alignment horizontal="centerContinuous"/>
    </xf>
    <xf numFmtId="0" fontId="24" fillId="4" borderId="35" xfId="0" applyFont="1" applyFill="1" applyBorder="1" applyAlignment="1" applyProtection="1">
      <alignment horizontal="center" textRotation="90"/>
    </xf>
    <xf numFmtId="0" fontId="29" fillId="0" borderId="3" xfId="0" applyFont="1" applyFill="1" applyBorder="1" applyProtection="1"/>
    <xf numFmtId="0" fontId="29" fillId="0" borderId="37" xfId="0" applyFont="1" applyFill="1" applyBorder="1" applyProtection="1"/>
    <xf numFmtId="0" fontId="24" fillId="5" borderId="38" xfId="0" applyFont="1" applyFill="1" applyBorder="1" applyAlignment="1" applyProtection="1">
      <alignment horizontal="center" textRotation="90"/>
    </xf>
    <xf numFmtId="0" fontId="24" fillId="4" borderId="39" xfId="0" applyFont="1" applyFill="1" applyBorder="1" applyAlignment="1" applyProtection="1">
      <alignment horizontal="center" textRotation="90"/>
    </xf>
    <xf numFmtId="14" fontId="31" fillId="6" borderId="40" xfId="0" applyNumberFormat="1" applyFont="1" applyFill="1" applyBorder="1" applyProtection="1"/>
    <xf numFmtId="14" fontId="25" fillId="6" borderId="41" xfId="0" applyNumberFormat="1" applyFont="1" applyFill="1" applyBorder="1" applyAlignment="1" applyProtection="1">
      <alignment horizontal="center"/>
    </xf>
    <xf numFmtId="0" fontId="24" fillId="4" borderId="42" xfId="0" applyFont="1" applyFill="1" applyBorder="1" applyAlignment="1" applyProtection="1">
      <alignment horizontal="center" textRotation="90"/>
    </xf>
    <xf numFmtId="0" fontId="30" fillId="0" borderId="12" xfId="0" applyFont="1" applyFill="1" applyBorder="1" applyProtection="1"/>
    <xf numFmtId="0" fontId="30" fillId="0" borderId="17" xfId="0" applyFont="1" applyFill="1" applyBorder="1" applyProtection="1"/>
    <xf numFmtId="0" fontId="30" fillId="0" borderId="5" xfId="0" applyFont="1" applyFill="1" applyBorder="1" applyProtection="1">
      <protection locked="0"/>
    </xf>
    <xf numFmtId="0" fontId="32" fillId="2" borderId="28" xfId="0" applyFont="1" applyFill="1" applyBorder="1" applyAlignment="1" applyProtection="1">
      <alignment horizontal="centerContinuous"/>
    </xf>
    <xf numFmtId="0" fontId="32" fillId="2" borderId="14" xfId="0" applyFont="1" applyFill="1" applyBorder="1" applyAlignment="1" applyProtection="1">
      <alignment horizontal="centerContinuous"/>
    </xf>
    <xf numFmtId="0" fontId="32" fillId="2" borderId="13" xfId="0" applyFont="1" applyFill="1" applyBorder="1" applyAlignment="1" applyProtection="1">
      <alignment horizontal="centerContinuous"/>
    </xf>
    <xf numFmtId="0" fontId="32" fillId="2" borderId="5" xfId="0" applyFont="1" applyFill="1" applyBorder="1" applyAlignment="1" applyProtection="1">
      <alignment horizontal="centerContinuous"/>
    </xf>
    <xf numFmtId="0" fontId="32" fillId="2" borderId="0" xfId="0" applyFont="1" applyFill="1" applyBorder="1" applyAlignment="1" applyProtection="1">
      <alignment horizontal="centerContinuous"/>
    </xf>
    <xf numFmtId="0" fontId="32" fillId="2" borderId="18" xfId="0" applyFont="1" applyFill="1" applyBorder="1" applyAlignment="1" applyProtection="1">
      <alignment horizontal="centerContinuous"/>
    </xf>
    <xf numFmtId="0" fontId="33" fillId="2" borderId="0" xfId="0" applyFont="1" applyFill="1" applyBorder="1" applyAlignment="1" applyProtection="1">
      <alignment horizontal="centerContinuous"/>
    </xf>
    <xf numFmtId="0" fontId="33" fillId="2" borderId="18" xfId="0" applyFont="1" applyFill="1" applyBorder="1" applyAlignment="1" applyProtection="1">
      <alignment horizontal="centerContinuous"/>
    </xf>
    <xf numFmtId="0" fontId="32" fillId="2" borderId="29" xfId="0" applyFont="1" applyFill="1" applyBorder="1" applyAlignment="1" applyProtection="1">
      <alignment horizontal="centerContinuous"/>
    </xf>
    <xf numFmtId="0" fontId="32" fillId="2" borderId="7" xfId="0" applyFont="1" applyFill="1" applyBorder="1" applyAlignment="1" applyProtection="1">
      <alignment horizontal="centerContinuous"/>
    </xf>
    <xf numFmtId="0" fontId="32" fillId="2" borderId="30" xfId="0" applyFont="1" applyFill="1" applyBorder="1" applyAlignment="1" applyProtection="1">
      <alignment horizontal="centerContinuous"/>
    </xf>
    <xf numFmtId="0" fontId="34" fillId="2" borderId="28" xfId="0" applyFont="1" applyFill="1" applyBorder="1" applyAlignment="1" applyProtection="1">
      <alignment horizontal="centerContinuous"/>
    </xf>
    <xf numFmtId="0" fontId="34" fillId="2" borderId="14" xfId="0" applyFont="1" applyFill="1" applyBorder="1" applyAlignment="1" applyProtection="1">
      <alignment horizontal="centerContinuous"/>
    </xf>
    <xf numFmtId="0" fontId="34" fillId="2" borderId="13" xfId="0" applyFont="1" applyFill="1" applyBorder="1" applyAlignment="1" applyProtection="1">
      <alignment horizontal="centerContinuous"/>
    </xf>
    <xf numFmtId="0" fontId="34" fillId="2" borderId="5" xfId="0" applyFont="1" applyFill="1" applyBorder="1" applyAlignment="1" applyProtection="1">
      <alignment horizontal="centerContinuous"/>
    </xf>
    <xf numFmtId="0" fontId="34" fillId="2" borderId="0" xfId="0" applyFont="1" applyFill="1" applyBorder="1" applyAlignment="1" applyProtection="1">
      <alignment horizontal="centerContinuous"/>
    </xf>
    <xf numFmtId="0" fontId="34" fillId="2" borderId="18" xfId="0" applyFont="1" applyFill="1" applyBorder="1" applyAlignment="1" applyProtection="1">
      <alignment horizontal="centerContinuous"/>
    </xf>
    <xf numFmtId="0" fontId="35" fillId="2" borderId="0" xfId="0" applyFont="1" applyFill="1" applyBorder="1" applyAlignment="1" applyProtection="1">
      <alignment horizontal="centerContinuous"/>
    </xf>
    <xf numFmtId="0" fontId="35" fillId="2" borderId="18" xfId="0" applyFont="1" applyFill="1" applyBorder="1" applyAlignment="1" applyProtection="1">
      <alignment horizontal="centerContinuous"/>
    </xf>
    <xf numFmtId="0" fontId="34" fillId="2" borderId="29" xfId="0" applyFont="1" applyFill="1" applyBorder="1" applyAlignment="1" applyProtection="1">
      <alignment horizontal="centerContinuous"/>
    </xf>
    <xf numFmtId="0" fontId="34" fillId="2" borderId="7" xfId="0" applyFont="1" applyFill="1" applyBorder="1" applyAlignment="1" applyProtection="1">
      <alignment horizontal="centerContinuous"/>
    </xf>
    <xf numFmtId="0" fontId="34" fillId="2" borderId="30" xfId="0" applyFont="1" applyFill="1" applyBorder="1" applyAlignment="1" applyProtection="1">
      <alignment horizontal="centerContinuous"/>
    </xf>
    <xf numFmtId="0" fontId="21" fillId="2" borderId="5" xfId="0" applyFont="1" applyFill="1" applyBorder="1" applyAlignment="1" applyProtection="1">
      <alignment horizontal="centerContinuous"/>
    </xf>
    <xf numFmtId="0" fontId="21" fillId="2" borderId="0" xfId="0" applyFont="1" applyFill="1" applyBorder="1" applyAlignment="1" applyProtection="1">
      <alignment horizontal="centerContinuous" wrapText="1"/>
    </xf>
    <xf numFmtId="0" fontId="21" fillId="2" borderId="0" xfId="0" applyFont="1" applyFill="1" applyBorder="1" applyAlignment="1" applyProtection="1">
      <alignment horizontal="centerContinuous"/>
    </xf>
    <xf numFmtId="0" fontId="21" fillId="2" borderId="18" xfId="0" applyFont="1" applyFill="1" applyBorder="1" applyAlignment="1" applyProtection="1">
      <alignment horizontal="centerContinuous"/>
    </xf>
    <xf numFmtId="10" fontId="2" fillId="0" borderId="0" xfId="0" applyNumberFormat="1" applyFont="1" applyFill="1" applyProtection="1"/>
    <xf numFmtId="10" fontId="0" fillId="0" borderId="0" xfId="0" applyNumberFormat="1" applyFill="1" applyProtection="1"/>
    <xf numFmtId="0" fontId="28" fillId="7" borderId="42" xfId="0" applyFont="1" applyFill="1" applyBorder="1" applyAlignment="1" applyProtection="1">
      <alignment horizontal="center" textRotation="90"/>
    </xf>
    <xf numFmtId="0" fontId="36" fillId="7" borderId="43" xfId="0" applyFont="1" applyFill="1" applyBorder="1" applyAlignment="1" applyProtection="1">
      <alignment horizontal="center" textRotation="90"/>
    </xf>
    <xf numFmtId="0" fontId="24" fillId="8" borderId="44" xfId="0" applyFont="1" applyFill="1" applyBorder="1" applyAlignment="1" applyProtection="1">
      <alignment horizontal="center" textRotation="90"/>
    </xf>
    <xf numFmtId="0" fontId="37" fillId="9" borderId="24" xfId="0" applyFont="1" applyFill="1" applyBorder="1" applyProtection="1"/>
    <xf numFmtId="0" fontId="37" fillId="9" borderId="25" xfId="0" applyFont="1" applyFill="1" applyBorder="1" applyProtection="1"/>
    <xf numFmtId="0" fontId="37" fillId="10" borderId="45" xfId="0" applyFont="1" applyFill="1" applyBorder="1" applyProtection="1"/>
    <xf numFmtId="0" fontId="37" fillId="10" borderId="25" xfId="0" applyFont="1" applyFill="1" applyBorder="1" applyAlignment="1" applyProtection="1"/>
    <xf numFmtId="0" fontId="37" fillId="10" borderId="25" xfId="0" applyFont="1" applyFill="1" applyBorder="1" applyProtection="1"/>
    <xf numFmtId="14" fontId="37" fillId="10" borderId="45" xfId="0" applyNumberFormat="1" applyFont="1" applyFill="1" applyBorder="1" applyProtection="1"/>
    <xf numFmtId="0" fontId="37" fillId="10" borderId="26" xfId="0" applyFont="1" applyFill="1" applyBorder="1" applyProtection="1"/>
    <xf numFmtId="0" fontId="38" fillId="9" borderId="0" xfId="0" applyFont="1" applyFill="1" applyAlignment="1" applyProtection="1">
      <alignment horizontal="centerContinuous"/>
    </xf>
    <xf numFmtId="0" fontId="39" fillId="9" borderId="0" xfId="0" applyFont="1" applyFill="1" applyBorder="1" applyAlignment="1" applyProtection="1">
      <alignment horizontal="centerContinuous"/>
    </xf>
    <xf numFmtId="14" fontId="39" fillId="10" borderId="0" xfId="0" applyNumberFormat="1" applyFont="1" applyFill="1" applyBorder="1" applyAlignment="1" applyProtection="1">
      <alignment horizontal="centerContinuous"/>
    </xf>
    <xf numFmtId="0" fontId="38" fillId="10" borderId="0" xfId="0" applyFont="1" applyFill="1" applyAlignment="1" applyProtection="1">
      <alignment horizontal="centerContinuous"/>
    </xf>
    <xf numFmtId="0" fontId="39" fillId="10" borderId="0" xfId="0" applyFont="1" applyFill="1" applyBorder="1" applyAlignment="1" applyProtection="1">
      <alignment horizontal="centerContinuous"/>
    </xf>
    <xf numFmtId="0" fontId="40" fillId="10" borderId="0" xfId="0" applyFont="1" applyFill="1" applyBorder="1" applyAlignment="1" applyProtection="1">
      <alignment horizontal="centerContinuous"/>
    </xf>
    <xf numFmtId="0" fontId="37" fillId="10" borderId="0" xfId="0" applyFont="1" applyFill="1" applyAlignment="1" applyProtection="1">
      <alignment horizontal="centerContinuous"/>
    </xf>
    <xf numFmtId="0" fontId="40" fillId="10" borderId="27" xfId="0" applyFont="1" applyFill="1" applyBorder="1" applyAlignment="1" applyProtection="1">
      <alignment horizontal="centerContinuous"/>
    </xf>
    <xf numFmtId="14" fontId="37" fillId="9" borderId="46" xfId="0" applyNumberFormat="1" applyFont="1" applyFill="1" applyBorder="1" applyProtection="1"/>
    <xf numFmtId="0" fontId="37" fillId="9" borderId="7" xfId="0" applyFont="1" applyFill="1" applyBorder="1" applyProtection="1"/>
    <xf numFmtId="0" fontId="37" fillId="10" borderId="29" xfId="0" applyFont="1" applyFill="1" applyBorder="1" applyProtection="1"/>
    <xf numFmtId="0" fontId="37" fillId="10" borderId="7" xfId="0" applyFont="1" applyFill="1" applyBorder="1" applyAlignment="1" applyProtection="1"/>
    <xf numFmtId="0" fontId="37" fillId="10" borderId="7" xfId="0" applyFont="1" applyFill="1" applyBorder="1" applyProtection="1"/>
    <xf numFmtId="0" fontId="37" fillId="10" borderId="47" xfId="0" applyFont="1" applyFill="1" applyBorder="1" applyProtection="1"/>
    <xf numFmtId="0" fontId="0" fillId="11" borderId="24" xfId="0" applyFill="1" applyBorder="1" applyProtection="1"/>
    <xf numFmtId="0" fontId="14" fillId="11" borderId="25" xfId="0" applyFont="1" applyFill="1" applyBorder="1" applyProtection="1"/>
    <xf numFmtId="0" fontId="14" fillId="11" borderId="26" xfId="0" applyFont="1" applyFill="1" applyBorder="1" applyProtection="1"/>
    <xf numFmtId="0" fontId="14" fillId="11" borderId="46" xfId="0" applyFont="1" applyFill="1" applyBorder="1" applyProtection="1"/>
    <xf numFmtId="0" fontId="14" fillId="11" borderId="7" xfId="0" applyFont="1" applyFill="1" applyBorder="1" applyProtection="1"/>
    <xf numFmtId="0" fontId="14" fillId="11" borderId="47" xfId="0" applyFont="1" applyFill="1" applyBorder="1" applyProtection="1"/>
    <xf numFmtId="0" fontId="36" fillId="7" borderId="35" xfId="0" applyFont="1" applyFill="1" applyBorder="1" applyAlignment="1" applyProtection="1">
      <alignment horizontal="center" textRotation="90"/>
    </xf>
    <xf numFmtId="0" fontId="0" fillId="0" borderId="28" xfId="0" applyBorder="1" applyProtection="1"/>
    <xf numFmtId="0" fontId="13" fillId="0" borderId="5" xfId="0" applyFont="1" applyBorder="1" applyProtection="1"/>
    <xf numFmtId="0" fontId="0" fillId="0" borderId="48" xfId="0" applyBorder="1" applyProtection="1"/>
    <xf numFmtId="2" fontId="3" fillId="0" borderId="2" xfId="0" applyNumberFormat="1" applyFont="1" applyFill="1" applyBorder="1" applyAlignment="1" applyProtection="1">
      <alignment horizontal="right"/>
      <protection locked="0"/>
    </xf>
    <xf numFmtId="2" fontId="3" fillId="0" borderId="3" xfId="0" applyNumberFormat="1" applyFont="1" applyFill="1" applyBorder="1" applyAlignment="1" applyProtection="1">
      <protection locked="0"/>
    </xf>
    <xf numFmtId="2" fontId="3" fillId="0" borderId="4" xfId="0" applyNumberFormat="1" applyFont="1" applyFill="1" applyBorder="1" applyAlignment="1" applyProtection="1">
      <protection locked="0"/>
    </xf>
    <xf numFmtId="2" fontId="3" fillId="0" borderId="12" xfId="0" applyNumberFormat="1" applyFont="1" applyFill="1" applyBorder="1" applyAlignment="1" applyProtection="1"/>
    <xf numFmtId="2" fontId="3" fillId="0" borderId="17" xfId="0" applyNumberFormat="1" applyFont="1" applyFill="1" applyBorder="1" applyProtection="1"/>
    <xf numFmtId="2" fontId="3" fillId="0" borderId="2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horizontal="centerContinuous"/>
    </xf>
    <xf numFmtId="0" fontId="2" fillId="0" borderId="0" xfId="0" applyFont="1" applyFill="1" applyBorder="1" applyAlignment="1" applyProtection="1">
      <alignment horizontal="left"/>
    </xf>
    <xf numFmtId="0" fontId="0" fillId="2" borderId="28" xfId="0" applyFill="1" applyBorder="1" applyProtection="1"/>
    <xf numFmtId="0" fontId="2" fillId="2" borderId="14" xfId="0" applyFont="1" applyFill="1" applyBorder="1" applyProtection="1"/>
    <xf numFmtId="0" fontId="2" fillId="2" borderId="13" xfId="0" applyFont="1" applyFill="1" applyBorder="1" applyProtection="1"/>
    <xf numFmtId="0" fontId="2" fillId="2" borderId="0" xfId="0" applyFont="1" applyFill="1" applyBorder="1" applyAlignment="1" applyProtection="1">
      <alignment horizontal="centerContinuous"/>
    </xf>
    <xf numFmtId="0" fontId="2" fillId="2" borderId="18" xfId="0" applyFont="1" applyFill="1" applyBorder="1" applyAlignment="1" applyProtection="1">
      <alignment horizontal="centerContinuous"/>
    </xf>
    <xf numFmtId="0" fontId="0" fillId="2" borderId="5" xfId="0" applyFill="1" applyBorder="1" applyAlignment="1">
      <alignment horizontal="centerContinuous"/>
    </xf>
    <xf numFmtId="0" fontId="2" fillId="2" borderId="5" xfId="0" applyFont="1" applyFill="1" applyBorder="1" applyAlignment="1" applyProtection="1">
      <alignment horizontal="centerContinuous"/>
    </xf>
    <xf numFmtId="0" fontId="2" fillId="2" borderId="5" xfId="0" applyFont="1" applyFill="1" applyBorder="1" applyAlignment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2" fillId="2" borderId="29" xfId="0" applyFont="1" applyFill="1" applyBorder="1" applyAlignment="1" applyProtection="1"/>
    <xf numFmtId="0" fontId="2" fillId="2" borderId="7" xfId="0" applyFont="1" applyFill="1" applyBorder="1" applyProtection="1"/>
    <xf numFmtId="10" fontId="41" fillId="2" borderId="5" xfId="0" applyNumberFormat="1" applyFont="1" applyFill="1" applyBorder="1" applyAlignment="1" applyProtection="1">
      <alignment horizontal="centerContinuous"/>
    </xf>
    <xf numFmtId="0" fontId="42" fillId="2" borderId="5" xfId="0" quotePrefix="1" applyFont="1" applyFill="1" applyBorder="1" applyAlignment="1" applyProtection="1">
      <alignment horizontal="centerContinuous"/>
    </xf>
    <xf numFmtId="0" fontId="43" fillId="2" borderId="5" xfId="0" quotePrefix="1" applyFont="1" applyFill="1" applyBorder="1" applyAlignment="1" applyProtection="1">
      <alignment horizontal="centerContinuous"/>
    </xf>
    <xf numFmtId="0" fontId="44" fillId="2" borderId="5" xfId="0" applyFont="1" applyFill="1" applyBorder="1" applyAlignment="1" applyProtection="1">
      <alignment horizontal="centerContinuous"/>
    </xf>
    <xf numFmtId="0" fontId="45" fillId="2" borderId="5" xfId="0" quotePrefix="1" applyFont="1" applyFill="1" applyBorder="1" applyAlignment="1">
      <alignment horizontal="centerContinuous"/>
    </xf>
    <xf numFmtId="0" fontId="46" fillId="2" borderId="5" xfId="0" quotePrefix="1" applyFont="1" applyFill="1" applyBorder="1" applyAlignment="1" applyProtection="1">
      <alignment horizontal="centerContinuous"/>
    </xf>
    <xf numFmtId="0" fontId="47" fillId="2" borderId="5" xfId="0" quotePrefix="1" applyFont="1" applyFill="1" applyBorder="1" applyAlignment="1" applyProtection="1">
      <alignment horizontal="centerContinuous"/>
    </xf>
    <xf numFmtId="0" fontId="48" fillId="2" borderId="5" xfId="0" applyFont="1" applyFill="1" applyBorder="1" applyAlignment="1" applyProtection="1">
      <alignment horizontal="centerContinuous"/>
    </xf>
    <xf numFmtId="0" fontId="49" fillId="2" borderId="5" xfId="0" quotePrefix="1" applyFont="1" applyFill="1" applyBorder="1" applyAlignment="1">
      <alignment horizontal="centerContinuous"/>
    </xf>
    <xf numFmtId="10" fontId="51" fillId="2" borderId="5" xfId="0" applyNumberFormat="1" applyFont="1" applyFill="1" applyBorder="1" applyAlignment="1">
      <alignment horizontal="centerContinuous"/>
    </xf>
    <xf numFmtId="10" fontId="52" fillId="2" borderId="5" xfId="0" applyNumberFormat="1" applyFont="1" applyFill="1" applyBorder="1" applyAlignment="1">
      <alignment horizontal="centerContinuous"/>
    </xf>
    <xf numFmtId="10" fontId="53" fillId="2" borderId="5" xfId="0" applyNumberFormat="1" applyFont="1" applyFill="1" applyBorder="1" applyAlignment="1" applyProtection="1">
      <alignment horizontal="centerContinuous"/>
    </xf>
    <xf numFmtId="0" fontId="54" fillId="10" borderId="5" xfId="0" applyFont="1" applyFill="1" applyBorder="1" applyAlignment="1" applyProtection="1">
      <alignment horizontal="centerContinuous"/>
    </xf>
    <xf numFmtId="0" fontId="55" fillId="9" borderId="16" xfId="0" applyFont="1" applyFill="1" applyBorder="1" applyAlignment="1" applyProtection="1">
      <alignment horizontal="centerContinuous"/>
    </xf>
    <xf numFmtId="0" fontId="27" fillId="0" borderId="17" xfId="0" applyFont="1" applyFill="1" applyBorder="1" applyProtection="1"/>
    <xf numFmtId="0" fontId="29" fillId="0" borderId="17" xfId="0" applyFont="1" applyFill="1" applyBorder="1" applyProtection="1"/>
    <xf numFmtId="0" fontId="29" fillId="0" borderId="49" xfId="0" applyFont="1" applyFill="1" applyBorder="1" applyProtection="1"/>
    <xf numFmtId="0" fontId="3" fillId="7" borderId="17" xfId="0" applyFont="1" applyFill="1" applyBorder="1" applyProtection="1"/>
    <xf numFmtId="0" fontId="5" fillId="11" borderId="0" xfId="0" applyFont="1" applyFill="1" applyBorder="1" applyAlignment="1" applyProtection="1">
      <alignment horizontal="centerContinuous"/>
    </xf>
    <xf numFmtId="0" fontId="5" fillId="11" borderId="50" xfId="0" applyFont="1" applyFill="1" applyBorder="1" applyAlignment="1" applyProtection="1">
      <alignment horizontal="centerContinuous" vertical="center"/>
    </xf>
    <xf numFmtId="0" fontId="5" fillId="11" borderId="36" xfId="0" applyFont="1" applyFill="1" applyBorder="1" applyAlignment="1" applyProtection="1">
      <alignment horizontal="centerContinuous" vertical="center"/>
    </xf>
    <xf numFmtId="0" fontId="5" fillId="11" borderId="32" xfId="0" applyFont="1" applyFill="1" applyBorder="1" applyAlignment="1" applyProtection="1">
      <alignment horizontal="centerContinuous" vertical="center"/>
    </xf>
    <xf numFmtId="0" fontId="5" fillId="11" borderId="33" xfId="0" applyFont="1" applyFill="1" applyBorder="1" applyAlignment="1" applyProtection="1">
      <alignment horizontal="centerContinuous" vertical="center"/>
    </xf>
    <xf numFmtId="3" fontId="11" fillId="11" borderId="51" xfId="0" applyNumberFormat="1" applyFont="1" applyFill="1" applyBorder="1" applyAlignment="1" applyProtection="1">
      <alignment horizontal="centerContinuous" vertical="center"/>
    </xf>
    <xf numFmtId="3" fontId="11" fillId="11" borderId="52" xfId="0" applyNumberFormat="1" applyFont="1" applyFill="1" applyBorder="1" applyAlignment="1" applyProtection="1">
      <alignment horizontal="centerContinuous" vertical="center"/>
    </xf>
    <xf numFmtId="3" fontId="11" fillId="11" borderId="48" xfId="0" applyNumberFormat="1" applyFont="1" applyFill="1" applyBorder="1" applyAlignment="1" applyProtection="1">
      <alignment horizontal="centerContinuous" vertical="center"/>
    </xf>
    <xf numFmtId="3" fontId="11" fillId="11" borderId="53" xfId="0" applyNumberFormat="1" applyFont="1" applyFill="1" applyBorder="1" applyAlignment="1" applyProtection="1">
      <alignment horizontal="centerContinuous" vertical="center"/>
    </xf>
    <xf numFmtId="3" fontId="11" fillId="11" borderId="22" xfId="0" applyNumberFormat="1" applyFont="1" applyFill="1" applyBorder="1" applyAlignment="1" applyProtection="1">
      <alignment horizontal="centerContinuous" vertical="center"/>
    </xf>
    <xf numFmtId="3" fontId="11" fillId="11" borderId="54" xfId="0" applyNumberFormat="1" applyFont="1" applyFill="1" applyBorder="1" applyAlignment="1" applyProtection="1">
      <alignment horizontal="centerContinuous" vertical="center"/>
    </xf>
    <xf numFmtId="0" fontId="5" fillId="0" borderId="0" xfId="0" applyFont="1" applyFill="1" applyAlignment="1" applyProtection="1"/>
    <xf numFmtId="0" fontId="5" fillId="0" borderId="0" xfId="0" applyFont="1" applyFill="1" applyProtection="1"/>
    <xf numFmtId="0" fontId="5" fillId="0" borderId="0" xfId="0" applyFont="1" applyProtection="1"/>
    <xf numFmtId="0" fontId="5" fillId="11" borderId="16" xfId="0" applyFont="1" applyFill="1" applyBorder="1" applyAlignment="1" applyProtection="1">
      <alignment horizontal="centerContinuous"/>
    </xf>
    <xf numFmtId="0" fontId="5" fillId="11" borderId="27" xfId="0" applyFont="1" applyFill="1" applyBorder="1" applyAlignment="1" applyProtection="1">
      <alignment horizontal="centerContinuous"/>
    </xf>
    <xf numFmtId="0" fontId="25" fillId="12" borderId="24" xfId="0" applyFont="1" applyFill="1" applyBorder="1" applyProtection="1"/>
    <xf numFmtId="0" fontId="25" fillId="12" borderId="25" xfId="0" applyFont="1" applyFill="1" applyBorder="1" applyProtection="1"/>
    <xf numFmtId="0" fontId="25" fillId="12" borderId="45" xfId="0" applyFont="1" applyFill="1" applyBorder="1" applyProtection="1"/>
    <xf numFmtId="0" fontId="25" fillId="12" borderId="25" xfId="0" applyFont="1" applyFill="1" applyBorder="1" applyAlignment="1" applyProtection="1"/>
    <xf numFmtId="14" fontId="25" fillId="12" borderId="45" xfId="0" applyNumberFormat="1" applyFont="1" applyFill="1" applyBorder="1" applyProtection="1"/>
    <xf numFmtId="0" fontId="25" fillId="12" borderId="26" xfId="0" applyFont="1" applyFill="1" applyBorder="1" applyProtection="1"/>
    <xf numFmtId="0" fontId="57" fillId="12" borderId="0" xfId="0" applyFont="1" applyFill="1" applyAlignment="1" applyProtection="1">
      <alignment horizontal="centerContinuous"/>
    </xf>
    <xf numFmtId="0" fontId="58" fillId="12" borderId="0" xfId="0" applyFont="1" applyFill="1" applyBorder="1" applyAlignment="1" applyProtection="1">
      <alignment horizontal="centerContinuous"/>
    </xf>
    <xf numFmtId="14" fontId="58" fillId="12" borderId="0" xfId="0" applyNumberFormat="1" applyFont="1" applyFill="1" applyBorder="1" applyAlignment="1" applyProtection="1">
      <alignment horizontal="centerContinuous"/>
    </xf>
    <xf numFmtId="0" fontId="26" fillId="12" borderId="0" xfId="0" applyFont="1" applyFill="1" applyBorder="1" applyAlignment="1" applyProtection="1">
      <alignment horizontal="centerContinuous"/>
    </xf>
    <xf numFmtId="0" fontId="25" fillId="12" borderId="0" xfId="0" applyFont="1" applyFill="1" applyAlignment="1" applyProtection="1">
      <alignment horizontal="centerContinuous"/>
    </xf>
    <xf numFmtId="0" fontId="26" fillId="12" borderId="27" xfId="0" applyFont="1" applyFill="1" applyBorder="1" applyAlignment="1" applyProtection="1">
      <alignment horizontal="centerContinuous"/>
    </xf>
    <xf numFmtId="14" fontId="25" fillId="12" borderId="46" xfId="0" applyNumberFormat="1" applyFont="1" applyFill="1" applyBorder="1" applyProtection="1"/>
    <xf numFmtId="0" fontId="25" fillId="12" borderId="7" xfId="0" applyFont="1" applyFill="1" applyBorder="1" applyProtection="1"/>
    <xf numFmtId="0" fontId="25" fillId="12" borderId="29" xfId="0" applyFont="1" applyFill="1" applyBorder="1" applyProtection="1"/>
    <xf numFmtId="0" fontId="25" fillId="12" borderId="7" xfId="0" applyFont="1" applyFill="1" applyBorder="1" applyAlignment="1" applyProtection="1"/>
    <xf numFmtId="0" fontId="25" fillId="12" borderId="47" xfId="0" applyFont="1" applyFill="1" applyBorder="1" applyProtection="1"/>
    <xf numFmtId="0" fontId="0" fillId="0" borderId="16" xfId="0" applyBorder="1" applyProtection="1"/>
    <xf numFmtId="0" fontId="47" fillId="2" borderId="5" xfId="0" applyFont="1" applyFill="1" applyBorder="1" applyAlignment="1" applyProtection="1">
      <alignment horizontal="centerContinuous"/>
    </xf>
    <xf numFmtId="0" fontId="46" fillId="2" borderId="5" xfId="0" applyFont="1" applyFill="1" applyBorder="1" applyAlignment="1" applyProtection="1">
      <alignment horizontal="centerContinuous"/>
    </xf>
    <xf numFmtId="0" fontId="55" fillId="9" borderId="0" xfId="0" applyFont="1" applyFill="1" applyBorder="1" applyAlignment="1" applyProtection="1">
      <alignment horizontal="centerContinuous"/>
    </xf>
    <xf numFmtId="14" fontId="37" fillId="9" borderId="7" xfId="0" applyNumberFormat="1" applyFont="1" applyFill="1" applyBorder="1" applyProtection="1"/>
    <xf numFmtId="14" fontId="31" fillId="6" borderId="14" xfId="0" applyNumberFormat="1" applyFont="1" applyFill="1" applyBorder="1" applyProtection="1"/>
    <xf numFmtId="14" fontId="2" fillId="0" borderId="25" xfId="0" applyNumberFormat="1" applyFont="1" applyFill="1" applyBorder="1" applyProtection="1"/>
    <xf numFmtId="14" fontId="2" fillId="0" borderId="0" xfId="0" applyNumberFormat="1" applyFont="1" applyFill="1" applyBorder="1" applyProtection="1"/>
    <xf numFmtId="14" fontId="2" fillId="0" borderId="22" xfId="0" applyNumberFormat="1" applyFont="1" applyFill="1" applyBorder="1" applyProtection="1"/>
    <xf numFmtId="14" fontId="61" fillId="6" borderId="55" xfId="0" applyNumberFormat="1" applyFont="1" applyFill="1" applyBorder="1" applyAlignment="1" applyProtection="1">
      <alignment horizontal="center"/>
    </xf>
    <xf numFmtId="14" fontId="31" fillId="13" borderId="40" xfId="0" applyNumberFormat="1" applyFont="1" applyFill="1" applyBorder="1" applyProtection="1"/>
    <xf numFmtId="14" fontId="12" fillId="0" borderId="19" xfId="0" applyNumberFormat="1" applyFont="1" applyFill="1" applyBorder="1" applyAlignment="1" applyProtection="1">
      <alignment vertical="center"/>
    </xf>
    <xf numFmtId="14" fontId="23" fillId="0" borderId="21" xfId="0" applyNumberFormat="1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vertical="center"/>
    </xf>
    <xf numFmtId="0" fontId="30" fillId="0" borderId="20" xfId="0" applyFont="1" applyFill="1" applyBorder="1" applyAlignment="1" applyProtection="1">
      <alignment vertical="center"/>
    </xf>
    <xf numFmtId="2" fontId="3" fillId="0" borderId="20" xfId="0" applyNumberFormat="1" applyFont="1" applyFill="1" applyBorder="1" applyAlignment="1" applyProtection="1">
      <alignment vertical="center"/>
    </xf>
    <xf numFmtId="0" fontId="3" fillId="0" borderId="21" xfId="0" applyFont="1" applyFill="1" applyBorder="1" applyAlignment="1" applyProtection="1">
      <alignment vertical="center"/>
    </xf>
    <xf numFmtId="0" fontId="13" fillId="0" borderId="22" xfId="0" applyFont="1" applyBorder="1" applyAlignment="1" applyProtection="1">
      <alignment vertical="center"/>
    </xf>
    <xf numFmtId="0" fontId="13" fillId="0" borderId="48" xfId="0" applyFont="1" applyBorder="1" applyAlignment="1" applyProtection="1">
      <alignment vertical="center"/>
    </xf>
    <xf numFmtId="0" fontId="30" fillId="0" borderId="23" xfId="0" applyFont="1" applyFill="1" applyBorder="1" applyAlignment="1" applyProtection="1">
      <alignment vertical="center"/>
    </xf>
    <xf numFmtId="0" fontId="5" fillId="11" borderId="56" xfId="0" applyFont="1" applyFill="1" applyBorder="1" applyAlignment="1" applyProtection="1">
      <alignment horizontal="centerContinuous"/>
    </xf>
    <xf numFmtId="0" fontId="5" fillId="11" borderId="5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Protection="1"/>
    <xf numFmtId="14" fontId="2" fillId="4" borderId="57" xfId="0" applyNumberFormat="1" applyFont="1" applyFill="1" applyBorder="1" applyProtection="1"/>
    <xf numFmtId="14" fontId="2" fillId="2" borderId="57" xfId="0" applyNumberFormat="1" applyFont="1" applyFill="1" applyBorder="1" applyProtection="1"/>
    <xf numFmtId="0" fontId="15" fillId="2" borderId="58" xfId="0" quotePrefix="1" applyFont="1" applyFill="1" applyBorder="1" applyAlignment="1" applyProtection="1">
      <alignment horizontal="left" vertical="center"/>
    </xf>
    <xf numFmtId="0" fontId="17" fillId="2" borderId="58" xfId="0" quotePrefix="1" applyFont="1" applyFill="1" applyBorder="1" applyAlignment="1" applyProtection="1">
      <alignment horizontal="left" vertical="center"/>
    </xf>
    <xf numFmtId="0" fontId="8" fillId="2" borderId="58" xfId="0" quotePrefix="1" applyFont="1" applyFill="1" applyBorder="1" applyAlignment="1" applyProtection="1">
      <alignment horizontal="left" vertical="center"/>
    </xf>
    <xf numFmtId="14" fontId="2" fillId="2" borderId="16" xfId="0" applyNumberFormat="1" applyFont="1" applyFill="1" applyBorder="1" applyProtection="1"/>
    <xf numFmtId="0" fontId="32" fillId="2" borderId="0" xfId="0" quotePrefix="1" applyFont="1" applyFill="1" applyBorder="1" applyAlignment="1" applyProtection="1">
      <alignment horizontal="left" vertical="center"/>
    </xf>
    <xf numFmtId="0" fontId="34" fillId="2" borderId="0" xfId="0" quotePrefix="1" applyFont="1" applyFill="1" applyBorder="1" applyAlignment="1" applyProtection="1">
      <alignment horizontal="left" vertical="center"/>
    </xf>
    <xf numFmtId="14" fontId="2" fillId="2" borderId="19" xfId="0" applyNumberFormat="1" applyFont="1" applyFill="1" applyBorder="1" applyProtection="1"/>
    <xf numFmtId="14" fontId="64" fillId="10" borderId="59" xfId="0" applyNumberFormat="1" applyFont="1" applyFill="1" applyBorder="1" applyProtection="1"/>
    <xf numFmtId="0" fontId="65" fillId="9" borderId="16" xfId="0" applyFont="1" applyFill="1" applyBorder="1" applyAlignment="1" applyProtection="1">
      <alignment horizontal="centerContinuous"/>
    </xf>
    <xf numFmtId="0" fontId="66" fillId="2" borderId="22" xfId="0" quotePrefix="1" applyFont="1" applyFill="1" applyBorder="1" applyAlignment="1" applyProtection="1">
      <alignment horizontal="left" vertical="top"/>
    </xf>
    <xf numFmtId="0" fontId="0" fillId="13" borderId="46" xfId="0" applyFill="1" applyBorder="1" applyProtection="1"/>
    <xf numFmtId="0" fontId="0" fillId="13" borderId="16" xfId="0" applyFill="1" applyBorder="1" applyProtection="1"/>
    <xf numFmtId="1" fontId="30" fillId="0" borderId="60" xfId="0" applyNumberFormat="1" applyFont="1" applyFill="1" applyBorder="1" applyProtection="1"/>
    <xf numFmtId="1" fontId="30" fillId="0" borderId="3" xfId="0" applyNumberFormat="1" applyFont="1" applyFill="1" applyBorder="1" applyProtection="1"/>
    <xf numFmtId="0" fontId="36" fillId="13" borderId="16" xfId="0" applyFont="1" applyFill="1" applyBorder="1" applyProtection="1"/>
    <xf numFmtId="0" fontId="24" fillId="13" borderId="46" xfId="0" applyFont="1" applyFill="1" applyBorder="1" applyProtection="1"/>
    <xf numFmtId="1" fontId="30" fillId="0" borderId="61" xfId="0" applyNumberFormat="1" applyFont="1" applyFill="1" applyBorder="1" applyProtection="1"/>
    <xf numFmtId="1" fontId="30" fillId="0" borderId="35" xfId="0" applyNumberFormat="1" applyFont="1" applyFill="1" applyBorder="1" applyProtection="1"/>
    <xf numFmtId="1" fontId="3" fillId="0" borderId="1" xfId="0" applyNumberFormat="1" applyFont="1" applyFill="1" applyBorder="1" applyProtection="1"/>
    <xf numFmtId="1" fontId="3" fillId="0" borderId="16" xfId="0" applyNumberFormat="1" applyFont="1" applyFill="1" applyBorder="1" applyProtection="1"/>
    <xf numFmtId="0" fontId="24" fillId="13" borderId="16" xfId="0" applyFont="1" applyFill="1" applyBorder="1" applyProtection="1"/>
    <xf numFmtId="0" fontId="36" fillId="13" borderId="16" xfId="0" quotePrefix="1" applyFont="1" applyFill="1" applyBorder="1" applyAlignment="1" applyProtection="1">
      <alignment horizontal="left"/>
    </xf>
    <xf numFmtId="0" fontId="36" fillId="13" borderId="46" xfId="0" applyFont="1" applyFill="1" applyBorder="1" applyProtection="1"/>
    <xf numFmtId="0" fontId="56" fillId="10" borderId="62" xfId="0" quotePrefix="1" applyFont="1" applyFill="1" applyBorder="1" applyAlignment="1" applyProtection="1">
      <alignment horizontal="left" vertical="center"/>
    </xf>
    <xf numFmtId="0" fontId="56" fillId="10" borderId="62" xfId="0" applyFont="1" applyFill="1" applyBorder="1" applyAlignment="1" applyProtection="1">
      <alignment vertical="center"/>
    </xf>
    <xf numFmtId="0" fontId="56" fillId="10" borderId="63" xfId="0" applyFont="1" applyFill="1" applyBorder="1" applyAlignment="1" applyProtection="1">
      <alignment horizontal="centerContinuous" vertical="center"/>
    </xf>
    <xf numFmtId="0" fontId="56" fillId="10" borderId="62" xfId="0" applyFont="1" applyFill="1" applyBorder="1" applyAlignment="1" applyProtection="1">
      <alignment horizontal="centerContinuous" vertical="center"/>
    </xf>
    <xf numFmtId="0" fontId="56" fillId="10" borderId="64" xfId="0" applyFont="1" applyFill="1" applyBorder="1" applyAlignment="1" applyProtection="1">
      <alignment horizontal="centerContinuous" vertical="center"/>
    </xf>
    <xf numFmtId="0" fontId="22" fillId="4" borderId="58" xfId="0" applyFont="1" applyFill="1" applyBorder="1" applyAlignment="1" applyProtection="1">
      <alignment vertical="center"/>
    </xf>
    <xf numFmtId="0" fontId="0" fillId="4" borderId="58" xfId="0" applyFill="1" applyBorder="1" applyAlignment="1" applyProtection="1">
      <alignment vertical="center"/>
    </xf>
    <xf numFmtId="38" fontId="21" fillId="4" borderId="65" xfId="1" applyNumberFormat="1" applyFont="1" applyFill="1" applyBorder="1" applyAlignment="1" applyProtection="1">
      <alignment horizontal="centerContinuous" vertical="center"/>
    </xf>
    <xf numFmtId="38" fontId="24" fillId="4" borderId="58" xfId="1" applyNumberFormat="1" applyFont="1" applyFill="1" applyBorder="1" applyAlignment="1" applyProtection="1">
      <alignment horizontal="centerContinuous" vertical="center"/>
    </xf>
    <xf numFmtId="0" fontId="0" fillId="4" borderId="58" xfId="0" applyFill="1" applyBorder="1" applyAlignment="1" applyProtection="1">
      <alignment horizontal="centerContinuous"/>
    </xf>
    <xf numFmtId="38" fontId="24" fillId="4" borderId="66" xfId="1" applyNumberFormat="1" applyFont="1" applyFill="1" applyBorder="1" applyAlignment="1" applyProtection="1">
      <alignment horizontal="centerContinuous" vertical="center"/>
    </xf>
    <xf numFmtId="38" fontId="21" fillId="4" borderId="58" xfId="1" applyNumberFormat="1" applyFont="1" applyFill="1" applyBorder="1" applyAlignment="1" applyProtection="1">
      <alignment horizontal="centerContinuous" vertical="center"/>
    </xf>
    <xf numFmtId="0" fontId="22" fillId="4" borderId="58" xfId="0" quotePrefix="1" applyFont="1" applyFill="1" applyBorder="1" applyAlignment="1" applyProtection="1">
      <alignment horizontal="left" vertical="center"/>
    </xf>
    <xf numFmtId="165" fontId="21" fillId="4" borderId="65" xfId="2" applyNumberFormat="1" applyFont="1" applyFill="1" applyBorder="1" applyAlignment="1" applyProtection="1">
      <alignment horizontal="centerContinuous" vertical="center"/>
    </xf>
    <xf numFmtId="165" fontId="24" fillId="4" borderId="58" xfId="0" applyNumberFormat="1" applyFont="1" applyFill="1" applyBorder="1" applyAlignment="1" applyProtection="1">
      <alignment horizontal="centerContinuous" vertical="center"/>
    </xf>
    <xf numFmtId="165" fontId="21" fillId="4" borderId="58" xfId="2" applyNumberFormat="1" applyFont="1" applyFill="1" applyBorder="1" applyAlignment="1" applyProtection="1">
      <alignment horizontal="centerContinuous" vertical="center"/>
    </xf>
    <xf numFmtId="165" fontId="24" fillId="4" borderId="66" xfId="0" applyNumberFormat="1" applyFont="1" applyFill="1" applyBorder="1" applyAlignment="1" applyProtection="1">
      <alignment horizontal="centerContinuous" vertical="center"/>
    </xf>
    <xf numFmtId="0" fontId="0" fillId="2" borderId="58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12" fillId="2" borderId="58" xfId="0" applyFont="1" applyFill="1" applyBorder="1" applyAlignment="1" applyProtection="1">
      <alignment vertical="top"/>
    </xf>
    <xf numFmtId="0" fontId="0" fillId="2" borderId="58" xfId="0" applyFill="1" applyBorder="1" applyProtection="1"/>
    <xf numFmtId="0" fontId="0" fillId="2" borderId="22" xfId="0" applyFill="1" applyBorder="1" applyProtection="1"/>
    <xf numFmtId="164" fontId="0" fillId="2" borderId="48" xfId="3" applyFont="1" applyFill="1" applyBorder="1" applyAlignment="1" applyProtection="1">
      <alignment horizontal="left"/>
    </xf>
    <xf numFmtId="164" fontId="0" fillId="2" borderId="22" xfId="3" applyFont="1" applyFill="1" applyBorder="1" applyAlignment="1" applyProtection="1">
      <alignment horizontal="left"/>
    </xf>
    <xf numFmtId="164" fontId="0" fillId="2" borderId="48" xfId="3" applyFont="1" applyFill="1" applyBorder="1" applyAlignment="1" applyProtection="1">
      <alignment horizontal="centerContinuous"/>
    </xf>
    <xf numFmtId="164" fontId="0" fillId="2" borderId="22" xfId="3" applyFont="1" applyFill="1" applyBorder="1" applyAlignment="1" applyProtection="1">
      <alignment horizontal="centerContinuous"/>
    </xf>
    <xf numFmtId="164" fontId="0" fillId="2" borderId="31" xfId="3" applyFont="1" applyFill="1" applyBorder="1" applyAlignment="1" applyProtection="1">
      <alignment horizontal="left"/>
    </xf>
    <xf numFmtId="0" fontId="0" fillId="0" borderId="25" xfId="0" applyBorder="1" applyProtection="1"/>
    <xf numFmtId="0" fontId="0" fillId="2" borderId="5" xfId="0" applyFill="1" applyBorder="1" applyAlignment="1" applyProtection="1">
      <alignment horizontal="centerContinuous"/>
    </xf>
    <xf numFmtId="10" fontId="51" fillId="2" borderId="5" xfId="0" applyNumberFormat="1" applyFont="1" applyFill="1" applyBorder="1" applyAlignment="1" applyProtection="1">
      <alignment horizontal="centerContinuous"/>
    </xf>
    <xf numFmtId="10" fontId="52" fillId="2" borderId="5" xfId="0" applyNumberFormat="1" applyFont="1" applyFill="1" applyBorder="1" applyAlignment="1" applyProtection="1">
      <alignment horizontal="centerContinuous"/>
    </xf>
    <xf numFmtId="0" fontId="49" fillId="2" borderId="5" xfId="0" applyFont="1" applyFill="1" applyBorder="1" applyAlignment="1" applyProtection="1">
      <alignment horizontal="centerContinuous"/>
    </xf>
    <xf numFmtId="10" fontId="50" fillId="2" borderId="5" xfId="0" applyNumberFormat="1" applyFont="1" applyFill="1" applyBorder="1" applyAlignment="1" applyProtection="1">
      <alignment horizontal="centerContinuous"/>
      <protection locked="0"/>
    </xf>
    <xf numFmtId="0" fontId="24" fillId="4" borderId="35" xfId="0" applyFont="1" applyFill="1" applyBorder="1" applyAlignment="1" applyProtection="1">
      <alignment horizontal="center" textRotation="90"/>
      <protection locked="0"/>
    </xf>
    <xf numFmtId="0" fontId="56" fillId="12" borderId="16" xfId="0" applyFont="1" applyFill="1" applyBorder="1" applyAlignment="1" applyProtection="1"/>
    <xf numFmtId="0" fontId="57" fillId="12" borderId="0" xfId="0" applyFont="1" applyFill="1" applyAlignment="1" applyProtection="1"/>
    <xf numFmtId="0" fontId="58" fillId="12" borderId="0" xfId="0" applyFont="1" applyFill="1" applyBorder="1" applyAlignment="1" applyProtection="1"/>
    <xf numFmtId="0" fontId="30" fillId="5" borderId="35" xfId="0" applyFont="1" applyFill="1" applyBorder="1" applyAlignment="1" applyProtection="1">
      <alignment horizontal="center" textRotation="90"/>
    </xf>
    <xf numFmtId="1" fontId="3" fillId="0" borderId="17" xfId="0" applyNumberFormat="1" applyFont="1" applyFill="1" applyBorder="1" applyProtection="1"/>
    <xf numFmtId="1" fontId="27" fillId="0" borderId="17" xfId="0" applyNumberFormat="1" applyFont="1" applyFill="1" applyBorder="1" applyProtection="1"/>
    <xf numFmtId="14" fontId="25" fillId="6" borderId="67" xfId="0" applyNumberFormat="1" applyFont="1" applyFill="1" applyBorder="1" applyAlignment="1" applyProtection="1">
      <alignment horizontal="center"/>
    </xf>
    <xf numFmtId="0" fontId="24" fillId="4" borderId="68" xfId="0" applyFont="1" applyFill="1" applyBorder="1" applyAlignment="1" applyProtection="1">
      <alignment horizontal="center" textRotation="90"/>
    </xf>
    <xf numFmtId="14" fontId="25" fillId="6" borderId="69" xfId="0" applyNumberFormat="1" applyFont="1" applyFill="1" applyBorder="1" applyAlignment="1" applyProtection="1">
      <alignment horizontal="center"/>
    </xf>
    <xf numFmtId="0" fontId="24" fillId="4" borderId="10" xfId="0" applyFont="1" applyFill="1" applyBorder="1" applyAlignment="1" applyProtection="1">
      <alignment horizontal="center" textRotation="90"/>
    </xf>
    <xf numFmtId="1" fontId="3" fillId="0" borderId="10" xfId="0" applyNumberFormat="1" applyFont="1" applyFill="1" applyBorder="1" applyProtection="1">
      <protection locked="0"/>
    </xf>
    <xf numFmtId="1" fontId="27" fillId="0" borderId="10" xfId="0" applyNumberFormat="1" applyFont="1" applyFill="1" applyBorder="1" applyProtection="1"/>
    <xf numFmtId="0" fontId="29" fillId="0" borderId="10" xfId="0" applyFont="1" applyFill="1" applyBorder="1" applyProtection="1"/>
    <xf numFmtId="166" fontId="31" fillId="6" borderId="67" xfId="0" applyNumberFormat="1" applyFont="1" applyFill="1" applyBorder="1" applyAlignment="1" applyProtection="1">
      <alignment horizontal="center"/>
      <protection locked="0"/>
    </xf>
    <xf numFmtId="166" fontId="31" fillId="6" borderId="69" xfId="0" applyNumberFormat="1" applyFont="1" applyFill="1" applyBorder="1" applyAlignment="1" applyProtection="1">
      <alignment horizontal="center"/>
      <protection locked="0"/>
    </xf>
    <xf numFmtId="1" fontId="30" fillId="0" borderId="70" xfId="0" applyNumberFormat="1" applyFont="1" applyFill="1" applyBorder="1" applyProtection="1"/>
    <xf numFmtId="1" fontId="30" fillId="0" borderId="71" xfId="0" applyNumberFormat="1" applyFont="1" applyFill="1" applyBorder="1" applyProtection="1"/>
    <xf numFmtId="14" fontId="60" fillId="6" borderId="10" xfId="0" applyNumberFormat="1" applyFont="1" applyFill="1" applyBorder="1" applyAlignment="1" applyProtection="1">
      <alignment horizontal="center"/>
    </xf>
    <xf numFmtId="1" fontId="30" fillId="0" borderId="10" xfId="0" applyNumberFormat="1" applyFont="1" applyFill="1" applyBorder="1" applyProtection="1"/>
    <xf numFmtId="2" fontId="2" fillId="0" borderId="10" xfId="0" applyNumberFormat="1" applyFont="1" applyFill="1" applyBorder="1" applyProtection="1">
      <protection locked="0"/>
    </xf>
    <xf numFmtId="49" fontId="16" fillId="2" borderId="5" xfId="0" applyNumberFormat="1" applyFont="1" applyFill="1" applyBorder="1" applyAlignment="1" applyProtection="1">
      <alignment horizontal="centerContinuous"/>
    </xf>
    <xf numFmtId="49" fontId="33" fillId="2" borderId="5" xfId="0" applyNumberFormat="1" applyFont="1" applyFill="1" applyBorder="1" applyAlignment="1" applyProtection="1">
      <alignment horizontal="centerContinuous"/>
    </xf>
    <xf numFmtId="49" fontId="18" fillId="2" borderId="5" xfId="0" applyNumberFormat="1" applyFont="1" applyFill="1" applyBorder="1" applyAlignment="1" applyProtection="1">
      <alignment horizontal="centerContinuous"/>
    </xf>
    <xf numFmtId="49" fontId="19" fillId="2" borderId="5" xfId="0" applyNumberFormat="1" applyFont="1" applyFill="1" applyBorder="1" applyAlignment="1" applyProtection="1">
      <alignment horizontal="centerContinuous"/>
    </xf>
    <xf numFmtId="49" fontId="35" fillId="2" borderId="5" xfId="0" applyNumberFormat="1" applyFont="1" applyFill="1" applyBorder="1" applyAlignment="1" applyProtection="1">
      <alignment horizontal="centerContinuous"/>
    </xf>
    <xf numFmtId="49" fontId="0" fillId="0" borderId="0" xfId="0" applyNumberFormat="1" applyBorder="1" applyProtection="1"/>
    <xf numFmtId="49" fontId="16" fillId="2" borderId="0" xfId="0" applyNumberFormat="1" applyFont="1" applyFill="1" applyBorder="1" applyAlignment="1" applyProtection="1">
      <alignment horizontal="centerContinuous"/>
    </xf>
    <xf numFmtId="49" fontId="9" fillId="2" borderId="0" xfId="0" applyNumberFormat="1" applyFont="1" applyFill="1" applyBorder="1" applyAlignment="1" applyProtection="1">
      <alignment horizontal="centerContinuous"/>
    </xf>
    <xf numFmtId="49" fontId="9" fillId="2" borderId="18" xfId="0" applyNumberFormat="1" applyFont="1" applyFill="1" applyBorder="1" applyAlignment="1" applyProtection="1">
      <alignment horizontal="centerContinuous"/>
    </xf>
    <xf numFmtId="49" fontId="33" fillId="2" borderId="0" xfId="0" applyNumberFormat="1" applyFont="1" applyFill="1" applyBorder="1" applyAlignment="1" applyProtection="1">
      <alignment horizontal="centerContinuous"/>
    </xf>
    <xf numFmtId="49" fontId="33" fillId="2" borderId="18" xfId="0" applyNumberFormat="1" applyFont="1" applyFill="1" applyBorder="1" applyAlignment="1" applyProtection="1">
      <alignment horizontal="centerContinuous"/>
    </xf>
    <xf numFmtId="49" fontId="10" fillId="2" borderId="29" xfId="0" applyNumberFormat="1" applyFont="1" applyFill="1" applyBorder="1" applyProtection="1"/>
    <xf numFmtId="49" fontId="10" fillId="2" borderId="7" xfId="0" applyNumberFormat="1" applyFont="1" applyFill="1" applyBorder="1" applyProtection="1"/>
    <xf numFmtId="49" fontId="2" fillId="2" borderId="7" xfId="0" applyNumberFormat="1" applyFont="1" applyFill="1" applyBorder="1" applyAlignment="1" applyProtection="1"/>
    <xf numFmtId="49" fontId="0" fillId="2" borderId="30" xfId="0" applyNumberFormat="1" applyFill="1" applyBorder="1" applyProtection="1"/>
    <xf numFmtId="49" fontId="32" fillId="2" borderId="29" xfId="0" applyNumberFormat="1" applyFont="1" applyFill="1" applyBorder="1" applyAlignment="1" applyProtection="1">
      <alignment horizontal="centerContinuous"/>
    </xf>
    <xf numFmtId="49" fontId="32" fillId="2" borderId="7" xfId="0" applyNumberFormat="1" applyFont="1" applyFill="1" applyBorder="1" applyAlignment="1" applyProtection="1">
      <alignment horizontal="centerContinuous"/>
    </xf>
    <xf numFmtId="49" fontId="32" fillId="2" borderId="30" xfId="0" applyNumberFormat="1" applyFont="1" applyFill="1" applyBorder="1" applyAlignment="1" applyProtection="1">
      <alignment horizontal="centerContinuous"/>
    </xf>
    <xf numFmtId="49" fontId="2" fillId="3" borderId="0" xfId="0" applyNumberFormat="1" applyFont="1" applyFill="1" applyBorder="1" applyProtection="1"/>
    <xf numFmtId="49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Protection="1"/>
    <xf numFmtId="49" fontId="17" fillId="2" borderId="28" xfId="0" applyNumberFormat="1" applyFont="1" applyFill="1" applyBorder="1" applyAlignment="1" applyProtection="1">
      <alignment horizontal="centerContinuous"/>
    </xf>
    <xf numFmtId="49" fontId="17" fillId="2" borderId="14" xfId="0" applyNumberFormat="1" applyFont="1" applyFill="1" applyBorder="1" applyAlignment="1" applyProtection="1">
      <alignment horizontal="centerContinuous"/>
    </xf>
    <xf numFmtId="49" fontId="5" fillId="2" borderId="14" xfId="0" applyNumberFormat="1" applyFont="1" applyFill="1" applyBorder="1" applyAlignment="1" applyProtection="1">
      <alignment horizontal="centerContinuous"/>
    </xf>
    <xf numFmtId="49" fontId="5" fillId="2" borderId="13" xfId="0" applyNumberFormat="1" applyFont="1" applyFill="1" applyBorder="1" applyAlignment="1" applyProtection="1">
      <alignment horizontal="centerContinuous"/>
    </xf>
    <xf numFmtId="49" fontId="34" fillId="2" borderId="28" xfId="0" applyNumberFormat="1" applyFont="1" applyFill="1" applyBorder="1" applyAlignment="1" applyProtection="1">
      <alignment horizontal="centerContinuous"/>
    </xf>
    <xf numFmtId="49" fontId="34" fillId="2" borderId="14" xfId="0" applyNumberFormat="1" applyFont="1" applyFill="1" applyBorder="1" applyAlignment="1" applyProtection="1">
      <alignment horizontal="centerContinuous"/>
    </xf>
    <xf numFmtId="49" fontId="34" fillId="2" borderId="13" xfId="0" applyNumberFormat="1" applyFont="1" applyFill="1" applyBorder="1" applyAlignment="1" applyProtection="1">
      <alignment horizontal="centerContinuous"/>
    </xf>
    <xf numFmtId="49" fontId="34" fillId="2" borderId="5" xfId="0" applyNumberFormat="1" applyFont="1" applyFill="1" applyBorder="1" applyAlignment="1" applyProtection="1">
      <alignment horizontal="centerContinuous"/>
    </xf>
    <xf numFmtId="49" fontId="34" fillId="2" borderId="0" xfId="0" applyNumberFormat="1" applyFont="1" applyFill="1" applyBorder="1" applyAlignment="1" applyProtection="1">
      <alignment horizontal="centerContinuous"/>
    </xf>
    <xf numFmtId="49" fontId="34" fillId="2" borderId="18" xfId="0" applyNumberFormat="1" applyFont="1" applyFill="1" applyBorder="1" applyAlignment="1" applyProtection="1">
      <alignment horizontal="centerContinuous"/>
    </xf>
    <xf numFmtId="49" fontId="18" fillId="2" borderId="0" xfId="0" applyNumberFormat="1" applyFont="1" applyFill="1" applyBorder="1" applyAlignment="1" applyProtection="1">
      <alignment horizontal="centerContinuous"/>
    </xf>
    <xf numFmtId="49" fontId="11" fillId="2" borderId="0" xfId="0" applyNumberFormat="1" applyFont="1" applyFill="1" applyBorder="1" applyAlignment="1" applyProtection="1">
      <alignment horizontal="centerContinuous"/>
    </xf>
    <xf numFmtId="49" fontId="11" fillId="2" borderId="18" xfId="0" applyNumberFormat="1" applyFont="1" applyFill="1" applyBorder="1" applyAlignment="1" applyProtection="1">
      <alignment horizontal="centerContinuous"/>
    </xf>
    <xf numFmtId="49" fontId="21" fillId="2" borderId="5" xfId="0" applyNumberFormat="1" applyFont="1" applyFill="1" applyBorder="1" applyAlignment="1" applyProtection="1">
      <alignment horizontal="centerContinuous"/>
    </xf>
    <xf numFmtId="49" fontId="21" fillId="2" borderId="0" xfId="0" applyNumberFormat="1" applyFont="1" applyFill="1" applyBorder="1" applyAlignment="1" applyProtection="1">
      <alignment horizontal="centerContinuous" wrapText="1"/>
    </xf>
    <xf numFmtId="49" fontId="21" fillId="2" borderId="0" xfId="0" applyNumberFormat="1" applyFont="1" applyFill="1" applyBorder="1" applyAlignment="1" applyProtection="1">
      <alignment horizontal="centerContinuous"/>
    </xf>
    <xf numFmtId="49" fontId="21" fillId="2" borderId="18" xfId="0" applyNumberFormat="1" applyFont="1" applyFill="1" applyBorder="1" applyAlignment="1" applyProtection="1">
      <alignment horizontal="centerContinuous"/>
    </xf>
    <xf numFmtId="49" fontId="7" fillId="2" borderId="29" xfId="0" applyNumberFormat="1" applyFont="1" applyFill="1" applyBorder="1" applyProtection="1"/>
    <xf numFmtId="49" fontId="7" fillId="2" borderId="7" xfId="0" applyNumberFormat="1" applyFont="1" applyFill="1" applyBorder="1" applyProtection="1"/>
    <xf numFmtId="49" fontId="8" fillId="2" borderId="28" xfId="0" applyNumberFormat="1" applyFont="1" applyFill="1" applyBorder="1" applyAlignment="1" applyProtection="1">
      <alignment horizontal="centerContinuous"/>
    </xf>
    <xf numFmtId="49" fontId="8" fillId="2" borderId="14" xfId="0" applyNumberFormat="1" applyFont="1" applyFill="1" applyBorder="1" applyAlignment="1" applyProtection="1">
      <alignment horizontal="centerContinuous"/>
    </xf>
    <xf numFmtId="49" fontId="35" fillId="2" borderId="0" xfId="0" applyNumberFormat="1" applyFont="1" applyFill="1" applyBorder="1" applyAlignment="1" applyProtection="1">
      <alignment horizontal="centerContinuous"/>
    </xf>
    <xf numFmtId="49" fontId="35" fillId="2" borderId="18" xfId="0" applyNumberFormat="1" applyFont="1" applyFill="1" applyBorder="1" applyAlignment="1" applyProtection="1">
      <alignment horizontal="centerContinuous"/>
    </xf>
    <xf numFmtId="49" fontId="19" fillId="2" borderId="0" xfId="0" applyNumberFormat="1" applyFont="1" applyFill="1" applyBorder="1" applyAlignment="1" applyProtection="1">
      <alignment horizontal="centerContinuous"/>
    </xf>
    <xf numFmtId="49" fontId="34" fillId="2" borderId="29" xfId="0" applyNumberFormat="1" applyFont="1" applyFill="1" applyBorder="1" applyAlignment="1" applyProtection="1">
      <alignment horizontal="centerContinuous"/>
    </xf>
    <xf numFmtId="49" fontId="34" fillId="2" borderId="7" xfId="0" applyNumberFormat="1" applyFont="1" applyFill="1" applyBorder="1" applyAlignment="1" applyProtection="1">
      <alignment horizontal="centerContinuous"/>
    </xf>
    <xf numFmtId="49" fontId="34" fillId="2" borderId="30" xfId="0" applyNumberFormat="1" applyFont="1" applyFill="1" applyBorder="1" applyAlignment="1" applyProtection="1">
      <alignment horizontal="centerContinuous"/>
    </xf>
    <xf numFmtId="2" fontId="62" fillId="2" borderId="65" xfId="3" applyNumberFormat="1" applyFont="1" applyFill="1" applyBorder="1" applyAlignment="1" applyProtection="1">
      <alignment horizontal="centerContinuous" vertical="center"/>
    </xf>
    <xf numFmtId="2" fontId="62" fillId="2" borderId="58" xfId="3" applyNumberFormat="1" applyFont="1" applyFill="1" applyBorder="1" applyAlignment="1" applyProtection="1">
      <alignment horizontal="centerContinuous" vertical="center"/>
    </xf>
    <xf numFmtId="2" fontId="62" fillId="2" borderId="66" xfId="3" applyNumberFormat="1" applyFont="1" applyFill="1" applyBorder="1" applyAlignment="1" applyProtection="1">
      <alignment horizontal="centerContinuous" vertical="center"/>
    </xf>
    <xf numFmtId="2" fontId="17" fillId="2" borderId="65" xfId="3" applyNumberFormat="1" applyFont="1" applyFill="1" applyBorder="1" applyAlignment="1" applyProtection="1">
      <alignment horizontal="centerContinuous" vertical="center"/>
    </xf>
    <xf numFmtId="2" fontId="17" fillId="2" borderId="58" xfId="3" applyNumberFormat="1" applyFont="1" applyFill="1" applyBorder="1" applyAlignment="1" applyProtection="1">
      <alignment horizontal="centerContinuous" vertical="center"/>
    </xf>
    <xf numFmtId="2" fontId="17" fillId="2" borderId="66" xfId="3" applyNumberFormat="1" applyFont="1" applyFill="1" applyBorder="1" applyAlignment="1" applyProtection="1">
      <alignment horizontal="centerContinuous" vertical="center"/>
    </xf>
    <xf numFmtId="2" fontId="8" fillId="2" borderId="65" xfId="3" applyNumberFormat="1" applyFont="1" applyFill="1" applyBorder="1" applyAlignment="1" applyProtection="1">
      <alignment horizontal="centerContinuous" vertical="center"/>
    </xf>
    <xf numFmtId="2" fontId="8" fillId="2" borderId="58" xfId="3" applyNumberFormat="1" applyFont="1" applyFill="1" applyBorder="1" applyAlignment="1" applyProtection="1">
      <alignment horizontal="centerContinuous" vertical="center"/>
    </xf>
    <xf numFmtId="2" fontId="8" fillId="2" borderId="66" xfId="3" applyNumberFormat="1" applyFont="1" applyFill="1" applyBorder="1" applyAlignment="1" applyProtection="1">
      <alignment horizontal="centerContinuous" vertical="center"/>
    </xf>
    <xf numFmtId="2" fontId="32" fillId="2" borderId="5" xfId="3" applyNumberFormat="1" applyFont="1" applyFill="1" applyBorder="1" applyAlignment="1" applyProtection="1">
      <alignment horizontal="centerContinuous" vertical="center"/>
    </xf>
    <xf numFmtId="2" fontId="32" fillId="2" borderId="0" xfId="3" applyNumberFormat="1" applyFont="1" applyFill="1" applyBorder="1" applyAlignment="1" applyProtection="1">
      <alignment horizontal="centerContinuous" vertical="center"/>
    </xf>
    <xf numFmtId="2" fontId="32" fillId="2" borderId="27" xfId="3" applyNumberFormat="1" applyFont="1" applyFill="1" applyBorder="1" applyAlignment="1" applyProtection="1">
      <alignment horizontal="centerContinuous" vertical="center"/>
    </xf>
    <xf numFmtId="2" fontId="5" fillId="2" borderId="65" xfId="3" applyNumberFormat="1" applyFont="1" applyFill="1" applyBorder="1" applyAlignment="1" applyProtection="1">
      <alignment horizontal="centerContinuous"/>
    </xf>
    <xf numFmtId="2" fontId="5" fillId="2" borderId="58" xfId="3" applyNumberFormat="1" applyFont="1" applyFill="1" applyBorder="1" applyAlignment="1" applyProtection="1">
      <alignment horizontal="centerContinuous"/>
    </xf>
    <xf numFmtId="2" fontId="5" fillId="2" borderId="66" xfId="3" applyNumberFormat="1" applyFont="1" applyFill="1" applyBorder="1" applyAlignment="1" applyProtection="1">
      <alignment horizontal="centerContinuous"/>
    </xf>
    <xf numFmtId="2" fontId="63" fillId="2" borderId="5" xfId="3" applyNumberFormat="1" applyFont="1" applyFill="1" applyBorder="1" applyAlignment="1" applyProtection="1">
      <alignment horizontal="centerContinuous" vertical="center"/>
    </xf>
    <xf numFmtId="2" fontId="63" fillId="2" borderId="0" xfId="3" applyNumberFormat="1" applyFont="1" applyFill="1" applyBorder="1" applyAlignment="1" applyProtection="1">
      <alignment horizontal="centerContinuous" vertical="center"/>
    </xf>
    <xf numFmtId="2" fontId="63" fillId="2" borderId="27" xfId="3" applyNumberFormat="1" applyFont="1" applyFill="1" applyBorder="1" applyAlignment="1" applyProtection="1">
      <alignment horizontal="centerContinuous" vertical="center"/>
    </xf>
    <xf numFmtId="0" fontId="68" fillId="10" borderId="5" xfId="0" applyFont="1" applyFill="1" applyBorder="1" applyAlignment="1" applyProtection="1">
      <alignment horizontal="left"/>
    </xf>
    <xf numFmtId="0" fontId="24" fillId="4" borderId="35" xfId="0" applyFont="1" applyFill="1" applyBorder="1" applyAlignment="1" applyProtection="1">
      <alignment horizontal="center" textRotation="90" wrapText="1"/>
      <protection locked="0"/>
    </xf>
    <xf numFmtId="0" fontId="67" fillId="12" borderId="5" xfId="0" applyFont="1" applyFill="1" applyBorder="1" applyAlignment="1" applyProtection="1">
      <alignment horizontal="left"/>
      <protection locked="0"/>
    </xf>
    <xf numFmtId="3" fontId="59" fillId="12" borderId="5" xfId="0" applyNumberFormat="1" applyFont="1" applyFill="1" applyBorder="1" applyAlignment="1" applyProtection="1">
      <alignment horizontal="centerContinuous"/>
      <protection locked="0"/>
    </xf>
    <xf numFmtId="0" fontId="24" fillId="4" borderId="10" xfId="0" applyFont="1" applyFill="1" applyBorder="1" applyAlignment="1" applyProtection="1">
      <alignment horizontal="center" textRotation="90" wrapText="1"/>
    </xf>
    <xf numFmtId="0" fontId="69" fillId="0" borderId="2" xfId="0" applyFont="1" applyFill="1" applyBorder="1" applyProtection="1">
      <protection locked="0"/>
    </xf>
    <xf numFmtId="0" fontId="69" fillId="0" borderId="17" xfId="0" applyFont="1" applyFill="1" applyBorder="1" applyProtection="1">
      <protection locked="0"/>
    </xf>
    <xf numFmtId="0" fontId="69" fillId="0" borderId="3" xfId="0" applyFont="1" applyFill="1" applyBorder="1" applyProtection="1">
      <protection locked="0"/>
    </xf>
    <xf numFmtId="0" fontId="69" fillId="0" borderId="72" xfId="0" applyFont="1" applyFill="1" applyBorder="1" applyProtection="1">
      <protection locked="0"/>
    </xf>
    <xf numFmtId="0" fontId="69" fillId="0" borderId="4" xfId="0" applyFont="1" applyFill="1" applyBorder="1" applyProtection="1">
      <protection locked="0"/>
    </xf>
    <xf numFmtId="0" fontId="69" fillId="0" borderId="55" xfId="0" applyFont="1" applyFill="1" applyBorder="1" applyProtection="1">
      <protection locked="0"/>
    </xf>
    <xf numFmtId="0" fontId="68" fillId="10" borderId="0" xfId="0" applyFont="1" applyFill="1" applyBorder="1" applyAlignment="1" applyProtection="1">
      <alignment horizontal="centerContinuous"/>
    </xf>
    <xf numFmtId="167" fontId="31" fillId="6" borderId="69" xfId="0" applyNumberFormat="1" applyFont="1" applyFill="1" applyBorder="1" applyAlignment="1" applyProtection="1">
      <alignment horizontal="center"/>
      <protection locked="0"/>
    </xf>
    <xf numFmtId="0" fontId="68" fillId="10" borderId="5" xfId="0" applyFont="1" applyFill="1" applyBorder="1" applyAlignment="1" applyProtection="1"/>
    <xf numFmtId="0" fontId="10" fillId="2" borderId="5" xfId="0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"/>
    </xf>
    <xf numFmtId="0" fontId="10" fillId="2" borderId="18" xfId="0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8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6" fillId="2" borderId="18" xfId="0" applyFont="1" applyFill="1" applyBorder="1" applyAlignment="1" applyProtection="1">
      <alignment horizontal="center"/>
    </xf>
    <xf numFmtId="49" fontId="7" fillId="2" borderId="5" xfId="0" applyNumberFormat="1" applyFont="1" applyFill="1" applyBorder="1" applyAlignment="1" applyProtection="1">
      <alignment horizontal="center"/>
    </xf>
    <xf numFmtId="49" fontId="7" fillId="2" borderId="0" xfId="0" applyNumberFormat="1" applyFont="1" applyFill="1" applyBorder="1" applyAlignment="1" applyProtection="1">
      <alignment horizontal="center"/>
    </xf>
    <xf numFmtId="49" fontId="7" fillId="2" borderId="18" xfId="0" applyNumberFormat="1" applyFont="1" applyFill="1" applyBorder="1" applyAlignment="1" applyProtection="1">
      <alignment horizontal="center"/>
    </xf>
    <xf numFmtId="49" fontId="6" fillId="2" borderId="5" xfId="0" applyNumberFormat="1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center"/>
    </xf>
    <xf numFmtId="49" fontId="6" fillId="2" borderId="18" xfId="0" applyNumberFormat="1" applyFont="1" applyFill="1" applyBorder="1" applyAlignment="1" applyProtection="1">
      <alignment horizontal="center"/>
    </xf>
  </cellXfs>
  <cellStyles count="4">
    <cellStyle name="Dziesiętny" xfId="1" builtinId="3"/>
    <cellStyle name="Normalny" xfId="0" builtinId="0"/>
    <cellStyle name="Procentowy" xfId="2" builtinId="5"/>
    <cellStyle name="Walutowy" xfId="3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7060036889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3021793978989"/>
          <c:y val="0.26162790697674421"/>
          <c:w val="0.6641571149028106"/>
          <c:h val="0.6395348837209302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328-452D-A651-ED3DF1CCDA2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Styczen!$AS$19:$AS$22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Styczen!$AT$19:$AT$22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8-452D-A651-ED3DF1CC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74232"/>
        <c:axId val="1"/>
      </c:barChart>
      <c:catAx>
        <c:axId val="4868742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687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8420014375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92788139463227"/>
          <c:y val="0.15656604266799506"/>
          <c:w val="0.67771134173756187"/>
          <c:h val="0.7146482270168161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Maj!$AU$6:$AU$19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Maj!$AV$6:$AV$19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F-4A1B-AE2B-DC0036B1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08144"/>
        <c:axId val="1"/>
      </c:barChart>
      <c:catAx>
        <c:axId val="3973081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08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8648036643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6376886257037641"/>
          <c:w val="0.69578364418389682"/>
          <c:h val="0.64348008231454457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878-48FA-835A-A06652027D6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Czerwiec!$AR$19:$AR$22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Czerwiec!$AS$19:$AS$22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8-48FA-835A-A0665202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08472"/>
        <c:axId val="1"/>
      </c:barChart>
      <c:catAx>
        <c:axId val="3973084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08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5732077608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909130142070466"/>
          <c:w val="0.67620531653370064"/>
          <c:h val="0.709597709511397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Czerwiec!$AT$6:$AT$19</c:f>
              <c:strCache>
                <c:ptCount val="14"/>
                <c:pt idx="0">
                  <c:v>Inne wady</c:v>
                </c:pt>
                <c:pt idx="1">
                  <c:v>Odrzucone przez robota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Czerwiec!$AU$6:$AU$19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6-4802-B0F6-6C6534AF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10112"/>
        <c:axId val="1"/>
      </c:barChart>
      <c:catAx>
        <c:axId val="3973101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10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6666742149972117"/>
          <c:w val="0.69126556857231314"/>
          <c:h val="0.640581523385199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43-44D2-A0AC-9895300EE33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Lipiec!$AS$19:$AS$22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Lipiec!$AT$19:$AT$22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3-44D2-A0AC-9895300E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578912"/>
        <c:axId val="1"/>
      </c:barChart>
      <c:catAx>
        <c:axId val="3965789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6578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414181892612384"/>
          <c:w val="0.67620531653370064"/>
          <c:h val="0.7070724507586874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Lipiec!$AU$6:$AU$19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Lipiec!$AV$6:$AV$19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D-4C9C-BDF7-F71F83C7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13392"/>
        <c:axId val="1"/>
      </c:barChart>
      <c:catAx>
        <c:axId val="39731339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13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5718146618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1739191970085966"/>
          <c:w val="0.69879569459161939"/>
          <c:h val="0.692755584113406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44-4696-ADA1-4B03741496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Sierpien!$AS$19:$AS$22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Sierpien!$AT$19:$AT$22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4-4696-ADA1-4B037414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245384"/>
        <c:axId val="1"/>
      </c:barChart>
      <c:catAx>
        <c:axId val="4892453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245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5986850655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656604266799506"/>
          <c:w val="0.67319326612597807"/>
          <c:h val="0.71212296826410659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Sierpien!$AU$6:$AU$19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Sierpien!$AV$6:$AV$19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7-441F-9833-2E16D91C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247352"/>
        <c:axId val="1"/>
      </c:barChart>
      <c:catAx>
        <c:axId val="4892473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247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0000056612479089"/>
          <c:w val="0.70180774499934184"/>
          <c:h val="0.7101469376894749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B0-4B91-9266-B1C75FBE04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Wrzesien!$AS$19:$AS$22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Wrzesien!$AT$19:$AT$22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0-4B91-9266-B1C75FBE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10400"/>
        <c:axId val="1"/>
      </c:barChart>
      <c:catAx>
        <c:axId val="4901104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90110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151552516257585"/>
          <c:w val="0.67319326612597807"/>
          <c:h val="0.7171734857695257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Wrzesien!$AU$6:$AU$19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Wrzesien!$AV$6:$AV$19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4E8-AB03-A406FBD8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10728"/>
        <c:axId val="1"/>
      </c:barChart>
      <c:catAx>
        <c:axId val="4901107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90110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1971020071954461"/>
          <c:w val="0.70331377020320307"/>
          <c:h val="0.7130454966188196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079-4AF4-AD16-DA847C8BAA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Pazdziernik!$AS$19:$AS$22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Pazdziernik!$AT$19:$AT$22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9-4AF4-AD16-DA847C8B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2568"/>
        <c:axId val="1"/>
      </c:barChart>
      <c:catAx>
        <c:axId val="4898625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2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29750689223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90378057918728"/>
          <c:y val="0.14646500765715667"/>
          <c:w val="0.68825351816459057"/>
          <c:h val="0.7323250382857833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Styczen!$AU$6:$AU$19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Styczen!$AV$6:$AV$19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5-4B4D-B11B-0AA62630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74560"/>
        <c:axId val="1"/>
      </c:barChart>
      <c:catAx>
        <c:axId val="4868745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687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161656017341425"/>
          <c:w val="0.67319326612597807"/>
          <c:h val="0.7070724507586874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Pazdziernik!$AU$6:$AU$19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Pazdziernik!$AV$6:$AV$19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7-4735-864E-8122902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7160"/>
        <c:axId val="1"/>
      </c:barChart>
      <c:catAx>
        <c:axId val="4898671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7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1971020071954461"/>
          <c:w val="0.70632582061092564"/>
          <c:h val="0.7130454966188196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FA-4B01-BD06-02D1EA275EC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Listopad!$AS$19:$AS$22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Listopad!$AT$19:$AT$22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A-4B01-BD06-02D1EA27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8800"/>
        <c:axId val="1"/>
      </c:barChart>
      <c:catAx>
        <c:axId val="4898688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8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656604266799506"/>
          <c:w val="0.67319326612597807"/>
          <c:h val="0.71212296826410659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Listopad!$AU$6:$AU$19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Listopad!$AV$6:$AV$19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4-4AF8-A175-F65A5442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1256"/>
        <c:axId val="1"/>
      </c:barChart>
      <c:catAx>
        <c:axId val="48986125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1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17681209469003253"/>
          <c:w val="0.71084389622250932"/>
          <c:h val="0.7333354091242332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9D9-4278-AA7D-F0BB55F9424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Grudzien!$AS$19:$AS$22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Grudzien!$AT$19:$AT$22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9-4278-AA7D-F0BB55F9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513400"/>
        <c:axId val="1"/>
      </c:barChart>
      <c:catAx>
        <c:axId val="4865134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6513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161656017341425"/>
          <c:w val="0.67319326612597807"/>
          <c:h val="0.7070724507586874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Grudzien!$AU$6:$AU$19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Grudzien!$AV$6:$AV$19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A-4D46-8C4E-ED7E23B6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66864"/>
        <c:axId val="1"/>
      </c:barChart>
      <c:catAx>
        <c:axId val="48936686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366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5356200527704484"/>
          <c:y val="3.4682080924855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7572559366754"/>
          <c:y val="0.26011597401662701"/>
          <c:w val="0.73482849604221634"/>
          <c:h val="0.6502899350415675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2CE-48C1-9718-0CEB4A19EA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'Quart.-u.Jahresauswertung'!$AS$19:$AS$22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'Quart.-u.Jahresauswertung'!$AT$19:$AT$22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E-48C1-9718-0CEB4A19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97240"/>
        <c:axId val="1"/>
      </c:barChart>
      <c:catAx>
        <c:axId val="4873972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397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9021219569776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67222593241816"/>
          <c:y val="0.18686914770051022"/>
          <c:w val="0.70238185968225508"/>
          <c:h val="0.72474926202765455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'Quart.-u.Jahresauswertung'!$AU$6:$AU$19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Odrzucone przez robota</c:v>
                </c:pt>
                <c:pt idx="3">
                  <c:v>Rysy</c:v>
                </c:pt>
                <c:pt idx="4">
                  <c:v>Mechaniczne</c:v>
                </c:pt>
                <c:pt idx="5">
                  <c:v>Transportowe</c:v>
                </c:pt>
                <c:pt idx="6">
                  <c:v>Zdeformowane</c:v>
                </c:pt>
                <c:pt idx="7">
                  <c:v>Smugi</c:v>
                </c:pt>
                <c:pt idx="8">
                  <c:v>Zanieczyszczenia olejowe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'Quart.-u.Jahresauswertung'!$AV$6:$AV$19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A-4C3D-BE32-1A7A0E89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12696"/>
        <c:axId val="1"/>
      </c:barChart>
      <c:catAx>
        <c:axId val="4901126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90112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413278529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6666742149972117"/>
          <c:w val="0.67018121571825562"/>
          <c:h val="0.63768296445585504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21D-4984-BF52-ED207C765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Luty!$AS$19:$AS$22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Luty!$AT$19:$AT$22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D-4984-BF52-ED207C76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68176"/>
        <c:axId val="1"/>
      </c:barChart>
      <c:catAx>
        <c:axId val="4893681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368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1364004027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151552516257585"/>
          <c:w val="0.67469929132983941"/>
          <c:h val="0.7171734857695257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Luty!$AU$6:$AU$19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Luty!$AV$6:$AV$19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C-4C84-BF69-340F25A0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99536"/>
        <c:axId val="1"/>
      </c:barChart>
      <c:catAx>
        <c:axId val="48739953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399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55073185782342"/>
          <c:w val="0.67771134173756187"/>
          <c:h val="0.65217575910257897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36-41F2-AF0B-80FA69EE924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Marzec!$AS$19:$AS$22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Marzec!$AT$19:$AT$22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6-41F2-AF0B-80FA69E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57760"/>
        <c:axId val="1"/>
      </c:barChart>
      <c:catAx>
        <c:axId val="4859577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5957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5151552516257585"/>
          <c:w val="0.67319326612597807"/>
          <c:h val="0.71717348576952578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Marzec!$AU$6:$AU$19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Marzec!$AV$6:$AV$19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6E6-A354-ACA2C242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68472"/>
        <c:axId val="1"/>
      </c:barChart>
      <c:catAx>
        <c:axId val="4898684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9868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0941643219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2419273592864"/>
          <c:y val="0.25797174471168682"/>
          <c:w val="0.6792173669414231"/>
          <c:h val="0.6492772001732342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F1D-4E1B-9E28-9CBD107711A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Kwiecien!$AS$19:$AS$22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Kwiecien!$AT$19:$AT$22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D-4E1B-9E28-9CBD1077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904800"/>
        <c:axId val="1"/>
      </c:barChart>
      <c:catAx>
        <c:axId val="4879048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904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AUSFALLURSACHEN</a:t>
            </a:r>
          </a:p>
        </c:rich>
      </c:tx>
      <c:layout>
        <c:manualLayout>
          <c:xMode val="edge"/>
          <c:yMode val="edge"/>
          <c:x val="0.37500030362528591"/>
          <c:y val="3.282828282828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390659849353"/>
          <c:y val="0.16414181892612384"/>
          <c:w val="0.67319326612597807"/>
          <c:h val="0.70454719200597771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Kwiecien!$AU$6:$AU$19</c:f>
              <c:strCache>
                <c:ptCount val="14"/>
                <c:pt idx="0">
                  <c:v>Nacharbeit QWP</c:v>
                </c:pt>
                <c:pt idx="1">
                  <c:v>Inne wady</c:v>
                </c:pt>
                <c:pt idx="2">
                  <c:v>Srebrzenia</c:v>
                </c:pt>
                <c:pt idx="3">
                  <c:v>Nadlane</c:v>
                </c:pt>
                <c:pt idx="4">
                  <c:v>Rysy</c:v>
                </c:pt>
                <c:pt idx="5">
                  <c:v>Mechaniczne</c:v>
                </c:pt>
                <c:pt idx="6">
                  <c:v>Transportowe</c:v>
                </c:pt>
                <c:pt idx="7">
                  <c:v>Zdeformowane</c:v>
                </c:pt>
                <c:pt idx="8">
                  <c:v>Smugi</c:v>
                </c:pt>
                <c:pt idx="9">
                  <c:v>Zanieczyszczone</c:v>
                </c:pt>
                <c:pt idx="10">
                  <c:v>Przypalone</c:v>
                </c:pt>
                <c:pt idx="11">
                  <c:v>Niedotryski</c:v>
                </c:pt>
                <c:pt idx="12">
                  <c:v>Rozruchowe</c:v>
                </c:pt>
                <c:pt idx="13">
                  <c:v>Verwurf, ges</c:v>
                </c:pt>
              </c:strCache>
            </c:strRef>
          </c:cat>
          <c:val>
            <c:numRef>
              <c:f>Kwiecien!$AV$6:$AV$19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4-4115-B3C7-5F024364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902504"/>
        <c:axId val="1"/>
      </c:barChart>
      <c:catAx>
        <c:axId val="48790250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7902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GESAMTAUSFALLSTATISTIK</a:t>
            </a:r>
          </a:p>
        </c:rich>
      </c:tx>
      <c:layout>
        <c:manualLayout>
          <c:xMode val="edge"/>
          <c:yMode val="edge"/>
          <c:x val="0.33283166992660951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1816753206738"/>
          <c:y val="0.23478327327692844"/>
          <c:w val="0.69578364418389682"/>
          <c:h val="0.6724656716079925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6D1-4516-9A12-74A2B333195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Maj!$AS$19:$AS$22</c:f>
              <c:strCache>
                <c:ptCount val="4"/>
                <c:pt idx="0">
                  <c:v>zur Nacharbeit</c:v>
                </c:pt>
                <c:pt idx="1">
                  <c:v>Verwurf, ges</c:v>
                </c:pt>
                <c:pt idx="2">
                  <c:v>Gutmenge</c:v>
                </c:pt>
                <c:pt idx="3">
                  <c:v>Produktion</c:v>
                </c:pt>
              </c:strCache>
            </c:strRef>
          </c:cat>
          <c:val>
            <c:numRef>
              <c:f>Maj!$AT$19:$AT$22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1-4516-9A12-74A2B333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12408"/>
        <c:axId val="1"/>
      </c:barChart>
      <c:catAx>
        <c:axId val="39731240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397312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>
      <c:oddHeader>&amp;A</c:oddHeader>
      <c:oddFooter>Seite &amp;P</c:oddFooter>
    </c:headerFooter>
    <c:pageMargins b="1" l="0.75" r="0.75" t="1" header="0.51181102300000003" footer="0.5118110230000000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19050</xdr:rowOff>
    </xdr:from>
    <xdr:to>
      <xdr:col>22</xdr:col>
      <xdr:colOff>0</xdr:colOff>
      <xdr:row>63</xdr:row>
      <xdr:rowOff>0</xdr:rowOff>
    </xdr:to>
    <xdr:graphicFrame macro="">
      <xdr:nvGraphicFramePr>
        <xdr:cNvPr id="1139" name="Chart 2">
          <a:extLst>
            <a:ext uri="{FF2B5EF4-FFF2-40B4-BE49-F238E27FC236}">
              <a16:creationId xmlns:a16="http://schemas.microsoft.com/office/drawing/2014/main" id="{DB6562A9-3739-C101-0DC3-2A2C9E1D0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140" name="Chart 3">
          <a:extLst>
            <a:ext uri="{FF2B5EF4-FFF2-40B4-BE49-F238E27FC236}">
              <a16:creationId xmlns:a16="http://schemas.microsoft.com/office/drawing/2014/main" id="{CCBFBEC2-C28A-AE52-8616-69A2557B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10355" name="Chart 2">
          <a:extLst>
            <a:ext uri="{FF2B5EF4-FFF2-40B4-BE49-F238E27FC236}">
              <a16:creationId xmlns:a16="http://schemas.microsoft.com/office/drawing/2014/main" id="{B4F04348-C837-DF3C-F3A8-0842B5F6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0356" name="Chart 3">
          <a:extLst>
            <a:ext uri="{FF2B5EF4-FFF2-40B4-BE49-F238E27FC236}">
              <a16:creationId xmlns:a16="http://schemas.microsoft.com/office/drawing/2014/main" id="{639F38EE-6A69-46A7-F1D9-EAEBECC5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11378" name="Chart 2">
          <a:extLst>
            <a:ext uri="{FF2B5EF4-FFF2-40B4-BE49-F238E27FC236}">
              <a16:creationId xmlns:a16="http://schemas.microsoft.com/office/drawing/2014/main" id="{C16A1787-14AD-302B-6020-9B1FDFD2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1379" name="Chart 3">
          <a:extLst>
            <a:ext uri="{FF2B5EF4-FFF2-40B4-BE49-F238E27FC236}">
              <a16:creationId xmlns:a16="http://schemas.microsoft.com/office/drawing/2014/main" id="{7CC5EDC9-6A82-9B61-0A21-E42AC6FF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12403" name="Chart 2">
          <a:extLst>
            <a:ext uri="{FF2B5EF4-FFF2-40B4-BE49-F238E27FC236}">
              <a16:creationId xmlns:a16="http://schemas.microsoft.com/office/drawing/2014/main" id="{8000C926-953A-BAA5-3388-379AAB955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12404" name="Chart 3">
          <a:extLst>
            <a:ext uri="{FF2B5EF4-FFF2-40B4-BE49-F238E27FC236}">
              <a16:creationId xmlns:a16="http://schemas.microsoft.com/office/drawing/2014/main" id="{D8C386DE-D6DB-CA7D-189D-052FF785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37</xdr:row>
      <xdr:rowOff>9525</xdr:rowOff>
    </xdr:from>
    <xdr:to>
      <xdr:col>22</xdr:col>
      <xdr:colOff>0</xdr:colOff>
      <xdr:row>55</xdr:row>
      <xdr:rowOff>9525</xdr:rowOff>
    </xdr:to>
    <xdr:graphicFrame macro="">
      <xdr:nvGraphicFramePr>
        <xdr:cNvPr id="13427" name="Chart 2">
          <a:extLst>
            <a:ext uri="{FF2B5EF4-FFF2-40B4-BE49-F238E27FC236}">
              <a16:creationId xmlns:a16="http://schemas.microsoft.com/office/drawing/2014/main" id="{D9395490-2422-9425-DCA5-0D12CD40A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57</xdr:row>
      <xdr:rowOff>0</xdr:rowOff>
    </xdr:from>
    <xdr:to>
      <xdr:col>21</xdr:col>
      <xdr:colOff>390525</xdr:colOff>
      <xdr:row>77</xdr:row>
      <xdr:rowOff>0</xdr:rowOff>
    </xdr:to>
    <xdr:graphicFrame macro="">
      <xdr:nvGraphicFramePr>
        <xdr:cNvPr id="13428" name="Chart 4">
          <a:extLst>
            <a:ext uri="{FF2B5EF4-FFF2-40B4-BE49-F238E27FC236}">
              <a16:creationId xmlns:a16="http://schemas.microsoft.com/office/drawing/2014/main" id="{DB28AD38-8AC5-9622-F17A-DCEE05FC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2163" name="Chart 2">
          <a:extLst>
            <a:ext uri="{FF2B5EF4-FFF2-40B4-BE49-F238E27FC236}">
              <a16:creationId xmlns:a16="http://schemas.microsoft.com/office/drawing/2014/main" id="{8F440EA0-0929-9EEE-A6EB-153CD5B52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2164" name="Chart 3">
          <a:extLst>
            <a:ext uri="{FF2B5EF4-FFF2-40B4-BE49-F238E27FC236}">
              <a16:creationId xmlns:a16="http://schemas.microsoft.com/office/drawing/2014/main" id="{BDF737AE-5F10-3F6F-C721-4A1109A1B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3186" name="Chart 2">
          <a:extLst>
            <a:ext uri="{FF2B5EF4-FFF2-40B4-BE49-F238E27FC236}">
              <a16:creationId xmlns:a16="http://schemas.microsoft.com/office/drawing/2014/main" id="{E094F5E0-6D18-CF22-AA36-66E20CA02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3187" name="Chart 3">
          <a:extLst>
            <a:ext uri="{FF2B5EF4-FFF2-40B4-BE49-F238E27FC236}">
              <a16:creationId xmlns:a16="http://schemas.microsoft.com/office/drawing/2014/main" id="{8D975FCD-886D-7D83-7AA0-9041FE77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4211" name="Chart 2">
          <a:extLst>
            <a:ext uri="{FF2B5EF4-FFF2-40B4-BE49-F238E27FC236}">
              <a16:creationId xmlns:a16="http://schemas.microsoft.com/office/drawing/2014/main" id="{114B6D5D-E3F6-845D-996D-795B48244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4212" name="Chart 3">
          <a:extLst>
            <a:ext uri="{FF2B5EF4-FFF2-40B4-BE49-F238E27FC236}">
              <a16:creationId xmlns:a16="http://schemas.microsoft.com/office/drawing/2014/main" id="{33335B55-7718-21F6-7AA5-3AC1ED9CB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5245" name="Chart 2">
          <a:extLst>
            <a:ext uri="{FF2B5EF4-FFF2-40B4-BE49-F238E27FC236}">
              <a16:creationId xmlns:a16="http://schemas.microsoft.com/office/drawing/2014/main" id="{87B513C2-A327-8FDC-66C2-8553627ED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5246" name="Chart 3">
          <a:extLst>
            <a:ext uri="{FF2B5EF4-FFF2-40B4-BE49-F238E27FC236}">
              <a16:creationId xmlns:a16="http://schemas.microsoft.com/office/drawing/2014/main" id="{13A9C1DB-DDAB-7408-C511-75B3154C1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21</xdr:col>
      <xdr:colOff>0</xdr:colOff>
      <xdr:row>63</xdr:row>
      <xdr:rowOff>0</xdr:rowOff>
    </xdr:to>
    <xdr:graphicFrame macro="">
      <xdr:nvGraphicFramePr>
        <xdr:cNvPr id="6259" name="Chart 2">
          <a:extLst>
            <a:ext uri="{FF2B5EF4-FFF2-40B4-BE49-F238E27FC236}">
              <a16:creationId xmlns:a16="http://schemas.microsoft.com/office/drawing/2014/main" id="{FAF90879-796F-A42F-BCB6-67327AD5F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21</xdr:col>
      <xdr:colOff>0</xdr:colOff>
      <xdr:row>84</xdr:row>
      <xdr:rowOff>0</xdr:rowOff>
    </xdr:to>
    <xdr:graphicFrame macro="">
      <xdr:nvGraphicFramePr>
        <xdr:cNvPr id="6260" name="Chart 3">
          <a:extLst>
            <a:ext uri="{FF2B5EF4-FFF2-40B4-BE49-F238E27FC236}">
              <a16:creationId xmlns:a16="http://schemas.microsoft.com/office/drawing/2014/main" id="{70964711-7DF7-6163-88AD-9987CC68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7282" name="Chart 2">
          <a:extLst>
            <a:ext uri="{FF2B5EF4-FFF2-40B4-BE49-F238E27FC236}">
              <a16:creationId xmlns:a16="http://schemas.microsoft.com/office/drawing/2014/main" id="{82F50E0B-B44F-5CA0-9CC4-DAD614AC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7283" name="Chart 3">
          <a:extLst>
            <a:ext uri="{FF2B5EF4-FFF2-40B4-BE49-F238E27FC236}">
              <a16:creationId xmlns:a16="http://schemas.microsoft.com/office/drawing/2014/main" id="{9E1228D6-DCDC-A973-5A8E-AB3231152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8307" name="Chart 2">
          <a:extLst>
            <a:ext uri="{FF2B5EF4-FFF2-40B4-BE49-F238E27FC236}">
              <a16:creationId xmlns:a16="http://schemas.microsoft.com/office/drawing/2014/main" id="{6614013B-D3C9-0DEC-053B-1D2FC151F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8308" name="Chart 3">
          <a:extLst>
            <a:ext uri="{FF2B5EF4-FFF2-40B4-BE49-F238E27FC236}">
              <a16:creationId xmlns:a16="http://schemas.microsoft.com/office/drawing/2014/main" id="{835C7334-93FB-63E3-E192-6C6FF67D1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9525</xdr:rowOff>
    </xdr:from>
    <xdr:to>
      <xdr:col>22</xdr:col>
      <xdr:colOff>0</xdr:colOff>
      <xdr:row>63</xdr:row>
      <xdr:rowOff>0</xdr:rowOff>
    </xdr:to>
    <xdr:graphicFrame macro="">
      <xdr:nvGraphicFramePr>
        <xdr:cNvPr id="9331" name="Chart 2">
          <a:extLst>
            <a:ext uri="{FF2B5EF4-FFF2-40B4-BE49-F238E27FC236}">
              <a16:creationId xmlns:a16="http://schemas.microsoft.com/office/drawing/2014/main" id="{A026E3E5-7674-853E-6C89-63B6E85A6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64</xdr:row>
      <xdr:rowOff>0</xdr:rowOff>
    </xdr:from>
    <xdr:to>
      <xdr:col>22</xdr:col>
      <xdr:colOff>0</xdr:colOff>
      <xdr:row>84</xdr:row>
      <xdr:rowOff>0</xdr:rowOff>
    </xdr:to>
    <xdr:graphicFrame macro="">
      <xdr:nvGraphicFramePr>
        <xdr:cNvPr id="9332" name="Chart 3">
          <a:extLst>
            <a:ext uri="{FF2B5EF4-FFF2-40B4-BE49-F238E27FC236}">
              <a16:creationId xmlns:a16="http://schemas.microsoft.com/office/drawing/2014/main" id="{766E8620-1292-D297-F775-1C4FB9D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28"/>
  <sheetViews>
    <sheetView tabSelected="1"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O3" sqref="O3"/>
    </sheetView>
  </sheetViews>
  <sheetFormatPr defaultColWidth="8.7109375" defaultRowHeight="12.75"/>
  <cols>
    <col min="1" max="1" width="10" style="83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3" t="s">
        <v>0</v>
      </c>
      <c r="P1" s="224"/>
      <c r="Q1" s="224"/>
      <c r="R1" s="224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5" t="s">
        <v>1</v>
      </c>
      <c r="AE1" s="222"/>
      <c r="AF1" s="222"/>
      <c r="AG1" s="222"/>
      <c r="AH1" s="222"/>
      <c r="AI1" s="222"/>
      <c r="AJ1" s="222"/>
      <c r="AK1" s="222"/>
      <c r="AL1" s="226"/>
      <c r="AM1" s="14"/>
      <c r="AN1" s="15"/>
      <c r="AR1" s="17"/>
    </row>
    <row r="2" spans="1:63" s="10" customFormat="1" ht="20.25">
      <c r="A2" s="321" t="s">
        <v>2</v>
      </c>
      <c r="B2" s="322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409" t="s">
        <v>89</v>
      </c>
      <c r="P2" s="229"/>
      <c r="Q2" s="229"/>
      <c r="R2" s="229"/>
      <c r="S2" s="227"/>
      <c r="T2" s="229"/>
      <c r="U2" s="229"/>
      <c r="V2" s="229"/>
      <c r="W2" s="229"/>
      <c r="X2" s="229"/>
      <c r="Y2" s="229"/>
      <c r="Z2" s="229"/>
      <c r="AA2" s="229"/>
      <c r="AB2" s="228"/>
      <c r="AC2" s="228"/>
      <c r="AD2" s="410"/>
      <c r="AE2" s="230"/>
      <c r="AF2" s="231"/>
      <c r="AG2" s="230"/>
      <c r="AH2" s="230"/>
      <c r="AI2" s="230"/>
      <c r="AJ2" s="230"/>
      <c r="AK2" s="230"/>
      <c r="AL2" s="232"/>
      <c r="AM2" s="13"/>
      <c r="AN2" s="15"/>
      <c r="AR2" s="18"/>
    </row>
    <row r="3" spans="1:63" ht="18.75" customHeight="1">
      <c r="A3" s="233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5" t="s">
        <v>94</v>
      </c>
      <c r="P3" s="236"/>
      <c r="Q3" s="236"/>
      <c r="R3" s="236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5"/>
      <c r="AE3" s="234"/>
      <c r="AF3" s="234"/>
      <c r="AG3" s="234"/>
      <c r="AH3" s="234"/>
      <c r="AI3" s="234"/>
      <c r="AJ3" s="234"/>
      <c r="AK3" s="234"/>
      <c r="AL3" s="237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100" t="s">
        <v>5</v>
      </c>
      <c r="B5" s="411" t="s">
        <v>72</v>
      </c>
      <c r="C5" s="411" t="s">
        <v>93</v>
      </c>
      <c r="D5" s="330" t="s">
        <v>73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G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ref="AH5" si="1">P5</f>
        <v>Srebrzenia</v>
      </c>
      <c r="AI5" s="90" t="str">
        <f t="shared" ref="AI5" si="2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44927</v>
      </c>
      <c r="B6" s="331">
        <v>0</v>
      </c>
      <c r="C6" s="332">
        <f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44928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44929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44930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44931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44932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44933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44934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44935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44936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44937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44938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44939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44940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44941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44942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44943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44944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>
      <c r="A24" s="419">
        <v>44945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>
      <c r="A25" s="419">
        <v>44946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64</v>
      </c>
    </row>
    <row r="26" spans="1:48">
      <c r="A26" s="419">
        <v>44947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340"/>
      <c r="AS26" s="25">
        <f>AR26/100</f>
        <v>0</v>
      </c>
    </row>
    <row r="27" spans="1:48">
      <c r="A27" s="419">
        <v>44948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>
      <c r="A28" s="419">
        <v>44949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>
      <c r="A29" s="419">
        <v>44950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>
      <c r="A30" s="419">
        <v>44951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>
      <c r="A31" s="419">
        <v>44952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>
      <c r="A32" s="419">
        <v>44953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>
      <c r="A33" s="419">
        <v>44954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>
      <c r="A34" s="419">
        <v>44955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>
      <c r="A35" s="419">
        <v>44956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>
      <c r="A36" s="419">
        <v>44957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56"/>
      <c r="Z50" s="56"/>
      <c r="AA50" s="57"/>
      <c r="AB50" s="57"/>
      <c r="AC50" s="58"/>
      <c r="AD50" s="21"/>
      <c r="AE50" s="342">
        <f>W38*22.5</f>
        <v>0</v>
      </c>
      <c r="AF50" s="111"/>
      <c r="AG50" s="111"/>
      <c r="AH50" s="111"/>
      <c r="AI50" s="111"/>
      <c r="AJ50" s="112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59"/>
      <c r="Y51" s="60"/>
      <c r="Z51" s="60"/>
      <c r="AA51" s="60"/>
      <c r="AB51" s="61"/>
      <c r="AC51" s="62"/>
      <c r="AD51" s="21"/>
      <c r="AE51" s="113"/>
      <c r="AF51" s="114"/>
      <c r="AG51" s="114"/>
      <c r="AH51" s="114"/>
      <c r="AI51" s="114"/>
      <c r="AJ51" s="115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63"/>
      <c r="Y52" s="63"/>
      <c r="Z52" s="63"/>
      <c r="AA52" s="63"/>
      <c r="AB52" s="50"/>
      <c r="AC52" s="49"/>
      <c r="AD52" s="49"/>
      <c r="AE52" s="49"/>
      <c r="AF52" s="49"/>
      <c r="AG52" s="49"/>
      <c r="AH52" s="49"/>
      <c r="AI52" s="49"/>
      <c r="AJ52" s="49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64" t="s">
        <v>28</v>
      </c>
      <c r="Y53" s="65"/>
      <c r="Z53" s="65"/>
      <c r="AA53" s="65"/>
      <c r="AB53" s="54"/>
      <c r="AC53" s="55"/>
      <c r="AD53" s="21"/>
      <c r="AE53" s="116" t="s">
        <v>29</v>
      </c>
      <c r="AF53" s="117"/>
      <c r="AG53" s="117"/>
      <c r="AH53" s="117"/>
      <c r="AI53" s="117"/>
      <c r="AJ53" s="11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24" t="s">
        <v>66</v>
      </c>
      <c r="Y54" s="425"/>
      <c r="Z54" s="425"/>
      <c r="AA54" s="425"/>
      <c r="AB54" s="425"/>
      <c r="AC54" s="426"/>
      <c r="AD54" s="21"/>
      <c r="AE54" s="119" t="s">
        <v>30</v>
      </c>
      <c r="AF54" s="120"/>
      <c r="AG54" s="120"/>
      <c r="AH54" s="120"/>
      <c r="AI54" s="120"/>
      <c r="AJ54" s="12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66"/>
      <c r="Z55" s="66"/>
      <c r="AA55" s="66"/>
      <c r="AB55" s="67"/>
      <c r="AC55" s="68"/>
      <c r="AD55" s="21"/>
      <c r="AE55" s="127" t="s">
        <v>31</v>
      </c>
      <c r="AF55" s="128"/>
      <c r="AG55" s="128"/>
      <c r="AH55" s="128"/>
      <c r="AI55" s="129"/>
      <c r="AJ55" s="130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69"/>
      <c r="Y56" s="70"/>
      <c r="Z56" s="70"/>
      <c r="AA56" s="70"/>
      <c r="AB56" s="61"/>
      <c r="AC56" s="62"/>
      <c r="AD56" s="21"/>
      <c r="AE56" s="127" t="s">
        <v>32</v>
      </c>
      <c r="AF56" s="129"/>
      <c r="AG56" s="129"/>
      <c r="AH56" s="129"/>
      <c r="AI56" s="129"/>
      <c r="AJ56" s="130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49"/>
      <c r="Y57" s="49"/>
      <c r="Z57" s="49"/>
      <c r="AA57" s="49"/>
      <c r="AB57" s="50"/>
      <c r="AC57" s="21"/>
      <c r="AD57" s="21"/>
      <c r="AE57" s="127" t="s">
        <v>33</v>
      </c>
      <c r="AF57" s="129"/>
      <c r="AG57" s="129"/>
      <c r="AH57" s="129"/>
      <c r="AI57" s="129"/>
      <c r="AJ57" s="130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71" t="s">
        <v>34</v>
      </c>
      <c r="Y58" s="72"/>
      <c r="Z58" s="72"/>
      <c r="AA58" s="72"/>
      <c r="AB58" s="54"/>
      <c r="AC58" s="55"/>
      <c r="AD58" s="21"/>
      <c r="AE58" s="119" t="s">
        <v>66</v>
      </c>
      <c r="AF58" s="120"/>
      <c r="AG58" s="120"/>
      <c r="AH58" s="120"/>
      <c r="AI58" s="120"/>
      <c r="AJ58" s="12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27" t="s">
        <v>66</v>
      </c>
      <c r="Y59" s="428"/>
      <c r="Z59" s="428"/>
      <c r="AA59" s="428"/>
      <c r="AB59" s="428"/>
      <c r="AC59" s="429"/>
      <c r="AD59" s="21"/>
      <c r="AE59" s="345">
        <f>T38*AS26</f>
        <v>0</v>
      </c>
      <c r="AF59" s="122"/>
      <c r="AG59" s="122"/>
      <c r="AH59" s="122"/>
      <c r="AI59" s="122"/>
      <c r="AJ59" s="123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73"/>
      <c r="Z60" s="73"/>
      <c r="AA60" s="73"/>
      <c r="AB60" s="67"/>
      <c r="AC60" s="68"/>
      <c r="AD60" s="21"/>
      <c r="AE60" s="124"/>
      <c r="AF60" s="125"/>
      <c r="AG60" s="125"/>
      <c r="AH60" s="125"/>
      <c r="AI60" s="125"/>
      <c r="AJ60" s="126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88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174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174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173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173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89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174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174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173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173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0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174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174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173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173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1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174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87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174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4294967294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20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16.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44835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44836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44837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44838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44839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44840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44841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44842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44843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44844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44845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44846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44847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44848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44849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44850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44851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44852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>
      <c r="A24" s="419">
        <v>44853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>
      <c r="A25" s="419">
        <v>44854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>
      <c r="A26" s="419">
        <v>44855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>
      <c r="A27" s="419">
        <v>44856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>
      <c r="A28" s="419">
        <v>44857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>
      <c r="A29" s="419">
        <v>44858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>
      <c r="A30" s="419">
        <v>44859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>
      <c r="A31" s="419">
        <v>44860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>
      <c r="A32" s="419">
        <v>44861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>
      <c r="A33" s="419">
        <v>44862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>
      <c r="A34" s="419">
        <v>44863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>
      <c r="A35" s="419">
        <v>44864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>
      <c r="A36" s="419">
        <v>44865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18.7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44866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44867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44868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44869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44870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44871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44872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44873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44874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44875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44876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44877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44878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44879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44880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44881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44882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44883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>
      <c r="A24" s="419">
        <v>44884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>
      <c r="A25" s="419">
        <v>44885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>
      <c r="A26" s="419">
        <v>44886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>
      <c r="A27" s="419">
        <v>44887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>
      <c r="A28" s="419">
        <v>44888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>
      <c r="A29" s="419">
        <v>44889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>
      <c r="A30" s="419">
        <v>44890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>
      <c r="A31" s="419">
        <v>44891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>
      <c r="A32" s="419">
        <v>44892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>
      <c r="A33" s="419">
        <v>44893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>
      <c r="A34" s="419">
        <v>44894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>
      <c r="A35" s="419">
        <v>44895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>
      <c r="A36" s="334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>SUM(B6:B36)</f>
        <v>0</v>
      </c>
      <c r="C38" s="201">
        <f>SUM(C6:C36)</f>
        <v>0</v>
      </c>
      <c r="D38" s="202">
        <f>SUM(D6:D36)</f>
        <v>0</v>
      </c>
      <c r="E38" s="32">
        <f t="shared" ref="E38:S38" si="7">SUM(E6:E36)</f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>SUM(T6:T36)</f>
        <v>0</v>
      </c>
      <c r="U38" s="32">
        <f>SUM(U6:U36)</f>
        <v>0</v>
      </c>
      <c r="V38" s="204"/>
      <c r="W38" s="171">
        <f t="shared" ref="W38:AL38" si="8">SUM(W6:W36)</f>
        <v>0</v>
      </c>
      <c r="X38" s="32">
        <f t="shared" si="8"/>
        <v>0</v>
      </c>
      <c r="Y38" s="32">
        <f t="shared" si="8"/>
        <v>0</v>
      </c>
      <c r="Z38" s="32">
        <f t="shared" si="8"/>
        <v>0</v>
      </c>
      <c r="AA38" s="32">
        <f t="shared" si="8"/>
        <v>0</v>
      </c>
      <c r="AB38" s="32">
        <f t="shared" si="8"/>
        <v>0</v>
      </c>
      <c r="AC38" s="32">
        <f t="shared" si="8"/>
        <v>0</v>
      </c>
      <c r="AD38" s="32">
        <f t="shared" si="8"/>
        <v>0</v>
      </c>
      <c r="AE38" s="32">
        <f t="shared" si="8"/>
        <v>0</v>
      </c>
      <c r="AF38" s="32">
        <f t="shared" si="8"/>
        <v>0</v>
      </c>
      <c r="AG38" s="32">
        <f t="shared" si="8"/>
        <v>0</v>
      </c>
      <c r="AH38" s="33">
        <f t="shared" si="8"/>
        <v>0</v>
      </c>
      <c r="AI38" s="34">
        <f t="shared" si="8"/>
        <v>0</v>
      </c>
      <c r="AJ38" s="165">
        <f t="shared" si="8"/>
        <v>0</v>
      </c>
      <c r="AK38" s="202">
        <f t="shared" si="8"/>
        <v>0</v>
      </c>
      <c r="AL38" s="203">
        <f t="shared" si="8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O11" sqref="O11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74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16.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329" t="s">
        <v>5</v>
      </c>
      <c r="B5" s="330" t="s">
        <v>6</v>
      </c>
      <c r="C5" s="330" t="s">
        <v>7</v>
      </c>
      <c r="D5" s="330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44896</v>
      </c>
      <c r="B6" s="331">
        <v>0</v>
      </c>
      <c r="C6" s="332">
        <f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2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44897</v>
      </c>
      <c r="B7" s="331">
        <v>0</v>
      </c>
      <c r="C7" s="332">
        <f t="shared" ref="C7:C36" si="3">B7-D7-AK7</f>
        <v>0</v>
      </c>
      <c r="D7" s="333">
        <f t="shared" ref="D7:D36" si="4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5">V7-AL7-AJ7</f>
        <v>0</v>
      </c>
      <c r="AL7" s="96">
        <f t="shared" si="2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44898</v>
      </c>
      <c r="B8" s="331">
        <v>0</v>
      </c>
      <c r="C8" s="332">
        <f t="shared" si="3"/>
        <v>0</v>
      </c>
      <c r="D8" s="333">
        <f t="shared" si="4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5"/>
        <v>0</v>
      </c>
      <c r="AL8" s="96">
        <f t="shared" si="2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44899</v>
      </c>
      <c r="B9" s="331">
        <v>0</v>
      </c>
      <c r="C9" s="332">
        <f t="shared" si="3"/>
        <v>0</v>
      </c>
      <c r="D9" s="333">
        <f t="shared" si="4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5"/>
        <v>0</v>
      </c>
      <c r="AL9" s="96">
        <f t="shared" si="2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44900</v>
      </c>
      <c r="B10" s="331">
        <v>0</v>
      </c>
      <c r="C10" s="332">
        <f t="shared" si="3"/>
        <v>0</v>
      </c>
      <c r="D10" s="333">
        <f t="shared" si="4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5"/>
        <v>0</v>
      </c>
      <c r="AL10" s="96">
        <f t="shared" si="2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44901</v>
      </c>
      <c r="B11" s="331">
        <v>0</v>
      </c>
      <c r="C11" s="332">
        <f t="shared" si="3"/>
        <v>0</v>
      </c>
      <c r="D11" s="333">
        <f t="shared" si="4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5"/>
        <v>0</v>
      </c>
      <c r="AL11" s="96">
        <f t="shared" si="2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44902</v>
      </c>
      <c r="B12" s="331">
        <v>0</v>
      </c>
      <c r="C12" s="332">
        <f t="shared" si="3"/>
        <v>0</v>
      </c>
      <c r="D12" s="333">
        <f t="shared" si="4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5"/>
        <v>0</v>
      </c>
      <c r="AL12" s="96">
        <f t="shared" si="2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44903</v>
      </c>
      <c r="B13" s="331">
        <v>0</v>
      </c>
      <c r="C13" s="332">
        <f t="shared" si="3"/>
        <v>0</v>
      </c>
      <c r="D13" s="333">
        <f t="shared" si="4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5"/>
        <v>0</v>
      </c>
      <c r="AL13" s="96">
        <f t="shared" si="2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44904</v>
      </c>
      <c r="B14" s="331">
        <v>0</v>
      </c>
      <c r="C14" s="332">
        <f t="shared" si="3"/>
        <v>0</v>
      </c>
      <c r="D14" s="333">
        <f t="shared" si="4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5"/>
        <v>0</v>
      </c>
      <c r="AL14" s="96">
        <f t="shared" si="2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44905</v>
      </c>
      <c r="B15" s="331">
        <v>0</v>
      </c>
      <c r="C15" s="332">
        <f t="shared" si="3"/>
        <v>0</v>
      </c>
      <c r="D15" s="333">
        <f t="shared" si="4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5"/>
        <v>0</v>
      </c>
      <c r="AL15" s="96">
        <f t="shared" si="2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44906</v>
      </c>
      <c r="B16" s="331">
        <v>0</v>
      </c>
      <c r="C16" s="332">
        <f t="shared" si="3"/>
        <v>0</v>
      </c>
      <c r="D16" s="333">
        <f t="shared" si="4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5"/>
        <v>0</v>
      </c>
      <c r="AL16" s="96">
        <f t="shared" si="2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44907</v>
      </c>
      <c r="B17" s="331">
        <v>0</v>
      </c>
      <c r="C17" s="332">
        <f t="shared" si="3"/>
        <v>0</v>
      </c>
      <c r="D17" s="333">
        <f t="shared" si="4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5"/>
        <v>0</v>
      </c>
      <c r="AL17" s="96">
        <f t="shared" si="2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44908</v>
      </c>
      <c r="B18" s="331">
        <v>0</v>
      </c>
      <c r="C18" s="332">
        <f t="shared" si="3"/>
        <v>0</v>
      </c>
      <c r="D18" s="333">
        <f t="shared" si="4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5"/>
        <v>0</v>
      </c>
      <c r="AL18" s="96">
        <f t="shared" si="2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44909</v>
      </c>
      <c r="B19" s="331">
        <v>0</v>
      </c>
      <c r="C19" s="332">
        <f t="shared" si="3"/>
        <v>0</v>
      </c>
      <c r="D19" s="333">
        <f t="shared" si="4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5"/>
        <v>0</v>
      </c>
      <c r="AL19" s="96">
        <f t="shared" si="2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44910</v>
      </c>
      <c r="B20" s="331">
        <v>0</v>
      </c>
      <c r="C20" s="332">
        <f t="shared" si="3"/>
        <v>0</v>
      </c>
      <c r="D20" s="333">
        <f t="shared" si="4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5"/>
        <v>0</v>
      </c>
      <c r="AL20" s="96">
        <f t="shared" si="2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44911</v>
      </c>
      <c r="B21" s="331">
        <v>0</v>
      </c>
      <c r="C21" s="332">
        <f t="shared" si="3"/>
        <v>0</v>
      </c>
      <c r="D21" s="333">
        <f t="shared" si="4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5"/>
        <v>0</v>
      </c>
      <c r="AL21" s="96">
        <f t="shared" si="2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44912</v>
      </c>
      <c r="B22" s="331">
        <v>0</v>
      </c>
      <c r="C22" s="332">
        <f t="shared" si="3"/>
        <v>0</v>
      </c>
      <c r="D22" s="333">
        <f t="shared" si="4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5"/>
        <v>0</v>
      </c>
      <c r="AL22" s="96">
        <f t="shared" si="2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44913</v>
      </c>
      <c r="B23" s="331">
        <v>0</v>
      </c>
      <c r="C23" s="332">
        <f t="shared" si="3"/>
        <v>0</v>
      </c>
      <c r="D23" s="333">
        <f t="shared" si="4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5"/>
        <v>0</v>
      </c>
      <c r="AL23" s="96">
        <f t="shared" si="2"/>
        <v>0</v>
      </c>
    </row>
    <row r="24" spans="1:48">
      <c r="A24" s="419">
        <v>44914</v>
      </c>
      <c r="B24" s="331">
        <v>0</v>
      </c>
      <c r="C24" s="332">
        <f t="shared" si="3"/>
        <v>0</v>
      </c>
      <c r="D24" s="333">
        <f t="shared" si="4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5"/>
        <v>0</v>
      </c>
      <c r="AL24" s="96">
        <f t="shared" si="2"/>
        <v>0</v>
      </c>
    </row>
    <row r="25" spans="1:48">
      <c r="A25" s="419">
        <v>44915</v>
      </c>
      <c r="B25" s="331">
        <v>0</v>
      </c>
      <c r="C25" s="332">
        <f t="shared" si="3"/>
        <v>0</v>
      </c>
      <c r="D25" s="333">
        <f t="shared" si="4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5"/>
        <v>0</v>
      </c>
      <c r="AL25" s="96">
        <f t="shared" si="2"/>
        <v>0</v>
      </c>
      <c r="AR25" s="24" t="s">
        <v>65</v>
      </c>
      <c r="AS25" s="16" t="s">
        <v>19</v>
      </c>
    </row>
    <row r="26" spans="1:48">
      <c r="A26" s="419">
        <v>44916</v>
      </c>
      <c r="B26" s="331">
        <v>0</v>
      </c>
      <c r="C26" s="332">
        <f t="shared" si="3"/>
        <v>0</v>
      </c>
      <c r="D26" s="333">
        <f t="shared" si="4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5"/>
        <v>0</v>
      </c>
      <c r="AL26" s="96">
        <f t="shared" si="2"/>
        <v>0</v>
      </c>
      <c r="AR26" s="25"/>
      <c r="AS26" s="25">
        <f>AR26/100</f>
        <v>0</v>
      </c>
    </row>
    <row r="27" spans="1:48">
      <c r="A27" s="419">
        <v>44917</v>
      </c>
      <c r="B27" s="331">
        <v>0</v>
      </c>
      <c r="C27" s="332">
        <f t="shared" si="3"/>
        <v>0</v>
      </c>
      <c r="D27" s="333">
        <f t="shared" si="4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5"/>
        <v>0</v>
      </c>
      <c r="AL27" s="96">
        <f t="shared" si="2"/>
        <v>0</v>
      </c>
      <c r="AR27" s="17"/>
      <c r="AS27" s="17"/>
      <c r="AT27" s="17"/>
      <c r="AU27" s="17"/>
      <c r="AV27" s="17"/>
    </row>
    <row r="28" spans="1:48">
      <c r="A28" s="419">
        <v>44918</v>
      </c>
      <c r="B28" s="331">
        <v>0</v>
      </c>
      <c r="C28" s="332">
        <f t="shared" si="3"/>
        <v>0</v>
      </c>
      <c r="D28" s="333">
        <f t="shared" si="4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5"/>
        <v>0</v>
      </c>
      <c r="AL28" s="96">
        <f t="shared" si="2"/>
        <v>0</v>
      </c>
    </row>
    <row r="29" spans="1:48">
      <c r="A29" s="419">
        <v>44919</v>
      </c>
      <c r="B29" s="331">
        <v>0</v>
      </c>
      <c r="C29" s="332">
        <f t="shared" si="3"/>
        <v>0</v>
      </c>
      <c r="D29" s="333">
        <f t="shared" si="4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5"/>
        <v>0</v>
      </c>
      <c r="AL29" s="96">
        <f t="shared" si="2"/>
        <v>0</v>
      </c>
    </row>
    <row r="30" spans="1:48">
      <c r="A30" s="419">
        <v>44920</v>
      </c>
      <c r="B30" s="331">
        <v>0</v>
      </c>
      <c r="C30" s="332">
        <f t="shared" si="3"/>
        <v>0</v>
      </c>
      <c r="D30" s="333">
        <f t="shared" si="4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5"/>
        <v>0</v>
      </c>
      <c r="AL30" s="96">
        <f t="shared" si="2"/>
        <v>0</v>
      </c>
    </row>
    <row r="31" spans="1:48">
      <c r="A31" s="419">
        <v>44921</v>
      </c>
      <c r="B31" s="331">
        <v>0</v>
      </c>
      <c r="C31" s="332">
        <f t="shared" si="3"/>
        <v>0</v>
      </c>
      <c r="D31" s="333">
        <f t="shared" si="4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5"/>
        <v>0</v>
      </c>
      <c r="AL31" s="96">
        <f t="shared" si="2"/>
        <v>0</v>
      </c>
    </row>
    <row r="32" spans="1:48">
      <c r="A32" s="419">
        <v>44922</v>
      </c>
      <c r="B32" s="331">
        <v>0</v>
      </c>
      <c r="C32" s="332">
        <f t="shared" si="3"/>
        <v>0</v>
      </c>
      <c r="D32" s="333">
        <f t="shared" si="4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5"/>
        <v>0</v>
      </c>
      <c r="AL32" s="96">
        <f t="shared" si="2"/>
        <v>0</v>
      </c>
    </row>
    <row r="33" spans="1:40">
      <c r="A33" s="419">
        <v>44923</v>
      </c>
      <c r="B33" s="331">
        <v>0</v>
      </c>
      <c r="C33" s="332">
        <f t="shared" si="3"/>
        <v>0</v>
      </c>
      <c r="D33" s="333">
        <f t="shared" si="4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5"/>
        <v>0</v>
      </c>
      <c r="AL33" s="96">
        <f t="shared" si="2"/>
        <v>0</v>
      </c>
    </row>
    <row r="34" spans="1:40">
      <c r="A34" s="419">
        <v>44924</v>
      </c>
      <c r="B34" s="331">
        <v>0</v>
      </c>
      <c r="C34" s="332">
        <f t="shared" si="3"/>
        <v>0</v>
      </c>
      <c r="D34" s="333">
        <f t="shared" si="4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5"/>
        <v>0</v>
      </c>
      <c r="AL34" s="96">
        <f t="shared" si="2"/>
        <v>0</v>
      </c>
    </row>
    <row r="35" spans="1:40">
      <c r="A35" s="419">
        <v>44925</v>
      </c>
      <c r="B35" s="331">
        <v>0</v>
      </c>
      <c r="C35" s="332">
        <f t="shared" si="3"/>
        <v>0</v>
      </c>
      <c r="D35" s="333">
        <f t="shared" si="4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5"/>
        <v>0</v>
      </c>
      <c r="AL35" s="96">
        <f t="shared" si="2"/>
        <v>0</v>
      </c>
    </row>
    <row r="36" spans="1:40">
      <c r="A36" s="419">
        <v>44926</v>
      </c>
      <c r="B36" s="331">
        <v>0</v>
      </c>
      <c r="C36" s="332">
        <f t="shared" si="3"/>
        <v>0</v>
      </c>
      <c r="D36" s="333">
        <f t="shared" si="4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5"/>
        <v>0</v>
      </c>
      <c r="AL36" s="96">
        <f t="shared" si="2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6">SUM(B6:B36)</f>
        <v>0</v>
      </c>
      <c r="C38" s="201">
        <f t="shared" si="6"/>
        <v>0</v>
      </c>
      <c r="D38" s="202">
        <f t="shared" si="6"/>
        <v>0</v>
      </c>
      <c r="E38" s="32">
        <f t="shared" si="6"/>
        <v>0</v>
      </c>
      <c r="F38" s="32">
        <f t="shared" si="6"/>
        <v>0</v>
      </c>
      <c r="G38" s="32">
        <f t="shared" si="6"/>
        <v>0</v>
      </c>
      <c r="H38" s="32">
        <f t="shared" si="6"/>
        <v>0</v>
      </c>
      <c r="I38" s="32">
        <f t="shared" si="6"/>
        <v>0</v>
      </c>
      <c r="J38" s="32">
        <f t="shared" si="6"/>
        <v>0</v>
      </c>
      <c r="K38" s="32">
        <f t="shared" si="6"/>
        <v>0</v>
      </c>
      <c r="L38" s="32">
        <f t="shared" si="6"/>
        <v>0</v>
      </c>
      <c r="M38" s="32">
        <f t="shared" si="6"/>
        <v>0</v>
      </c>
      <c r="N38" s="32">
        <f t="shared" si="6"/>
        <v>0</v>
      </c>
      <c r="O38" s="32">
        <f t="shared" si="6"/>
        <v>0</v>
      </c>
      <c r="P38" s="32">
        <f t="shared" si="6"/>
        <v>0</v>
      </c>
      <c r="Q38" s="32">
        <f t="shared" si="6"/>
        <v>0</v>
      </c>
      <c r="R38" s="32">
        <f t="shared" si="6"/>
        <v>0</v>
      </c>
      <c r="S38" s="32">
        <f t="shared" si="6"/>
        <v>0</v>
      </c>
      <c r="T38" s="103">
        <f t="shared" ref="T38:U38" si="7">SUM(T6:T36)</f>
        <v>0</v>
      </c>
      <c r="U38" s="32">
        <f t="shared" si="7"/>
        <v>0</v>
      </c>
      <c r="V38" s="204"/>
      <c r="W38" s="171">
        <f t="shared" ref="W38:AL38" si="8">SUM(W6:W36)</f>
        <v>0</v>
      </c>
      <c r="X38" s="32">
        <f t="shared" si="8"/>
        <v>0</v>
      </c>
      <c r="Y38" s="32">
        <f t="shared" si="8"/>
        <v>0</v>
      </c>
      <c r="Z38" s="32">
        <f t="shared" si="8"/>
        <v>0</v>
      </c>
      <c r="AA38" s="32">
        <f t="shared" si="8"/>
        <v>0</v>
      </c>
      <c r="AB38" s="32">
        <f t="shared" si="8"/>
        <v>0</v>
      </c>
      <c r="AC38" s="32">
        <f t="shared" si="8"/>
        <v>0</v>
      </c>
      <c r="AD38" s="32">
        <f t="shared" si="8"/>
        <v>0</v>
      </c>
      <c r="AE38" s="32">
        <f t="shared" si="8"/>
        <v>0</v>
      </c>
      <c r="AF38" s="32">
        <f t="shared" si="8"/>
        <v>0</v>
      </c>
      <c r="AG38" s="32">
        <f t="shared" si="8"/>
        <v>0</v>
      </c>
      <c r="AH38" s="33">
        <f t="shared" si="8"/>
        <v>0</v>
      </c>
      <c r="AI38" s="34">
        <f t="shared" si="8"/>
        <v>0</v>
      </c>
      <c r="AJ38" s="165">
        <f t="shared" si="8"/>
        <v>0</v>
      </c>
      <c r="AK38" s="202">
        <f t="shared" si="8"/>
        <v>0</v>
      </c>
      <c r="AL38" s="203">
        <f t="shared" si="8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K123"/>
  <sheetViews>
    <sheetView workbookViewId="0">
      <selection activeCell="AD2" sqref="AD2"/>
    </sheetView>
  </sheetViews>
  <sheetFormatPr defaultColWidth="8.7109375" defaultRowHeight="12.75"/>
  <cols>
    <col min="1" max="1" width="9.7109375" style="83" customWidth="1"/>
    <col min="2" max="2" width="9.28515625" style="83" customWidth="1"/>
    <col min="3" max="3" width="7.7109375" style="16" customWidth="1"/>
    <col min="4" max="4" width="7.5703125" style="16" customWidth="1"/>
    <col min="5" max="5" width="5.7109375" style="16" customWidth="1"/>
    <col min="6" max="21" width="5" style="16" customWidth="1"/>
    <col min="22" max="22" width="6.140625" style="16" customWidth="1"/>
    <col min="23" max="23" width="5.140625" style="16" customWidth="1"/>
    <col min="24" max="26" width="4.5703125" style="16" customWidth="1"/>
    <col min="27" max="27" width="4.5703125" style="6" customWidth="1"/>
    <col min="28" max="35" width="4.5703125" style="16" customWidth="1"/>
    <col min="36" max="38" width="5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40"/>
      <c r="Q1" s="140"/>
      <c r="R1" s="140"/>
      <c r="S1" s="139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3.25">
      <c r="A2" s="271" t="s">
        <v>76</v>
      </c>
      <c r="B2" s="241"/>
      <c r="C2" s="143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418"/>
      <c r="Q2" s="418"/>
      <c r="R2" s="418"/>
      <c r="S2" s="145"/>
      <c r="T2" s="146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16.5" customHeight="1">
      <c r="A3" s="151"/>
      <c r="B3" s="24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5"/>
      <c r="Q3" s="155"/>
      <c r="R3" s="155"/>
      <c r="S3" s="154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248"/>
      <c r="B4" s="243"/>
      <c r="C4" s="87" t="s">
        <v>3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9"/>
      <c r="V4" s="92" t="s">
        <v>4</v>
      </c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273"/>
      <c r="B5" s="247" t="s">
        <v>39</v>
      </c>
      <c r="C5" s="101" t="s">
        <v>6</v>
      </c>
      <c r="D5" s="94" t="s">
        <v>7</v>
      </c>
      <c r="E5" s="98" t="s">
        <v>8</v>
      </c>
      <c r="F5" s="408" t="s">
        <v>78</v>
      </c>
      <c r="G5" s="408" t="s">
        <v>79</v>
      </c>
      <c r="H5" s="408" t="s">
        <v>80</v>
      </c>
      <c r="I5" s="408" t="s">
        <v>81</v>
      </c>
      <c r="J5" s="408" t="s">
        <v>91</v>
      </c>
      <c r="K5" s="408" t="s">
        <v>82</v>
      </c>
      <c r="L5" s="408" t="s">
        <v>83</v>
      </c>
      <c r="M5" s="408" t="s">
        <v>84</v>
      </c>
      <c r="N5" s="408" t="s">
        <v>85</v>
      </c>
      <c r="O5" s="408" t="s">
        <v>86</v>
      </c>
      <c r="P5" s="408" t="s">
        <v>87</v>
      </c>
      <c r="Q5" s="408" t="s">
        <v>77</v>
      </c>
      <c r="R5" s="408" t="s">
        <v>92</v>
      </c>
      <c r="S5" s="408" t="s">
        <v>90</v>
      </c>
      <c r="T5" s="320" t="s">
        <v>88</v>
      </c>
      <c r="U5" s="135" t="s">
        <v>9</v>
      </c>
      <c r="V5" s="133" t="s">
        <v>10</v>
      </c>
      <c r="W5" s="163" t="s">
        <v>12</v>
      </c>
      <c r="X5" s="90" t="str">
        <f t="shared" ref="X5:AG5" si="0">F5</f>
        <v>Rozruchowe</v>
      </c>
      <c r="Y5" s="90" t="str">
        <f t="shared" si="0"/>
        <v>Niedotryski</v>
      </c>
      <c r="Z5" s="90" t="str">
        <f t="shared" si="0"/>
        <v>Przypalone</v>
      </c>
      <c r="AA5" s="90" t="str">
        <f t="shared" si="0"/>
        <v>Zanieczyszczone</v>
      </c>
      <c r="AB5" s="324" t="str">
        <f t="shared" si="0"/>
        <v>Zanieczyszczenia olejowe</v>
      </c>
      <c r="AC5" s="324" t="str">
        <f t="shared" si="0"/>
        <v>Smugi</v>
      </c>
      <c r="AD5" s="90" t="str">
        <f t="shared" si="0"/>
        <v>Zdeformowane</v>
      </c>
      <c r="AE5" s="90" t="str">
        <f t="shared" si="0"/>
        <v>Transportowe</v>
      </c>
      <c r="AF5" s="90" t="str">
        <f t="shared" si="0"/>
        <v>Mechaniczne</v>
      </c>
      <c r="AG5" s="324" t="str">
        <f t="shared" si="0"/>
        <v>Rysy</v>
      </c>
      <c r="AH5" s="90" t="str">
        <f t="shared" ref="AH5:AI5" si="1">S5</f>
        <v>Odrzucone przez robota</v>
      </c>
      <c r="AI5" s="90" t="str">
        <f t="shared" si="1"/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274"/>
      <c r="B6" s="338" t="s">
        <v>40</v>
      </c>
      <c r="C6" s="339">
        <f>Styczen!B38</f>
        <v>0</v>
      </c>
      <c r="D6" s="339">
        <f>Styczen!C38</f>
        <v>0</v>
      </c>
      <c r="E6" s="339">
        <f>Styczen!D38</f>
        <v>0</v>
      </c>
      <c r="F6" s="336">
        <f>Styczen!E38</f>
        <v>0</v>
      </c>
      <c r="G6" s="336">
        <f>Styczen!F38</f>
        <v>0</v>
      </c>
      <c r="H6" s="336">
        <f>Styczen!G38</f>
        <v>0</v>
      </c>
      <c r="I6" s="336">
        <f>Styczen!H38</f>
        <v>0</v>
      </c>
      <c r="J6" s="336">
        <f>Styczen!I38</f>
        <v>0</v>
      </c>
      <c r="K6" s="336">
        <f>Styczen!J38</f>
        <v>0</v>
      </c>
      <c r="L6" s="336">
        <f>Styczen!K38</f>
        <v>0</v>
      </c>
      <c r="M6" s="336">
        <f>Styczen!L38</f>
        <v>0</v>
      </c>
      <c r="N6" s="336">
        <f>Styczen!M38</f>
        <v>0</v>
      </c>
      <c r="O6" s="336">
        <f>Styczen!N38</f>
        <v>0</v>
      </c>
      <c r="P6" s="336">
        <f>Styczen!O38</f>
        <v>0</v>
      </c>
      <c r="Q6" s="336">
        <f>Styczen!P38</f>
        <v>0</v>
      </c>
      <c r="R6" s="336">
        <f>Styczen!Q38</f>
        <v>0</v>
      </c>
      <c r="S6" s="336">
        <f>Styczen!R38</f>
        <v>0</v>
      </c>
      <c r="T6" s="336">
        <f>Styczen!S38</f>
        <v>0</v>
      </c>
      <c r="U6" s="275">
        <f>Styczen!T38</f>
        <v>0</v>
      </c>
      <c r="V6" s="275">
        <f>Styczen!U38</f>
        <v>0</v>
      </c>
      <c r="W6" s="276">
        <f>Styczen!W38</f>
        <v>0</v>
      </c>
      <c r="X6" s="276">
        <f>Styczen!X38</f>
        <v>0</v>
      </c>
      <c r="Y6" s="276">
        <f>Styczen!Y38</f>
        <v>0</v>
      </c>
      <c r="Z6" s="276">
        <f>Styczen!Z38</f>
        <v>0</v>
      </c>
      <c r="AA6" s="276">
        <f>Styczen!AA38</f>
        <v>0</v>
      </c>
      <c r="AB6" s="276">
        <f>Styczen!AB38</f>
        <v>0</v>
      </c>
      <c r="AC6" s="276">
        <f>Styczen!AC38</f>
        <v>0</v>
      </c>
      <c r="AD6" s="276">
        <f>Styczen!AD38</f>
        <v>0</v>
      </c>
      <c r="AE6" s="276">
        <f>Styczen!AE38</f>
        <v>0</v>
      </c>
      <c r="AF6" s="276">
        <f>Styczen!AF38</f>
        <v>0</v>
      </c>
      <c r="AG6" s="276">
        <f>Styczen!AG38</f>
        <v>0</v>
      </c>
      <c r="AH6" s="276">
        <f>Styczen!AH38</f>
        <v>0</v>
      </c>
      <c r="AI6" s="276">
        <f>Styczen!AI38</f>
        <v>0</v>
      </c>
      <c r="AJ6" s="276">
        <f>Styczen!AJ38</f>
        <v>0</v>
      </c>
      <c r="AK6" s="276">
        <f>Styczen!AK38</f>
        <v>0</v>
      </c>
      <c r="AL6" s="276">
        <f>Styczen!AL38</f>
        <v>0</v>
      </c>
      <c r="AN6" s="238"/>
      <c r="AP6" s="17"/>
      <c r="AR6" s="17"/>
      <c r="AS6" s="16" t="str">
        <f>U5</f>
        <v>Nacharbeit QWP</v>
      </c>
      <c r="AT6" s="131" t="e">
        <f>(U18+AI18)/C18</f>
        <v>#DIV/0!</v>
      </c>
      <c r="AU6" s="16" t="str">
        <f>U5</f>
        <v>Nacharbeit QWP</v>
      </c>
      <c r="AV6" s="131" t="e">
        <f>(U18+AI18)/(E18+AL18)</f>
        <v>#DIV/0!</v>
      </c>
      <c r="AX6" s="17"/>
      <c r="AY6" s="17"/>
      <c r="AZ6"/>
      <c r="BA6"/>
      <c r="BB6"/>
    </row>
    <row r="7" spans="1:63" ht="14.25">
      <c r="A7" s="277" t="s">
        <v>41</v>
      </c>
      <c r="B7" s="338" t="s">
        <v>42</v>
      </c>
      <c r="C7" s="339">
        <f>Luty!B38</f>
        <v>0</v>
      </c>
      <c r="D7" s="339">
        <f>Luty!C38</f>
        <v>0</v>
      </c>
      <c r="E7" s="339">
        <f>Luty!D38</f>
        <v>0</v>
      </c>
      <c r="F7" s="336">
        <f>Luty!E38</f>
        <v>0</v>
      </c>
      <c r="G7" s="336">
        <f>Luty!F38</f>
        <v>0</v>
      </c>
      <c r="H7" s="336">
        <f>Luty!G38</f>
        <v>0</v>
      </c>
      <c r="I7" s="336">
        <f>Luty!H38</f>
        <v>0</v>
      </c>
      <c r="J7" s="336">
        <f>Luty!I38</f>
        <v>0</v>
      </c>
      <c r="K7" s="336">
        <f>Luty!J38</f>
        <v>0</v>
      </c>
      <c r="L7" s="336">
        <f>Luty!K38</f>
        <v>0</v>
      </c>
      <c r="M7" s="336">
        <f>Luty!L38</f>
        <v>0</v>
      </c>
      <c r="N7" s="336">
        <f>Luty!M38</f>
        <v>0</v>
      </c>
      <c r="O7" s="336">
        <f>Luty!N38</f>
        <v>0</v>
      </c>
      <c r="P7" s="336">
        <f>Luty!O38</f>
        <v>0</v>
      </c>
      <c r="Q7" s="336">
        <f>Luty!P38</f>
        <v>0</v>
      </c>
      <c r="R7" s="336">
        <f>Luty!Q38</f>
        <v>0</v>
      </c>
      <c r="S7" s="336">
        <f>Luty!R38</f>
        <v>0</v>
      </c>
      <c r="T7" s="336">
        <f>Luty!S38</f>
        <v>0</v>
      </c>
      <c r="U7" s="275">
        <f>Luty!T38</f>
        <v>0</v>
      </c>
      <c r="V7" s="275">
        <f>Luty!U38</f>
        <v>0</v>
      </c>
      <c r="W7" s="276">
        <f>Luty!W38</f>
        <v>0</v>
      </c>
      <c r="X7" s="276">
        <f>Luty!X38</f>
        <v>0</v>
      </c>
      <c r="Y7" s="276">
        <f>Luty!Y38</f>
        <v>0</v>
      </c>
      <c r="Z7" s="276">
        <f>Luty!Z38</f>
        <v>0</v>
      </c>
      <c r="AA7" s="276">
        <f>Luty!AA38</f>
        <v>0</v>
      </c>
      <c r="AB7" s="276">
        <f>Luty!AB38</f>
        <v>0</v>
      </c>
      <c r="AC7" s="276">
        <f>Luty!AC38</f>
        <v>0</v>
      </c>
      <c r="AD7" s="276">
        <f>Luty!AD38</f>
        <v>0</v>
      </c>
      <c r="AE7" s="276">
        <f>Luty!AE38</f>
        <v>0</v>
      </c>
      <c r="AF7" s="276">
        <f>Luty!AF38</f>
        <v>0</v>
      </c>
      <c r="AG7" s="276">
        <f>Luty!AG38</f>
        <v>0</v>
      </c>
      <c r="AH7" s="276">
        <f>Luty!AH38</f>
        <v>0</v>
      </c>
      <c r="AI7" s="276">
        <f>Luty!AI38</f>
        <v>0</v>
      </c>
      <c r="AJ7" s="276">
        <f>Luty!AJ38</f>
        <v>0</v>
      </c>
      <c r="AK7" s="276">
        <f>Luty!AK38</f>
        <v>0</v>
      </c>
      <c r="AL7" s="276">
        <f>Luty!AL38</f>
        <v>0</v>
      </c>
      <c r="AN7" s="238"/>
      <c r="AP7" s="17"/>
      <c r="AR7" s="17"/>
      <c r="AS7" s="16" t="str">
        <f>T5</f>
        <v>Inne wady</v>
      </c>
      <c r="AT7" s="131" t="e">
        <f>(T18+AH18)/C18</f>
        <v>#DIV/0!</v>
      </c>
      <c r="AU7" s="16" t="str">
        <f>T5</f>
        <v>Inne wady</v>
      </c>
      <c r="AV7" s="131" t="e">
        <f>(T18+AH18)/(E18+AL18)</f>
        <v>#DIV/0!</v>
      </c>
      <c r="AX7" s="17"/>
      <c r="AY7" s="17"/>
      <c r="AZ7"/>
      <c r="BA7"/>
      <c r="BB7"/>
      <c r="BC7"/>
      <c r="BD7"/>
      <c r="BE7"/>
      <c r="BF7"/>
      <c r="BG7"/>
      <c r="BH7"/>
      <c r="BI7"/>
      <c r="BJ7"/>
      <c r="BK7"/>
    </row>
    <row r="8" spans="1:63">
      <c r="A8" s="278"/>
      <c r="B8" s="338" t="s">
        <v>43</v>
      </c>
      <c r="C8" s="339">
        <f>Marzec!B38</f>
        <v>0</v>
      </c>
      <c r="D8" s="339">
        <f>Marzec!C38</f>
        <v>0</v>
      </c>
      <c r="E8" s="339">
        <f>Marzec!D38</f>
        <v>0</v>
      </c>
      <c r="F8" s="337">
        <f>Marzec!E38</f>
        <v>0</v>
      </c>
      <c r="G8" s="337">
        <f>Marzec!F38</f>
        <v>0</v>
      </c>
      <c r="H8" s="337">
        <f>Marzec!G38</f>
        <v>0</v>
      </c>
      <c r="I8" s="337">
        <f>Marzec!H38</f>
        <v>0</v>
      </c>
      <c r="J8" s="337">
        <f>Marzec!I38</f>
        <v>0</v>
      </c>
      <c r="K8" s="337">
        <f>Marzec!J38</f>
        <v>0</v>
      </c>
      <c r="L8" s="337">
        <f>Marzec!K38</f>
        <v>0</v>
      </c>
      <c r="M8" s="337">
        <f>Marzec!L38</f>
        <v>0</v>
      </c>
      <c r="N8" s="337">
        <f>Marzec!M38</f>
        <v>0</v>
      </c>
      <c r="O8" s="337">
        <f>Marzec!N38</f>
        <v>0</v>
      </c>
      <c r="P8" s="337">
        <f>Marzec!O38</f>
        <v>0</v>
      </c>
      <c r="Q8" s="337">
        <f>Marzec!P38</f>
        <v>0</v>
      </c>
      <c r="R8" s="337">
        <f>Marzec!Q38</f>
        <v>0</v>
      </c>
      <c r="S8" s="337">
        <f>Marzec!R38</f>
        <v>0</v>
      </c>
      <c r="T8" s="337">
        <f>Marzec!S38</f>
        <v>0</v>
      </c>
      <c r="U8" s="279">
        <f>Marzec!T38</f>
        <v>0</v>
      </c>
      <c r="V8" s="279">
        <f>Marzec!U38</f>
        <v>0</v>
      </c>
      <c r="W8" s="280">
        <f>Marzec!W38</f>
        <v>0</v>
      </c>
      <c r="X8" s="280">
        <f>Marzec!X38</f>
        <v>0</v>
      </c>
      <c r="Y8" s="280">
        <f>Marzec!Y38</f>
        <v>0</v>
      </c>
      <c r="Z8" s="280">
        <f>Marzec!Z38</f>
        <v>0</v>
      </c>
      <c r="AA8" s="280">
        <f>Marzec!AA38</f>
        <v>0</v>
      </c>
      <c r="AB8" s="280">
        <f>Marzec!AB38</f>
        <v>0</v>
      </c>
      <c r="AC8" s="280">
        <f>Marzec!AC38</f>
        <v>0</v>
      </c>
      <c r="AD8" s="280">
        <f>Marzec!AD38</f>
        <v>0</v>
      </c>
      <c r="AE8" s="280">
        <f>Marzec!AE38</f>
        <v>0</v>
      </c>
      <c r="AF8" s="280">
        <f>Marzec!AF38</f>
        <v>0</v>
      </c>
      <c r="AG8" s="280">
        <f>Marzec!AG38</f>
        <v>0</v>
      </c>
      <c r="AH8" s="280">
        <f>Marzec!AH38</f>
        <v>0</v>
      </c>
      <c r="AI8" s="280">
        <f>Marzec!AI38</f>
        <v>0</v>
      </c>
      <c r="AJ8" s="280">
        <f>Marzec!AJ38</f>
        <v>0</v>
      </c>
      <c r="AK8" s="280">
        <f>Marzec!AK38</f>
        <v>0</v>
      </c>
      <c r="AL8" s="280">
        <f>Marzec!AL38</f>
        <v>0</v>
      </c>
      <c r="AM8" s="281">
        <f>Marzec!AM38</f>
        <v>0</v>
      </c>
      <c r="AN8" s="282">
        <f>Marzec!AN38</f>
        <v>0</v>
      </c>
      <c r="AP8" s="17"/>
      <c r="AR8" s="17"/>
      <c r="AS8" s="16" t="str">
        <f>S5</f>
        <v>Odrzucone przez robota</v>
      </c>
      <c r="AT8" s="131" t="e">
        <f>(S18+AG18)/C18</f>
        <v>#DIV/0!</v>
      </c>
      <c r="AU8" s="16" t="str">
        <f>S5</f>
        <v>Odrzucone przez robota</v>
      </c>
      <c r="AV8" s="131" t="e">
        <f>(S18+AG18)/(E18+AL18)</f>
        <v>#DIV/0!</v>
      </c>
      <c r="AX8" s="17"/>
      <c r="AY8" s="17"/>
      <c r="AZ8"/>
      <c r="BA8"/>
      <c r="BB8"/>
      <c r="BC8"/>
      <c r="BD8"/>
      <c r="BE8"/>
      <c r="BF8"/>
      <c r="BG8"/>
      <c r="BH8"/>
      <c r="BI8"/>
      <c r="BJ8"/>
      <c r="BK8"/>
    </row>
    <row r="9" spans="1:63">
      <c r="A9" s="283"/>
      <c r="B9" s="338" t="s">
        <v>44</v>
      </c>
      <c r="C9" s="339">
        <f>Kwiecien!B38</f>
        <v>0</v>
      </c>
      <c r="D9" s="339">
        <f>Kwiecien!C38</f>
        <v>0</v>
      </c>
      <c r="E9" s="339">
        <f>Kwiecien!D38</f>
        <v>0</v>
      </c>
      <c r="F9" s="336">
        <f>Kwiecien!E38</f>
        <v>0</v>
      </c>
      <c r="G9" s="336">
        <f>Kwiecien!F38</f>
        <v>0</v>
      </c>
      <c r="H9" s="336">
        <f>Kwiecien!G38</f>
        <v>0</v>
      </c>
      <c r="I9" s="336">
        <f>Kwiecien!H38</f>
        <v>0</v>
      </c>
      <c r="J9" s="336">
        <f>Kwiecien!I38</f>
        <v>0</v>
      </c>
      <c r="K9" s="336">
        <f>Kwiecien!J38</f>
        <v>0</v>
      </c>
      <c r="L9" s="336">
        <f>Kwiecien!K38</f>
        <v>0</v>
      </c>
      <c r="M9" s="336">
        <f>Kwiecien!L38</f>
        <v>0</v>
      </c>
      <c r="N9" s="336">
        <f>Kwiecien!M38</f>
        <v>0</v>
      </c>
      <c r="O9" s="336">
        <f>Kwiecien!N38</f>
        <v>0</v>
      </c>
      <c r="P9" s="336">
        <f>Kwiecien!O38</f>
        <v>0</v>
      </c>
      <c r="Q9" s="336">
        <f>Kwiecien!P38</f>
        <v>0</v>
      </c>
      <c r="R9" s="336">
        <f>Kwiecien!Q38</f>
        <v>0</v>
      </c>
      <c r="S9" s="336">
        <f>Kwiecien!R38</f>
        <v>0</v>
      </c>
      <c r="T9" s="336">
        <f>Kwiecien!S38</f>
        <v>0</v>
      </c>
      <c r="U9" s="275">
        <f>Kwiecien!T38</f>
        <v>0</v>
      </c>
      <c r="V9" s="275">
        <f>Kwiecien!U38</f>
        <v>0</v>
      </c>
      <c r="W9" s="276">
        <f>Kwiecien!W38</f>
        <v>0</v>
      </c>
      <c r="X9" s="276">
        <f>Kwiecien!X38</f>
        <v>0</v>
      </c>
      <c r="Y9" s="276">
        <f>Kwiecien!Y38</f>
        <v>0</v>
      </c>
      <c r="Z9" s="276">
        <f>Kwiecien!Z38</f>
        <v>0</v>
      </c>
      <c r="AA9" s="276">
        <f>Kwiecien!AA38</f>
        <v>0</v>
      </c>
      <c r="AB9" s="276">
        <f>Kwiecien!AB38</f>
        <v>0</v>
      </c>
      <c r="AC9" s="276">
        <f>Kwiecien!AC38</f>
        <v>0</v>
      </c>
      <c r="AD9" s="276">
        <f>Kwiecien!AD38</f>
        <v>0</v>
      </c>
      <c r="AE9" s="276">
        <f>Kwiecien!AE38</f>
        <v>0</v>
      </c>
      <c r="AF9" s="276">
        <f>Kwiecien!AF38</f>
        <v>0</v>
      </c>
      <c r="AG9" s="276">
        <f>Kwiecien!AG38</f>
        <v>0</v>
      </c>
      <c r="AH9" s="276">
        <f>Kwiecien!AH38</f>
        <v>0</v>
      </c>
      <c r="AI9" s="276">
        <f>Kwiecien!AI38</f>
        <v>0</v>
      </c>
      <c r="AJ9" s="276">
        <f>Kwiecien!AJ38</f>
        <v>0</v>
      </c>
      <c r="AK9" s="276">
        <f>Kwiecien!AK38</f>
        <v>0</v>
      </c>
      <c r="AL9" s="276">
        <f>Kwiecien!AL38</f>
        <v>0</v>
      </c>
      <c r="AN9" s="238"/>
      <c r="AP9" s="17"/>
      <c r="AR9" s="17"/>
      <c r="AS9" s="6" t="str">
        <f>O5</f>
        <v>Rysy</v>
      </c>
      <c r="AT9" s="131" t="e">
        <f>(O18+AF18)/C18</f>
        <v>#DIV/0!</v>
      </c>
      <c r="AU9" s="16" t="str">
        <f>O5</f>
        <v>Rysy</v>
      </c>
      <c r="AV9" s="131" t="e">
        <f>(O18+AF18)/(E18+AL18)</f>
        <v>#DIV/0!</v>
      </c>
      <c r="AX9" s="17"/>
      <c r="AY9" s="17"/>
      <c r="AZ9"/>
      <c r="BA9"/>
      <c r="BB9"/>
      <c r="BC9"/>
      <c r="BD9"/>
      <c r="BE9"/>
      <c r="BF9"/>
      <c r="BG9"/>
      <c r="BH9"/>
      <c r="BI9"/>
      <c r="BJ9"/>
      <c r="BK9"/>
    </row>
    <row r="10" spans="1:63" ht="14.25">
      <c r="A10" s="284" t="s">
        <v>45</v>
      </c>
      <c r="B10" s="338" t="s">
        <v>46</v>
      </c>
      <c r="C10" s="339">
        <f>Maj!B38</f>
        <v>0</v>
      </c>
      <c r="D10" s="339">
        <f>Maj!C38</f>
        <v>0</v>
      </c>
      <c r="E10" s="339">
        <f>Maj!D38</f>
        <v>0</v>
      </c>
      <c r="F10" s="336">
        <f>Maj!E38</f>
        <v>0</v>
      </c>
      <c r="G10" s="336">
        <f>Maj!F38</f>
        <v>0</v>
      </c>
      <c r="H10" s="336">
        <f>Maj!G38</f>
        <v>0</v>
      </c>
      <c r="I10" s="336">
        <f>Maj!H38</f>
        <v>0</v>
      </c>
      <c r="J10" s="336">
        <f>Maj!I38</f>
        <v>0</v>
      </c>
      <c r="K10" s="336">
        <f>Maj!J38</f>
        <v>0</v>
      </c>
      <c r="L10" s="336">
        <f>Maj!K38</f>
        <v>0</v>
      </c>
      <c r="M10" s="336">
        <f>Maj!L38</f>
        <v>0</v>
      </c>
      <c r="N10" s="336">
        <f>Maj!M38</f>
        <v>0</v>
      </c>
      <c r="O10" s="336">
        <f>Maj!N38</f>
        <v>0</v>
      </c>
      <c r="P10" s="336">
        <f>Maj!O38</f>
        <v>0</v>
      </c>
      <c r="Q10" s="336">
        <f>Maj!P38</f>
        <v>0</v>
      </c>
      <c r="R10" s="336">
        <f>Maj!Q38</f>
        <v>0</v>
      </c>
      <c r="S10" s="336">
        <f>Maj!R38</f>
        <v>0</v>
      </c>
      <c r="T10" s="336">
        <f>Maj!S38</f>
        <v>0</v>
      </c>
      <c r="U10" s="275">
        <f>Maj!T38</f>
        <v>0</v>
      </c>
      <c r="V10" s="275">
        <f>Maj!U38</f>
        <v>0</v>
      </c>
      <c r="W10" s="276">
        <f>Maj!W38</f>
        <v>0</v>
      </c>
      <c r="X10" s="276">
        <f>Maj!X38</f>
        <v>0</v>
      </c>
      <c r="Y10" s="276">
        <f>Maj!Y38</f>
        <v>0</v>
      </c>
      <c r="Z10" s="276">
        <f>Maj!Z38</f>
        <v>0</v>
      </c>
      <c r="AA10" s="276">
        <f>Maj!AA38</f>
        <v>0</v>
      </c>
      <c r="AB10" s="276">
        <f>Maj!AB38</f>
        <v>0</v>
      </c>
      <c r="AC10" s="276">
        <f>Maj!AC38</f>
        <v>0</v>
      </c>
      <c r="AD10" s="276">
        <f>Maj!AD38</f>
        <v>0</v>
      </c>
      <c r="AE10" s="276">
        <f>Maj!AE38</f>
        <v>0</v>
      </c>
      <c r="AF10" s="276">
        <f>Maj!AF38</f>
        <v>0</v>
      </c>
      <c r="AG10" s="276">
        <f>Maj!AG38</f>
        <v>0</v>
      </c>
      <c r="AH10" s="276">
        <f>Maj!AH38</f>
        <v>0</v>
      </c>
      <c r="AI10" s="276">
        <f>Maj!AI38</f>
        <v>0</v>
      </c>
      <c r="AJ10" s="276">
        <f>Maj!AJ38</f>
        <v>0</v>
      </c>
      <c r="AK10" s="276">
        <f>Maj!AK38</f>
        <v>0</v>
      </c>
      <c r="AL10" s="276">
        <f>Maj!AL38</f>
        <v>0</v>
      </c>
      <c r="AM10" s="281">
        <f>Maj!AM38</f>
        <v>0</v>
      </c>
      <c r="AN10" s="282">
        <f>Maj!AN38</f>
        <v>0</v>
      </c>
      <c r="AP10" s="17"/>
      <c r="AR10" s="17"/>
      <c r="AS10" s="16" t="str">
        <f>N5</f>
        <v>Mechaniczne</v>
      </c>
      <c r="AT10" s="131" t="e">
        <f>(N18+AE18)/C18</f>
        <v>#DIV/0!</v>
      </c>
      <c r="AU10" s="16" t="str">
        <f>N5</f>
        <v>Mechaniczne</v>
      </c>
      <c r="AV10" s="131" t="e">
        <f>(N18+AE18)/(E18+AL18)</f>
        <v>#DIV/0!</v>
      </c>
      <c r="AX10" s="17"/>
      <c r="AY10" s="17"/>
      <c r="AZ10"/>
      <c r="BA10"/>
      <c r="BB10"/>
    </row>
    <row r="11" spans="1:63" ht="14.25">
      <c r="A11" s="285"/>
      <c r="B11" s="338" t="s">
        <v>47</v>
      </c>
      <c r="C11" s="339">
        <f>Czerwiec!B38</f>
        <v>0</v>
      </c>
      <c r="D11" s="339">
        <f>Czerwiec!C38</f>
        <v>0</v>
      </c>
      <c r="E11" s="339">
        <f>Czerwiec!D38</f>
        <v>0</v>
      </c>
      <c r="F11" s="337">
        <f>Czerwiec!E38</f>
        <v>0</v>
      </c>
      <c r="G11" s="337">
        <f>Czerwiec!F38</f>
        <v>0</v>
      </c>
      <c r="H11" s="337">
        <f>Czerwiec!G38</f>
        <v>0</v>
      </c>
      <c r="I11" s="337">
        <f>Czerwiec!H38</f>
        <v>0</v>
      </c>
      <c r="J11" s="337">
        <f>Czerwiec!I38</f>
        <v>0</v>
      </c>
      <c r="K11" s="337">
        <f>Czerwiec!J38</f>
        <v>0</v>
      </c>
      <c r="L11" s="337">
        <f>Czerwiec!K38</f>
        <v>0</v>
      </c>
      <c r="M11" s="337">
        <f>Czerwiec!L38</f>
        <v>0</v>
      </c>
      <c r="N11" s="337">
        <f>Czerwiec!M38</f>
        <v>0</v>
      </c>
      <c r="O11" s="337">
        <f>Czerwiec!N38</f>
        <v>0</v>
      </c>
      <c r="P11" s="337">
        <f>Czerwiec!O38</f>
        <v>0</v>
      </c>
      <c r="Q11" s="337">
        <f>Czerwiec!P38</f>
        <v>0</v>
      </c>
      <c r="R11" s="337">
        <f>Czerwiec!Q38</f>
        <v>0</v>
      </c>
      <c r="S11" s="337">
        <f>Czerwiec!R38</f>
        <v>0</v>
      </c>
      <c r="T11" s="337">
        <f>Czerwiec!S38</f>
        <v>0</v>
      </c>
      <c r="U11" s="279">
        <f>Czerwiec!S38</f>
        <v>0</v>
      </c>
      <c r="V11" s="279">
        <f>Czerwiec!T38</f>
        <v>0</v>
      </c>
      <c r="W11" s="280">
        <f>Czerwiec!V38</f>
        <v>0</v>
      </c>
      <c r="X11" s="280">
        <f>Czerwiec!W38</f>
        <v>0</v>
      </c>
      <c r="Y11" s="280">
        <f>Czerwiec!X38</f>
        <v>0</v>
      </c>
      <c r="Z11" s="280">
        <f>Czerwiec!Y38</f>
        <v>0</v>
      </c>
      <c r="AA11" s="280">
        <f>Czerwiec!Z38</f>
        <v>0</v>
      </c>
      <c r="AB11" s="280">
        <f>Czerwiec!AA38</f>
        <v>0</v>
      </c>
      <c r="AC11" s="280">
        <f>Czerwiec!AB38</f>
        <v>0</v>
      </c>
      <c r="AD11" s="280">
        <f>Czerwiec!AC38</f>
        <v>0</v>
      </c>
      <c r="AE11" s="280">
        <f>Czerwiec!AD38</f>
        <v>0</v>
      </c>
      <c r="AF11" s="280">
        <f>Czerwiec!AE38</f>
        <v>0</v>
      </c>
      <c r="AG11" s="280">
        <f>Czerwiec!AF38</f>
        <v>0</v>
      </c>
      <c r="AH11" s="280">
        <f>Czerwiec!AG38</f>
        <v>0</v>
      </c>
      <c r="AI11" s="280">
        <f>Czerwiec!AH38</f>
        <v>0</v>
      </c>
      <c r="AJ11" s="280">
        <f>Czerwiec!AI38</f>
        <v>0</v>
      </c>
      <c r="AK11" s="280">
        <f>Czerwiec!AJ38</f>
        <v>0</v>
      </c>
      <c r="AL11" s="280">
        <f>Czerwiec!AK38</f>
        <v>0</v>
      </c>
      <c r="AN11" s="238"/>
      <c r="AP11" s="17"/>
      <c r="AR11" s="17"/>
      <c r="AS11" s="16" t="str">
        <f>M5</f>
        <v>Transportowe</v>
      </c>
      <c r="AT11" s="131" t="e">
        <f>(M18+AD18)/C18</f>
        <v>#DIV/0!</v>
      </c>
      <c r="AU11" s="16" t="str">
        <f>M5</f>
        <v>Transportowe</v>
      </c>
      <c r="AV11" s="131" t="e">
        <f>(M18+AD18)/(E18+AL18)</f>
        <v>#DIV/0!</v>
      </c>
      <c r="AX11" s="17"/>
      <c r="AY11" s="17"/>
      <c r="AZ11"/>
      <c r="BA11"/>
      <c r="BB11"/>
    </row>
    <row r="12" spans="1:63" ht="14.25">
      <c r="A12" s="277"/>
      <c r="B12" s="338" t="s">
        <v>48</v>
      </c>
      <c r="C12" s="339">
        <f>Lipiec!B38</f>
        <v>0</v>
      </c>
      <c r="D12" s="339">
        <f>Lipiec!C38</f>
        <v>0</v>
      </c>
      <c r="E12" s="339">
        <f>Lipiec!D38</f>
        <v>0</v>
      </c>
      <c r="F12" s="336">
        <f>Lipiec!E38</f>
        <v>0</v>
      </c>
      <c r="G12" s="336">
        <f>Lipiec!F38</f>
        <v>0</v>
      </c>
      <c r="H12" s="336">
        <f>Lipiec!G38</f>
        <v>0</v>
      </c>
      <c r="I12" s="336">
        <f>Lipiec!H38</f>
        <v>0</v>
      </c>
      <c r="J12" s="336">
        <f>Lipiec!I38</f>
        <v>0</v>
      </c>
      <c r="K12" s="336">
        <f>Lipiec!J38</f>
        <v>0</v>
      </c>
      <c r="L12" s="336">
        <f>Lipiec!K38</f>
        <v>0</v>
      </c>
      <c r="M12" s="336">
        <f>Lipiec!L38</f>
        <v>0</v>
      </c>
      <c r="N12" s="336">
        <f>Lipiec!M38</f>
        <v>0</v>
      </c>
      <c r="O12" s="336">
        <f>Lipiec!N38</f>
        <v>0</v>
      </c>
      <c r="P12" s="336">
        <f>Lipiec!O38</f>
        <v>0</v>
      </c>
      <c r="Q12" s="336">
        <f>Lipiec!P38</f>
        <v>0</v>
      </c>
      <c r="R12" s="336">
        <f>Lipiec!Q38</f>
        <v>0</v>
      </c>
      <c r="S12" s="336">
        <f>Lipiec!R38</f>
        <v>0</v>
      </c>
      <c r="T12" s="336">
        <f>Lipiec!S38</f>
        <v>0</v>
      </c>
      <c r="U12" s="275">
        <f>Lipiec!T38</f>
        <v>0</v>
      </c>
      <c r="V12" s="275">
        <f>Lipiec!U38</f>
        <v>0</v>
      </c>
      <c r="W12" s="276">
        <f>Lipiec!W38</f>
        <v>0</v>
      </c>
      <c r="X12" s="276">
        <f>Lipiec!X38</f>
        <v>0</v>
      </c>
      <c r="Y12" s="276">
        <f>Lipiec!Y38</f>
        <v>0</v>
      </c>
      <c r="Z12" s="276">
        <f>Lipiec!Z38</f>
        <v>0</v>
      </c>
      <c r="AA12" s="276">
        <f>Lipiec!AA38</f>
        <v>0</v>
      </c>
      <c r="AB12" s="276">
        <f>Lipiec!AB38</f>
        <v>0</v>
      </c>
      <c r="AC12" s="276">
        <f>Lipiec!AC38</f>
        <v>0</v>
      </c>
      <c r="AD12" s="276">
        <f>Lipiec!AD38</f>
        <v>0</v>
      </c>
      <c r="AE12" s="276">
        <f>Lipiec!AE38</f>
        <v>0</v>
      </c>
      <c r="AF12" s="276">
        <f>Lipiec!AF38</f>
        <v>0</v>
      </c>
      <c r="AG12" s="276">
        <f>Lipiec!AG38</f>
        <v>0</v>
      </c>
      <c r="AH12" s="276">
        <f>Lipiec!AH38</f>
        <v>0</v>
      </c>
      <c r="AI12" s="276">
        <f>Lipiec!AI38</f>
        <v>0</v>
      </c>
      <c r="AJ12" s="276">
        <f>Lipiec!AJ38</f>
        <v>0</v>
      </c>
      <c r="AK12" s="276">
        <f>Lipiec!AK38</f>
        <v>0</v>
      </c>
      <c r="AL12" s="276">
        <f>Lipiec!AL38</f>
        <v>0</v>
      </c>
      <c r="AN12" s="238"/>
      <c r="AP12" s="17"/>
      <c r="AR12" s="17"/>
      <c r="AS12" s="16" t="str">
        <f>L5</f>
        <v>Zdeformowane</v>
      </c>
      <c r="AT12" s="131" t="e">
        <f>(L18+AC18)/C18</f>
        <v>#DIV/0!</v>
      </c>
      <c r="AU12" s="16" t="str">
        <f>L5</f>
        <v>Zdeformowane</v>
      </c>
      <c r="AV12" s="131" t="e">
        <f>(L18+AC18)/(E18+AL18)</f>
        <v>#DIV/0!</v>
      </c>
      <c r="AX12" s="17"/>
      <c r="AY12" s="17"/>
      <c r="AZ12"/>
      <c r="BA12"/>
      <c r="BB12"/>
    </row>
    <row r="13" spans="1:63" ht="14.25">
      <c r="A13" s="284" t="s">
        <v>49</v>
      </c>
      <c r="B13" s="338" t="s">
        <v>50</v>
      </c>
      <c r="C13" s="339">
        <f>Sierpien!B38</f>
        <v>0</v>
      </c>
      <c r="D13" s="339">
        <f>Sierpien!C38</f>
        <v>0</v>
      </c>
      <c r="E13" s="339">
        <f>Sierpien!D38</f>
        <v>0</v>
      </c>
      <c r="F13" s="336">
        <f>Sierpien!E38</f>
        <v>0</v>
      </c>
      <c r="G13" s="336">
        <f>Sierpien!F38</f>
        <v>0</v>
      </c>
      <c r="H13" s="336">
        <f>Sierpien!G38</f>
        <v>0</v>
      </c>
      <c r="I13" s="336">
        <f>Sierpien!H38</f>
        <v>0</v>
      </c>
      <c r="J13" s="336">
        <f>Sierpien!I38</f>
        <v>0</v>
      </c>
      <c r="K13" s="336">
        <f>Sierpien!J38</f>
        <v>0</v>
      </c>
      <c r="L13" s="336">
        <f>Sierpien!K38</f>
        <v>0</v>
      </c>
      <c r="M13" s="336">
        <f>Sierpien!L38</f>
        <v>0</v>
      </c>
      <c r="N13" s="336">
        <f>Sierpien!M38</f>
        <v>0</v>
      </c>
      <c r="O13" s="336">
        <f>Sierpien!N38</f>
        <v>0</v>
      </c>
      <c r="P13" s="336">
        <f>Sierpien!O38</f>
        <v>0</v>
      </c>
      <c r="Q13" s="336">
        <f>Sierpien!P38</f>
        <v>0</v>
      </c>
      <c r="R13" s="336">
        <f>Sierpien!Q38</f>
        <v>0</v>
      </c>
      <c r="S13" s="336">
        <f>Sierpien!R38</f>
        <v>0</v>
      </c>
      <c r="T13" s="336">
        <f>Sierpien!S38</f>
        <v>0</v>
      </c>
      <c r="U13" s="275">
        <f>Sierpien!T38</f>
        <v>0</v>
      </c>
      <c r="V13" s="275">
        <f>Sierpien!U38</f>
        <v>0</v>
      </c>
      <c r="W13" s="276">
        <f>Sierpien!W38</f>
        <v>0</v>
      </c>
      <c r="X13" s="276">
        <f>Sierpien!X38</f>
        <v>0</v>
      </c>
      <c r="Y13" s="276">
        <f>Sierpien!Y38</f>
        <v>0</v>
      </c>
      <c r="Z13" s="276">
        <f>Sierpien!Z38</f>
        <v>0</v>
      </c>
      <c r="AA13" s="276">
        <f>Sierpien!AA38</f>
        <v>0</v>
      </c>
      <c r="AB13" s="276">
        <f>Sierpien!AB38</f>
        <v>0</v>
      </c>
      <c r="AC13" s="276">
        <f>Sierpien!AC38</f>
        <v>0</v>
      </c>
      <c r="AD13" s="276">
        <f>Sierpien!AD38</f>
        <v>0</v>
      </c>
      <c r="AE13" s="276">
        <f>Sierpien!AE38</f>
        <v>0</v>
      </c>
      <c r="AF13" s="276">
        <f>Sierpien!AF38</f>
        <v>0</v>
      </c>
      <c r="AG13" s="276">
        <f>Sierpien!AG38</f>
        <v>0</v>
      </c>
      <c r="AH13" s="276">
        <f>Sierpien!AH38</f>
        <v>0</v>
      </c>
      <c r="AI13" s="276">
        <f>Sierpien!AI38</f>
        <v>0</v>
      </c>
      <c r="AJ13" s="276">
        <f>Sierpien!AJ38</f>
        <v>0</v>
      </c>
      <c r="AK13" s="276">
        <f>Sierpien!AK38</f>
        <v>0</v>
      </c>
      <c r="AL13" s="276">
        <f>Sierpien!AL38</f>
        <v>0</v>
      </c>
      <c r="AN13" s="238"/>
      <c r="AO13" s="23"/>
      <c r="AP13" s="17"/>
      <c r="AR13" s="17"/>
      <c r="AS13" s="16" t="str">
        <f>K5</f>
        <v>Smugi</v>
      </c>
      <c r="AT13" s="131" t="e">
        <f>(K18+AB18)/C18</f>
        <v>#DIV/0!</v>
      </c>
      <c r="AU13" s="16" t="str">
        <f>K5</f>
        <v>Smugi</v>
      </c>
      <c r="AV13" s="131" t="e">
        <f>(K18+AB18)/(E18+AL18)</f>
        <v>#DIV/0!</v>
      </c>
      <c r="AX13" s="17"/>
      <c r="AY13" s="17"/>
      <c r="AZ13"/>
      <c r="BA13"/>
      <c r="BB13"/>
    </row>
    <row r="14" spans="1:63" ht="14.25">
      <c r="A14" s="285"/>
      <c r="B14" s="338" t="s">
        <v>51</v>
      </c>
      <c r="C14" s="339">
        <f>Wrzesien!B38</f>
        <v>0</v>
      </c>
      <c r="D14" s="339">
        <f>Wrzesien!C38</f>
        <v>0</v>
      </c>
      <c r="E14" s="339">
        <f>Wrzesien!D38</f>
        <v>0</v>
      </c>
      <c r="F14" s="337">
        <f>Wrzesien!E38</f>
        <v>0</v>
      </c>
      <c r="G14" s="337">
        <f>Wrzesien!F38</f>
        <v>0</v>
      </c>
      <c r="H14" s="337">
        <f>Wrzesien!G38</f>
        <v>0</v>
      </c>
      <c r="I14" s="337">
        <f>Wrzesien!H38</f>
        <v>0</v>
      </c>
      <c r="J14" s="337">
        <f>Wrzesien!I38</f>
        <v>0</v>
      </c>
      <c r="K14" s="337">
        <f>Wrzesien!J38</f>
        <v>0</v>
      </c>
      <c r="L14" s="337">
        <f>Wrzesien!K38</f>
        <v>0</v>
      </c>
      <c r="M14" s="337">
        <f>Wrzesien!L38</f>
        <v>0</v>
      </c>
      <c r="N14" s="337">
        <f>Wrzesien!M38</f>
        <v>0</v>
      </c>
      <c r="O14" s="337">
        <f>Wrzesien!N38</f>
        <v>0</v>
      </c>
      <c r="P14" s="337">
        <f>Wrzesien!O38</f>
        <v>0</v>
      </c>
      <c r="Q14" s="337">
        <f>Wrzesien!P38</f>
        <v>0</v>
      </c>
      <c r="R14" s="337">
        <f>Wrzesien!Q38</f>
        <v>0</v>
      </c>
      <c r="S14" s="337">
        <f>Wrzesien!R38</f>
        <v>0</v>
      </c>
      <c r="T14" s="337">
        <f>Wrzesien!S38</f>
        <v>0</v>
      </c>
      <c r="U14" s="279">
        <f>Wrzesien!T38</f>
        <v>0</v>
      </c>
      <c r="V14" s="279">
        <f>Wrzesien!U38</f>
        <v>0</v>
      </c>
      <c r="W14" s="280">
        <f>Wrzesien!W38</f>
        <v>0</v>
      </c>
      <c r="X14" s="280">
        <f>Wrzesien!X38</f>
        <v>0</v>
      </c>
      <c r="Y14" s="280">
        <f>Wrzesien!Y38</f>
        <v>0</v>
      </c>
      <c r="Z14" s="280">
        <f>Wrzesien!Z38</f>
        <v>0</v>
      </c>
      <c r="AA14" s="280">
        <f>Wrzesien!AA38</f>
        <v>0</v>
      </c>
      <c r="AB14" s="280">
        <f>Wrzesien!AB38</f>
        <v>0</v>
      </c>
      <c r="AC14" s="280">
        <f>Wrzesien!AC38</f>
        <v>0</v>
      </c>
      <c r="AD14" s="280">
        <f>Wrzesien!AD38</f>
        <v>0</v>
      </c>
      <c r="AE14" s="280">
        <f>Wrzesien!AE38</f>
        <v>0</v>
      </c>
      <c r="AF14" s="280">
        <f>Wrzesien!AF38</f>
        <v>0</v>
      </c>
      <c r="AG14" s="280">
        <f>Wrzesien!AG38</f>
        <v>0</v>
      </c>
      <c r="AH14" s="280">
        <f>Wrzesien!AH38</f>
        <v>0</v>
      </c>
      <c r="AI14" s="280">
        <f>Wrzesien!AI38</f>
        <v>0</v>
      </c>
      <c r="AJ14" s="280">
        <f>Wrzesien!AJ38</f>
        <v>0</v>
      </c>
      <c r="AK14" s="280">
        <f>Wrzesien!AK38</f>
        <v>0</v>
      </c>
      <c r="AL14" s="280">
        <f>Wrzesien!AL38</f>
        <v>0</v>
      </c>
      <c r="AM14" s="281">
        <f>Wrzesien!AM38</f>
        <v>0</v>
      </c>
      <c r="AN14" s="238"/>
      <c r="AP14" s="17"/>
      <c r="AR14" s="17"/>
      <c r="AS14" s="16" t="str">
        <f>J5</f>
        <v>Zanieczyszczenia olejowe</v>
      </c>
      <c r="AT14" s="131" t="e">
        <f>(J18+AA18)/C18</f>
        <v>#DIV/0!</v>
      </c>
      <c r="AU14" s="16" t="str">
        <f>J5</f>
        <v>Zanieczyszczenia olejowe</v>
      </c>
      <c r="AV14" s="131" t="e">
        <f>(J18+AA18)/(E18+AL18)</f>
        <v>#DIV/0!</v>
      </c>
      <c r="AX14" s="17"/>
      <c r="AY14" s="17"/>
      <c r="AZ14"/>
      <c r="BA14"/>
      <c r="BB14"/>
    </row>
    <row r="15" spans="1:63" ht="14.25">
      <c r="A15" s="277"/>
      <c r="B15" s="338" t="s">
        <v>52</v>
      </c>
      <c r="C15" s="339">
        <f>Pazdziernik!B38</f>
        <v>0</v>
      </c>
      <c r="D15" s="339">
        <f>Pazdziernik!C38</f>
        <v>0</v>
      </c>
      <c r="E15" s="339">
        <f>Pazdziernik!D38</f>
        <v>0</v>
      </c>
      <c r="F15" s="336">
        <f>Pazdziernik!E38</f>
        <v>0</v>
      </c>
      <c r="G15" s="336">
        <f>Pazdziernik!F38</f>
        <v>0</v>
      </c>
      <c r="H15" s="336">
        <f>Pazdziernik!G38</f>
        <v>0</v>
      </c>
      <c r="I15" s="336">
        <f>Pazdziernik!H38</f>
        <v>0</v>
      </c>
      <c r="J15" s="336">
        <f>Pazdziernik!I38</f>
        <v>0</v>
      </c>
      <c r="K15" s="336">
        <f>Pazdziernik!J38</f>
        <v>0</v>
      </c>
      <c r="L15" s="336">
        <f>Pazdziernik!K38</f>
        <v>0</v>
      </c>
      <c r="M15" s="336">
        <f>Pazdziernik!L38</f>
        <v>0</v>
      </c>
      <c r="N15" s="336">
        <f>Pazdziernik!M38</f>
        <v>0</v>
      </c>
      <c r="O15" s="336">
        <f>Pazdziernik!N38</f>
        <v>0</v>
      </c>
      <c r="P15" s="336">
        <f>Pazdziernik!O38</f>
        <v>0</v>
      </c>
      <c r="Q15" s="336">
        <f>Pazdziernik!P38</f>
        <v>0</v>
      </c>
      <c r="R15" s="336">
        <f>Pazdziernik!Q38</f>
        <v>0</v>
      </c>
      <c r="S15" s="336">
        <f>Pazdziernik!R38</f>
        <v>0</v>
      </c>
      <c r="T15" s="336">
        <f>Pazdziernik!S38</f>
        <v>0</v>
      </c>
      <c r="U15" s="275">
        <f>Pazdziernik!T38</f>
        <v>0</v>
      </c>
      <c r="V15" s="275">
        <f>Pazdziernik!U38</f>
        <v>0</v>
      </c>
      <c r="W15" s="276">
        <f>Pazdziernik!W38</f>
        <v>0</v>
      </c>
      <c r="X15" s="276">
        <f>Pazdziernik!X38</f>
        <v>0</v>
      </c>
      <c r="Y15" s="276">
        <f>Pazdziernik!Y38</f>
        <v>0</v>
      </c>
      <c r="Z15" s="276">
        <f>Pazdziernik!Z38</f>
        <v>0</v>
      </c>
      <c r="AA15" s="276">
        <f>Pazdziernik!AA38</f>
        <v>0</v>
      </c>
      <c r="AB15" s="276">
        <f>Pazdziernik!AB38</f>
        <v>0</v>
      </c>
      <c r="AC15" s="276">
        <f>Pazdziernik!AC38</f>
        <v>0</v>
      </c>
      <c r="AD15" s="276">
        <f>Pazdziernik!AD38</f>
        <v>0</v>
      </c>
      <c r="AE15" s="276">
        <f>Pazdziernik!AE38</f>
        <v>0</v>
      </c>
      <c r="AF15" s="276">
        <f>Pazdziernik!AF38</f>
        <v>0</v>
      </c>
      <c r="AG15" s="276">
        <f>Pazdziernik!AG38</f>
        <v>0</v>
      </c>
      <c r="AH15" s="276">
        <f>Pazdziernik!AH38</f>
        <v>0</v>
      </c>
      <c r="AI15" s="276">
        <f>Pazdziernik!AI38</f>
        <v>0</v>
      </c>
      <c r="AJ15" s="276">
        <f>Pazdziernik!AJ38</f>
        <v>0</v>
      </c>
      <c r="AK15" s="276">
        <f>Pazdziernik!AK38</f>
        <v>0</v>
      </c>
      <c r="AL15" s="276">
        <f>Pazdziernik!AL38</f>
        <v>0</v>
      </c>
      <c r="AN15" s="238"/>
      <c r="AR15" s="17"/>
      <c r="AS15" s="16" t="str">
        <f>I5</f>
        <v>Zanieczyszczone</v>
      </c>
      <c r="AT15" s="131" t="e">
        <f>(I18+Z18)/C18</f>
        <v>#DIV/0!</v>
      </c>
      <c r="AU15" s="16" t="str">
        <f>I5</f>
        <v>Zanieczyszczone</v>
      </c>
      <c r="AV15" s="131" t="e">
        <f>(I18+Z18)/(E18+AL18)</f>
        <v>#DIV/0!</v>
      </c>
      <c r="AX15" s="17"/>
      <c r="AY15" s="17"/>
      <c r="AZ15"/>
      <c r="BA15"/>
      <c r="BB15"/>
    </row>
    <row r="16" spans="1:63" ht="14.25">
      <c r="A16" s="284" t="s">
        <v>53</v>
      </c>
      <c r="B16" s="338" t="s">
        <v>54</v>
      </c>
      <c r="C16" s="339">
        <f>Listopad!B38</f>
        <v>0</v>
      </c>
      <c r="D16" s="339">
        <f>Listopad!C38</f>
        <v>0</v>
      </c>
      <c r="E16" s="339">
        <f>Listopad!D38</f>
        <v>0</v>
      </c>
      <c r="F16" s="336">
        <f>Listopad!E38</f>
        <v>0</v>
      </c>
      <c r="G16" s="336">
        <f>Listopad!F38</f>
        <v>0</v>
      </c>
      <c r="H16" s="336">
        <f>Listopad!G38</f>
        <v>0</v>
      </c>
      <c r="I16" s="336">
        <f>Listopad!H38</f>
        <v>0</v>
      </c>
      <c r="J16" s="336">
        <f>Listopad!I38</f>
        <v>0</v>
      </c>
      <c r="K16" s="336">
        <f>Listopad!J38</f>
        <v>0</v>
      </c>
      <c r="L16" s="336">
        <f>Listopad!K38</f>
        <v>0</v>
      </c>
      <c r="M16" s="336">
        <f>Listopad!L38</f>
        <v>0</v>
      </c>
      <c r="N16" s="336">
        <f>Listopad!M38</f>
        <v>0</v>
      </c>
      <c r="O16" s="336">
        <f>Listopad!N38</f>
        <v>0</v>
      </c>
      <c r="P16" s="336">
        <f>Listopad!O38</f>
        <v>0</v>
      </c>
      <c r="Q16" s="336">
        <f>Listopad!P38</f>
        <v>0</v>
      </c>
      <c r="R16" s="336">
        <f>Listopad!Q38</f>
        <v>0</v>
      </c>
      <c r="S16" s="336">
        <f>Listopad!R38</f>
        <v>0</v>
      </c>
      <c r="T16" s="336">
        <f>Listopad!S38</f>
        <v>0</v>
      </c>
      <c r="U16" s="275">
        <f>Listopad!T38</f>
        <v>0</v>
      </c>
      <c r="V16" s="275">
        <f>Listopad!U38</f>
        <v>0</v>
      </c>
      <c r="W16" s="276">
        <f>Listopad!W38</f>
        <v>0</v>
      </c>
      <c r="X16" s="276">
        <f>Listopad!X38</f>
        <v>0</v>
      </c>
      <c r="Y16" s="276">
        <f>Listopad!Y38</f>
        <v>0</v>
      </c>
      <c r="Z16" s="276">
        <f>Listopad!Z38</f>
        <v>0</v>
      </c>
      <c r="AA16" s="276">
        <f>Listopad!AA38</f>
        <v>0</v>
      </c>
      <c r="AB16" s="276">
        <f>Listopad!AB38</f>
        <v>0</v>
      </c>
      <c r="AC16" s="276">
        <f>Listopad!AC38</f>
        <v>0</v>
      </c>
      <c r="AD16" s="276">
        <f>Listopad!AD38</f>
        <v>0</v>
      </c>
      <c r="AE16" s="276">
        <f>Listopad!AE38</f>
        <v>0</v>
      </c>
      <c r="AF16" s="276">
        <f>Listopad!AF38</f>
        <v>0</v>
      </c>
      <c r="AG16" s="276">
        <f>Listopad!AG38</f>
        <v>0</v>
      </c>
      <c r="AH16" s="276">
        <f>Listopad!AH38</f>
        <v>0</v>
      </c>
      <c r="AI16" s="276">
        <f>Listopad!AI38</f>
        <v>0</v>
      </c>
      <c r="AJ16" s="276">
        <f>Listopad!AJ38</f>
        <v>0</v>
      </c>
      <c r="AK16" s="276">
        <f>Listopad!AK38</f>
        <v>0</v>
      </c>
      <c r="AL16" s="276">
        <f>Listopad!AL38</f>
        <v>0</v>
      </c>
      <c r="AN16" s="238"/>
      <c r="AO16" s="17"/>
      <c r="AP16" s="17"/>
      <c r="AR16" s="17"/>
      <c r="AS16" s="16" t="str">
        <f>H5</f>
        <v>Przypalone</v>
      </c>
      <c r="AT16" s="131" t="e">
        <f>(H18+Y18)/C18</f>
        <v>#DIV/0!</v>
      </c>
      <c r="AU16" s="16" t="str">
        <f>H5</f>
        <v>Przypalone</v>
      </c>
      <c r="AV16" s="131" t="e">
        <f>(H18+Y18)/(E18+AL18)</f>
        <v>#DIV/0!</v>
      </c>
    </row>
    <row r="17" spans="1:48">
      <c r="A17" s="273"/>
      <c r="B17" s="338" t="s">
        <v>55</v>
      </c>
      <c r="C17" s="339">
        <f>Grudzien!B38</f>
        <v>0</v>
      </c>
      <c r="D17" s="339">
        <f>Grudzien!C38</f>
        <v>0</v>
      </c>
      <c r="E17" s="339">
        <f>Grudzien!D38</f>
        <v>0</v>
      </c>
      <c r="F17" s="337">
        <f>Grudzien!E38</f>
        <v>0</v>
      </c>
      <c r="G17" s="337">
        <f>Grudzien!F38</f>
        <v>0</v>
      </c>
      <c r="H17" s="337">
        <f>Grudzien!G38</f>
        <v>0</v>
      </c>
      <c r="I17" s="337">
        <f>Grudzien!H38</f>
        <v>0</v>
      </c>
      <c r="J17" s="337">
        <f>Grudzien!I38</f>
        <v>0</v>
      </c>
      <c r="K17" s="337">
        <f>Grudzien!J38</f>
        <v>0</v>
      </c>
      <c r="L17" s="337">
        <f>Grudzien!K38</f>
        <v>0</v>
      </c>
      <c r="M17" s="337">
        <f>Grudzien!L38</f>
        <v>0</v>
      </c>
      <c r="N17" s="337">
        <f>Grudzien!M38</f>
        <v>0</v>
      </c>
      <c r="O17" s="337">
        <f>Grudzien!N38</f>
        <v>0</v>
      </c>
      <c r="P17" s="337">
        <f>Grudzien!O38</f>
        <v>0</v>
      </c>
      <c r="Q17" s="337">
        <f>Grudzien!P38</f>
        <v>0</v>
      </c>
      <c r="R17" s="337">
        <f>Grudzien!Q38</f>
        <v>0</v>
      </c>
      <c r="S17" s="337">
        <f>Grudzien!R38</f>
        <v>0</v>
      </c>
      <c r="T17" s="337">
        <f>Grudzien!S38</f>
        <v>0</v>
      </c>
      <c r="U17" s="279">
        <f>Grudzien!T38</f>
        <v>0</v>
      </c>
      <c r="V17" s="279">
        <f>Grudzien!U38</f>
        <v>0</v>
      </c>
      <c r="W17" s="280">
        <f>Grudzien!W38</f>
        <v>0</v>
      </c>
      <c r="X17" s="280">
        <f>Grudzien!X38</f>
        <v>0</v>
      </c>
      <c r="Y17" s="280">
        <f>Grudzien!Y38</f>
        <v>0</v>
      </c>
      <c r="Z17" s="280">
        <f>Grudzien!Z38</f>
        <v>0</v>
      </c>
      <c r="AA17" s="280">
        <f>Grudzien!AA38</f>
        <v>0</v>
      </c>
      <c r="AB17" s="280">
        <f>Grudzien!AB38</f>
        <v>0</v>
      </c>
      <c r="AC17" s="280">
        <f>Grudzien!AC38</f>
        <v>0</v>
      </c>
      <c r="AD17" s="280">
        <f>Grudzien!AD38</f>
        <v>0</v>
      </c>
      <c r="AE17" s="280">
        <f>Grudzien!AE38</f>
        <v>0</v>
      </c>
      <c r="AF17" s="280">
        <f>Grudzien!AF38</f>
        <v>0</v>
      </c>
      <c r="AG17" s="280">
        <f>Grudzien!AG38</f>
        <v>0</v>
      </c>
      <c r="AH17" s="280">
        <f>Grudzien!AH38</f>
        <v>0</v>
      </c>
      <c r="AI17" s="280">
        <f>Grudzien!AI38</f>
        <v>0</v>
      </c>
      <c r="AJ17" s="280">
        <f>Grudzien!AJ38</f>
        <v>0</v>
      </c>
      <c r="AK17" s="280">
        <f>Grudzien!AK38</f>
        <v>0</v>
      </c>
      <c r="AL17" s="280">
        <f>Grudzien!AL38</f>
        <v>0</v>
      </c>
      <c r="AN17" s="238"/>
      <c r="AO17" s="17"/>
      <c r="AP17" s="17"/>
      <c r="AR17" s="17"/>
      <c r="AS17" s="16" t="str">
        <f>G5</f>
        <v>Niedotryski</v>
      </c>
      <c r="AT17" s="131" t="e">
        <f>(G18+X18)/C18</f>
        <v>#DIV/0!</v>
      </c>
      <c r="AU17" s="16" t="str">
        <f>G5</f>
        <v>Niedotryski</v>
      </c>
      <c r="AV17" s="131" t="e">
        <f>(G18+X18)/(E18+AL18)</f>
        <v>#DIV/0!</v>
      </c>
    </row>
    <row r="18" spans="1:48" ht="18.75" customHeight="1" thickBot="1">
      <c r="A18" s="249"/>
      <c r="B18" s="250" t="s">
        <v>20</v>
      </c>
      <c r="C18" s="251">
        <f t="shared" ref="C18:T18" si="2">SUM(C6:C17)</f>
        <v>0</v>
      </c>
      <c r="D18" s="251">
        <f t="shared" si="2"/>
        <v>0</v>
      </c>
      <c r="E18" s="251">
        <f t="shared" si="2"/>
        <v>0</v>
      </c>
      <c r="F18" s="251">
        <f t="shared" si="2"/>
        <v>0</v>
      </c>
      <c r="G18" s="251">
        <f t="shared" si="2"/>
        <v>0</v>
      </c>
      <c r="H18" s="251">
        <f t="shared" si="2"/>
        <v>0</v>
      </c>
      <c r="I18" s="251">
        <f t="shared" si="2"/>
        <v>0</v>
      </c>
      <c r="J18" s="251">
        <f t="shared" si="2"/>
        <v>0</v>
      </c>
      <c r="K18" s="251">
        <f t="shared" si="2"/>
        <v>0</v>
      </c>
      <c r="L18" s="251">
        <f t="shared" si="2"/>
        <v>0</v>
      </c>
      <c r="M18" s="251">
        <f t="shared" si="2"/>
        <v>0</v>
      </c>
      <c r="N18" s="251">
        <f t="shared" si="2"/>
        <v>0</v>
      </c>
      <c r="O18" s="251">
        <f t="shared" si="2"/>
        <v>0</v>
      </c>
      <c r="P18" s="251">
        <f t="shared" si="2"/>
        <v>0</v>
      </c>
      <c r="Q18" s="251">
        <f t="shared" si="2"/>
        <v>0</v>
      </c>
      <c r="R18" s="251">
        <f t="shared" si="2"/>
        <v>0</v>
      </c>
      <c r="S18" s="251">
        <f t="shared" si="2"/>
        <v>0</v>
      </c>
      <c r="T18" s="251">
        <f t="shared" si="2"/>
        <v>0</v>
      </c>
      <c r="U18" s="252">
        <f t="shared" ref="U18:V18" si="3">SUM(U6:U17)</f>
        <v>0</v>
      </c>
      <c r="V18" s="251">
        <f t="shared" si="3"/>
        <v>0</v>
      </c>
      <c r="W18" s="253">
        <f t="shared" ref="W18:AL18" si="4">SUM(W6:W17)</f>
        <v>0</v>
      </c>
      <c r="X18" s="251">
        <f t="shared" si="4"/>
        <v>0</v>
      </c>
      <c r="Y18" s="251">
        <f t="shared" si="4"/>
        <v>0</v>
      </c>
      <c r="Z18" s="251">
        <f t="shared" si="4"/>
        <v>0</v>
      </c>
      <c r="AA18" s="251">
        <f t="shared" si="4"/>
        <v>0</v>
      </c>
      <c r="AB18" s="251">
        <f t="shared" si="4"/>
        <v>0</v>
      </c>
      <c r="AC18" s="251">
        <f t="shared" si="4"/>
        <v>0</v>
      </c>
      <c r="AD18" s="251">
        <f t="shared" si="4"/>
        <v>0</v>
      </c>
      <c r="AE18" s="251">
        <f t="shared" si="4"/>
        <v>0</v>
      </c>
      <c r="AF18" s="251">
        <f t="shared" si="4"/>
        <v>0</v>
      </c>
      <c r="AG18" s="251">
        <f t="shared" si="4"/>
        <v>0</v>
      </c>
      <c r="AH18" s="254">
        <f t="shared" si="4"/>
        <v>0</v>
      </c>
      <c r="AI18" s="255">
        <f t="shared" si="4"/>
        <v>0</v>
      </c>
      <c r="AJ18" s="256">
        <f t="shared" si="4"/>
        <v>0</v>
      </c>
      <c r="AK18" s="252">
        <f t="shared" si="4"/>
        <v>0</v>
      </c>
      <c r="AL18" s="257">
        <f t="shared" si="4"/>
        <v>0</v>
      </c>
      <c r="AS18" s="16" t="str">
        <f>F5</f>
        <v>Rozruchowe</v>
      </c>
      <c r="AT18" s="131" t="e">
        <f>F18/C18</f>
        <v>#DIV/0!</v>
      </c>
      <c r="AU18" s="16" t="str">
        <f>F5</f>
        <v>Rozruchowe</v>
      </c>
      <c r="AV18" s="131" t="e">
        <f>F18/(E18+AL18)</f>
        <v>#DIV/0!</v>
      </c>
    </row>
    <row r="19" spans="1:48" ht="17.25" customHeight="1" thickBot="1">
      <c r="A19" s="40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2"/>
      <c r="W19" s="41"/>
      <c r="X19" s="41"/>
      <c r="Y19" s="41"/>
      <c r="Z19" s="22"/>
      <c r="AA19" s="43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S19" s="17" t="s">
        <v>17</v>
      </c>
      <c r="AT19" s="131" t="e">
        <f>AK18/C18</f>
        <v>#DIV/0!</v>
      </c>
      <c r="AU19" s="16" t="str">
        <f>AS20</f>
        <v>Verwurf, ges</v>
      </c>
      <c r="AV19" s="131" t="e">
        <f>(E18+AL18)/(E18+AL18)</f>
        <v>#DIV/0!</v>
      </c>
    </row>
    <row r="20" spans="1:48" s="217" customFormat="1" ht="25.5" customHeight="1">
      <c r="A20" s="259" t="s">
        <v>56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N20" s="218"/>
      <c r="AS20" s="16" t="s">
        <v>18</v>
      </c>
      <c r="AT20" s="131" t="e">
        <f>E18/C18</f>
        <v>#DIV/0!</v>
      </c>
      <c r="AU20" s="17"/>
      <c r="AV20" s="17"/>
    </row>
    <row r="21" spans="1:48" ht="24" customHeight="1">
      <c r="A21" s="206" t="s">
        <v>6</v>
      </c>
      <c r="B21" s="209"/>
      <c r="C21" s="207"/>
      <c r="D21" s="208"/>
      <c r="E21" s="208" t="s">
        <v>22</v>
      </c>
      <c r="F21" s="209"/>
      <c r="G21" s="208"/>
      <c r="H21" s="208" t="s">
        <v>23</v>
      </c>
      <c r="I21" s="209"/>
      <c r="J21" s="209"/>
      <c r="K21" s="209"/>
      <c r="L21" s="208"/>
      <c r="M21" s="208" t="s">
        <v>24</v>
      </c>
      <c r="N21" s="209"/>
      <c r="O21" s="209"/>
      <c r="P21" s="209"/>
      <c r="Q21" s="209"/>
      <c r="R21" s="209"/>
      <c r="S21" s="209"/>
      <c r="T21" s="209"/>
      <c r="U21" s="209"/>
      <c r="V21" s="209"/>
      <c r="W21" s="208" t="s">
        <v>25</v>
      </c>
      <c r="X21" s="209"/>
      <c r="Y21" s="209"/>
      <c r="Z21" s="209"/>
      <c r="AA21" s="207"/>
      <c r="AS21" s="16" t="s">
        <v>7</v>
      </c>
      <c r="AT21" s="132" t="e">
        <f>D18/C18</f>
        <v>#DIV/0!</v>
      </c>
    </row>
    <row r="22" spans="1:48" s="217" customFormat="1" ht="24" customHeight="1" thickBot="1">
      <c r="A22" s="210">
        <f>C18</f>
        <v>0</v>
      </c>
      <c r="B22" s="211"/>
      <c r="C22" s="211"/>
      <c r="D22" s="212"/>
      <c r="E22" s="213">
        <f>D18+AJ18</f>
        <v>0</v>
      </c>
      <c r="F22" s="214"/>
      <c r="G22" s="213"/>
      <c r="H22" s="213">
        <f>E18+AL18</f>
        <v>0</v>
      </c>
      <c r="I22" s="211"/>
      <c r="J22" s="211"/>
      <c r="K22" s="211"/>
      <c r="L22" s="213"/>
      <c r="M22" s="213">
        <f>U18</f>
        <v>0</v>
      </c>
      <c r="N22" s="211"/>
      <c r="O22" s="211"/>
      <c r="P22" s="211"/>
      <c r="Q22" s="211"/>
      <c r="R22" s="211"/>
      <c r="S22" s="211"/>
      <c r="T22" s="211"/>
      <c r="U22" s="211"/>
      <c r="V22" s="214"/>
      <c r="W22" s="213">
        <f>AK18</f>
        <v>0</v>
      </c>
      <c r="X22" s="211"/>
      <c r="Y22" s="211"/>
      <c r="Z22" s="211"/>
      <c r="AA22" s="215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N22" s="218"/>
      <c r="AS22" s="16" t="s">
        <v>3</v>
      </c>
      <c r="AT22" s="131" t="e">
        <f>C18/C18</f>
        <v>#DIV/0!</v>
      </c>
      <c r="AU22" s="16"/>
    </row>
    <row r="23" spans="1:48" ht="13.5" thickBot="1">
      <c r="A23" s="245"/>
      <c r="B23" s="245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17"/>
      <c r="X23" s="17"/>
      <c r="Y23" s="17"/>
      <c r="Z23" s="17"/>
      <c r="AA23" s="17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</row>
    <row r="24" spans="1:48" ht="31.5" customHeight="1">
      <c r="A24" s="270"/>
      <c r="B24" s="286" t="s">
        <v>75</v>
      </c>
      <c r="C24" s="287"/>
      <c r="D24" s="287"/>
      <c r="E24" s="287"/>
      <c r="F24" s="287"/>
      <c r="G24" s="287"/>
      <c r="H24" s="287"/>
      <c r="I24" s="288" t="s">
        <v>41</v>
      </c>
      <c r="J24" s="289"/>
      <c r="K24" s="289"/>
      <c r="L24" s="289"/>
      <c r="M24" s="288" t="s">
        <v>45</v>
      </c>
      <c r="N24" s="289"/>
      <c r="O24" s="289"/>
      <c r="P24" s="289"/>
      <c r="Q24" s="289"/>
      <c r="R24" s="289"/>
      <c r="S24" s="289"/>
      <c r="T24" s="288" t="s">
        <v>49</v>
      </c>
      <c r="U24" s="289"/>
      <c r="V24" s="289"/>
      <c r="W24" s="289"/>
      <c r="X24" s="288" t="s">
        <v>53</v>
      </c>
      <c r="Y24" s="289"/>
      <c r="Z24" s="289"/>
      <c r="AA24" s="290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R24" s="24" t="s">
        <v>65</v>
      </c>
      <c r="AS24" s="16" t="s">
        <v>19</v>
      </c>
    </row>
    <row r="25" spans="1:48" ht="21.95" customHeight="1">
      <c r="A25" s="261"/>
      <c r="B25" s="291" t="s">
        <v>6</v>
      </c>
      <c r="C25" s="292"/>
      <c r="D25" s="292"/>
      <c r="E25" s="292"/>
      <c r="F25" s="292"/>
      <c r="G25" s="292"/>
      <c r="H25" s="292"/>
      <c r="I25" s="293">
        <f>SUM(C6:C8)</f>
        <v>0</v>
      </c>
      <c r="J25" s="294"/>
      <c r="K25" s="294"/>
      <c r="L25" s="295"/>
      <c r="M25" s="293">
        <f>SUM(C9:C11)</f>
        <v>0</v>
      </c>
      <c r="N25" s="294"/>
      <c r="O25" s="294"/>
      <c r="P25" s="294"/>
      <c r="Q25" s="294"/>
      <c r="R25" s="294"/>
      <c r="S25" s="294"/>
      <c r="T25" s="293">
        <f>SUM(C12:C14)</f>
        <v>0</v>
      </c>
      <c r="U25" s="294"/>
      <c r="V25" s="294"/>
      <c r="W25" s="294"/>
      <c r="X25" s="293">
        <f>SUM(C15:C17)</f>
        <v>0</v>
      </c>
      <c r="Y25" s="294"/>
      <c r="Z25" s="294"/>
      <c r="AA25" s="296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R25" s="25">
        <f>Styczen!AR26</f>
        <v>0</v>
      </c>
      <c r="AS25" s="25">
        <f>AR25/100</f>
        <v>0</v>
      </c>
    </row>
    <row r="26" spans="1:48" ht="21.95" customHeight="1">
      <c r="A26" s="261"/>
      <c r="B26" s="291" t="s">
        <v>7</v>
      </c>
      <c r="C26" s="292"/>
      <c r="D26" s="292"/>
      <c r="E26" s="292"/>
      <c r="F26" s="292"/>
      <c r="G26" s="292"/>
      <c r="H26" s="292"/>
      <c r="I26" s="293">
        <f>SUM(D6:D8)</f>
        <v>0</v>
      </c>
      <c r="J26" s="294"/>
      <c r="K26" s="294"/>
      <c r="L26" s="297"/>
      <c r="M26" s="293">
        <f>SUM(D9:D11)</f>
        <v>0</v>
      </c>
      <c r="N26" s="294"/>
      <c r="O26" s="294"/>
      <c r="P26" s="294"/>
      <c r="Q26" s="294"/>
      <c r="R26" s="294"/>
      <c r="S26" s="294"/>
      <c r="T26" s="293">
        <f>SUM(D12:D14)</f>
        <v>0</v>
      </c>
      <c r="U26" s="294"/>
      <c r="V26" s="294"/>
      <c r="W26" s="294"/>
      <c r="X26" s="293">
        <f>SUM(D15:D17)</f>
        <v>0</v>
      </c>
      <c r="Y26" s="294"/>
      <c r="Z26" s="294"/>
      <c r="AA26" s="296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R26" s="24"/>
    </row>
    <row r="27" spans="1:48" ht="21.95" customHeight="1">
      <c r="A27" s="261"/>
      <c r="B27" s="291" t="s">
        <v>23</v>
      </c>
      <c r="C27" s="292"/>
      <c r="D27" s="292"/>
      <c r="E27" s="292"/>
      <c r="F27" s="292"/>
      <c r="G27" s="292"/>
      <c r="H27" s="292"/>
      <c r="I27" s="293">
        <f>SUM(E6:E8)+SUM(AL6:AL8)</f>
        <v>0</v>
      </c>
      <c r="J27" s="294"/>
      <c r="K27" s="294"/>
      <c r="L27" s="297"/>
      <c r="M27" s="293">
        <f>SUM(E9:E11)+SUM(AL9:AL11)</f>
        <v>0</v>
      </c>
      <c r="N27" s="294"/>
      <c r="O27" s="294"/>
      <c r="P27" s="294"/>
      <c r="Q27" s="294"/>
      <c r="R27" s="294"/>
      <c r="S27" s="294"/>
      <c r="T27" s="293">
        <f>SUM(E12:E14)+SUM(AL12:AL14)</f>
        <v>0</v>
      </c>
      <c r="U27" s="294"/>
      <c r="V27" s="294"/>
      <c r="W27" s="294"/>
      <c r="X27" s="293">
        <f>SUM(E15:E17)+SUM(AL15:AL17)</f>
        <v>0</v>
      </c>
      <c r="Y27" s="294"/>
      <c r="Z27" s="294"/>
      <c r="AA27" s="296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R27" s="24"/>
    </row>
    <row r="28" spans="1:48" ht="21.95" customHeight="1">
      <c r="A28" s="261"/>
      <c r="B28" s="298" t="s">
        <v>57</v>
      </c>
      <c r="C28" s="292"/>
      <c r="D28" s="292"/>
      <c r="E28" s="292"/>
      <c r="F28" s="292"/>
      <c r="G28" s="292"/>
      <c r="H28" s="292"/>
      <c r="I28" s="299" t="e">
        <f>SUM(E6:E8)/SUM(C6:C8)</f>
        <v>#DIV/0!</v>
      </c>
      <c r="J28" s="300"/>
      <c r="K28" s="300"/>
      <c r="L28" s="301"/>
      <c r="M28" s="299" t="e">
        <f>SUM(E9:E11)/SUM(C9:C11)</f>
        <v>#DIV/0!</v>
      </c>
      <c r="N28" s="300"/>
      <c r="O28" s="300"/>
      <c r="P28" s="300"/>
      <c r="Q28" s="300"/>
      <c r="R28" s="300"/>
      <c r="S28" s="300"/>
      <c r="T28" s="299" t="e">
        <f>SUM(E12:E14)/SUM(C12:C14)</f>
        <v>#DIV/0!</v>
      </c>
      <c r="U28" s="300"/>
      <c r="V28" s="300"/>
      <c r="W28" s="300"/>
      <c r="X28" s="299" t="e">
        <f>SUM(E15:E17)/SUM(C15:C17)</f>
        <v>#DIV/0!</v>
      </c>
      <c r="Y28" s="300"/>
      <c r="Z28" s="300"/>
      <c r="AA28" s="302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R28" s="24"/>
    </row>
    <row r="29" spans="1:48" ht="21.95" customHeight="1">
      <c r="A29" s="262"/>
      <c r="B29" s="263" t="s">
        <v>67</v>
      </c>
      <c r="C29" s="303"/>
      <c r="D29" s="303"/>
      <c r="E29" s="303"/>
      <c r="F29" s="303"/>
      <c r="G29" s="303"/>
      <c r="H29" s="303"/>
      <c r="I29" s="389">
        <f>SUM(C6:C8)*AS25</f>
        <v>0</v>
      </c>
      <c r="J29" s="390"/>
      <c r="K29" s="390"/>
      <c r="L29" s="390"/>
      <c r="M29" s="389">
        <f>SUM(C9:C11)*AS25</f>
        <v>0</v>
      </c>
      <c r="N29" s="390"/>
      <c r="O29" s="390"/>
      <c r="P29" s="390"/>
      <c r="Q29" s="390"/>
      <c r="R29" s="390"/>
      <c r="S29" s="390"/>
      <c r="T29" s="389">
        <f>SUM(C12:C14)*AS25</f>
        <v>0</v>
      </c>
      <c r="U29" s="390"/>
      <c r="V29" s="390"/>
      <c r="W29" s="390"/>
      <c r="X29" s="389">
        <f>SUM(C15:C17)*AS25</f>
        <v>0</v>
      </c>
      <c r="Y29" s="390"/>
      <c r="Z29" s="390"/>
      <c r="AA29" s="391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R29" s="17"/>
      <c r="AS29" s="17"/>
    </row>
    <row r="30" spans="1:48" ht="21.95" customHeight="1">
      <c r="A30" s="262"/>
      <c r="B30" s="264" t="s">
        <v>68</v>
      </c>
      <c r="C30" s="303"/>
      <c r="D30" s="303"/>
      <c r="E30" s="303"/>
      <c r="F30" s="303"/>
      <c r="G30" s="303"/>
      <c r="H30" s="303"/>
      <c r="I30" s="392">
        <f>(SUM(D6:D8)+SUM(AJ6:AJ8))*AS25</f>
        <v>0</v>
      </c>
      <c r="J30" s="393"/>
      <c r="K30" s="393"/>
      <c r="L30" s="393"/>
      <c r="M30" s="392">
        <f>(SUM(D9:D11)+SUM(AJ9:AJ11))*AS25</f>
        <v>0</v>
      </c>
      <c r="N30" s="393"/>
      <c r="O30" s="393"/>
      <c r="P30" s="393"/>
      <c r="Q30" s="393"/>
      <c r="R30" s="393"/>
      <c r="S30" s="393"/>
      <c r="T30" s="392">
        <f>(SUM(D12:D14)+SUM(AJ12:AJ14))*AS25</f>
        <v>0</v>
      </c>
      <c r="U30" s="393"/>
      <c r="V30" s="393"/>
      <c r="W30" s="393"/>
      <c r="X30" s="392">
        <f>(SUM(D15:D17)+SUM(AJ15:AJ17))*AS25</f>
        <v>0</v>
      </c>
      <c r="Y30" s="393"/>
      <c r="Z30" s="393"/>
      <c r="AA30" s="394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</row>
    <row r="31" spans="1:48" ht="21.95" customHeight="1">
      <c r="A31" s="262"/>
      <c r="B31" s="265" t="s">
        <v>69</v>
      </c>
      <c r="C31" s="303"/>
      <c r="D31" s="303"/>
      <c r="E31" s="303"/>
      <c r="F31" s="303"/>
      <c r="G31" s="303"/>
      <c r="H31" s="303"/>
      <c r="I31" s="395">
        <f>(SUM(E6:E8)+SUM(AL6:AL8))*AS25</f>
        <v>0</v>
      </c>
      <c r="J31" s="396"/>
      <c r="K31" s="396"/>
      <c r="L31" s="396"/>
      <c r="M31" s="395">
        <f>(SUM(E9:E11)+SUM(AL9:AL11))*AS25</f>
        <v>0</v>
      </c>
      <c r="N31" s="396"/>
      <c r="O31" s="396"/>
      <c r="P31" s="396"/>
      <c r="Q31" s="396"/>
      <c r="R31" s="396"/>
      <c r="S31" s="396"/>
      <c r="T31" s="395">
        <f>(SUM(E12:E14)+SUM(AL12:AL14))*AS25</f>
        <v>0</v>
      </c>
      <c r="U31" s="396"/>
      <c r="V31" s="396"/>
      <c r="W31" s="396"/>
      <c r="X31" s="395">
        <f>(SUM(E15:E17)+SUM(AL15:AL17))*AS25</f>
        <v>0</v>
      </c>
      <c r="Y31" s="396"/>
      <c r="Z31" s="396"/>
      <c r="AA31" s="397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48" ht="21.95" customHeight="1">
      <c r="A32" s="266"/>
      <c r="B32" s="267" t="s">
        <v>70</v>
      </c>
      <c r="C32" s="304"/>
      <c r="D32" s="304"/>
      <c r="E32" s="304"/>
      <c r="F32" s="304"/>
      <c r="G32" s="304"/>
      <c r="H32" s="305"/>
      <c r="I32" s="398">
        <f>SUM(W6:W8)*22.5</f>
        <v>0</v>
      </c>
      <c r="J32" s="399"/>
      <c r="K32" s="399"/>
      <c r="L32" s="399"/>
      <c r="M32" s="398">
        <f>SUM(W9:W11)*22.5</f>
        <v>0</v>
      </c>
      <c r="N32" s="399"/>
      <c r="O32" s="399"/>
      <c r="P32" s="399"/>
      <c r="Q32" s="399"/>
      <c r="R32" s="399"/>
      <c r="S32" s="399"/>
      <c r="T32" s="398">
        <f>SUM(W12:W14)*22.5</f>
        <v>0</v>
      </c>
      <c r="U32" s="399"/>
      <c r="V32" s="399"/>
      <c r="W32" s="399"/>
      <c r="X32" s="398">
        <f>SUM(W15:W17)*22.5</f>
        <v>0</v>
      </c>
      <c r="Y32" s="399"/>
      <c r="Z32" s="399"/>
      <c r="AA32" s="400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</row>
    <row r="33" spans="1:45" ht="13.5" customHeight="1">
      <c r="A33" s="262"/>
      <c r="B33" s="306" t="s">
        <v>58</v>
      </c>
      <c r="C33" s="307"/>
      <c r="D33" s="307"/>
      <c r="E33" s="307"/>
      <c r="F33" s="307"/>
      <c r="G33" s="307"/>
      <c r="H33" s="307"/>
      <c r="I33" s="401"/>
      <c r="J33" s="402"/>
      <c r="K33" s="402"/>
      <c r="L33" s="402"/>
      <c r="M33" s="401"/>
      <c r="N33" s="402"/>
      <c r="O33" s="402"/>
      <c r="P33" s="402"/>
      <c r="Q33" s="402"/>
      <c r="R33" s="402"/>
      <c r="S33" s="402"/>
      <c r="T33" s="401"/>
      <c r="U33" s="402"/>
      <c r="V33" s="402"/>
      <c r="W33" s="402"/>
      <c r="X33" s="401"/>
      <c r="Y33" s="402"/>
      <c r="Z33" s="402"/>
      <c r="AA33" s="403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45" ht="21.95" customHeight="1">
      <c r="A34" s="266"/>
      <c r="B34" s="268" t="s">
        <v>71</v>
      </c>
      <c r="C34" s="304"/>
      <c r="D34" s="304"/>
      <c r="E34" s="304"/>
      <c r="F34" s="304"/>
      <c r="G34" s="304"/>
      <c r="H34" s="305"/>
      <c r="I34" s="404">
        <f>SUM(U6:U8)*AS25</f>
        <v>0</v>
      </c>
      <c r="J34" s="405"/>
      <c r="K34" s="405"/>
      <c r="L34" s="405"/>
      <c r="M34" s="404">
        <f>SUM(U9:U11)*AS25</f>
        <v>0</v>
      </c>
      <c r="N34" s="405"/>
      <c r="O34" s="405"/>
      <c r="P34" s="405"/>
      <c r="Q34" s="405"/>
      <c r="R34" s="405"/>
      <c r="S34" s="405"/>
      <c r="T34" s="404">
        <f>SUM(U12:U14)*AS25</f>
        <v>0</v>
      </c>
      <c r="U34" s="405"/>
      <c r="V34" s="405"/>
      <c r="W34" s="405"/>
      <c r="X34" s="404">
        <f>SUM(U15:U17)*AS25</f>
        <v>0</v>
      </c>
      <c r="Y34" s="405"/>
      <c r="Z34" s="405"/>
      <c r="AA34" s="406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</row>
    <row r="35" spans="1:45" ht="14.25" customHeight="1" thickBot="1">
      <c r="A35" s="269"/>
      <c r="B35" s="272" t="s">
        <v>59</v>
      </c>
      <c r="C35" s="308"/>
      <c r="D35" s="308"/>
      <c r="E35" s="308"/>
      <c r="F35" s="308"/>
      <c r="G35" s="308"/>
      <c r="H35" s="308"/>
      <c r="I35" s="309"/>
      <c r="J35" s="310"/>
      <c r="K35" s="310"/>
      <c r="L35" s="310"/>
      <c r="M35" s="311"/>
      <c r="N35" s="312"/>
      <c r="O35" s="312"/>
      <c r="P35" s="312"/>
      <c r="Q35" s="312"/>
      <c r="R35" s="312"/>
      <c r="S35" s="312"/>
      <c r="T35" s="309"/>
      <c r="U35" s="310"/>
      <c r="V35" s="310"/>
      <c r="W35" s="310"/>
      <c r="X35" s="309"/>
      <c r="Y35" s="310"/>
      <c r="Z35" s="310"/>
      <c r="AA35" s="313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</row>
    <row r="36" spans="1:45">
      <c r="A36" s="44"/>
      <c r="B36" s="2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314"/>
      <c r="X36" s="314"/>
      <c r="Y36" s="314"/>
      <c r="Z36" s="314"/>
      <c r="AA36" s="314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7"/>
    </row>
    <row r="37" spans="1:45">
      <c r="A37" s="48"/>
      <c r="B37" s="245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0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51"/>
    </row>
    <row r="38" spans="1:45">
      <c r="A38" s="48"/>
      <c r="B38" s="245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0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51"/>
      <c r="AR38" s="17"/>
      <c r="AS38" s="17"/>
    </row>
    <row r="39" spans="1:45" ht="15">
      <c r="A39" s="48"/>
      <c r="B39" s="245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21"/>
      <c r="X39" s="52" t="s">
        <v>26</v>
      </c>
      <c r="Y39" s="53"/>
      <c r="Z39" s="53"/>
      <c r="AA39" s="53"/>
      <c r="AB39" s="54"/>
      <c r="AC39" s="55"/>
      <c r="AD39" s="21"/>
      <c r="AE39" s="105" t="s">
        <v>27</v>
      </c>
      <c r="AF39" s="106"/>
      <c r="AG39" s="106"/>
      <c r="AH39" s="106"/>
      <c r="AI39" s="106"/>
      <c r="AJ39" s="107"/>
      <c r="AK39" s="49"/>
      <c r="AL39" s="51"/>
      <c r="AR39" s="17"/>
      <c r="AS39" s="17"/>
    </row>
    <row r="40" spans="1:45" ht="15">
      <c r="A40" s="48"/>
      <c r="B40" s="245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21"/>
      <c r="X40" s="421" t="s">
        <v>66</v>
      </c>
      <c r="Y40" s="422"/>
      <c r="Z40" s="422"/>
      <c r="AA40" s="422"/>
      <c r="AB40" s="422"/>
      <c r="AC40" s="423"/>
      <c r="AD40" s="21"/>
      <c r="AE40" s="108" t="s">
        <v>66</v>
      </c>
      <c r="AF40" s="109"/>
      <c r="AG40" s="109"/>
      <c r="AH40" s="109"/>
      <c r="AI40" s="109"/>
      <c r="AJ40" s="110"/>
      <c r="AK40" s="49"/>
      <c r="AL40" s="51"/>
    </row>
    <row r="41" spans="1:45" ht="15.75">
      <c r="A41" s="48"/>
      <c r="B41" s="245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21"/>
      <c r="X41" s="341">
        <f>C18*AS25</f>
        <v>0</v>
      </c>
      <c r="Y41" s="347"/>
      <c r="Z41" s="347"/>
      <c r="AA41" s="347"/>
      <c r="AB41" s="348"/>
      <c r="AC41" s="349"/>
      <c r="AD41" s="346"/>
      <c r="AE41" s="342">
        <f>W18*22.5</f>
        <v>0</v>
      </c>
      <c r="AF41" s="350"/>
      <c r="AG41" s="350"/>
      <c r="AH41" s="350"/>
      <c r="AI41" s="350"/>
      <c r="AJ41" s="351"/>
      <c r="AK41" s="49"/>
      <c r="AL41" s="51"/>
    </row>
    <row r="42" spans="1:45" ht="15">
      <c r="A42" s="48"/>
      <c r="B42" s="245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21"/>
      <c r="X42" s="352"/>
      <c r="Y42" s="353"/>
      <c r="Z42" s="353"/>
      <c r="AA42" s="353"/>
      <c r="AB42" s="354"/>
      <c r="AC42" s="355"/>
      <c r="AD42" s="346"/>
      <c r="AE42" s="356"/>
      <c r="AF42" s="357"/>
      <c r="AG42" s="357"/>
      <c r="AH42" s="357"/>
      <c r="AI42" s="357"/>
      <c r="AJ42" s="358"/>
      <c r="AK42" s="49"/>
      <c r="AL42" s="51"/>
    </row>
    <row r="43" spans="1:45">
      <c r="A43" s="48"/>
      <c r="B43" s="245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21"/>
      <c r="X43" s="359"/>
      <c r="Y43" s="359"/>
      <c r="Z43" s="359"/>
      <c r="AA43" s="359"/>
      <c r="AB43" s="360"/>
      <c r="AC43" s="361"/>
      <c r="AD43" s="361"/>
      <c r="AE43" s="361"/>
      <c r="AF43" s="361"/>
      <c r="AG43" s="361"/>
      <c r="AH43" s="361"/>
      <c r="AI43" s="361"/>
      <c r="AJ43" s="361"/>
      <c r="AK43" s="49"/>
      <c r="AL43" s="51"/>
    </row>
    <row r="44" spans="1:45" ht="15">
      <c r="A44" s="48"/>
      <c r="B44" s="245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21"/>
      <c r="X44" s="362" t="s">
        <v>28</v>
      </c>
      <c r="Y44" s="363"/>
      <c r="Z44" s="363"/>
      <c r="AA44" s="363"/>
      <c r="AB44" s="364"/>
      <c r="AC44" s="365"/>
      <c r="AD44" s="346"/>
      <c r="AE44" s="366" t="s">
        <v>29</v>
      </c>
      <c r="AF44" s="367"/>
      <c r="AG44" s="367"/>
      <c r="AH44" s="367"/>
      <c r="AI44" s="367"/>
      <c r="AJ44" s="368"/>
      <c r="AK44" s="49"/>
      <c r="AL44" s="51"/>
    </row>
    <row r="45" spans="1:45" ht="15">
      <c r="A45" s="48"/>
      <c r="B45" s="245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21"/>
      <c r="X45" s="430" t="s">
        <v>66</v>
      </c>
      <c r="Y45" s="431"/>
      <c r="Z45" s="431"/>
      <c r="AA45" s="431"/>
      <c r="AB45" s="431"/>
      <c r="AC45" s="432"/>
      <c r="AD45" s="346"/>
      <c r="AE45" s="369" t="s">
        <v>30</v>
      </c>
      <c r="AF45" s="370"/>
      <c r="AG45" s="370"/>
      <c r="AH45" s="370"/>
      <c r="AI45" s="370"/>
      <c r="AJ45" s="371"/>
      <c r="AK45" s="49"/>
      <c r="AL45" s="51"/>
    </row>
    <row r="46" spans="1:45" ht="15.75">
      <c r="A46" s="48"/>
      <c r="B46" s="245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21"/>
      <c r="X46" s="343">
        <f>E22*AS25</f>
        <v>0</v>
      </c>
      <c r="Y46" s="372"/>
      <c r="Z46" s="372"/>
      <c r="AA46" s="372"/>
      <c r="AB46" s="373"/>
      <c r="AC46" s="374"/>
      <c r="AD46" s="346"/>
      <c r="AE46" s="375" t="s">
        <v>31</v>
      </c>
      <c r="AF46" s="376"/>
      <c r="AG46" s="376"/>
      <c r="AH46" s="376"/>
      <c r="AI46" s="377"/>
      <c r="AJ46" s="378"/>
      <c r="AK46" s="49"/>
      <c r="AL46" s="51"/>
    </row>
    <row r="47" spans="1:45" ht="15">
      <c r="A47" s="48"/>
      <c r="B47" s="24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21"/>
      <c r="X47" s="379"/>
      <c r="Y47" s="380"/>
      <c r="Z47" s="380"/>
      <c r="AA47" s="380"/>
      <c r="AB47" s="354"/>
      <c r="AC47" s="355"/>
      <c r="AD47" s="346"/>
      <c r="AE47" s="375" t="s">
        <v>32</v>
      </c>
      <c r="AF47" s="377"/>
      <c r="AG47" s="377"/>
      <c r="AH47" s="377"/>
      <c r="AI47" s="377"/>
      <c r="AJ47" s="378"/>
      <c r="AK47" s="49"/>
      <c r="AL47" s="51"/>
    </row>
    <row r="48" spans="1:45" ht="15">
      <c r="A48" s="48"/>
      <c r="B48" s="245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361"/>
      <c r="Y48" s="361"/>
      <c r="Z48" s="361"/>
      <c r="AA48" s="361"/>
      <c r="AB48" s="360"/>
      <c r="AC48" s="346"/>
      <c r="AD48" s="346"/>
      <c r="AE48" s="375" t="s">
        <v>33</v>
      </c>
      <c r="AF48" s="377"/>
      <c r="AG48" s="377"/>
      <c r="AH48" s="377"/>
      <c r="AI48" s="377"/>
      <c r="AJ48" s="378"/>
      <c r="AK48" s="49"/>
      <c r="AL48" s="51"/>
    </row>
    <row r="49" spans="1:38" ht="15">
      <c r="A49" s="48"/>
      <c r="B49" s="245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381" t="s">
        <v>34</v>
      </c>
      <c r="Y49" s="382"/>
      <c r="Z49" s="382"/>
      <c r="AA49" s="382"/>
      <c r="AB49" s="364"/>
      <c r="AC49" s="365"/>
      <c r="AD49" s="346"/>
      <c r="AE49" s="369" t="s">
        <v>66</v>
      </c>
      <c r="AF49" s="370"/>
      <c r="AG49" s="370"/>
      <c r="AH49" s="370"/>
      <c r="AI49" s="370"/>
      <c r="AJ49" s="371"/>
      <c r="AK49" s="49"/>
      <c r="AL49" s="51"/>
    </row>
    <row r="50" spans="1:38" ht="15.75">
      <c r="A50" s="48"/>
      <c r="B50" s="245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433" t="s">
        <v>66</v>
      </c>
      <c r="Y50" s="434"/>
      <c r="Z50" s="434"/>
      <c r="AA50" s="434"/>
      <c r="AB50" s="434"/>
      <c r="AC50" s="435"/>
      <c r="AD50" s="346"/>
      <c r="AE50" s="345">
        <f>U18*AS25</f>
        <v>0</v>
      </c>
      <c r="AF50" s="383"/>
      <c r="AG50" s="383"/>
      <c r="AH50" s="383"/>
      <c r="AI50" s="383"/>
      <c r="AJ50" s="384"/>
      <c r="AK50" s="49"/>
      <c r="AL50" s="51"/>
    </row>
    <row r="51" spans="1:38" ht="15.75">
      <c r="A51" s="48"/>
      <c r="B51" s="245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44">
        <f>(E18+AL18)*AS25</f>
        <v>0</v>
      </c>
      <c r="Y51" s="385"/>
      <c r="Z51" s="385"/>
      <c r="AA51" s="385"/>
      <c r="AB51" s="373"/>
      <c r="AC51" s="374"/>
      <c r="AD51" s="346"/>
      <c r="AE51" s="386"/>
      <c r="AF51" s="387"/>
      <c r="AG51" s="387"/>
      <c r="AH51" s="387"/>
      <c r="AI51" s="387"/>
      <c r="AJ51" s="388"/>
      <c r="AK51" s="49"/>
      <c r="AL51" s="51"/>
    </row>
    <row r="52" spans="1:38">
      <c r="A52" s="48"/>
      <c r="B52" s="245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74"/>
      <c r="Y52" s="75"/>
      <c r="Z52" s="75"/>
      <c r="AA52" s="75"/>
      <c r="AB52" s="61"/>
      <c r="AC52" s="76"/>
      <c r="AD52" s="49"/>
      <c r="AE52" s="49"/>
      <c r="AF52" s="49"/>
      <c r="AG52" s="49"/>
      <c r="AH52" s="49"/>
      <c r="AI52" s="49"/>
      <c r="AJ52" s="49"/>
      <c r="AK52" s="49"/>
      <c r="AL52" s="51"/>
    </row>
    <row r="53" spans="1:38">
      <c r="A53" s="48"/>
      <c r="B53" s="245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77"/>
      <c r="X53" s="77"/>
      <c r="Y53" s="77"/>
      <c r="Z53" s="78"/>
      <c r="AA53" s="77"/>
      <c r="AB53" s="77"/>
      <c r="AC53" s="77"/>
      <c r="AD53" s="77"/>
      <c r="AE53" s="77"/>
      <c r="AF53" s="77"/>
      <c r="AG53" s="77"/>
      <c r="AH53" s="77"/>
      <c r="AI53" s="49"/>
      <c r="AJ53" s="49"/>
      <c r="AK53" s="49"/>
      <c r="AL53" s="51"/>
    </row>
    <row r="54" spans="1:38">
      <c r="A54" s="48"/>
      <c r="B54" s="245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77"/>
      <c r="X54" s="77"/>
      <c r="Y54" s="77"/>
      <c r="Z54" s="78"/>
      <c r="AA54" s="77"/>
      <c r="AB54" s="77"/>
      <c r="AC54" s="77"/>
      <c r="AD54" s="77"/>
      <c r="AE54" s="77"/>
      <c r="AF54" s="77"/>
      <c r="AG54" s="77"/>
      <c r="AH54" s="77"/>
      <c r="AI54" s="49"/>
      <c r="AJ54" s="49"/>
      <c r="AK54" s="49"/>
      <c r="AL54" s="51"/>
    </row>
    <row r="55" spans="1:38">
      <c r="A55" s="48"/>
      <c r="B55" s="245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77"/>
      <c r="X55" s="77"/>
      <c r="Y55" s="77"/>
      <c r="Z55" s="78"/>
      <c r="AA55" s="77"/>
      <c r="AB55" s="77"/>
      <c r="AC55" s="77"/>
      <c r="AD55" s="77"/>
      <c r="AE55" s="77"/>
      <c r="AF55" s="77"/>
      <c r="AG55" s="77"/>
      <c r="AH55" s="77"/>
      <c r="AI55" s="49"/>
      <c r="AJ55" s="49"/>
      <c r="AK55" s="49"/>
      <c r="AL55" s="51"/>
    </row>
    <row r="56" spans="1:38">
      <c r="A56" s="48"/>
      <c r="B56" s="245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50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51"/>
    </row>
    <row r="57" spans="1:38">
      <c r="A57" s="48"/>
      <c r="B57" s="245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21"/>
      <c r="Y57" s="21"/>
      <c r="Z57" s="21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51"/>
    </row>
    <row r="58" spans="1:38">
      <c r="A58" s="48"/>
      <c r="B58" s="245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21"/>
      <c r="Y58" s="21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49"/>
      <c r="AK58" s="49"/>
      <c r="AL58" s="51"/>
    </row>
    <row r="59" spans="1:38">
      <c r="A59" s="48"/>
      <c r="B59" s="245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21"/>
      <c r="Y59" s="21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49"/>
      <c r="AK59" s="49"/>
      <c r="AL59" s="51"/>
    </row>
    <row r="60" spans="1:38">
      <c r="A60" s="48"/>
      <c r="B60" s="245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21"/>
      <c r="Y60" s="21"/>
      <c r="Z60" s="175"/>
      <c r="AA60" s="176"/>
      <c r="AB60" s="176"/>
      <c r="AC60" s="176"/>
      <c r="AD60" s="176"/>
      <c r="AE60" s="176"/>
      <c r="AF60" s="176"/>
      <c r="AG60" s="176"/>
      <c r="AH60" s="176"/>
      <c r="AI60" s="177"/>
      <c r="AJ60" s="49"/>
      <c r="AK60" s="49"/>
      <c r="AL60" s="51"/>
    </row>
    <row r="61" spans="1:38" ht="18">
      <c r="A61" s="48"/>
      <c r="B61" s="245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21"/>
      <c r="Y61" s="21"/>
      <c r="Z61" s="240" t="s">
        <v>60</v>
      </c>
      <c r="AA61" s="178"/>
      <c r="AB61" s="178"/>
      <c r="AC61" s="178"/>
      <c r="AD61" s="178"/>
      <c r="AE61" s="178"/>
      <c r="AF61" s="178"/>
      <c r="AG61" s="178"/>
      <c r="AH61" s="178"/>
      <c r="AI61" s="179"/>
      <c r="AJ61" s="49"/>
      <c r="AK61" s="49"/>
      <c r="AL61" s="51"/>
    </row>
    <row r="62" spans="1:38" ht="18">
      <c r="A62" s="48"/>
      <c r="B62" s="245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21"/>
      <c r="X62" s="21"/>
      <c r="Y62" s="21"/>
      <c r="Z62" s="319"/>
      <c r="AA62" s="178"/>
      <c r="AB62" s="178"/>
      <c r="AC62" s="178"/>
      <c r="AD62" s="178"/>
      <c r="AE62" s="178"/>
      <c r="AF62" s="178"/>
      <c r="AG62" s="178"/>
      <c r="AH62" s="178"/>
      <c r="AI62" s="179"/>
      <c r="AJ62" s="49"/>
      <c r="AK62" s="49"/>
      <c r="AL62" s="51"/>
    </row>
    <row r="63" spans="1:38">
      <c r="A63" s="48"/>
      <c r="B63" s="245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21"/>
      <c r="X63" s="21"/>
      <c r="Y63" s="21"/>
      <c r="Z63" s="315"/>
      <c r="AA63" s="178"/>
      <c r="AB63" s="178"/>
      <c r="AC63" s="178"/>
      <c r="AD63" s="178"/>
      <c r="AE63" s="178"/>
      <c r="AF63" s="178"/>
      <c r="AG63" s="178"/>
      <c r="AH63" s="178"/>
      <c r="AI63" s="179"/>
      <c r="AJ63" s="49"/>
      <c r="AK63" s="49"/>
      <c r="AL63" s="51"/>
    </row>
    <row r="64" spans="1:38">
      <c r="A64" s="48"/>
      <c r="B64" s="245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315"/>
      <c r="AA64" s="178"/>
      <c r="AB64" s="178"/>
      <c r="AC64" s="178"/>
      <c r="AD64" s="178"/>
      <c r="AE64" s="178"/>
      <c r="AF64" s="178"/>
      <c r="AG64" s="178"/>
      <c r="AH64" s="178"/>
      <c r="AI64" s="179"/>
      <c r="AJ64" s="49"/>
      <c r="AK64" s="49"/>
      <c r="AL64" s="51"/>
    </row>
    <row r="65" spans="1:38" ht="18">
      <c r="A65" s="48"/>
      <c r="B65" s="245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239" t="s">
        <v>61</v>
      </c>
      <c r="AA65" s="178"/>
      <c r="AB65" s="178"/>
      <c r="AC65" s="178"/>
      <c r="AD65" s="178"/>
      <c r="AE65" s="178"/>
      <c r="AF65" s="178"/>
      <c r="AG65" s="178"/>
      <c r="AH65" s="178"/>
      <c r="AI65" s="179"/>
      <c r="AJ65" s="49"/>
      <c r="AK65" s="49"/>
      <c r="AL65" s="51"/>
    </row>
    <row r="66" spans="1:38" ht="18">
      <c r="A66" s="48"/>
      <c r="B66" s="245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316">
        <f>Z62/2</f>
        <v>0</v>
      </c>
      <c r="AA66" s="178"/>
      <c r="AB66" s="178"/>
      <c r="AC66" s="178"/>
      <c r="AD66" s="178"/>
      <c r="AE66" s="178"/>
      <c r="AF66" s="178"/>
      <c r="AG66" s="178"/>
      <c r="AH66" s="178"/>
      <c r="AI66" s="179"/>
      <c r="AJ66" s="49"/>
      <c r="AK66" s="49"/>
      <c r="AL66" s="51"/>
    </row>
    <row r="67" spans="1:38">
      <c r="A67" s="48"/>
      <c r="B67" s="245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315"/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>
      <c r="A68" s="48"/>
      <c r="B68" s="245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315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 ht="18">
      <c r="A69" s="48"/>
      <c r="B69" s="245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194" t="s">
        <v>62</v>
      </c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 ht="18">
      <c r="A70" s="48"/>
      <c r="B70" s="245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317" t="e">
        <f>AT20</f>
        <v>#DIV/0!</v>
      </c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>
      <c r="A71" s="48"/>
      <c r="B71" s="245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315"/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>
      <c r="A72" s="48"/>
      <c r="B72" s="245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81"/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 ht="18">
      <c r="A73" s="48"/>
      <c r="B73" s="245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318" t="s">
        <v>63</v>
      </c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 ht="18">
      <c r="A74" s="48"/>
      <c r="B74" s="245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98" t="e">
        <f>Z70/2</f>
        <v>#DIV/0!</v>
      </c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>
      <c r="A75" s="48"/>
      <c r="B75" s="245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82"/>
      <c r="AA75" s="183"/>
      <c r="AB75" s="183"/>
      <c r="AC75" s="183"/>
      <c r="AD75" s="183"/>
      <c r="AE75" s="183"/>
      <c r="AF75" s="183"/>
      <c r="AG75" s="183"/>
      <c r="AH75" s="183"/>
      <c r="AI75" s="184"/>
      <c r="AJ75" s="49"/>
      <c r="AK75" s="49"/>
      <c r="AL75" s="51"/>
    </row>
    <row r="76" spans="1:38">
      <c r="A76" s="48"/>
      <c r="B76" s="245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85"/>
      <c r="AA76" s="186"/>
      <c r="AB76" s="186"/>
      <c r="AC76" s="186"/>
      <c r="AD76" s="186"/>
      <c r="AE76" s="186"/>
      <c r="AF76" s="186"/>
      <c r="AG76" s="186"/>
      <c r="AH76" s="186"/>
      <c r="AI76" s="76"/>
      <c r="AJ76" s="49"/>
      <c r="AK76" s="49"/>
      <c r="AL76" s="51"/>
    </row>
    <row r="77" spans="1:38">
      <c r="A77" s="48"/>
      <c r="B77" s="245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50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51"/>
    </row>
    <row r="78" spans="1:38">
      <c r="A78" s="48"/>
      <c r="B78" s="245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50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51"/>
    </row>
    <row r="79" spans="1:38">
      <c r="A79" s="48"/>
      <c r="B79" s="245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50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51"/>
    </row>
    <row r="80" spans="1:38" ht="13.5" thickBot="1">
      <c r="A80" s="79"/>
      <c r="B80" s="246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1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2"/>
    </row>
    <row r="89" spans="14:18">
      <c r="N89" s="17"/>
      <c r="O89" s="17"/>
      <c r="P89" s="17"/>
      <c r="Q89" s="17"/>
      <c r="R89" s="17"/>
    </row>
    <row r="90" spans="14:18">
      <c r="N90" s="17"/>
      <c r="O90" s="17"/>
      <c r="P90" s="17"/>
      <c r="Q90" s="17"/>
      <c r="R90" s="17"/>
    </row>
    <row r="91" spans="14:18">
      <c r="N91" s="17"/>
      <c r="O91" s="17"/>
      <c r="P91" s="17"/>
      <c r="Q91" s="17"/>
      <c r="R91" s="17"/>
    </row>
    <row r="92" spans="14:18">
      <c r="N92" s="17"/>
      <c r="O92" s="17"/>
      <c r="P92" s="17"/>
      <c r="Q92" s="17"/>
      <c r="R92" s="17"/>
    </row>
    <row r="93" spans="14:18">
      <c r="N93" s="17"/>
      <c r="O93" s="17"/>
      <c r="P93" s="17"/>
      <c r="Q93" s="17"/>
      <c r="R93" s="17"/>
    </row>
    <row r="94" spans="14:18">
      <c r="N94" s="17"/>
      <c r="O94" s="17"/>
      <c r="P94" s="17"/>
      <c r="Q94" s="17"/>
      <c r="R94" s="17"/>
    </row>
    <row r="95" spans="14:18">
      <c r="N95" s="17"/>
      <c r="O95" s="17"/>
      <c r="P95" s="17"/>
      <c r="Q95" s="17"/>
      <c r="R95" s="17"/>
    </row>
    <row r="96" spans="14:18">
      <c r="N96" s="17"/>
      <c r="O96" s="17"/>
      <c r="P96" s="17"/>
      <c r="Q96" s="17"/>
      <c r="R96" s="17"/>
    </row>
    <row r="97" spans="14:18">
      <c r="N97" s="17"/>
      <c r="O97" s="17"/>
      <c r="P97" s="17"/>
      <c r="Q97" s="17"/>
      <c r="R97" s="17"/>
    </row>
    <row r="98" spans="14:18">
      <c r="N98" s="17"/>
      <c r="O98" s="17"/>
      <c r="P98" s="17"/>
      <c r="Q98" s="17"/>
      <c r="R98" s="17"/>
    </row>
    <row r="99" spans="14:18">
      <c r="N99" s="17"/>
      <c r="O99" s="17"/>
      <c r="P99" s="17"/>
      <c r="Q99" s="17"/>
      <c r="R99" s="17"/>
    </row>
    <row r="100" spans="14:18">
      <c r="N100" s="17"/>
      <c r="O100" s="17"/>
      <c r="P100" s="17"/>
      <c r="Q100" s="17"/>
      <c r="R100" s="17"/>
    </row>
    <row r="101" spans="14:18">
      <c r="N101" s="17"/>
      <c r="O101" s="17"/>
      <c r="P101" s="17"/>
      <c r="Q101" s="17"/>
      <c r="R101" s="17"/>
    </row>
    <row r="102" spans="14:18">
      <c r="N102" s="17"/>
      <c r="O102" s="17"/>
      <c r="P102" s="17"/>
      <c r="Q102" s="17"/>
      <c r="R102" s="17"/>
    </row>
    <row r="103" spans="14:18">
      <c r="N103" s="17"/>
      <c r="O103" s="17"/>
      <c r="P103" s="17"/>
      <c r="Q103" s="17"/>
      <c r="R103" s="17"/>
    </row>
    <row r="104" spans="14:18">
      <c r="N104" s="17"/>
      <c r="O104" s="17"/>
      <c r="P104" s="17"/>
      <c r="Q104" s="17"/>
      <c r="R104" s="17"/>
    </row>
    <row r="105" spans="14:18">
      <c r="N105" s="17"/>
      <c r="O105" s="17"/>
      <c r="P105" s="17"/>
      <c r="Q105" s="17"/>
      <c r="R105" s="17"/>
    </row>
    <row r="106" spans="14:18">
      <c r="N106" s="17"/>
      <c r="O106" s="17"/>
      <c r="P106" s="17"/>
      <c r="Q106" s="17"/>
      <c r="R106" s="17"/>
    </row>
    <row r="107" spans="14:18">
      <c r="N107" s="17"/>
      <c r="O107" s="17"/>
      <c r="P107" s="17"/>
      <c r="Q107" s="17"/>
      <c r="R107" s="17"/>
    </row>
    <row r="108" spans="14:18">
      <c r="N108" s="17"/>
      <c r="O108" s="17"/>
      <c r="P108" s="17"/>
      <c r="Q108" s="17"/>
      <c r="R108" s="17"/>
    </row>
    <row r="109" spans="14:18">
      <c r="N109" s="17"/>
      <c r="O109" s="17"/>
      <c r="P109" s="17"/>
      <c r="Q109" s="17"/>
      <c r="R109" s="17"/>
    </row>
    <row r="110" spans="14:18">
      <c r="N110" s="17"/>
      <c r="O110" s="17"/>
      <c r="P110" s="17"/>
      <c r="Q110" s="17"/>
      <c r="R110" s="17"/>
    </row>
    <row r="111" spans="14:18">
      <c r="N111" s="17"/>
      <c r="O111" s="17"/>
      <c r="P111" s="17"/>
      <c r="Q111" s="17"/>
      <c r="R111" s="17"/>
    </row>
    <row r="112" spans="14:18">
      <c r="N112" s="17"/>
      <c r="O112" s="17"/>
      <c r="P112" s="17"/>
      <c r="Q112" s="17"/>
      <c r="R112" s="17"/>
    </row>
    <row r="113" spans="14:18">
      <c r="N113" s="17"/>
      <c r="O113" s="17"/>
      <c r="P113" s="17"/>
      <c r="Q113" s="17"/>
      <c r="R113" s="17"/>
    </row>
    <row r="114" spans="14:18">
      <c r="N114" s="17"/>
      <c r="O114" s="17"/>
      <c r="P114" s="17"/>
      <c r="Q114" s="17"/>
      <c r="R114" s="17"/>
    </row>
    <row r="115" spans="14:18">
      <c r="N115" s="17"/>
      <c r="O115" s="17"/>
      <c r="P115" s="17"/>
      <c r="Q115" s="17"/>
      <c r="R115" s="17"/>
    </row>
    <row r="116" spans="14:18">
      <c r="N116" s="17"/>
      <c r="O116" s="17"/>
      <c r="P116" s="17"/>
      <c r="Q116" s="17"/>
      <c r="R116" s="17"/>
    </row>
    <row r="117" spans="14:18">
      <c r="N117" s="17"/>
      <c r="O117" s="17"/>
      <c r="P117" s="17"/>
      <c r="Q117" s="17"/>
      <c r="R117" s="17"/>
    </row>
    <row r="118" spans="14:18">
      <c r="N118" s="17"/>
      <c r="O118" s="17"/>
      <c r="P118" s="17"/>
      <c r="Q118" s="17"/>
      <c r="R118" s="17"/>
    </row>
    <row r="119" spans="14:18">
      <c r="N119" s="17"/>
      <c r="O119" s="17"/>
      <c r="P119" s="17"/>
      <c r="Q119" s="17"/>
      <c r="R119" s="17"/>
    </row>
    <row r="120" spans="14:18">
      <c r="N120" s="17"/>
      <c r="O120" s="17"/>
      <c r="P120" s="17"/>
      <c r="Q120" s="17"/>
      <c r="R120" s="17"/>
    </row>
    <row r="121" spans="14:18">
      <c r="N121" s="17"/>
      <c r="O121" s="17"/>
      <c r="P121" s="17"/>
      <c r="Q121" s="17"/>
      <c r="R121" s="17"/>
    </row>
    <row r="122" spans="14:18">
      <c r="N122" s="17"/>
      <c r="O122" s="17"/>
      <c r="P122" s="17"/>
      <c r="Q122" s="17"/>
      <c r="R122" s="17"/>
    </row>
    <row r="123" spans="14:18">
      <c r="N123" s="17"/>
      <c r="O123" s="17"/>
      <c r="P123" s="17"/>
      <c r="Q123" s="17"/>
      <c r="R123" s="17"/>
    </row>
  </sheetData>
  <mergeCells count="3">
    <mergeCell ref="X40:AC40"/>
    <mergeCell ref="X45:AC45"/>
    <mergeCell ref="X50:AC50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2" fitToHeight="0" orientation="landscape" blackAndWhite="1" horizontalDpi="360" verticalDpi="360" r:id="rId1"/>
  <headerFooter alignWithMargins="0">
    <oddHeader>&amp;R&amp;14Wirthwein Polen GmbH &amp; Co.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Q15" sqref="Q15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/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14.2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327" t="s">
        <v>5</v>
      </c>
      <c r="B5" s="328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44958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44959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44960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44961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44962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44963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44964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44965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44966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44967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44968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44969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44970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44971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44972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44973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44974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44975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>
      <c r="A24" s="419">
        <v>44976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>
      <c r="A25" s="419">
        <v>44977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>
      <c r="A26" s="419">
        <v>44978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>
      <c r="A27" s="419">
        <v>44979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>
      <c r="A28" s="419">
        <v>44980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>
      <c r="A29" s="419">
        <v>44981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>
      <c r="A30" s="419">
        <v>44982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>
      <c r="A31" s="419">
        <v>44983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>
      <c r="A32" s="419">
        <v>44984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>
      <c r="A33" s="419">
        <v>44985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>
      <c r="A34" s="335"/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>
      <c r="A35" s="335"/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>
      <c r="A36" s="335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346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346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346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346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346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346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346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346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346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346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346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28"/>
  <sheetViews>
    <sheetView zoomScaleNormal="100"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16.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44986</v>
      </c>
      <c r="B6" s="331">
        <v>0</v>
      </c>
      <c r="C6" s="332">
        <f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2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44987</v>
      </c>
      <c r="B7" s="331">
        <v>0</v>
      </c>
      <c r="C7" s="332">
        <f t="shared" ref="C7:C36" si="3">B7-D7-AK7</f>
        <v>0</v>
      </c>
      <c r="D7" s="333">
        <f t="shared" ref="D7:D36" si="4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5">V7-AL7-AJ7</f>
        <v>0</v>
      </c>
      <c r="AL7" s="96">
        <f t="shared" si="2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44988</v>
      </c>
      <c r="B8" s="331">
        <v>0</v>
      </c>
      <c r="C8" s="332">
        <f t="shared" si="3"/>
        <v>0</v>
      </c>
      <c r="D8" s="333">
        <f t="shared" si="4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5"/>
        <v>0</v>
      </c>
      <c r="AL8" s="96">
        <f t="shared" si="2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44989</v>
      </c>
      <c r="B9" s="331">
        <v>0</v>
      </c>
      <c r="C9" s="332">
        <f t="shared" si="3"/>
        <v>0</v>
      </c>
      <c r="D9" s="333">
        <f t="shared" si="4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5"/>
        <v>0</v>
      </c>
      <c r="AL9" s="96">
        <f t="shared" si="2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44990</v>
      </c>
      <c r="B10" s="331">
        <v>0</v>
      </c>
      <c r="C10" s="332">
        <f t="shared" si="3"/>
        <v>0</v>
      </c>
      <c r="D10" s="333">
        <f t="shared" si="4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5"/>
        <v>0</v>
      </c>
      <c r="AL10" s="96">
        <f t="shared" si="2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44991</v>
      </c>
      <c r="B11" s="331">
        <v>0</v>
      </c>
      <c r="C11" s="332">
        <f t="shared" si="3"/>
        <v>0</v>
      </c>
      <c r="D11" s="333">
        <f t="shared" si="4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5"/>
        <v>0</v>
      </c>
      <c r="AL11" s="96">
        <f t="shared" si="2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44992</v>
      </c>
      <c r="B12" s="331">
        <v>0</v>
      </c>
      <c r="C12" s="332">
        <f t="shared" si="3"/>
        <v>0</v>
      </c>
      <c r="D12" s="333">
        <f t="shared" si="4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5"/>
        <v>0</v>
      </c>
      <c r="AL12" s="96">
        <f t="shared" si="2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44993</v>
      </c>
      <c r="B13" s="331">
        <v>0</v>
      </c>
      <c r="C13" s="332">
        <f t="shared" si="3"/>
        <v>0</v>
      </c>
      <c r="D13" s="333">
        <f t="shared" si="4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5"/>
        <v>0</v>
      </c>
      <c r="AL13" s="96">
        <f t="shared" si="2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44994</v>
      </c>
      <c r="B14" s="331">
        <v>0</v>
      </c>
      <c r="C14" s="332">
        <f t="shared" si="3"/>
        <v>0</v>
      </c>
      <c r="D14" s="333">
        <f t="shared" si="4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5"/>
        <v>0</v>
      </c>
      <c r="AL14" s="96">
        <f t="shared" si="2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44995</v>
      </c>
      <c r="B15" s="331">
        <v>0</v>
      </c>
      <c r="C15" s="332">
        <f t="shared" si="3"/>
        <v>0</v>
      </c>
      <c r="D15" s="333">
        <f t="shared" si="4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5"/>
        <v>0</v>
      </c>
      <c r="AL15" s="96">
        <f t="shared" si="2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44996</v>
      </c>
      <c r="B16" s="331">
        <v>0</v>
      </c>
      <c r="C16" s="332">
        <f t="shared" si="3"/>
        <v>0</v>
      </c>
      <c r="D16" s="333">
        <f t="shared" si="4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5"/>
        <v>0</v>
      </c>
      <c r="AL16" s="96">
        <f t="shared" si="2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44997</v>
      </c>
      <c r="B17" s="331">
        <v>0</v>
      </c>
      <c r="C17" s="332">
        <f t="shared" si="3"/>
        <v>0</v>
      </c>
      <c r="D17" s="333">
        <f t="shared" si="4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5"/>
        <v>0</v>
      </c>
      <c r="AL17" s="96">
        <f t="shared" si="2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44998</v>
      </c>
      <c r="B18" s="331">
        <v>0</v>
      </c>
      <c r="C18" s="332">
        <f t="shared" si="3"/>
        <v>0</v>
      </c>
      <c r="D18" s="333">
        <f t="shared" si="4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5"/>
        <v>0</v>
      </c>
      <c r="AL18" s="96">
        <f t="shared" si="2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44999</v>
      </c>
      <c r="B19" s="331">
        <v>0</v>
      </c>
      <c r="C19" s="332">
        <f t="shared" si="3"/>
        <v>0</v>
      </c>
      <c r="D19" s="333">
        <f t="shared" si="4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5"/>
        <v>0</v>
      </c>
      <c r="AL19" s="96">
        <f t="shared" si="2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45000</v>
      </c>
      <c r="B20" s="331">
        <v>0</v>
      </c>
      <c r="C20" s="332">
        <f t="shared" si="3"/>
        <v>0</v>
      </c>
      <c r="D20" s="333">
        <f t="shared" si="4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5"/>
        <v>0</v>
      </c>
      <c r="AL20" s="96">
        <f t="shared" si="2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45001</v>
      </c>
      <c r="B21" s="331">
        <v>0</v>
      </c>
      <c r="C21" s="332">
        <f t="shared" si="3"/>
        <v>0</v>
      </c>
      <c r="D21" s="333">
        <f t="shared" si="4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5"/>
        <v>0</v>
      </c>
      <c r="AL21" s="96">
        <f t="shared" si="2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45002</v>
      </c>
      <c r="B22" s="331">
        <v>0</v>
      </c>
      <c r="C22" s="332">
        <f t="shared" si="3"/>
        <v>0</v>
      </c>
      <c r="D22" s="333">
        <f t="shared" si="4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5"/>
        <v>0</v>
      </c>
      <c r="AL22" s="96">
        <f t="shared" si="2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45003</v>
      </c>
      <c r="B23" s="331">
        <v>0</v>
      </c>
      <c r="C23" s="332">
        <f t="shared" si="3"/>
        <v>0</v>
      </c>
      <c r="D23" s="333">
        <f t="shared" si="4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5"/>
        <v>0</v>
      </c>
      <c r="AL23" s="96">
        <f t="shared" si="2"/>
        <v>0</v>
      </c>
    </row>
    <row r="24" spans="1:48">
      <c r="A24" s="419">
        <v>45004</v>
      </c>
      <c r="B24" s="331">
        <v>0</v>
      </c>
      <c r="C24" s="332">
        <f t="shared" si="3"/>
        <v>0</v>
      </c>
      <c r="D24" s="333">
        <f t="shared" si="4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5"/>
        <v>0</v>
      </c>
      <c r="AL24" s="96">
        <f t="shared" si="2"/>
        <v>0</v>
      </c>
    </row>
    <row r="25" spans="1:48">
      <c r="A25" s="419">
        <v>45005</v>
      </c>
      <c r="B25" s="331">
        <v>0</v>
      </c>
      <c r="C25" s="332">
        <f t="shared" si="3"/>
        <v>0</v>
      </c>
      <c r="D25" s="333">
        <f t="shared" si="4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5"/>
        <v>0</v>
      </c>
      <c r="AL25" s="96">
        <f t="shared" si="2"/>
        <v>0</v>
      </c>
      <c r="AR25" s="24" t="s">
        <v>65</v>
      </c>
      <c r="AS25" s="16" t="s">
        <v>19</v>
      </c>
    </row>
    <row r="26" spans="1:48">
      <c r="A26" s="419">
        <v>45006</v>
      </c>
      <c r="B26" s="331">
        <v>0</v>
      </c>
      <c r="C26" s="332">
        <f t="shared" si="3"/>
        <v>0</v>
      </c>
      <c r="D26" s="333">
        <f t="shared" si="4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5"/>
        <v>0</v>
      </c>
      <c r="AL26" s="96">
        <f t="shared" si="2"/>
        <v>0</v>
      </c>
      <c r="AR26" s="25"/>
      <c r="AS26" s="25">
        <f>AR26/100</f>
        <v>0</v>
      </c>
    </row>
    <row r="27" spans="1:48">
      <c r="A27" s="419">
        <v>45007</v>
      </c>
      <c r="B27" s="331">
        <v>0</v>
      </c>
      <c r="C27" s="332">
        <f t="shared" si="3"/>
        <v>0</v>
      </c>
      <c r="D27" s="333">
        <f t="shared" si="4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5"/>
        <v>0</v>
      </c>
      <c r="AL27" s="96">
        <f t="shared" si="2"/>
        <v>0</v>
      </c>
      <c r="AR27" s="17"/>
      <c r="AS27" s="17"/>
      <c r="AT27" s="17"/>
      <c r="AU27" s="17"/>
      <c r="AV27" s="17"/>
    </row>
    <row r="28" spans="1:48">
      <c r="A28" s="419">
        <v>45008</v>
      </c>
      <c r="B28" s="331">
        <v>0</v>
      </c>
      <c r="C28" s="332">
        <f t="shared" si="3"/>
        <v>0</v>
      </c>
      <c r="D28" s="333">
        <f t="shared" si="4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5"/>
        <v>0</v>
      </c>
      <c r="AL28" s="96">
        <f t="shared" si="2"/>
        <v>0</v>
      </c>
    </row>
    <row r="29" spans="1:48">
      <c r="A29" s="419">
        <v>45009</v>
      </c>
      <c r="B29" s="331">
        <v>0</v>
      </c>
      <c r="C29" s="332">
        <f t="shared" si="3"/>
        <v>0</v>
      </c>
      <c r="D29" s="333">
        <f t="shared" si="4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5"/>
        <v>0</v>
      </c>
      <c r="AL29" s="96">
        <f t="shared" si="2"/>
        <v>0</v>
      </c>
    </row>
    <row r="30" spans="1:48">
      <c r="A30" s="419">
        <v>45010</v>
      </c>
      <c r="B30" s="331">
        <v>0</v>
      </c>
      <c r="C30" s="332">
        <f t="shared" si="3"/>
        <v>0</v>
      </c>
      <c r="D30" s="333">
        <f t="shared" si="4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5"/>
        <v>0</v>
      </c>
      <c r="AL30" s="96">
        <f t="shared" si="2"/>
        <v>0</v>
      </c>
    </row>
    <row r="31" spans="1:48">
      <c r="A31" s="419">
        <v>45011</v>
      </c>
      <c r="B31" s="331">
        <v>0</v>
      </c>
      <c r="C31" s="332">
        <f t="shared" si="3"/>
        <v>0</v>
      </c>
      <c r="D31" s="333">
        <f t="shared" si="4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5"/>
        <v>0</v>
      </c>
      <c r="AL31" s="96">
        <f t="shared" si="2"/>
        <v>0</v>
      </c>
    </row>
    <row r="32" spans="1:48">
      <c r="A32" s="419">
        <v>45012</v>
      </c>
      <c r="B32" s="331">
        <v>0</v>
      </c>
      <c r="C32" s="332">
        <f t="shared" si="3"/>
        <v>0</v>
      </c>
      <c r="D32" s="333">
        <f t="shared" si="4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5"/>
        <v>0</v>
      </c>
      <c r="AL32" s="96">
        <f t="shared" si="2"/>
        <v>0</v>
      </c>
    </row>
    <row r="33" spans="1:40">
      <c r="A33" s="419">
        <v>45013</v>
      </c>
      <c r="B33" s="331">
        <v>0</v>
      </c>
      <c r="C33" s="332">
        <f t="shared" si="3"/>
        <v>0</v>
      </c>
      <c r="D33" s="333">
        <f t="shared" si="4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5"/>
        <v>0</v>
      </c>
      <c r="AL33" s="96">
        <f t="shared" si="2"/>
        <v>0</v>
      </c>
    </row>
    <row r="34" spans="1:40">
      <c r="A34" s="419">
        <v>45014</v>
      </c>
      <c r="B34" s="331">
        <v>0</v>
      </c>
      <c r="C34" s="332">
        <f t="shared" si="3"/>
        <v>0</v>
      </c>
      <c r="D34" s="333">
        <f t="shared" si="4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5"/>
        <v>0</v>
      </c>
      <c r="AL34" s="96">
        <f t="shared" si="2"/>
        <v>0</v>
      </c>
    </row>
    <row r="35" spans="1:40">
      <c r="A35" s="419">
        <v>45015</v>
      </c>
      <c r="B35" s="331">
        <v>0</v>
      </c>
      <c r="C35" s="332">
        <f t="shared" si="3"/>
        <v>0</v>
      </c>
      <c r="D35" s="333">
        <f t="shared" si="4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5"/>
        <v>0</v>
      </c>
      <c r="AL35" s="96">
        <f t="shared" si="2"/>
        <v>0</v>
      </c>
    </row>
    <row r="36" spans="1:40">
      <c r="A36" s="419">
        <v>45016</v>
      </c>
      <c r="B36" s="331">
        <v>0</v>
      </c>
      <c r="C36" s="332">
        <f t="shared" si="3"/>
        <v>0</v>
      </c>
      <c r="D36" s="333">
        <f t="shared" si="4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5"/>
        <v>0</v>
      </c>
      <c r="AL36" s="96">
        <f t="shared" si="2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6">SUM(B6:B36)</f>
        <v>0</v>
      </c>
      <c r="C38" s="201">
        <f t="shared" si="6"/>
        <v>0</v>
      </c>
      <c r="D38" s="202">
        <f t="shared" si="6"/>
        <v>0</v>
      </c>
      <c r="E38" s="32">
        <f>SUM(E6:E36)</f>
        <v>0</v>
      </c>
      <c r="F38" s="32">
        <f t="shared" si="6"/>
        <v>0</v>
      </c>
      <c r="G38" s="32">
        <f t="shared" si="6"/>
        <v>0</v>
      </c>
      <c r="H38" s="32">
        <f t="shared" si="6"/>
        <v>0</v>
      </c>
      <c r="I38" s="32">
        <f t="shared" si="6"/>
        <v>0</v>
      </c>
      <c r="J38" s="32">
        <f t="shared" si="6"/>
        <v>0</v>
      </c>
      <c r="K38" s="32">
        <f t="shared" si="6"/>
        <v>0</v>
      </c>
      <c r="L38" s="32">
        <f t="shared" si="6"/>
        <v>0</v>
      </c>
      <c r="M38" s="32">
        <f t="shared" si="6"/>
        <v>0</v>
      </c>
      <c r="N38" s="32">
        <f t="shared" si="6"/>
        <v>0</v>
      </c>
      <c r="O38" s="32">
        <f t="shared" si="6"/>
        <v>0</v>
      </c>
      <c r="P38" s="32">
        <f t="shared" si="6"/>
        <v>0</v>
      </c>
      <c r="Q38" s="32">
        <f t="shared" si="6"/>
        <v>0</v>
      </c>
      <c r="R38" s="32">
        <f t="shared" si="6"/>
        <v>0</v>
      </c>
      <c r="S38" s="32">
        <f t="shared" si="6"/>
        <v>0</v>
      </c>
      <c r="T38" s="103">
        <f t="shared" ref="T38:U38" si="7">SUM(T6:T36)</f>
        <v>0</v>
      </c>
      <c r="U38" s="32">
        <f t="shared" si="7"/>
        <v>0</v>
      </c>
      <c r="V38" s="204"/>
      <c r="W38" s="171">
        <f t="shared" ref="W38:AL38" si="8">SUM(W6:W36)</f>
        <v>0</v>
      </c>
      <c r="X38" s="32">
        <f t="shared" si="8"/>
        <v>0</v>
      </c>
      <c r="Y38" s="32">
        <f t="shared" si="8"/>
        <v>0</v>
      </c>
      <c r="Z38" s="32">
        <f t="shared" si="8"/>
        <v>0</v>
      </c>
      <c r="AA38" s="32">
        <f t="shared" si="8"/>
        <v>0</v>
      </c>
      <c r="AB38" s="32">
        <f t="shared" si="8"/>
        <v>0</v>
      </c>
      <c r="AC38" s="32">
        <f t="shared" si="8"/>
        <v>0</v>
      </c>
      <c r="AD38" s="32">
        <f t="shared" si="8"/>
        <v>0</v>
      </c>
      <c r="AE38" s="32">
        <f t="shared" si="8"/>
        <v>0</v>
      </c>
      <c r="AF38" s="32">
        <f t="shared" si="8"/>
        <v>0</v>
      </c>
      <c r="AG38" s="32">
        <f t="shared" si="8"/>
        <v>0</v>
      </c>
      <c r="AH38" s="33">
        <f t="shared" si="8"/>
        <v>0</v>
      </c>
      <c r="AI38" s="34">
        <f t="shared" si="8"/>
        <v>0</v>
      </c>
      <c r="AJ38" s="165">
        <f t="shared" si="8"/>
        <v>0</v>
      </c>
      <c r="AK38" s="202">
        <f t="shared" si="8"/>
        <v>0</v>
      </c>
      <c r="AL38" s="203">
        <f t="shared" si="8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346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346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346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346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346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346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346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346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346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346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346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18.7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45017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45018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45019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45020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45021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45022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45023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45024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45025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45026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45027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45028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45029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45030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45031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45032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45033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45034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>
      <c r="A24" s="419">
        <v>45035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>
      <c r="A25" s="419">
        <v>45036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>
      <c r="A26" s="419">
        <v>45037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>
      <c r="A27" s="419">
        <v>45038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>
      <c r="A28" s="419">
        <v>45039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>
      <c r="A29" s="419">
        <v>45040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>
      <c r="A30" s="419">
        <v>45041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>
      <c r="A31" s="419">
        <v>45042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>
      <c r="A32" s="419">
        <v>45043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>
      <c r="A33" s="419">
        <v>45044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>
      <c r="A34" s="419">
        <v>45045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>
      <c r="A35" s="419">
        <v>45046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>
      <c r="A36" s="335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4294967294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21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45047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45048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45049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45050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45051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45052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45053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45054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45055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45056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45057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45058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45059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45060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45061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45062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45063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45064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>
      <c r="A24" s="419">
        <v>45065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>
      <c r="A25" s="419">
        <v>45066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>
      <c r="A26" s="419">
        <v>45067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>
      <c r="A27" s="419">
        <v>45068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>
      <c r="A28" s="419">
        <v>45069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>
      <c r="A29" s="419">
        <v>45070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>
      <c r="A30" s="419">
        <v>45071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>
      <c r="A31" s="419">
        <v>45072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>
      <c r="A32" s="419">
        <v>45073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>
      <c r="A33" s="419">
        <v>45074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>
      <c r="A34" s="419">
        <v>45075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>
      <c r="A35" s="419">
        <v>45076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>
      <c r="A36" s="419">
        <v>45077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Width="2" fitToHeight="2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Y68" sqref="Y68"/>
    </sheetView>
  </sheetViews>
  <sheetFormatPr defaultColWidth="8.7109375" defaultRowHeight="12.75"/>
  <cols>
    <col min="1" max="1" width="8.85546875" style="83" customWidth="1"/>
    <col min="2" max="3" width="6.5703125" style="16" customWidth="1"/>
    <col min="4" max="4" width="5.7109375" style="16" customWidth="1"/>
    <col min="5" max="18" width="6.28515625" style="16" customWidth="1"/>
    <col min="19" max="19" width="4.5703125" style="16" customWidth="1"/>
    <col min="20" max="20" width="6.140625" style="16" customWidth="1"/>
    <col min="21" max="21" width="5.5703125" style="16" customWidth="1"/>
    <col min="22" max="25" width="3.7109375" style="16" customWidth="1"/>
    <col min="26" max="26" width="3.7109375" style="6" customWidth="1"/>
    <col min="27" max="37" width="3.7109375" style="16" customWidth="1"/>
    <col min="38" max="38" width="5.7109375" style="16" hidden="1" customWidth="1"/>
    <col min="39" max="39" width="0.28515625" style="17" customWidth="1"/>
    <col min="40" max="43" width="8.7109375" style="16" customWidth="1"/>
    <col min="44" max="44" width="15.7109375" style="16" customWidth="1"/>
    <col min="45" max="45" width="8.7109375" style="16" customWidth="1"/>
    <col min="46" max="46" width="17.5703125" style="16" customWidth="1"/>
    <col min="47" max="47" width="7.28515625" style="16" customWidth="1"/>
    <col min="48" max="48" width="17.5703125" style="16" customWidth="1"/>
    <col min="49" max="49" width="7.28515625" style="16" customWidth="1"/>
    <col min="50" max="16384" width="8.7109375" style="16"/>
  </cols>
  <sheetData>
    <row r="1" spans="1:62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1" t="s">
        <v>1</v>
      </c>
      <c r="AD1" s="140"/>
      <c r="AE1" s="140"/>
      <c r="AF1" s="140"/>
      <c r="AG1" s="140"/>
      <c r="AH1" s="140"/>
      <c r="AI1" s="140"/>
      <c r="AJ1" s="140"/>
      <c r="AK1" s="142"/>
      <c r="AL1" s="14"/>
      <c r="AM1" s="15"/>
      <c r="AQ1" s="17"/>
    </row>
    <row r="2" spans="1:62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6"/>
      <c r="S2" s="145"/>
      <c r="T2" s="145"/>
      <c r="U2" s="145"/>
      <c r="V2" s="145"/>
      <c r="W2" s="145"/>
      <c r="X2" s="145"/>
      <c r="Y2" s="145"/>
      <c r="Z2" s="145"/>
      <c r="AA2" s="147"/>
      <c r="AB2" s="147"/>
      <c r="AC2" s="199"/>
      <c r="AD2" s="148"/>
      <c r="AE2" s="149"/>
      <c r="AF2" s="148"/>
      <c r="AG2" s="148"/>
      <c r="AH2" s="148"/>
      <c r="AI2" s="148"/>
      <c r="AJ2" s="148"/>
      <c r="AK2" s="150"/>
      <c r="AL2" s="13"/>
      <c r="AM2" s="15"/>
      <c r="AQ2" s="18"/>
    </row>
    <row r="3" spans="1:62" ht="27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3"/>
      <c r="AD3" s="155"/>
      <c r="AE3" s="155"/>
      <c r="AF3" s="155"/>
      <c r="AG3" s="155"/>
      <c r="AH3" s="155"/>
      <c r="AI3" s="155"/>
      <c r="AJ3" s="155"/>
      <c r="AK3" s="156"/>
      <c r="AL3" s="14"/>
      <c r="AM3" s="15"/>
      <c r="AQ3" s="17"/>
    </row>
    <row r="4" spans="1:62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92" t="s">
        <v>4</v>
      </c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3"/>
      <c r="AK4" s="93"/>
      <c r="AQ4" s="17"/>
    </row>
    <row r="5" spans="1:62" s="19" customFormat="1" ht="90" customHeight="1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3" t="s">
        <v>10</v>
      </c>
      <c r="U5" s="134" t="s">
        <v>11</v>
      </c>
      <c r="V5" s="163" t="s">
        <v>12</v>
      </c>
      <c r="W5" s="90" t="str">
        <f>E5</f>
        <v>Rozruchowe</v>
      </c>
      <c r="X5" s="90" t="str">
        <f>F5</f>
        <v>Niedotryski</v>
      </c>
      <c r="Y5" s="90" t="str">
        <f>G5</f>
        <v>Przypalone</v>
      </c>
      <c r="Z5" s="90" t="str">
        <f>H5</f>
        <v>Zanieczyszczone</v>
      </c>
      <c r="AA5" s="324" t="str">
        <f t="shared" ref="AA5:AG5" si="0">J5</f>
        <v>Smugi</v>
      </c>
      <c r="AB5" s="324" t="str">
        <f t="shared" si="0"/>
        <v>Zdeformowane</v>
      </c>
      <c r="AC5" s="90" t="str">
        <f t="shared" si="0"/>
        <v>Transportowe</v>
      </c>
      <c r="AD5" s="90" t="str">
        <f t="shared" si="0"/>
        <v>Mechaniczne</v>
      </c>
      <c r="AE5" s="90" t="str">
        <f t="shared" si="0"/>
        <v>Rysy</v>
      </c>
      <c r="AF5" s="324" t="str">
        <f t="shared" si="0"/>
        <v>Nadlane</v>
      </c>
      <c r="AG5" s="90" t="str">
        <f t="shared" si="0"/>
        <v>Srebrzenia</v>
      </c>
      <c r="AH5" s="90" t="str">
        <f t="shared" ref="AH5" si="1">R5</f>
        <v>Odrzucone przez robota</v>
      </c>
      <c r="AI5" s="90" t="s">
        <v>13</v>
      </c>
      <c r="AJ5" s="90" t="s">
        <v>14</v>
      </c>
      <c r="AK5" s="97" t="s">
        <v>8</v>
      </c>
      <c r="AM5" s="17"/>
      <c r="AN5" s="20"/>
      <c r="AO5" s="20"/>
      <c r="AQ5" s="20"/>
      <c r="AR5" s="19" t="s">
        <v>15</v>
      </c>
      <c r="AS5" s="19" t="s">
        <v>16</v>
      </c>
    </row>
    <row r="6" spans="1:62">
      <c r="A6" s="419">
        <v>45078</v>
      </c>
      <c r="B6" s="331">
        <v>0</v>
      </c>
      <c r="C6" s="332">
        <f t="shared" ref="C6" si="2">B6-D6-AJ6</f>
        <v>0</v>
      </c>
      <c r="D6" s="333">
        <f>SUM(E6:R6)+AK6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3"/>
      <c r="T6" s="104"/>
      <c r="U6" s="11"/>
      <c r="V6" s="167"/>
      <c r="W6" s="2"/>
      <c r="X6" s="2"/>
      <c r="Y6" s="2"/>
      <c r="Z6" s="84"/>
      <c r="AA6" s="2"/>
      <c r="AB6" s="2"/>
      <c r="AC6" s="2"/>
      <c r="AD6" s="2"/>
      <c r="AE6" s="2"/>
      <c r="AF6" s="2"/>
      <c r="AG6" s="7"/>
      <c r="AH6" s="3"/>
      <c r="AI6" s="3"/>
      <c r="AJ6" s="95">
        <f>T6-AK6-AI6</f>
        <v>0</v>
      </c>
      <c r="AK6" s="96">
        <f t="shared" ref="AK6:AK36" si="3">SUM(W6:AH6)</f>
        <v>0</v>
      </c>
      <c r="AO6" s="17"/>
      <c r="AQ6" s="17"/>
      <c r="AR6" s="16" t="str">
        <f>S5</f>
        <v>Inne wady</v>
      </c>
      <c r="AS6" s="131" t="e">
        <f>(S38+AH38)/B38</f>
        <v>#DIV/0!</v>
      </c>
      <c r="AT6" s="16" t="str">
        <f>S5</f>
        <v>Inne wady</v>
      </c>
      <c r="AU6" s="131" t="e">
        <f>(S38+AH38)/(D38+AK38)</f>
        <v>#DIV/0!</v>
      </c>
    </row>
    <row r="7" spans="1:62">
      <c r="A7" s="419">
        <v>45079</v>
      </c>
      <c r="B7" s="331">
        <v>0</v>
      </c>
      <c r="C7" s="332">
        <f t="shared" ref="C7:C36" si="4">B7-D7-AJ7</f>
        <v>0</v>
      </c>
      <c r="D7" s="333">
        <f t="shared" ref="D7:D36" si="5">SUM(E7:R7)+AK7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5"/>
      <c r="T7" s="1"/>
      <c r="U7" s="12"/>
      <c r="V7" s="168"/>
      <c r="W7" s="3"/>
      <c r="X7" s="3"/>
      <c r="Y7" s="3"/>
      <c r="Z7" s="3"/>
      <c r="AA7" s="3"/>
      <c r="AB7" s="3"/>
      <c r="AC7" s="3"/>
      <c r="AD7" s="3"/>
      <c r="AE7" s="3"/>
      <c r="AF7" s="3"/>
      <c r="AG7" s="8"/>
      <c r="AH7" s="85"/>
      <c r="AI7" s="85"/>
      <c r="AJ7" s="95">
        <f t="shared" ref="AJ7:AJ36" si="6">U7-AK7-AI7</f>
        <v>0</v>
      </c>
      <c r="AK7" s="96">
        <f t="shared" si="3"/>
        <v>0</v>
      </c>
      <c r="AO7" s="17"/>
      <c r="AQ7" s="17"/>
      <c r="AR7" s="16" t="str">
        <f>R5</f>
        <v>Odrzucone przez robota</v>
      </c>
      <c r="AS7" s="131" t="e">
        <f>(R38+AG38)/B38</f>
        <v>#DIV/0!</v>
      </c>
      <c r="AT7" s="16" t="str">
        <f>R5</f>
        <v>Odrzucone przez robota</v>
      </c>
      <c r="AU7" s="131" t="e">
        <f>(R38+AG38)/(D38+AK38)</f>
        <v>#DIV/0!</v>
      </c>
      <c r="BB7"/>
      <c r="BC7"/>
      <c r="BD7"/>
      <c r="BE7"/>
      <c r="BF7"/>
      <c r="BG7"/>
      <c r="BH7"/>
      <c r="BI7"/>
      <c r="BJ7"/>
    </row>
    <row r="8" spans="1:62">
      <c r="A8" s="419">
        <v>45080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5"/>
      <c r="T8" s="1"/>
      <c r="U8" s="12"/>
      <c r="V8" s="168"/>
      <c r="W8" s="3"/>
      <c r="X8" s="3"/>
      <c r="Y8" s="3"/>
      <c r="Z8" s="3"/>
      <c r="AA8" s="3"/>
      <c r="AB8" s="3"/>
      <c r="AC8" s="3"/>
      <c r="AD8" s="3"/>
      <c r="AE8" s="3"/>
      <c r="AF8" s="3"/>
      <c r="AG8" s="8"/>
      <c r="AH8" s="85"/>
      <c r="AI8" s="85"/>
      <c r="AJ8" s="95">
        <f t="shared" si="6"/>
        <v>0</v>
      </c>
      <c r="AK8" s="96">
        <f t="shared" si="3"/>
        <v>0</v>
      </c>
      <c r="AO8" s="17"/>
      <c r="AQ8" s="17"/>
      <c r="AR8" s="16" t="str">
        <f>P5</f>
        <v>Srebrzenia</v>
      </c>
      <c r="AS8" s="131" t="e">
        <f>(P38+AF38)/B38</f>
        <v>#DIV/0!</v>
      </c>
      <c r="AT8" s="16" t="str">
        <f>P5</f>
        <v>Srebrzenia</v>
      </c>
      <c r="AU8" s="131" t="e">
        <f>(P38+AF38)/(D38+AK38)</f>
        <v>#DIV/0!</v>
      </c>
      <c r="BB8"/>
      <c r="BC8"/>
      <c r="BD8"/>
      <c r="BE8"/>
      <c r="BF8"/>
      <c r="BG8"/>
      <c r="BH8"/>
      <c r="BI8"/>
      <c r="BJ8"/>
    </row>
    <row r="9" spans="1:62">
      <c r="A9" s="419">
        <v>45081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5"/>
      <c r="T9" s="1"/>
      <c r="U9" s="12"/>
      <c r="V9" s="168"/>
      <c r="W9" s="3"/>
      <c r="X9" s="3"/>
      <c r="Y9" s="3"/>
      <c r="Z9" s="3"/>
      <c r="AA9" s="3"/>
      <c r="AB9" s="3"/>
      <c r="AC9" s="3"/>
      <c r="AD9" s="3"/>
      <c r="AE9" s="3"/>
      <c r="AF9" s="3"/>
      <c r="AG9" s="8"/>
      <c r="AH9" s="85"/>
      <c r="AI9" s="85"/>
      <c r="AJ9" s="95">
        <f t="shared" si="6"/>
        <v>0</v>
      </c>
      <c r="AK9" s="96">
        <f t="shared" si="3"/>
        <v>0</v>
      </c>
      <c r="AO9" s="17"/>
      <c r="AQ9" s="17"/>
      <c r="AR9" s="6" t="str">
        <f>O5</f>
        <v>Nadlane</v>
      </c>
      <c r="AS9" s="131" t="e">
        <f>(O38+AE38)/B38</f>
        <v>#DIV/0!</v>
      </c>
      <c r="AT9" s="16" t="str">
        <f>O5</f>
        <v>Nadlane</v>
      </c>
      <c r="AU9" s="131" t="e">
        <f>(O38+AE38)/(D38+AK38)</f>
        <v>#DIV/0!</v>
      </c>
      <c r="BB9"/>
      <c r="BC9"/>
      <c r="BD9"/>
      <c r="BE9"/>
      <c r="BF9"/>
      <c r="BG9"/>
      <c r="BH9"/>
      <c r="BI9"/>
      <c r="BJ9"/>
    </row>
    <row r="10" spans="1:62">
      <c r="A10" s="419">
        <v>45082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5"/>
      <c r="T10" s="1"/>
      <c r="U10" s="12"/>
      <c r="V10" s="16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8"/>
      <c r="AH10" s="85"/>
      <c r="AI10" s="85"/>
      <c r="AJ10" s="95">
        <f t="shared" si="6"/>
        <v>0</v>
      </c>
      <c r="AK10" s="96">
        <f t="shared" si="3"/>
        <v>0</v>
      </c>
      <c r="AO10" s="17"/>
      <c r="AQ10" s="17"/>
      <c r="AR10" s="16" t="str">
        <f>N5</f>
        <v>Rysy</v>
      </c>
      <c r="AS10" s="131" t="e">
        <f>(N38+AD38)/B38</f>
        <v>#DIV/0!</v>
      </c>
      <c r="AT10" s="16" t="str">
        <f>N5</f>
        <v>Rysy</v>
      </c>
      <c r="AU10" s="131" t="e">
        <f>(N38+AD38)/(D38+AK38)</f>
        <v>#DIV/0!</v>
      </c>
    </row>
    <row r="11" spans="1:62">
      <c r="A11" s="419">
        <v>45083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5"/>
      <c r="T11" s="1"/>
      <c r="U11" s="12"/>
      <c r="V11" s="16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8"/>
      <c r="AH11" s="85"/>
      <c r="AI11" s="85"/>
      <c r="AJ11" s="95">
        <f t="shared" si="6"/>
        <v>0</v>
      </c>
      <c r="AK11" s="96">
        <f t="shared" si="3"/>
        <v>0</v>
      </c>
      <c r="AO11" s="17"/>
      <c r="AQ11" s="17"/>
      <c r="AR11" s="16" t="str">
        <f>M5</f>
        <v>Mechaniczne</v>
      </c>
      <c r="AS11" s="131" t="e">
        <f>(M38+AC38)/B38</f>
        <v>#DIV/0!</v>
      </c>
      <c r="AT11" s="16" t="str">
        <f>M5</f>
        <v>Mechaniczne</v>
      </c>
      <c r="AU11" s="131" t="e">
        <f>(M38+AC38)/(D38+AK38)</f>
        <v>#DIV/0!</v>
      </c>
    </row>
    <row r="12" spans="1:62">
      <c r="A12" s="419">
        <v>45084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5"/>
      <c r="T12" s="1"/>
      <c r="U12" s="12"/>
      <c r="V12" s="16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8"/>
      <c r="AH12" s="85"/>
      <c r="AI12" s="85"/>
      <c r="AJ12" s="95">
        <f t="shared" si="6"/>
        <v>0</v>
      </c>
      <c r="AK12" s="96">
        <f t="shared" si="3"/>
        <v>0</v>
      </c>
      <c r="AO12" s="17"/>
      <c r="AQ12" s="17"/>
      <c r="AR12" s="16" t="str">
        <f>L5</f>
        <v>Transportowe</v>
      </c>
      <c r="AS12" s="131" t="e">
        <f>(L38+AB38)/B38</f>
        <v>#DIV/0!</v>
      </c>
      <c r="AT12" s="16" t="str">
        <f>L5</f>
        <v>Transportowe</v>
      </c>
      <c r="AU12" s="131" t="e">
        <f>(L38+AB38)/(D38+AK38)</f>
        <v>#DIV/0!</v>
      </c>
    </row>
    <row r="13" spans="1:62">
      <c r="A13" s="419">
        <v>45085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5"/>
      <c r="T13" s="1"/>
      <c r="U13" s="12"/>
      <c r="V13" s="16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8"/>
      <c r="AH13" s="85"/>
      <c r="AI13" s="85"/>
      <c r="AJ13" s="95">
        <f t="shared" si="6"/>
        <v>0</v>
      </c>
      <c r="AK13" s="96">
        <f t="shared" si="3"/>
        <v>0</v>
      </c>
      <c r="AN13" s="23"/>
      <c r="AO13" s="17"/>
      <c r="AQ13" s="17"/>
      <c r="AR13" s="16" t="str">
        <f>K5</f>
        <v>Zdeformowane</v>
      </c>
      <c r="AS13" s="131" t="e">
        <f>(K38+AA38)/B38</f>
        <v>#DIV/0!</v>
      </c>
      <c r="AT13" s="16" t="str">
        <f>K5</f>
        <v>Zdeformowane</v>
      </c>
      <c r="AU13" s="131" t="e">
        <f>(K38+AA38)/(D38+AK38)</f>
        <v>#DIV/0!</v>
      </c>
    </row>
    <row r="14" spans="1:62">
      <c r="A14" s="419">
        <v>45086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5"/>
      <c r="T14" s="1"/>
      <c r="U14" s="12"/>
      <c r="V14" s="16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8"/>
      <c r="AH14" s="85"/>
      <c r="AI14" s="85"/>
      <c r="AJ14" s="95">
        <f t="shared" si="6"/>
        <v>0</v>
      </c>
      <c r="AK14" s="96">
        <f t="shared" si="3"/>
        <v>0</v>
      </c>
      <c r="AO14" s="17"/>
      <c r="AQ14" s="17"/>
      <c r="AR14" s="16" t="str">
        <f>J5</f>
        <v>Smugi</v>
      </c>
      <c r="AS14" s="131" t="e">
        <f>(J38+Z38)/B38</f>
        <v>#DIV/0!</v>
      </c>
      <c r="AT14" s="16" t="str">
        <f>J5</f>
        <v>Smugi</v>
      </c>
      <c r="AU14" s="131" t="e">
        <f>(J38+Z38)/(D38+AK38)</f>
        <v>#DIV/0!</v>
      </c>
    </row>
    <row r="15" spans="1:62">
      <c r="A15" s="419">
        <v>45087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5"/>
      <c r="T15" s="1"/>
      <c r="U15" s="12"/>
      <c r="V15" s="16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8"/>
      <c r="AH15" s="85"/>
      <c r="AI15" s="85"/>
      <c r="AJ15" s="95">
        <f t="shared" si="6"/>
        <v>0</v>
      </c>
      <c r="AK15" s="96">
        <f t="shared" si="3"/>
        <v>0</v>
      </c>
      <c r="AQ15" s="17"/>
      <c r="AR15" s="16" t="str">
        <f>H5</f>
        <v>Zanieczyszczone</v>
      </c>
      <c r="AS15" s="131" t="e">
        <f>(H38+Y38)/B38</f>
        <v>#DIV/0!</v>
      </c>
      <c r="AT15" s="16" t="str">
        <f>H5</f>
        <v>Zanieczyszczone</v>
      </c>
      <c r="AU15" s="131" t="e">
        <f>(H38+Y38)/(D38+AK38)</f>
        <v>#DIV/0!</v>
      </c>
    </row>
    <row r="16" spans="1:62">
      <c r="A16" s="419">
        <v>45088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5"/>
      <c r="T16" s="1"/>
      <c r="U16" s="12"/>
      <c r="V16" s="16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8"/>
      <c r="AH16" s="85"/>
      <c r="AI16" s="85"/>
      <c r="AJ16" s="95">
        <f t="shared" si="6"/>
        <v>0</v>
      </c>
      <c r="AK16" s="96">
        <f t="shared" si="3"/>
        <v>0</v>
      </c>
      <c r="AN16" s="17"/>
      <c r="AO16" s="17"/>
      <c r="AQ16" s="17"/>
      <c r="AR16" s="16" t="str">
        <f>G5</f>
        <v>Przypalone</v>
      </c>
      <c r="AS16" s="131" t="e">
        <f>(G38+X38)/B38</f>
        <v>#DIV/0!</v>
      </c>
      <c r="AT16" s="16" t="str">
        <f>G5</f>
        <v>Przypalone</v>
      </c>
      <c r="AU16" s="131" t="e">
        <f>(G38+X38)/(D38+AK38)</f>
        <v>#DIV/0!</v>
      </c>
    </row>
    <row r="17" spans="1:47">
      <c r="A17" s="419">
        <v>45089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5"/>
      <c r="T17" s="1"/>
      <c r="U17" s="12"/>
      <c r="V17" s="16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8"/>
      <c r="AH17" s="85"/>
      <c r="AI17" s="85"/>
      <c r="AJ17" s="95">
        <f t="shared" si="6"/>
        <v>0</v>
      </c>
      <c r="AK17" s="96">
        <f t="shared" si="3"/>
        <v>0</v>
      </c>
      <c r="AN17" s="17"/>
      <c r="AO17" s="17"/>
      <c r="AQ17" s="17"/>
      <c r="AR17" s="16" t="str">
        <f>F5</f>
        <v>Niedotryski</v>
      </c>
      <c r="AS17" s="131" t="e">
        <f>(F38+W38)/B38</f>
        <v>#DIV/0!</v>
      </c>
      <c r="AT17" s="16" t="str">
        <f>F5</f>
        <v>Niedotryski</v>
      </c>
      <c r="AU17" s="131" t="e">
        <f>(F38+W38)/(D38+AK38)</f>
        <v>#DIV/0!</v>
      </c>
    </row>
    <row r="18" spans="1:47">
      <c r="A18" s="419">
        <v>45090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5"/>
      <c r="T18" s="1"/>
      <c r="U18" s="12"/>
      <c r="V18" s="16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8"/>
      <c r="AH18" s="85"/>
      <c r="AI18" s="85"/>
      <c r="AJ18" s="95">
        <f t="shared" si="6"/>
        <v>0</v>
      </c>
      <c r="AK18" s="96">
        <f t="shared" si="3"/>
        <v>0</v>
      </c>
      <c r="AQ18" s="17"/>
      <c r="AR18" s="16" t="str">
        <f>E5</f>
        <v>Rozruchowe</v>
      </c>
      <c r="AS18" s="131" t="e">
        <f>E38/B38</f>
        <v>#DIV/0!</v>
      </c>
      <c r="AT18" s="16" t="str">
        <f>E5</f>
        <v>Rozruchowe</v>
      </c>
      <c r="AU18" s="131" t="e">
        <f>E38/(D38+AK38)</f>
        <v>#DIV/0!</v>
      </c>
    </row>
    <row r="19" spans="1:47">
      <c r="A19" s="419">
        <v>45091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5"/>
      <c r="T19" s="1"/>
      <c r="U19" s="12"/>
      <c r="V19" s="168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8"/>
      <c r="AH19" s="85"/>
      <c r="AI19" s="85"/>
      <c r="AJ19" s="95">
        <f t="shared" si="6"/>
        <v>0</v>
      </c>
      <c r="AK19" s="96">
        <f t="shared" si="3"/>
        <v>0</v>
      </c>
      <c r="AQ19" s="17"/>
      <c r="AR19" s="17" t="s">
        <v>17</v>
      </c>
      <c r="AS19" s="131" t="e">
        <f>AJ38/B38</f>
        <v>#DIV/0!</v>
      </c>
      <c r="AT19" s="16" t="str">
        <f>AR20</f>
        <v>Verwurf, ges</v>
      </c>
      <c r="AU19" s="131" t="e">
        <f>(D38+AK38)/(D38+AK38)</f>
        <v>#DIV/0!</v>
      </c>
    </row>
    <row r="20" spans="1:47">
      <c r="A20" s="419">
        <v>45092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5"/>
      <c r="T20" s="1"/>
      <c r="U20" s="12"/>
      <c r="V20" s="16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8"/>
      <c r="AH20" s="85"/>
      <c r="AI20" s="85"/>
      <c r="AJ20" s="95">
        <f t="shared" si="6"/>
        <v>0</v>
      </c>
      <c r="AK20" s="96">
        <f t="shared" si="3"/>
        <v>0</v>
      </c>
      <c r="AQ20" s="17"/>
      <c r="AR20" s="16" t="s">
        <v>18</v>
      </c>
      <c r="AS20" s="131" t="e">
        <f>D38/B38</f>
        <v>#DIV/0!</v>
      </c>
      <c r="AT20" s="17"/>
      <c r="AU20" s="17"/>
    </row>
    <row r="21" spans="1:47">
      <c r="A21" s="419">
        <v>45093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5"/>
      <c r="T21" s="1"/>
      <c r="U21" s="12"/>
      <c r="V21" s="16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8"/>
      <c r="AH21" s="85"/>
      <c r="AI21" s="85"/>
      <c r="AJ21" s="95">
        <f t="shared" si="6"/>
        <v>0</v>
      </c>
      <c r="AK21" s="96">
        <f t="shared" si="3"/>
        <v>0</v>
      </c>
      <c r="AQ21" s="17"/>
      <c r="AR21" s="16" t="s">
        <v>7</v>
      </c>
      <c r="AS21" s="132" t="e">
        <f>C38/B38</f>
        <v>#DIV/0!</v>
      </c>
    </row>
    <row r="22" spans="1:47">
      <c r="A22" s="419">
        <v>45094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5"/>
      <c r="T22" s="1"/>
      <c r="U22" s="12"/>
      <c r="V22" s="16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8"/>
      <c r="AH22" s="85"/>
      <c r="AI22" s="85"/>
      <c r="AJ22" s="95">
        <f t="shared" si="6"/>
        <v>0</v>
      </c>
      <c r="AK22" s="96">
        <f t="shared" si="3"/>
        <v>0</v>
      </c>
      <c r="AQ22" s="17"/>
      <c r="AR22" s="16" t="s">
        <v>3</v>
      </c>
      <c r="AS22" s="131" t="e">
        <f>B38/B38</f>
        <v>#DIV/0!</v>
      </c>
    </row>
    <row r="23" spans="1:47">
      <c r="A23" s="419">
        <v>45095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5"/>
      <c r="T23" s="1"/>
      <c r="U23" s="12"/>
      <c r="V23" s="16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8"/>
      <c r="AH23" s="85"/>
      <c r="AI23" s="85"/>
      <c r="AJ23" s="95">
        <f t="shared" si="6"/>
        <v>0</v>
      </c>
      <c r="AK23" s="96">
        <f t="shared" si="3"/>
        <v>0</v>
      </c>
    </row>
    <row r="24" spans="1:47">
      <c r="A24" s="419">
        <v>45096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5"/>
      <c r="T24" s="1"/>
      <c r="U24" s="12"/>
      <c r="V24" s="16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8"/>
      <c r="AH24" s="85"/>
      <c r="AI24" s="85"/>
      <c r="AJ24" s="95">
        <f t="shared" si="6"/>
        <v>0</v>
      </c>
      <c r="AK24" s="96">
        <f t="shared" si="3"/>
        <v>0</v>
      </c>
    </row>
    <row r="25" spans="1:47">
      <c r="A25" s="419">
        <v>45097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5"/>
      <c r="T25" s="1"/>
      <c r="U25" s="12"/>
      <c r="V25" s="16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8"/>
      <c r="AH25" s="85"/>
      <c r="AI25" s="85"/>
      <c r="AJ25" s="95">
        <f t="shared" si="6"/>
        <v>0</v>
      </c>
      <c r="AK25" s="96">
        <f t="shared" si="3"/>
        <v>0</v>
      </c>
      <c r="AQ25" s="24" t="s">
        <v>65</v>
      </c>
      <c r="AR25" s="16" t="s">
        <v>19</v>
      </c>
    </row>
    <row r="26" spans="1:47">
      <c r="A26" s="419">
        <v>45098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5"/>
      <c r="T26" s="1"/>
      <c r="U26" s="12"/>
      <c r="V26" s="16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8"/>
      <c r="AH26" s="85"/>
      <c r="AI26" s="85"/>
      <c r="AJ26" s="95">
        <f t="shared" si="6"/>
        <v>0</v>
      </c>
      <c r="AK26" s="96">
        <f t="shared" si="3"/>
        <v>0</v>
      </c>
      <c r="AQ26" s="25"/>
      <c r="AR26" s="25">
        <f>AQ26/100</f>
        <v>0</v>
      </c>
    </row>
    <row r="27" spans="1:47">
      <c r="A27" s="419">
        <v>45099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5"/>
      <c r="T27" s="1"/>
      <c r="U27" s="12"/>
      <c r="V27" s="16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8"/>
      <c r="AH27" s="85"/>
      <c r="AI27" s="85"/>
      <c r="AJ27" s="95">
        <f t="shared" si="6"/>
        <v>0</v>
      </c>
      <c r="AK27" s="96">
        <f t="shared" si="3"/>
        <v>0</v>
      </c>
      <c r="AQ27" s="17"/>
      <c r="AR27" s="17"/>
      <c r="AS27" s="17"/>
      <c r="AT27" s="17"/>
      <c r="AU27" s="17"/>
    </row>
    <row r="28" spans="1:47">
      <c r="A28" s="419">
        <v>45100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5"/>
      <c r="T28" s="1"/>
      <c r="U28" s="12"/>
      <c r="V28" s="16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8"/>
      <c r="AH28" s="85"/>
      <c r="AI28" s="85"/>
      <c r="AJ28" s="95">
        <f t="shared" si="6"/>
        <v>0</v>
      </c>
      <c r="AK28" s="96">
        <f t="shared" si="3"/>
        <v>0</v>
      </c>
    </row>
    <row r="29" spans="1:47">
      <c r="A29" s="419">
        <v>45101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5"/>
      <c r="T29" s="1"/>
      <c r="U29" s="12"/>
      <c r="V29" s="16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8"/>
      <c r="AH29" s="85"/>
      <c r="AI29" s="85"/>
      <c r="AJ29" s="95">
        <f t="shared" si="6"/>
        <v>0</v>
      </c>
      <c r="AK29" s="96">
        <f t="shared" si="3"/>
        <v>0</v>
      </c>
    </row>
    <row r="30" spans="1:47">
      <c r="A30" s="419">
        <v>45102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5"/>
      <c r="T30" s="1"/>
      <c r="U30" s="12"/>
      <c r="V30" s="16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8"/>
      <c r="AH30" s="85"/>
      <c r="AI30" s="85"/>
      <c r="AJ30" s="95">
        <f t="shared" si="6"/>
        <v>0</v>
      </c>
      <c r="AK30" s="96">
        <f t="shared" si="3"/>
        <v>0</v>
      </c>
    </row>
    <row r="31" spans="1:47">
      <c r="A31" s="419">
        <v>45103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5"/>
      <c r="T31" s="1"/>
      <c r="U31" s="12"/>
      <c r="V31" s="168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8"/>
      <c r="AH31" s="85"/>
      <c r="AI31" s="85"/>
      <c r="AJ31" s="95">
        <f t="shared" si="6"/>
        <v>0</v>
      </c>
      <c r="AK31" s="96">
        <f t="shared" si="3"/>
        <v>0</v>
      </c>
    </row>
    <row r="32" spans="1:47">
      <c r="A32" s="419">
        <v>45104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5"/>
      <c r="T32" s="1"/>
      <c r="U32" s="12"/>
      <c r="V32" s="16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8"/>
      <c r="AH32" s="85"/>
      <c r="AI32" s="85"/>
      <c r="AJ32" s="95">
        <f t="shared" si="6"/>
        <v>0</v>
      </c>
      <c r="AK32" s="96">
        <f t="shared" si="3"/>
        <v>0</v>
      </c>
    </row>
    <row r="33" spans="1:39">
      <c r="A33" s="419">
        <v>45105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5"/>
      <c r="T33" s="1"/>
      <c r="U33" s="12"/>
      <c r="V33" s="16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8"/>
      <c r="AH33" s="85"/>
      <c r="AI33" s="85"/>
      <c r="AJ33" s="95">
        <f t="shared" si="6"/>
        <v>0</v>
      </c>
      <c r="AK33" s="96">
        <f t="shared" si="3"/>
        <v>0</v>
      </c>
    </row>
    <row r="34" spans="1:39">
      <c r="A34" s="419">
        <v>45106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5"/>
      <c r="T34" s="1"/>
      <c r="U34" s="12"/>
      <c r="V34" s="168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8"/>
      <c r="AH34" s="85"/>
      <c r="AI34" s="85"/>
      <c r="AJ34" s="95">
        <f t="shared" si="6"/>
        <v>0</v>
      </c>
      <c r="AK34" s="96">
        <f t="shared" si="3"/>
        <v>0</v>
      </c>
    </row>
    <row r="35" spans="1:39">
      <c r="A35" s="419">
        <v>45107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5"/>
      <c r="T35" s="1"/>
      <c r="U35" s="12"/>
      <c r="V35" s="16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8"/>
      <c r="AH35" s="85"/>
      <c r="AI35" s="85"/>
      <c r="AJ35" s="95">
        <f t="shared" si="6"/>
        <v>0</v>
      </c>
      <c r="AK35" s="96">
        <f t="shared" si="3"/>
        <v>0</v>
      </c>
    </row>
    <row r="36" spans="1:39">
      <c r="A36" s="335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7"/>
      <c r="T36" s="5"/>
      <c r="U36" s="11"/>
      <c r="V36" s="169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9"/>
      <c r="AH36" s="86"/>
      <c r="AI36" s="86"/>
      <c r="AJ36" s="95">
        <f t="shared" si="6"/>
        <v>0</v>
      </c>
      <c r="AK36" s="96">
        <f t="shared" si="3"/>
        <v>0</v>
      </c>
    </row>
    <row r="37" spans="1:39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02"/>
      <c r="T37" s="27"/>
      <c r="U37" s="27"/>
      <c r="V37" s="170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/>
      <c r="AH37" s="29"/>
      <c r="AI37" s="164"/>
      <c r="AJ37" s="27"/>
      <c r="AK37" s="30"/>
    </row>
    <row r="38" spans="1:39">
      <c r="A38" s="31" t="s">
        <v>20</v>
      </c>
      <c r="B38" s="325">
        <f>SUM(B6:B36)</f>
        <v>0</v>
      </c>
      <c r="C38" s="326">
        <f>SUM(C6:C36)</f>
        <v>0</v>
      </c>
      <c r="D38" s="202">
        <f t="shared" ref="D38:R38" si="7">SUM(D6:D36)</f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103">
        <f t="shared" ref="S38:T38" si="8">SUM(S6:S36)</f>
        <v>0</v>
      </c>
      <c r="T38" s="32">
        <f t="shared" si="8"/>
        <v>0</v>
      </c>
      <c r="U38" s="204"/>
      <c r="V38" s="171">
        <f t="shared" ref="V38:AK38" si="9">SUM(V6:V36)</f>
        <v>0</v>
      </c>
      <c r="W38" s="32">
        <f t="shared" si="9"/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3">
        <f t="shared" si="9"/>
        <v>0</v>
      </c>
      <c r="AH38" s="34">
        <f t="shared" si="9"/>
        <v>0</v>
      </c>
      <c r="AI38" s="165">
        <f t="shared" si="9"/>
        <v>0</v>
      </c>
      <c r="AJ38" s="202">
        <f t="shared" si="9"/>
        <v>0</v>
      </c>
      <c r="AK38" s="203">
        <f t="shared" si="9"/>
        <v>0</v>
      </c>
    </row>
    <row r="39" spans="1:39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72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8"/>
      <c r="AI39" s="166"/>
      <c r="AJ39" s="36"/>
      <c r="AK39" s="39"/>
    </row>
    <row r="40" spans="1:39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9"/>
    </row>
    <row r="41" spans="1:39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20"/>
      <c r="Z41" s="216"/>
      <c r="AM41" s="218"/>
    </row>
    <row r="42" spans="1:39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2"/>
    </row>
    <row r="43" spans="1:39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8" t="s">
        <v>25</v>
      </c>
      <c r="V43" s="209"/>
      <c r="W43" s="209"/>
      <c r="X43" s="209"/>
      <c r="Y43" s="207"/>
    </row>
    <row r="44" spans="1:39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S38</f>
        <v>0</v>
      </c>
      <c r="N44" s="211"/>
      <c r="O44" s="211"/>
      <c r="P44" s="211"/>
      <c r="Q44" s="211"/>
      <c r="R44" s="211"/>
      <c r="S44" s="211"/>
      <c r="T44" s="214"/>
      <c r="U44" s="213">
        <f>AJ38</f>
        <v>0</v>
      </c>
      <c r="V44" s="211"/>
      <c r="W44" s="211"/>
      <c r="X44" s="211"/>
      <c r="Y44" s="215"/>
      <c r="Z44" s="216"/>
      <c r="AM44" s="218"/>
    </row>
    <row r="45" spans="1:39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6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7"/>
    </row>
    <row r="46" spans="1:39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50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51"/>
    </row>
    <row r="47" spans="1:39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50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51"/>
    </row>
    <row r="48" spans="1:39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21"/>
      <c r="W48" s="52" t="s">
        <v>26</v>
      </c>
      <c r="X48" s="53"/>
      <c r="Y48" s="53"/>
      <c r="Z48" s="53"/>
      <c r="AA48" s="54"/>
      <c r="AB48" s="55"/>
      <c r="AC48" s="21"/>
      <c r="AD48" s="105" t="s">
        <v>27</v>
      </c>
      <c r="AE48" s="106"/>
      <c r="AF48" s="106"/>
      <c r="AG48" s="106"/>
      <c r="AH48" s="106"/>
      <c r="AI48" s="107"/>
      <c r="AJ48" s="49"/>
      <c r="AK48" s="51"/>
    </row>
    <row r="49" spans="1:37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21"/>
      <c r="W49" s="421" t="s">
        <v>66</v>
      </c>
      <c r="X49" s="422"/>
      <c r="Y49" s="422"/>
      <c r="Z49" s="422"/>
      <c r="AA49" s="422"/>
      <c r="AB49" s="423"/>
      <c r="AC49" s="21"/>
      <c r="AD49" s="108" t="s">
        <v>66</v>
      </c>
      <c r="AE49" s="109"/>
      <c r="AF49" s="109"/>
      <c r="AG49" s="109"/>
      <c r="AH49" s="109"/>
      <c r="AI49" s="110"/>
      <c r="AJ49" s="49"/>
      <c r="AK49" s="51"/>
    </row>
    <row r="50" spans="1:37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21"/>
      <c r="W50" s="341">
        <f>B38*AR26</f>
        <v>0</v>
      </c>
      <c r="X50" s="347"/>
      <c r="Y50" s="347"/>
      <c r="Z50" s="347"/>
      <c r="AA50" s="348"/>
      <c r="AB50" s="349"/>
      <c r="AC50" s="346"/>
      <c r="AD50" s="342">
        <f>V38*22.5</f>
        <v>0</v>
      </c>
      <c r="AE50" s="350"/>
      <c r="AF50" s="350"/>
      <c r="AG50" s="350"/>
      <c r="AH50" s="350"/>
      <c r="AI50" s="351"/>
      <c r="AJ50" s="49"/>
      <c r="AK50" s="51"/>
    </row>
    <row r="51" spans="1:37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21"/>
      <c r="W51" s="352"/>
      <c r="X51" s="353"/>
      <c r="Y51" s="353"/>
      <c r="Z51" s="353"/>
      <c r="AA51" s="354"/>
      <c r="AB51" s="355"/>
      <c r="AC51" s="346"/>
      <c r="AD51" s="356"/>
      <c r="AE51" s="357"/>
      <c r="AF51" s="357"/>
      <c r="AG51" s="357"/>
      <c r="AH51" s="357"/>
      <c r="AI51" s="358"/>
      <c r="AJ51" s="49"/>
      <c r="AK51" s="51"/>
    </row>
    <row r="52" spans="1:37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21"/>
      <c r="W52" s="359"/>
      <c r="X52" s="359"/>
      <c r="Y52" s="359"/>
      <c r="Z52" s="359"/>
      <c r="AA52" s="360"/>
      <c r="AB52" s="361"/>
      <c r="AC52" s="361"/>
      <c r="AD52" s="361"/>
      <c r="AE52" s="361"/>
      <c r="AF52" s="361"/>
      <c r="AG52" s="361"/>
      <c r="AH52" s="361"/>
      <c r="AI52" s="361"/>
      <c r="AJ52" s="49"/>
      <c r="AK52" s="51"/>
    </row>
    <row r="53" spans="1:37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21"/>
      <c r="W53" s="362" t="s">
        <v>28</v>
      </c>
      <c r="X53" s="363"/>
      <c r="Y53" s="363"/>
      <c r="Z53" s="363"/>
      <c r="AA53" s="364"/>
      <c r="AB53" s="365"/>
      <c r="AC53" s="346"/>
      <c r="AD53" s="366" t="s">
        <v>29</v>
      </c>
      <c r="AE53" s="367"/>
      <c r="AF53" s="367"/>
      <c r="AG53" s="367"/>
      <c r="AH53" s="367"/>
      <c r="AI53" s="368"/>
      <c r="AJ53" s="49"/>
      <c r="AK53" s="51"/>
    </row>
    <row r="54" spans="1:37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21"/>
      <c r="W54" s="430" t="s">
        <v>66</v>
      </c>
      <c r="X54" s="431"/>
      <c r="Y54" s="431"/>
      <c r="Z54" s="431"/>
      <c r="AA54" s="431"/>
      <c r="AB54" s="432"/>
      <c r="AC54" s="346"/>
      <c r="AD54" s="369" t="s">
        <v>30</v>
      </c>
      <c r="AE54" s="370"/>
      <c r="AF54" s="370"/>
      <c r="AG54" s="370"/>
      <c r="AH54" s="370"/>
      <c r="AI54" s="371"/>
      <c r="AJ54" s="49"/>
      <c r="AK54" s="51"/>
    </row>
    <row r="55" spans="1:37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21"/>
      <c r="W55" s="343">
        <f>D44*AR26</f>
        <v>0</v>
      </c>
      <c r="X55" s="372"/>
      <c r="Y55" s="372"/>
      <c r="Z55" s="372"/>
      <c r="AA55" s="373"/>
      <c r="AB55" s="374"/>
      <c r="AC55" s="346"/>
      <c r="AD55" s="375" t="s">
        <v>31</v>
      </c>
      <c r="AE55" s="376"/>
      <c r="AF55" s="376"/>
      <c r="AG55" s="376"/>
      <c r="AH55" s="377"/>
      <c r="AI55" s="378"/>
      <c r="AJ55" s="49"/>
      <c r="AK55" s="51"/>
    </row>
    <row r="56" spans="1:37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21"/>
      <c r="W56" s="379"/>
      <c r="X56" s="380"/>
      <c r="Y56" s="380"/>
      <c r="Z56" s="380"/>
      <c r="AA56" s="354"/>
      <c r="AB56" s="355"/>
      <c r="AC56" s="346"/>
      <c r="AD56" s="375" t="s">
        <v>32</v>
      </c>
      <c r="AE56" s="377"/>
      <c r="AF56" s="377"/>
      <c r="AG56" s="377"/>
      <c r="AH56" s="377"/>
      <c r="AI56" s="378"/>
      <c r="AJ56" s="49"/>
      <c r="AK56" s="51"/>
    </row>
    <row r="57" spans="1:37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21"/>
      <c r="W57" s="361"/>
      <c r="X57" s="361"/>
      <c r="Y57" s="361"/>
      <c r="Z57" s="361"/>
      <c r="AA57" s="360"/>
      <c r="AB57" s="346"/>
      <c r="AC57" s="346"/>
      <c r="AD57" s="375" t="s">
        <v>33</v>
      </c>
      <c r="AE57" s="377"/>
      <c r="AF57" s="377"/>
      <c r="AG57" s="377"/>
      <c r="AH57" s="377"/>
      <c r="AI57" s="378"/>
      <c r="AJ57" s="49"/>
      <c r="AK57" s="51"/>
    </row>
    <row r="58" spans="1:37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21"/>
      <c r="W58" s="381" t="s">
        <v>34</v>
      </c>
      <c r="X58" s="382"/>
      <c r="Y58" s="382"/>
      <c r="Z58" s="382"/>
      <c r="AA58" s="364"/>
      <c r="AB58" s="365"/>
      <c r="AC58" s="346"/>
      <c r="AD58" s="369" t="s">
        <v>66</v>
      </c>
      <c r="AE58" s="370"/>
      <c r="AF58" s="370"/>
      <c r="AG58" s="370"/>
      <c r="AH58" s="370"/>
      <c r="AI58" s="371"/>
      <c r="AJ58" s="49"/>
      <c r="AK58" s="51"/>
    </row>
    <row r="59" spans="1:37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21"/>
      <c r="W59" s="433" t="s">
        <v>66</v>
      </c>
      <c r="X59" s="434"/>
      <c r="Y59" s="434"/>
      <c r="Z59" s="434"/>
      <c r="AA59" s="434"/>
      <c r="AB59" s="435"/>
      <c r="AC59" s="346"/>
      <c r="AD59" s="345">
        <f>S38*AR26</f>
        <v>0</v>
      </c>
      <c r="AE59" s="383"/>
      <c r="AF59" s="383"/>
      <c r="AG59" s="383"/>
      <c r="AH59" s="383"/>
      <c r="AI59" s="384"/>
      <c r="AJ59" s="49"/>
      <c r="AK59" s="51"/>
    </row>
    <row r="60" spans="1:37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21"/>
      <c r="W60" s="344">
        <f>(D38+AK38)*AR26</f>
        <v>0</v>
      </c>
      <c r="X60" s="385"/>
      <c r="Y60" s="385"/>
      <c r="Z60" s="385"/>
      <c r="AA60" s="373"/>
      <c r="AB60" s="374"/>
      <c r="AC60" s="346"/>
      <c r="AD60" s="386"/>
      <c r="AE60" s="387"/>
      <c r="AF60" s="387"/>
      <c r="AG60" s="387"/>
      <c r="AH60" s="387"/>
      <c r="AI60" s="388"/>
      <c r="AJ60" s="49"/>
      <c r="AK60" s="51"/>
    </row>
    <row r="61" spans="1:37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21"/>
      <c r="W61" s="74"/>
      <c r="X61" s="75"/>
      <c r="Y61" s="75"/>
      <c r="Z61" s="75"/>
      <c r="AA61" s="61"/>
      <c r="AB61" s="76"/>
      <c r="AC61" s="49"/>
      <c r="AD61" s="49"/>
      <c r="AE61" s="49"/>
      <c r="AF61" s="49"/>
      <c r="AG61" s="49"/>
      <c r="AH61" s="49"/>
      <c r="AI61" s="49"/>
      <c r="AJ61" s="49"/>
      <c r="AK61" s="51"/>
    </row>
    <row r="62" spans="1:37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77"/>
      <c r="W62" s="77"/>
      <c r="X62" s="77"/>
      <c r="Y62" s="78"/>
      <c r="Z62" s="77"/>
      <c r="AA62" s="77"/>
      <c r="AB62" s="77"/>
      <c r="AC62" s="77"/>
      <c r="AD62" s="77"/>
      <c r="AE62" s="77"/>
      <c r="AF62" s="77"/>
      <c r="AG62" s="77"/>
      <c r="AH62" s="49"/>
      <c r="AI62" s="49"/>
      <c r="AJ62" s="49"/>
      <c r="AK62" s="51"/>
    </row>
    <row r="63" spans="1:37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77"/>
      <c r="W63" s="77"/>
      <c r="X63" s="77"/>
      <c r="Y63" s="78"/>
      <c r="Z63" s="77"/>
      <c r="AA63" s="77"/>
      <c r="AB63" s="77"/>
      <c r="AC63" s="77"/>
      <c r="AD63" s="77"/>
      <c r="AE63" s="77"/>
      <c r="AF63" s="77"/>
      <c r="AG63" s="77"/>
      <c r="AH63" s="49"/>
      <c r="AI63" s="49"/>
      <c r="AJ63" s="49"/>
      <c r="AK63" s="51"/>
    </row>
    <row r="64" spans="1:37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77"/>
      <c r="W64" s="77"/>
      <c r="X64" s="77"/>
      <c r="Y64" s="78"/>
      <c r="Z64" s="77"/>
      <c r="AA64" s="77"/>
      <c r="AB64" s="77"/>
      <c r="AC64" s="77"/>
      <c r="AD64" s="77"/>
      <c r="AE64" s="77"/>
      <c r="AF64" s="77"/>
      <c r="AG64" s="77"/>
      <c r="AH64" s="49"/>
      <c r="AI64" s="49"/>
      <c r="AJ64" s="49"/>
      <c r="AK64" s="51"/>
    </row>
    <row r="65" spans="1:37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21"/>
      <c r="W65" s="21"/>
      <c r="X65" s="21"/>
      <c r="Y65" s="21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51"/>
    </row>
    <row r="66" spans="1:37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21"/>
      <c r="W66" s="21"/>
      <c r="X66" s="21"/>
      <c r="Y66" s="175"/>
      <c r="Z66" s="176"/>
      <c r="AA66" s="176"/>
      <c r="AB66" s="176"/>
      <c r="AC66" s="176"/>
      <c r="AD66" s="176"/>
      <c r="AE66" s="176"/>
      <c r="AF66" s="176"/>
      <c r="AG66" s="176"/>
      <c r="AH66" s="177"/>
      <c r="AI66" s="49"/>
      <c r="AJ66" s="49"/>
      <c r="AK66" s="51"/>
    </row>
    <row r="67" spans="1:37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21"/>
      <c r="W67" s="21"/>
      <c r="X67" s="21"/>
      <c r="Y67" s="192" t="s">
        <v>35</v>
      </c>
      <c r="Z67" s="178"/>
      <c r="AA67" s="178"/>
      <c r="AB67" s="178"/>
      <c r="AC67" s="178"/>
      <c r="AD67" s="178"/>
      <c r="AE67" s="178"/>
      <c r="AF67" s="178"/>
      <c r="AG67" s="178"/>
      <c r="AH67" s="179"/>
      <c r="AI67" s="49"/>
      <c r="AJ67" s="49"/>
      <c r="AK67" s="51"/>
    </row>
    <row r="68" spans="1:37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21"/>
      <c r="W68" s="21"/>
      <c r="X68" s="21"/>
      <c r="Y68" s="319"/>
      <c r="Z68" s="178"/>
      <c r="AA68" s="178"/>
      <c r="AB68" s="178"/>
      <c r="AC68" s="178"/>
      <c r="AD68" s="178"/>
      <c r="AE68" s="178"/>
      <c r="AF68" s="178"/>
      <c r="AG68" s="178"/>
      <c r="AH68" s="179"/>
      <c r="AI68" s="49"/>
      <c r="AJ68" s="49"/>
      <c r="AK68" s="51"/>
    </row>
    <row r="69" spans="1:37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21"/>
      <c r="W69" s="21"/>
      <c r="X69" s="21"/>
      <c r="Y69" s="180"/>
      <c r="Z69" s="178"/>
      <c r="AA69" s="178"/>
      <c r="AB69" s="178"/>
      <c r="AC69" s="178"/>
      <c r="AD69" s="178"/>
      <c r="AE69" s="178"/>
      <c r="AF69" s="178"/>
      <c r="AG69" s="178"/>
      <c r="AH69" s="179"/>
      <c r="AI69" s="49"/>
      <c r="AJ69" s="49"/>
      <c r="AK69" s="51"/>
    </row>
    <row r="70" spans="1:37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21"/>
      <c r="W70" s="21"/>
      <c r="X70" s="21"/>
      <c r="Y70" s="180"/>
      <c r="Z70" s="178"/>
      <c r="AA70" s="178"/>
      <c r="AB70" s="178"/>
      <c r="AC70" s="178"/>
      <c r="AD70" s="178"/>
      <c r="AE70" s="178"/>
      <c r="AF70" s="178"/>
      <c r="AG70" s="178"/>
      <c r="AH70" s="179"/>
      <c r="AI70" s="49"/>
      <c r="AJ70" s="49"/>
      <c r="AK70" s="51"/>
    </row>
    <row r="71" spans="1:37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21"/>
      <c r="W71" s="21"/>
      <c r="X71" s="21"/>
      <c r="Y71" s="193" t="s">
        <v>36</v>
      </c>
      <c r="Z71" s="178"/>
      <c r="AA71" s="178"/>
      <c r="AB71" s="178"/>
      <c r="AC71" s="178"/>
      <c r="AD71" s="178"/>
      <c r="AE71" s="178"/>
      <c r="AF71" s="178"/>
      <c r="AG71" s="178"/>
      <c r="AH71" s="179"/>
      <c r="AI71" s="49"/>
      <c r="AJ71" s="49"/>
      <c r="AK71" s="51"/>
    </row>
    <row r="72" spans="1:37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196">
        <f>Y68/2</f>
        <v>0</v>
      </c>
      <c r="Z72" s="178"/>
      <c r="AA72" s="178"/>
      <c r="AB72" s="178"/>
      <c r="AC72" s="178"/>
      <c r="AD72" s="178"/>
      <c r="AE72" s="178"/>
      <c r="AF72" s="178"/>
      <c r="AG72" s="178"/>
      <c r="AH72" s="179"/>
      <c r="AI72" s="49"/>
      <c r="AJ72" s="49"/>
      <c r="AK72" s="51"/>
    </row>
    <row r="73" spans="1:37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180"/>
      <c r="Z73" s="178"/>
      <c r="AA73" s="178"/>
      <c r="AB73" s="178"/>
      <c r="AC73" s="178"/>
      <c r="AD73" s="178"/>
      <c r="AE73" s="178"/>
      <c r="AF73" s="178"/>
      <c r="AG73" s="178"/>
      <c r="AH73" s="179"/>
      <c r="AI73" s="49"/>
      <c r="AJ73" s="49"/>
      <c r="AK73" s="51"/>
    </row>
    <row r="74" spans="1:37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180"/>
      <c r="Z74" s="178"/>
      <c r="AA74" s="178"/>
      <c r="AB74" s="178"/>
      <c r="AC74" s="178"/>
      <c r="AD74" s="178"/>
      <c r="AE74" s="178"/>
      <c r="AF74" s="178"/>
      <c r="AG74" s="178"/>
      <c r="AH74" s="179"/>
      <c r="AI74" s="49"/>
      <c r="AJ74" s="49"/>
      <c r="AK74" s="51"/>
    </row>
    <row r="75" spans="1:37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194" t="s">
        <v>37</v>
      </c>
      <c r="Z75" s="178"/>
      <c r="AA75" s="178"/>
      <c r="AB75" s="178"/>
      <c r="AC75" s="178"/>
      <c r="AD75" s="178"/>
      <c r="AE75" s="178"/>
      <c r="AF75" s="178"/>
      <c r="AG75" s="178"/>
      <c r="AH75" s="179"/>
      <c r="AI75" s="49"/>
      <c r="AJ75" s="49"/>
      <c r="AK75" s="51"/>
    </row>
    <row r="76" spans="1:37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197" t="e">
        <f>AS20</f>
        <v>#DIV/0!</v>
      </c>
      <c r="Z76" s="178"/>
      <c r="AA76" s="178"/>
      <c r="AB76" s="178"/>
      <c r="AC76" s="178"/>
      <c r="AD76" s="178"/>
      <c r="AE76" s="178"/>
      <c r="AF76" s="178"/>
      <c r="AG76" s="178"/>
      <c r="AH76" s="179"/>
      <c r="AI76" s="49"/>
      <c r="AJ76" s="49"/>
      <c r="AK76" s="51"/>
    </row>
    <row r="77" spans="1:37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180"/>
      <c r="Z77" s="178"/>
      <c r="AA77" s="178"/>
      <c r="AB77" s="178"/>
      <c r="AC77" s="178"/>
      <c r="AD77" s="178"/>
      <c r="AE77" s="178"/>
      <c r="AF77" s="178"/>
      <c r="AG77" s="178"/>
      <c r="AH77" s="179"/>
      <c r="AI77" s="49"/>
      <c r="AJ77" s="49"/>
      <c r="AK77" s="51"/>
    </row>
    <row r="78" spans="1:37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181"/>
      <c r="Z78" s="178"/>
      <c r="AA78" s="178"/>
      <c r="AB78" s="178"/>
      <c r="AC78" s="178"/>
      <c r="AD78" s="178"/>
      <c r="AE78" s="178"/>
      <c r="AF78" s="178"/>
      <c r="AG78" s="178"/>
      <c r="AH78" s="179"/>
      <c r="AI78" s="49"/>
      <c r="AJ78" s="49"/>
      <c r="AK78" s="51"/>
    </row>
    <row r="79" spans="1:37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195" t="s">
        <v>38</v>
      </c>
      <c r="Z79" s="178"/>
      <c r="AA79" s="178"/>
      <c r="AB79" s="178"/>
      <c r="AC79" s="178"/>
      <c r="AD79" s="178"/>
      <c r="AE79" s="178"/>
      <c r="AF79" s="178"/>
      <c r="AG79" s="178"/>
      <c r="AH79" s="179"/>
      <c r="AI79" s="49"/>
      <c r="AJ79" s="49"/>
      <c r="AK79" s="51"/>
    </row>
    <row r="80" spans="1:37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198" t="e">
        <f>Y76/2</f>
        <v>#DIV/0!</v>
      </c>
      <c r="Z80" s="178"/>
      <c r="AA80" s="178"/>
      <c r="AB80" s="178"/>
      <c r="AC80" s="178"/>
      <c r="AD80" s="178"/>
      <c r="AE80" s="178"/>
      <c r="AF80" s="178"/>
      <c r="AG80" s="178"/>
      <c r="AH80" s="179"/>
      <c r="AI80" s="49"/>
      <c r="AJ80" s="49"/>
      <c r="AK80" s="51"/>
    </row>
    <row r="81" spans="1:37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182"/>
      <c r="Z81" s="183"/>
      <c r="AA81" s="183"/>
      <c r="AB81" s="183"/>
      <c r="AC81" s="183"/>
      <c r="AD81" s="183"/>
      <c r="AE81" s="183"/>
      <c r="AF81" s="183"/>
      <c r="AG81" s="183"/>
      <c r="AH81" s="184"/>
      <c r="AI81" s="49"/>
      <c r="AJ81" s="49"/>
      <c r="AK81" s="51"/>
    </row>
    <row r="82" spans="1:37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185"/>
      <c r="Z82" s="186"/>
      <c r="AA82" s="186"/>
      <c r="AB82" s="186"/>
      <c r="AC82" s="186"/>
      <c r="AD82" s="186"/>
      <c r="AE82" s="186"/>
      <c r="AF82" s="186"/>
      <c r="AG82" s="186"/>
      <c r="AH82" s="76"/>
      <c r="AI82" s="49"/>
      <c r="AJ82" s="49"/>
      <c r="AK82" s="51"/>
    </row>
    <row r="83" spans="1:37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50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51"/>
    </row>
    <row r="84" spans="1:37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50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51"/>
    </row>
    <row r="85" spans="1:37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1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2"/>
    </row>
    <row r="94" spans="1:37">
      <c r="N94" s="17"/>
      <c r="O94" s="17"/>
    </row>
    <row r="95" spans="1:37">
      <c r="N95" s="17"/>
      <c r="O95" s="17"/>
    </row>
    <row r="96" spans="1:37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W49:AB49"/>
    <mergeCell ref="W54:AB54"/>
    <mergeCell ref="W59:AB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21.7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44743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44744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44745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44746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44747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44748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44749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44750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44751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44752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44753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44754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44755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44756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44757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44758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44759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44760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>
      <c r="A24" s="419">
        <v>44761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>
      <c r="A25" s="419">
        <v>44762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>
      <c r="A26" s="419">
        <v>44763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>
      <c r="A27" s="419">
        <v>44764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>
      <c r="A28" s="419">
        <v>44765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>
      <c r="A29" s="419">
        <v>44766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>
      <c r="A30" s="419">
        <v>44767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>
      <c r="A31" s="419">
        <v>44768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>
      <c r="A32" s="419">
        <v>44769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>
      <c r="A33" s="419">
        <v>44770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>
      <c r="A34" s="419">
        <v>44771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>
      <c r="A35" s="419">
        <v>44772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>
      <c r="A36" s="419">
        <v>44773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10.5" customHeight="1">
      <c r="A37" s="335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Z68" sqref="Z68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2" width="5.5703125" style="16" customWidth="1"/>
    <col min="23" max="23" width="5.140625" style="16" customWidth="1"/>
    <col min="24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17.2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44774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44775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44776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44777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44778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44779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44780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44781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44782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44783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44784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44785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44786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44787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44788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44789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44790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44791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>
      <c r="A24" s="419">
        <v>44792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>
      <c r="A25" s="419">
        <v>44793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>
      <c r="A26" s="419">
        <v>44794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>
      <c r="A27" s="419">
        <v>44795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>
      <c r="A28" s="419">
        <v>44796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>
      <c r="A29" s="419">
        <v>44797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>
      <c r="A30" s="419">
        <v>44798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>
      <c r="A31" s="419">
        <v>44799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>
      <c r="A32" s="419">
        <v>44800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>
      <c r="A33" s="419">
        <v>44801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>
      <c r="A34" s="419">
        <v>44802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>
      <c r="A35" s="419">
        <v>44803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>
      <c r="A36" s="419">
        <v>44804</v>
      </c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59:AC59"/>
    <mergeCell ref="X54:AC54"/>
    <mergeCell ref="X49:AC4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128"/>
  <sheetViews>
    <sheetView workbookViewId="0">
      <pane xSplit="4" ySplit="5" topLeftCell="E6" activePane="bottomRight" state="frozenSplit"/>
      <selection activeCell="I11" sqref="I11"/>
      <selection pane="topRight" activeCell="I11" sqref="I11"/>
      <selection pane="bottomLeft" activeCell="I11" sqref="I11"/>
      <selection pane="bottomRight" activeCell="O3" sqref="O3"/>
    </sheetView>
  </sheetViews>
  <sheetFormatPr defaultColWidth="8.7109375" defaultRowHeight="12.75"/>
  <cols>
    <col min="1" max="1" width="8.7109375" style="83" bestFit="1" customWidth="1"/>
    <col min="2" max="3" width="6.5703125" style="16" customWidth="1"/>
    <col min="4" max="4" width="5.7109375" style="16" customWidth="1"/>
    <col min="5" max="19" width="6.28515625" style="16" customWidth="1"/>
    <col min="20" max="20" width="4.5703125" style="16" customWidth="1"/>
    <col min="21" max="21" width="6.140625" style="16" customWidth="1"/>
    <col min="22" max="26" width="3.7109375" style="16" customWidth="1"/>
    <col min="27" max="27" width="3.7109375" style="6" customWidth="1"/>
    <col min="28" max="38" width="3.7109375" style="16" customWidth="1"/>
    <col min="39" max="39" width="5.7109375" style="16" hidden="1" customWidth="1"/>
    <col min="40" max="40" width="0.28515625" style="17" customWidth="1"/>
    <col min="41" max="44" width="8.7109375" style="16" customWidth="1"/>
    <col min="45" max="45" width="15.7109375" style="16" customWidth="1"/>
    <col min="46" max="46" width="8.7109375" style="16" customWidth="1"/>
    <col min="47" max="47" width="17.5703125" style="16" customWidth="1"/>
    <col min="48" max="48" width="7.28515625" style="16" customWidth="1"/>
    <col min="49" max="49" width="17.5703125" style="16" customWidth="1"/>
    <col min="50" max="50" width="7.28515625" style="16" customWidth="1"/>
    <col min="51" max="16384" width="8.7109375" style="16"/>
  </cols>
  <sheetData>
    <row r="1" spans="1:63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 t="s">
        <v>0</v>
      </c>
      <c r="P1" s="139"/>
      <c r="Q1" s="139"/>
      <c r="R1" s="139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1" t="s">
        <v>1</v>
      </c>
      <c r="AE1" s="140"/>
      <c r="AF1" s="140"/>
      <c r="AG1" s="140"/>
      <c r="AH1" s="140"/>
      <c r="AI1" s="140"/>
      <c r="AJ1" s="140"/>
      <c r="AK1" s="140"/>
      <c r="AL1" s="142"/>
      <c r="AM1" s="14"/>
      <c r="AN1" s="15"/>
      <c r="AR1" s="17"/>
    </row>
    <row r="2" spans="1:63" s="10" customFormat="1" ht="20.25">
      <c r="A2" s="200" t="s">
        <v>2</v>
      </c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407" t="str">
        <f>Styczen!O2</f>
        <v>SG-XXX_N_wkz WWW</v>
      </c>
      <c r="P2" s="145"/>
      <c r="Q2" s="145"/>
      <c r="R2" s="145"/>
      <c r="S2" s="146"/>
      <c r="T2" s="145"/>
      <c r="U2" s="145"/>
      <c r="V2" s="145"/>
      <c r="W2" s="145"/>
      <c r="X2" s="145"/>
      <c r="Y2" s="145"/>
      <c r="Z2" s="145"/>
      <c r="AA2" s="145"/>
      <c r="AB2" s="147"/>
      <c r="AC2" s="147"/>
      <c r="AD2" s="199"/>
      <c r="AE2" s="148"/>
      <c r="AF2" s="149"/>
      <c r="AG2" s="148"/>
      <c r="AH2" s="148"/>
      <c r="AI2" s="148"/>
      <c r="AJ2" s="148"/>
      <c r="AK2" s="148"/>
      <c r="AL2" s="150"/>
      <c r="AM2" s="13"/>
      <c r="AN2" s="15"/>
      <c r="AR2" s="18"/>
    </row>
    <row r="3" spans="1:63" ht="18.7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54"/>
      <c r="Q3" s="154"/>
      <c r="R3" s="154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3"/>
      <c r="AE3" s="155"/>
      <c r="AF3" s="155"/>
      <c r="AG3" s="155"/>
      <c r="AH3" s="155"/>
      <c r="AI3" s="155"/>
      <c r="AJ3" s="155"/>
      <c r="AK3" s="155"/>
      <c r="AL3" s="156"/>
      <c r="AM3" s="14"/>
      <c r="AN3" s="15"/>
      <c r="AR3" s="17"/>
    </row>
    <row r="4" spans="1:63" ht="15">
      <c r="A4" s="99"/>
      <c r="B4" s="87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2" t="s">
        <v>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3"/>
      <c r="AL4" s="93"/>
      <c r="AR4" s="17"/>
    </row>
    <row r="5" spans="1:63" s="19" customFormat="1" ht="90" customHeight="1">
      <c r="A5" s="100" t="s">
        <v>5</v>
      </c>
      <c r="B5" s="101" t="s">
        <v>6</v>
      </c>
      <c r="C5" s="94" t="s">
        <v>7</v>
      </c>
      <c r="D5" s="98" t="s">
        <v>8</v>
      </c>
      <c r="E5" s="408" t="s">
        <v>78</v>
      </c>
      <c r="F5" s="408" t="s">
        <v>79</v>
      </c>
      <c r="G5" s="408" t="s">
        <v>80</v>
      </c>
      <c r="H5" s="408" t="s">
        <v>81</v>
      </c>
      <c r="I5" s="408" t="s">
        <v>91</v>
      </c>
      <c r="J5" s="408" t="s">
        <v>82</v>
      </c>
      <c r="K5" s="408" t="s">
        <v>83</v>
      </c>
      <c r="L5" s="408" t="s">
        <v>84</v>
      </c>
      <c r="M5" s="408" t="s">
        <v>85</v>
      </c>
      <c r="N5" s="408" t="s">
        <v>86</v>
      </c>
      <c r="O5" s="408" t="s">
        <v>87</v>
      </c>
      <c r="P5" s="408" t="s">
        <v>77</v>
      </c>
      <c r="Q5" s="408" t="s">
        <v>92</v>
      </c>
      <c r="R5" s="408" t="s">
        <v>90</v>
      </c>
      <c r="S5" s="320" t="s">
        <v>88</v>
      </c>
      <c r="T5" s="135" t="s">
        <v>9</v>
      </c>
      <c r="U5" s="133" t="s">
        <v>10</v>
      </c>
      <c r="V5" s="134" t="s">
        <v>11</v>
      </c>
      <c r="W5" s="163" t="s">
        <v>12</v>
      </c>
      <c r="X5" s="90" t="str">
        <f>E5</f>
        <v>Rozruchowe</v>
      </c>
      <c r="Y5" s="90" t="str">
        <f>F5</f>
        <v>Niedotryski</v>
      </c>
      <c r="Z5" s="90" t="str">
        <f>G5</f>
        <v>Przypalone</v>
      </c>
      <c r="AA5" s="90" t="str">
        <f>H5</f>
        <v>Zanieczyszczone</v>
      </c>
      <c r="AB5" s="324" t="str">
        <f t="shared" ref="AB5:AH5" si="0">J5</f>
        <v>Smugi</v>
      </c>
      <c r="AC5" s="324" t="str">
        <f t="shared" si="0"/>
        <v>Zdeformowane</v>
      </c>
      <c r="AD5" s="90" t="str">
        <f t="shared" si="0"/>
        <v>Transportowe</v>
      </c>
      <c r="AE5" s="90" t="str">
        <f t="shared" si="0"/>
        <v>Mechaniczne</v>
      </c>
      <c r="AF5" s="90" t="str">
        <f t="shared" si="0"/>
        <v>Rysy</v>
      </c>
      <c r="AG5" s="324" t="str">
        <f t="shared" si="0"/>
        <v>Nadlane</v>
      </c>
      <c r="AH5" s="90" t="str">
        <f t="shared" si="0"/>
        <v>Srebrzenia</v>
      </c>
      <c r="AI5" s="90" t="str">
        <f t="shared" ref="AI5" si="1">S5</f>
        <v>Inne wady</v>
      </c>
      <c r="AJ5" s="90" t="s">
        <v>13</v>
      </c>
      <c r="AK5" s="90" t="s">
        <v>14</v>
      </c>
      <c r="AL5" s="97" t="s">
        <v>8</v>
      </c>
      <c r="AN5" s="17"/>
      <c r="AO5" s="20"/>
      <c r="AP5" s="20"/>
      <c r="AR5" s="20"/>
      <c r="AS5" s="19" t="s">
        <v>15</v>
      </c>
      <c r="AT5" s="19" t="s">
        <v>16</v>
      </c>
    </row>
    <row r="6" spans="1:63">
      <c r="A6" s="419">
        <v>44805</v>
      </c>
      <c r="B6" s="331">
        <v>0</v>
      </c>
      <c r="C6" s="332">
        <f t="shared" ref="C6" si="2">B6-D6-AK6</f>
        <v>0</v>
      </c>
      <c r="D6" s="333">
        <f>SUM(E6:S6)+AL6</f>
        <v>0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3"/>
      <c r="U6" s="104"/>
      <c r="V6" s="11"/>
      <c r="W6" s="167"/>
      <c r="X6" s="2"/>
      <c r="Y6" s="2"/>
      <c r="Z6" s="2"/>
      <c r="AA6" s="84"/>
      <c r="AB6" s="2"/>
      <c r="AC6" s="2"/>
      <c r="AD6" s="2"/>
      <c r="AE6" s="2"/>
      <c r="AF6" s="2"/>
      <c r="AG6" s="2"/>
      <c r="AH6" s="7"/>
      <c r="AI6" s="3"/>
      <c r="AJ6" s="3"/>
      <c r="AK6" s="95">
        <f>U6-AL6-AJ6</f>
        <v>0</v>
      </c>
      <c r="AL6" s="96">
        <f t="shared" ref="AL6:AL36" si="3">SUM(X6:AI6)</f>
        <v>0</v>
      </c>
      <c r="AP6" s="17"/>
      <c r="AR6" s="17"/>
      <c r="AS6" s="16" t="str">
        <f>T5</f>
        <v>Nacharbeit QWP</v>
      </c>
      <c r="AT6" s="131" t="e">
        <f>(T38+AI38)/B38</f>
        <v>#DIV/0!</v>
      </c>
      <c r="AU6" s="16" t="str">
        <f>T5</f>
        <v>Nacharbeit QWP</v>
      </c>
      <c r="AV6" s="131" t="e">
        <f>(T38+AI38)/(D38+AL38)</f>
        <v>#DIV/0!</v>
      </c>
    </row>
    <row r="7" spans="1:63">
      <c r="A7" s="419">
        <v>44806</v>
      </c>
      <c r="B7" s="331">
        <v>0</v>
      </c>
      <c r="C7" s="332">
        <f t="shared" ref="C7:C36" si="4">B7-D7-AK7</f>
        <v>0</v>
      </c>
      <c r="D7" s="333">
        <f t="shared" ref="D7:D36" si="5">SUM(E7:S7)+AL7</f>
        <v>0</v>
      </c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"/>
      <c r="V7" s="12"/>
      <c r="W7" s="168"/>
      <c r="X7" s="3"/>
      <c r="Y7" s="3"/>
      <c r="Z7" s="3"/>
      <c r="AA7" s="3"/>
      <c r="AB7" s="3"/>
      <c r="AC7" s="3"/>
      <c r="AD7" s="3"/>
      <c r="AE7" s="3"/>
      <c r="AF7" s="3"/>
      <c r="AG7" s="3"/>
      <c r="AH7" s="8"/>
      <c r="AI7" s="85"/>
      <c r="AJ7" s="85"/>
      <c r="AK7" s="95">
        <f t="shared" ref="AK7:AK36" si="6">V7-AL7-AJ7</f>
        <v>0</v>
      </c>
      <c r="AL7" s="96">
        <f t="shared" si="3"/>
        <v>0</v>
      </c>
      <c r="AP7" s="17"/>
      <c r="AR7" s="17"/>
      <c r="AS7" s="16" t="str">
        <f>S5</f>
        <v>Inne wady</v>
      </c>
      <c r="AT7" s="131" t="e">
        <f>(S38+AH38)/B38</f>
        <v>#DIV/0!</v>
      </c>
      <c r="AU7" s="16" t="str">
        <f>S5</f>
        <v>Inne wady</v>
      </c>
      <c r="AV7" s="131" t="e">
        <f>(S38+AH38)/(D38+AL38)</f>
        <v>#DIV/0!</v>
      </c>
      <c r="BC7"/>
      <c r="BD7"/>
      <c r="BE7"/>
      <c r="BF7"/>
      <c r="BG7"/>
      <c r="BH7"/>
      <c r="BI7"/>
      <c r="BJ7"/>
      <c r="BK7"/>
    </row>
    <row r="8" spans="1:63">
      <c r="A8" s="419">
        <v>44807</v>
      </c>
      <c r="B8" s="331">
        <v>0</v>
      </c>
      <c r="C8" s="332">
        <f t="shared" si="4"/>
        <v>0</v>
      </c>
      <c r="D8" s="333">
        <f t="shared" si="5"/>
        <v>0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5"/>
      <c r="U8" s="1"/>
      <c r="V8" s="12"/>
      <c r="W8" s="168"/>
      <c r="X8" s="3"/>
      <c r="Y8" s="3"/>
      <c r="Z8" s="3"/>
      <c r="AA8" s="3"/>
      <c r="AB8" s="3"/>
      <c r="AC8" s="3"/>
      <c r="AD8" s="3"/>
      <c r="AE8" s="3"/>
      <c r="AF8" s="3"/>
      <c r="AG8" s="3"/>
      <c r="AH8" s="8"/>
      <c r="AI8" s="85"/>
      <c r="AJ8" s="85"/>
      <c r="AK8" s="95">
        <f t="shared" si="6"/>
        <v>0</v>
      </c>
      <c r="AL8" s="96">
        <f t="shared" si="3"/>
        <v>0</v>
      </c>
      <c r="AP8" s="17"/>
      <c r="AR8" s="17"/>
      <c r="AS8" s="16" t="str">
        <f>P5</f>
        <v>Srebrzenia</v>
      </c>
      <c r="AT8" s="131" t="e">
        <f>(P38+AG38)/B38</f>
        <v>#DIV/0!</v>
      </c>
      <c r="AU8" s="16" t="str">
        <f>P5</f>
        <v>Srebrzenia</v>
      </c>
      <c r="AV8" s="131" t="e">
        <f>(P38+AG38)/(D38+AL38)</f>
        <v>#DIV/0!</v>
      </c>
      <c r="BC8"/>
      <c r="BD8"/>
      <c r="BE8"/>
      <c r="BF8"/>
      <c r="BG8"/>
      <c r="BH8"/>
      <c r="BI8"/>
      <c r="BJ8"/>
      <c r="BK8"/>
    </row>
    <row r="9" spans="1:63">
      <c r="A9" s="419">
        <v>44808</v>
      </c>
      <c r="B9" s="331">
        <v>0</v>
      </c>
      <c r="C9" s="332">
        <f t="shared" si="4"/>
        <v>0</v>
      </c>
      <c r="D9" s="333">
        <f t="shared" si="5"/>
        <v>0</v>
      </c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5"/>
      <c r="U9" s="1"/>
      <c r="V9" s="12"/>
      <c r="W9" s="168"/>
      <c r="X9" s="3"/>
      <c r="Y9" s="3"/>
      <c r="Z9" s="3"/>
      <c r="AA9" s="3"/>
      <c r="AB9" s="3"/>
      <c r="AC9" s="3"/>
      <c r="AD9" s="3"/>
      <c r="AE9" s="3"/>
      <c r="AF9" s="3"/>
      <c r="AG9" s="3"/>
      <c r="AH9" s="8"/>
      <c r="AI9" s="85"/>
      <c r="AJ9" s="85"/>
      <c r="AK9" s="95">
        <f t="shared" si="6"/>
        <v>0</v>
      </c>
      <c r="AL9" s="96">
        <f t="shared" si="3"/>
        <v>0</v>
      </c>
      <c r="AP9" s="17"/>
      <c r="AR9" s="17"/>
      <c r="AS9" s="6" t="str">
        <f>O5</f>
        <v>Nadlane</v>
      </c>
      <c r="AT9" s="131" t="e">
        <f>(O38+AF38)/B38</f>
        <v>#DIV/0!</v>
      </c>
      <c r="AU9" s="16" t="str">
        <f>O5</f>
        <v>Nadlane</v>
      </c>
      <c r="AV9" s="131" t="e">
        <f>(O38+AF38)/(D38+AL38)</f>
        <v>#DIV/0!</v>
      </c>
      <c r="BC9"/>
      <c r="BD9"/>
      <c r="BE9"/>
      <c r="BF9"/>
      <c r="BG9"/>
      <c r="BH9"/>
      <c r="BI9"/>
      <c r="BJ9"/>
      <c r="BK9"/>
    </row>
    <row r="10" spans="1:63">
      <c r="A10" s="419">
        <v>44809</v>
      </c>
      <c r="B10" s="331">
        <v>0</v>
      </c>
      <c r="C10" s="332">
        <f t="shared" si="4"/>
        <v>0</v>
      </c>
      <c r="D10" s="333">
        <f t="shared" si="5"/>
        <v>0</v>
      </c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5"/>
      <c r="U10" s="1"/>
      <c r="V10" s="12"/>
      <c r="W10" s="16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5"/>
      <c r="AJ10" s="85"/>
      <c r="AK10" s="95">
        <f t="shared" si="6"/>
        <v>0</v>
      </c>
      <c r="AL10" s="96">
        <f t="shared" si="3"/>
        <v>0</v>
      </c>
      <c r="AP10" s="17"/>
      <c r="AR10" s="17"/>
      <c r="AS10" s="16" t="str">
        <f>N5</f>
        <v>Rysy</v>
      </c>
      <c r="AT10" s="131" t="e">
        <f>(N38+AE38)/B38</f>
        <v>#DIV/0!</v>
      </c>
      <c r="AU10" s="16" t="str">
        <f>N5</f>
        <v>Rysy</v>
      </c>
      <c r="AV10" s="131" t="e">
        <f>(N38+AE38)/(D38+AL38)</f>
        <v>#DIV/0!</v>
      </c>
    </row>
    <row r="11" spans="1:63">
      <c r="A11" s="419">
        <v>44810</v>
      </c>
      <c r="B11" s="331">
        <v>0</v>
      </c>
      <c r="C11" s="332">
        <f t="shared" si="4"/>
        <v>0</v>
      </c>
      <c r="D11" s="333">
        <f t="shared" si="5"/>
        <v>0</v>
      </c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5"/>
      <c r="U11" s="1"/>
      <c r="V11" s="12"/>
      <c r="W11" s="16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5"/>
      <c r="AJ11" s="85"/>
      <c r="AK11" s="95">
        <f t="shared" si="6"/>
        <v>0</v>
      </c>
      <c r="AL11" s="96">
        <f t="shared" si="3"/>
        <v>0</v>
      </c>
      <c r="AP11" s="17"/>
      <c r="AR11" s="17"/>
      <c r="AS11" s="16" t="str">
        <f>M5</f>
        <v>Mechaniczne</v>
      </c>
      <c r="AT11" s="131" t="e">
        <f>(M38+AD38)/B38</f>
        <v>#DIV/0!</v>
      </c>
      <c r="AU11" s="16" t="str">
        <f>M5</f>
        <v>Mechaniczne</v>
      </c>
      <c r="AV11" s="131" t="e">
        <f>(M38+AD38)/(D38+AL38)</f>
        <v>#DIV/0!</v>
      </c>
    </row>
    <row r="12" spans="1:63">
      <c r="A12" s="419">
        <v>44811</v>
      </c>
      <c r="B12" s="331">
        <v>0</v>
      </c>
      <c r="C12" s="332">
        <f t="shared" si="4"/>
        <v>0</v>
      </c>
      <c r="D12" s="333">
        <f t="shared" si="5"/>
        <v>0</v>
      </c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5"/>
      <c r="U12" s="1"/>
      <c r="V12" s="12"/>
      <c r="W12" s="16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5"/>
      <c r="AJ12" s="85"/>
      <c r="AK12" s="95">
        <f t="shared" si="6"/>
        <v>0</v>
      </c>
      <c r="AL12" s="96">
        <f t="shared" si="3"/>
        <v>0</v>
      </c>
      <c r="AP12" s="17"/>
      <c r="AR12" s="17"/>
      <c r="AS12" s="16" t="str">
        <f>L5</f>
        <v>Transportowe</v>
      </c>
      <c r="AT12" s="131" t="e">
        <f>(L38+AC38)/B38</f>
        <v>#DIV/0!</v>
      </c>
      <c r="AU12" s="16" t="str">
        <f>L5</f>
        <v>Transportowe</v>
      </c>
      <c r="AV12" s="131" t="e">
        <f>(L38+AC38)/(D38+AL38)</f>
        <v>#DIV/0!</v>
      </c>
    </row>
    <row r="13" spans="1:63">
      <c r="A13" s="419">
        <v>44812</v>
      </c>
      <c r="B13" s="331">
        <v>0</v>
      </c>
      <c r="C13" s="332">
        <f t="shared" si="4"/>
        <v>0</v>
      </c>
      <c r="D13" s="333">
        <f t="shared" si="5"/>
        <v>0</v>
      </c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5"/>
      <c r="U13" s="1"/>
      <c r="V13" s="12"/>
      <c r="W13" s="16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5"/>
      <c r="AJ13" s="85"/>
      <c r="AK13" s="95">
        <f t="shared" si="6"/>
        <v>0</v>
      </c>
      <c r="AL13" s="96">
        <f t="shared" si="3"/>
        <v>0</v>
      </c>
      <c r="AO13" s="23"/>
      <c r="AP13" s="17"/>
      <c r="AR13" s="17"/>
      <c r="AS13" s="16" t="str">
        <f>K5</f>
        <v>Zdeformowane</v>
      </c>
      <c r="AT13" s="131" t="e">
        <f>(K38+AB38)/B38</f>
        <v>#DIV/0!</v>
      </c>
      <c r="AU13" s="16" t="str">
        <f>K5</f>
        <v>Zdeformowane</v>
      </c>
      <c r="AV13" s="131" t="e">
        <f>(K38+AB38)/(D38+AL38)</f>
        <v>#DIV/0!</v>
      </c>
    </row>
    <row r="14" spans="1:63">
      <c r="A14" s="419">
        <v>44813</v>
      </c>
      <c r="B14" s="331">
        <v>0</v>
      </c>
      <c r="C14" s="332">
        <f t="shared" si="4"/>
        <v>0</v>
      </c>
      <c r="D14" s="333">
        <f t="shared" si="5"/>
        <v>0</v>
      </c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5"/>
      <c r="U14" s="1"/>
      <c r="V14" s="12"/>
      <c r="W14" s="1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5"/>
      <c r="AJ14" s="85"/>
      <c r="AK14" s="95">
        <f t="shared" si="6"/>
        <v>0</v>
      </c>
      <c r="AL14" s="96">
        <f t="shared" si="3"/>
        <v>0</v>
      </c>
      <c r="AP14" s="17"/>
      <c r="AR14" s="17"/>
      <c r="AS14" s="16" t="str">
        <f>J5</f>
        <v>Smugi</v>
      </c>
      <c r="AT14" s="131" t="e">
        <f>(J38+AA38)/B38</f>
        <v>#DIV/0!</v>
      </c>
      <c r="AU14" s="16" t="str">
        <f>J5</f>
        <v>Smugi</v>
      </c>
      <c r="AV14" s="131" t="e">
        <f>(J38+AA38)/(D38+AL38)</f>
        <v>#DIV/0!</v>
      </c>
    </row>
    <row r="15" spans="1:63">
      <c r="A15" s="419">
        <v>44814</v>
      </c>
      <c r="B15" s="331">
        <v>0</v>
      </c>
      <c r="C15" s="332">
        <f t="shared" si="4"/>
        <v>0</v>
      </c>
      <c r="D15" s="333">
        <f t="shared" si="5"/>
        <v>0</v>
      </c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5"/>
      <c r="U15" s="1"/>
      <c r="V15" s="12"/>
      <c r="W15" s="16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5"/>
      <c r="AJ15" s="85"/>
      <c r="AK15" s="95">
        <f t="shared" si="6"/>
        <v>0</v>
      </c>
      <c r="AL15" s="96">
        <f t="shared" si="3"/>
        <v>0</v>
      </c>
      <c r="AR15" s="17"/>
      <c r="AS15" s="16" t="str">
        <f>H5</f>
        <v>Zanieczyszczone</v>
      </c>
      <c r="AT15" s="131" t="e">
        <f>(H38+Z38)/B38</f>
        <v>#DIV/0!</v>
      </c>
      <c r="AU15" s="16" t="str">
        <f>H5</f>
        <v>Zanieczyszczone</v>
      </c>
      <c r="AV15" s="131" t="e">
        <f>(H38+Z38)/(D38+AL38)</f>
        <v>#DIV/0!</v>
      </c>
    </row>
    <row r="16" spans="1:63">
      <c r="A16" s="419">
        <v>44815</v>
      </c>
      <c r="B16" s="331">
        <v>0</v>
      </c>
      <c r="C16" s="332">
        <f t="shared" si="4"/>
        <v>0</v>
      </c>
      <c r="D16" s="333">
        <f t="shared" si="5"/>
        <v>0</v>
      </c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5"/>
      <c r="U16" s="1"/>
      <c r="V16" s="12"/>
      <c r="W16" s="16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5"/>
      <c r="AJ16" s="85"/>
      <c r="AK16" s="95">
        <f t="shared" si="6"/>
        <v>0</v>
      </c>
      <c r="AL16" s="96">
        <f t="shared" si="3"/>
        <v>0</v>
      </c>
      <c r="AO16" s="17"/>
      <c r="AP16" s="17"/>
      <c r="AR16" s="17"/>
      <c r="AS16" s="16" t="str">
        <f>G5</f>
        <v>Przypalone</v>
      </c>
      <c r="AT16" s="131" t="e">
        <f>(G38+Y38)/B38</f>
        <v>#DIV/0!</v>
      </c>
      <c r="AU16" s="16" t="str">
        <f>G5</f>
        <v>Przypalone</v>
      </c>
      <c r="AV16" s="131" t="e">
        <f>(G38+Y38)/(D38+AL38)</f>
        <v>#DIV/0!</v>
      </c>
    </row>
    <row r="17" spans="1:48">
      <c r="A17" s="419">
        <v>44816</v>
      </c>
      <c r="B17" s="331">
        <v>0</v>
      </c>
      <c r="C17" s="332">
        <f t="shared" si="4"/>
        <v>0</v>
      </c>
      <c r="D17" s="333">
        <f t="shared" si="5"/>
        <v>0</v>
      </c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5"/>
      <c r="U17" s="1"/>
      <c r="V17" s="12"/>
      <c r="W17" s="16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5"/>
      <c r="AJ17" s="85"/>
      <c r="AK17" s="95">
        <f t="shared" si="6"/>
        <v>0</v>
      </c>
      <c r="AL17" s="96">
        <f t="shared" si="3"/>
        <v>0</v>
      </c>
      <c r="AO17" s="17"/>
      <c r="AP17" s="17"/>
      <c r="AR17" s="17"/>
      <c r="AS17" s="16" t="str">
        <f>F5</f>
        <v>Niedotryski</v>
      </c>
      <c r="AT17" s="131" t="e">
        <f>(F38+X38)/B38</f>
        <v>#DIV/0!</v>
      </c>
      <c r="AU17" s="16" t="str">
        <f>F5</f>
        <v>Niedotryski</v>
      </c>
      <c r="AV17" s="131" t="e">
        <f>(F38+X38)/(D38+AL38)</f>
        <v>#DIV/0!</v>
      </c>
    </row>
    <row r="18" spans="1:48">
      <c r="A18" s="419">
        <v>44817</v>
      </c>
      <c r="B18" s="331">
        <v>0</v>
      </c>
      <c r="C18" s="332">
        <f t="shared" si="4"/>
        <v>0</v>
      </c>
      <c r="D18" s="333">
        <f t="shared" si="5"/>
        <v>0</v>
      </c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5"/>
      <c r="U18" s="1"/>
      <c r="V18" s="12"/>
      <c r="W18" s="16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5"/>
      <c r="AJ18" s="85"/>
      <c r="AK18" s="95">
        <f t="shared" si="6"/>
        <v>0</v>
      </c>
      <c r="AL18" s="96">
        <f t="shared" si="3"/>
        <v>0</v>
      </c>
      <c r="AR18" s="17"/>
      <c r="AS18" s="16" t="str">
        <f>E5</f>
        <v>Rozruchowe</v>
      </c>
      <c r="AT18" s="131" t="e">
        <f>E38/B38</f>
        <v>#DIV/0!</v>
      </c>
      <c r="AU18" s="16" t="str">
        <f>E5</f>
        <v>Rozruchowe</v>
      </c>
      <c r="AV18" s="131" t="e">
        <f>E38/(D38+AL38)</f>
        <v>#DIV/0!</v>
      </c>
    </row>
    <row r="19" spans="1:48">
      <c r="A19" s="419">
        <v>44818</v>
      </c>
      <c r="B19" s="331">
        <v>0</v>
      </c>
      <c r="C19" s="332">
        <f t="shared" si="4"/>
        <v>0</v>
      </c>
      <c r="D19" s="333">
        <f t="shared" si="5"/>
        <v>0</v>
      </c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5"/>
      <c r="U19" s="1"/>
      <c r="V19" s="12"/>
      <c r="W19" s="16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5"/>
      <c r="AJ19" s="85"/>
      <c r="AK19" s="95">
        <f t="shared" si="6"/>
        <v>0</v>
      </c>
      <c r="AL19" s="96">
        <f t="shared" si="3"/>
        <v>0</v>
      </c>
      <c r="AR19" s="17"/>
      <c r="AS19" s="17" t="s">
        <v>17</v>
      </c>
      <c r="AT19" s="131" t="e">
        <f>AK38/B38</f>
        <v>#DIV/0!</v>
      </c>
      <c r="AU19" s="16" t="str">
        <f>AS20</f>
        <v>Verwurf, ges</v>
      </c>
      <c r="AV19" s="131" t="e">
        <f>(D38+AL38)/(D38+AL38)</f>
        <v>#DIV/0!</v>
      </c>
    </row>
    <row r="20" spans="1:48">
      <c r="A20" s="419">
        <v>44819</v>
      </c>
      <c r="B20" s="331">
        <v>0</v>
      </c>
      <c r="C20" s="332">
        <f t="shared" si="4"/>
        <v>0</v>
      </c>
      <c r="D20" s="333">
        <f t="shared" si="5"/>
        <v>0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5"/>
      <c r="U20" s="1"/>
      <c r="V20" s="12"/>
      <c r="W20" s="16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5"/>
      <c r="AJ20" s="85"/>
      <c r="AK20" s="95">
        <f t="shared" si="6"/>
        <v>0</v>
      </c>
      <c r="AL20" s="96">
        <f t="shared" si="3"/>
        <v>0</v>
      </c>
      <c r="AR20" s="17"/>
      <c r="AS20" s="16" t="s">
        <v>18</v>
      </c>
      <c r="AT20" s="131" t="e">
        <f>D38/B38</f>
        <v>#DIV/0!</v>
      </c>
      <c r="AU20" s="17"/>
      <c r="AV20" s="17"/>
    </row>
    <row r="21" spans="1:48">
      <c r="A21" s="419">
        <v>44820</v>
      </c>
      <c r="B21" s="331">
        <v>0</v>
      </c>
      <c r="C21" s="332">
        <f t="shared" si="4"/>
        <v>0</v>
      </c>
      <c r="D21" s="333">
        <f t="shared" si="5"/>
        <v>0</v>
      </c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5"/>
      <c r="U21" s="1"/>
      <c r="V21" s="12"/>
      <c r="W21" s="16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5"/>
      <c r="AJ21" s="85"/>
      <c r="AK21" s="95">
        <f t="shared" si="6"/>
        <v>0</v>
      </c>
      <c r="AL21" s="96">
        <f t="shared" si="3"/>
        <v>0</v>
      </c>
      <c r="AR21" s="17"/>
      <c r="AS21" s="16" t="s">
        <v>7</v>
      </c>
      <c r="AT21" s="132" t="e">
        <f>C38/B38</f>
        <v>#DIV/0!</v>
      </c>
    </row>
    <row r="22" spans="1:48">
      <c r="A22" s="419">
        <v>44821</v>
      </c>
      <c r="B22" s="331">
        <v>0</v>
      </c>
      <c r="C22" s="332">
        <f t="shared" si="4"/>
        <v>0</v>
      </c>
      <c r="D22" s="333">
        <f t="shared" si="5"/>
        <v>0</v>
      </c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5"/>
      <c r="U22" s="1"/>
      <c r="V22" s="12"/>
      <c r="W22" s="16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5"/>
      <c r="AJ22" s="85"/>
      <c r="AK22" s="95">
        <f t="shared" si="6"/>
        <v>0</v>
      </c>
      <c r="AL22" s="96">
        <f t="shared" si="3"/>
        <v>0</v>
      </c>
      <c r="AR22" s="17"/>
      <c r="AS22" s="16" t="s">
        <v>3</v>
      </c>
      <c r="AT22" s="131" t="e">
        <f>B38/B38</f>
        <v>#DIV/0!</v>
      </c>
    </row>
    <row r="23" spans="1:48">
      <c r="A23" s="419">
        <v>44822</v>
      </c>
      <c r="B23" s="331">
        <v>0</v>
      </c>
      <c r="C23" s="332">
        <f t="shared" si="4"/>
        <v>0</v>
      </c>
      <c r="D23" s="333">
        <f t="shared" si="5"/>
        <v>0</v>
      </c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5"/>
      <c r="U23" s="1"/>
      <c r="V23" s="12"/>
      <c r="W23" s="16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5"/>
      <c r="AJ23" s="85"/>
      <c r="AK23" s="95">
        <f t="shared" si="6"/>
        <v>0</v>
      </c>
      <c r="AL23" s="96">
        <f t="shared" si="3"/>
        <v>0</v>
      </c>
    </row>
    <row r="24" spans="1:48">
      <c r="A24" s="419">
        <v>44823</v>
      </c>
      <c r="B24" s="331">
        <v>0</v>
      </c>
      <c r="C24" s="332">
        <f t="shared" si="4"/>
        <v>0</v>
      </c>
      <c r="D24" s="333">
        <f t="shared" si="5"/>
        <v>0</v>
      </c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5"/>
      <c r="U24" s="1"/>
      <c r="V24" s="12"/>
      <c r="W24" s="16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5"/>
      <c r="AJ24" s="85"/>
      <c r="AK24" s="95">
        <f t="shared" si="6"/>
        <v>0</v>
      </c>
      <c r="AL24" s="96">
        <f t="shared" si="3"/>
        <v>0</v>
      </c>
    </row>
    <row r="25" spans="1:48">
      <c r="A25" s="419">
        <v>44824</v>
      </c>
      <c r="B25" s="331">
        <v>0</v>
      </c>
      <c r="C25" s="332">
        <f t="shared" si="4"/>
        <v>0</v>
      </c>
      <c r="D25" s="333">
        <f t="shared" si="5"/>
        <v>0</v>
      </c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5"/>
      <c r="U25" s="1"/>
      <c r="V25" s="12"/>
      <c r="W25" s="16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5"/>
      <c r="AJ25" s="85"/>
      <c r="AK25" s="95">
        <f t="shared" si="6"/>
        <v>0</v>
      </c>
      <c r="AL25" s="96">
        <f t="shared" si="3"/>
        <v>0</v>
      </c>
      <c r="AR25" s="24" t="s">
        <v>65</v>
      </c>
      <c r="AS25" s="16" t="s">
        <v>19</v>
      </c>
    </row>
    <row r="26" spans="1:48">
      <c r="A26" s="419">
        <v>44825</v>
      </c>
      <c r="B26" s="331">
        <v>0</v>
      </c>
      <c r="C26" s="332">
        <f t="shared" si="4"/>
        <v>0</v>
      </c>
      <c r="D26" s="333">
        <f t="shared" si="5"/>
        <v>0</v>
      </c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5"/>
      <c r="U26" s="1"/>
      <c r="V26" s="12"/>
      <c r="W26" s="16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5"/>
      <c r="AJ26" s="85"/>
      <c r="AK26" s="95">
        <f t="shared" si="6"/>
        <v>0</v>
      </c>
      <c r="AL26" s="96">
        <f t="shared" si="3"/>
        <v>0</v>
      </c>
      <c r="AR26" s="25"/>
      <c r="AS26" s="25">
        <f>AR26/100</f>
        <v>0</v>
      </c>
    </row>
    <row r="27" spans="1:48">
      <c r="A27" s="419">
        <v>44826</v>
      </c>
      <c r="B27" s="331">
        <v>0</v>
      </c>
      <c r="C27" s="332">
        <f t="shared" si="4"/>
        <v>0</v>
      </c>
      <c r="D27" s="333">
        <f t="shared" si="5"/>
        <v>0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5"/>
      <c r="U27" s="1"/>
      <c r="V27" s="12"/>
      <c r="W27" s="16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5"/>
      <c r="AJ27" s="85"/>
      <c r="AK27" s="95">
        <f t="shared" si="6"/>
        <v>0</v>
      </c>
      <c r="AL27" s="96">
        <f t="shared" si="3"/>
        <v>0</v>
      </c>
      <c r="AR27" s="17"/>
      <c r="AS27" s="17"/>
      <c r="AT27" s="17"/>
      <c r="AU27" s="17"/>
      <c r="AV27" s="17"/>
    </row>
    <row r="28" spans="1:48">
      <c r="A28" s="419">
        <v>44827</v>
      </c>
      <c r="B28" s="331">
        <v>0</v>
      </c>
      <c r="C28" s="332">
        <f t="shared" si="4"/>
        <v>0</v>
      </c>
      <c r="D28" s="333">
        <f t="shared" si="5"/>
        <v>0</v>
      </c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5"/>
      <c r="U28" s="1"/>
      <c r="V28" s="12"/>
      <c r="W28" s="16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5"/>
      <c r="AJ28" s="85"/>
      <c r="AK28" s="95">
        <f t="shared" si="6"/>
        <v>0</v>
      </c>
      <c r="AL28" s="96">
        <f t="shared" si="3"/>
        <v>0</v>
      </c>
    </row>
    <row r="29" spans="1:48">
      <c r="A29" s="419">
        <v>44828</v>
      </c>
      <c r="B29" s="331">
        <v>0</v>
      </c>
      <c r="C29" s="332">
        <f t="shared" si="4"/>
        <v>0</v>
      </c>
      <c r="D29" s="333">
        <f t="shared" si="5"/>
        <v>0</v>
      </c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5"/>
      <c r="U29" s="1"/>
      <c r="V29" s="12"/>
      <c r="W29" s="16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5"/>
      <c r="AJ29" s="85"/>
      <c r="AK29" s="95">
        <f t="shared" si="6"/>
        <v>0</v>
      </c>
      <c r="AL29" s="96">
        <f t="shared" si="3"/>
        <v>0</v>
      </c>
    </row>
    <row r="30" spans="1:48">
      <c r="A30" s="419">
        <v>44829</v>
      </c>
      <c r="B30" s="331">
        <v>0</v>
      </c>
      <c r="C30" s="332">
        <f t="shared" si="4"/>
        <v>0</v>
      </c>
      <c r="D30" s="333">
        <f t="shared" si="5"/>
        <v>0</v>
      </c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5"/>
      <c r="U30" s="1"/>
      <c r="V30" s="12"/>
      <c r="W30" s="16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5"/>
      <c r="AJ30" s="85"/>
      <c r="AK30" s="95">
        <f t="shared" si="6"/>
        <v>0</v>
      </c>
      <c r="AL30" s="96">
        <f t="shared" si="3"/>
        <v>0</v>
      </c>
    </row>
    <row r="31" spans="1:48">
      <c r="A31" s="419">
        <v>44830</v>
      </c>
      <c r="B31" s="331">
        <v>0</v>
      </c>
      <c r="C31" s="332">
        <f t="shared" si="4"/>
        <v>0</v>
      </c>
      <c r="D31" s="333">
        <f t="shared" si="5"/>
        <v>0</v>
      </c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5"/>
      <c r="U31" s="1"/>
      <c r="V31" s="12"/>
      <c r="W31" s="16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5"/>
      <c r="AJ31" s="85"/>
      <c r="AK31" s="95">
        <f t="shared" si="6"/>
        <v>0</v>
      </c>
      <c r="AL31" s="96">
        <f t="shared" si="3"/>
        <v>0</v>
      </c>
    </row>
    <row r="32" spans="1:48">
      <c r="A32" s="419">
        <v>44831</v>
      </c>
      <c r="B32" s="331">
        <v>0</v>
      </c>
      <c r="C32" s="332">
        <f t="shared" si="4"/>
        <v>0</v>
      </c>
      <c r="D32" s="333">
        <f t="shared" si="5"/>
        <v>0</v>
      </c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5"/>
      <c r="U32" s="1"/>
      <c r="V32" s="12"/>
      <c r="W32" s="168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5"/>
      <c r="AJ32" s="85"/>
      <c r="AK32" s="95">
        <f t="shared" si="6"/>
        <v>0</v>
      </c>
      <c r="AL32" s="96">
        <f t="shared" si="3"/>
        <v>0</v>
      </c>
    </row>
    <row r="33" spans="1:40">
      <c r="A33" s="419">
        <v>44832</v>
      </c>
      <c r="B33" s="331">
        <v>0</v>
      </c>
      <c r="C33" s="332">
        <f t="shared" si="4"/>
        <v>0</v>
      </c>
      <c r="D33" s="333">
        <f t="shared" si="5"/>
        <v>0</v>
      </c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5"/>
      <c r="U33" s="1"/>
      <c r="V33" s="12"/>
      <c r="W33" s="168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5"/>
      <c r="AJ33" s="85"/>
      <c r="AK33" s="95">
        <f t="shared" si="6"/>
        <v>0</v>
      </c>
      <c r="AL33" s="96">
        <f t="shared" si="3"/>
        <v>0</v>
      </c>
    </row>
    <row r="34" spans="1:40">
      <c r="A34" s="419">
        <v>44833</v>
      </c>
      <c r="B34" s="331">
        <v>0</v>
      </c>
      <c r="C34" s="332">
        <f t="shared" si="4"/>
        <v>0</v>
      </c>
      <c r="D34" s="333">
        <f t="shared" si="5"/>
        <v>0</v>
      </c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5"/>
      <c r="U34" s="1"/>
      <c r="V34" s="12"/>
      <c r="W34" s="168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5"/>
      <c r="AJ34" s="85"/>
      <c r="AK34" s="95">
        <f t="shared" si="6"/>
        <v>0</v>
      </c>
      <c r="AL34" s="96">
        <f t="shared" si="3"/>
        <v>0</v>
      </c>
    </row>
    <row r="35" spans="1:40">
      <c r="A35" s="419">
        <v>44834</v>
      </c>
      <c r="B35" s="331">
        <v>0</v>
      </c>
      <c r="C35" s="332">
        <f t="shared" si="4"/>
        <v>0</v>
      </c>
      <c r="D35" s="333">
        <f t="shared" si="5"/>
        <v>0</v>
      </c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5"/>
      <c r="U35" s="1"/>
      <c r="V35" s="12"/>
      <c r="W35" s="168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5"/>
      <c r="AJ35" s="85"/>
      <c r="AK35" s="95">
        <f t="shared" si="6"/>
        <v>0</v>
      </c>
      <c r="AL35" s="96">
        <f t="shared" si="3"/>
        <v>0</v>
      </c>
    </row>
    <row r="36" spans="1:40">
      <c r="A36" s="334"/>
      <c r="B36" s="331">
        <v>0</v>
      </c>
      <c r="C36" s="332">
        <f t="shared" si="4"/>
        <v>0</v>
      </c>
      <c r="D36" s="333">
        <f t="shared" si="5"/>
        <v>0</v>
      </c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7"/>
      <c r="U36" s="5"/>
      <c r="V36" s="11"/>
      <c r="W36" s="16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9"/>
      <c r="AI36" s="86"/>
      <c r="AJ36" s="86"/>
      <c r="AK36" s="95">
        <f t="shared" si="6"/>
        <v>0</v>
      </c>
      <c r="AL36" s="96">
        <f t="shared" si="3"/>
        <v>0</v>
      </c>
    </row>
    <row r="37" spans="1:40" ht="5.0999999999999996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02"/>
      <c r="U37" s="27"/>
      <c r="V37" s="27"/>
      <c r="W37" s="170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9"/>
      <c r="AJ37" s="164"/>
      <c r="AK37" s="27"/>
      <c r="AL37" s="30"/>
    </row>
    <row r="38" spans="1:40">
      <c r="A38" s="31" t="s">
        <v>20</v>
      </c>
      <c r="B38" s="32">
        <f t="shared" ref="B38:S38" si="7">SUM(B6:B36)</f>
        <v>0</v>
      </c>
      <c r="C38" s="201">
        <f t="shared" si="7"/>
        <v>0</v>
      </c>
      <c r="D38" s="202">
        <f t="shared" si="7"/>
        <v>0</v>
      </c>
      <c r="E38" s="32">
        <f t="shared" si="7"/>
        <v>0</v>
      </c>
      <c r="F38" s="32">
        <f t="shared" si="7"/>
        <v>0</v>
      </c>
      <c r="G38" s="32">
        <f t="shared" si="7"/>
        <v>0</v>
      </c>
      <c r="H38" s="32">
        <f t="shared" si="7"/>
        <v>0</v>
      </c>
      <c r="I38" s="32">
        <f t="shared" si="7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0</v>
      </c>
      <c r="P38" s="32">
        <f t="shared" si="7"/>
        <v>0</v>
      </c>
      <c r="Q38" s="32">
        <f t="shared" si="7"/>
        <v>0</v>
      </c>
      <c r="R38" s="32">
        <f t="shared" si="7"/>
        <v>0</v>
      </c>
      <c r="S38" s="32">
        <f t="shared" si="7"/>
        <v>0</v>
      </c>
      <c r="T38" s="103">
        <f t="shared" ref="T38:U38" si="8">SUM(T6:T36)</f>
        <v>0</v>
      </c>
      <c r="U38" s="32">
        <f t="shared" si="8"/>
        <v>0</v>
      </c>
      <c r="V38" s="204"/>
      <c r="W38" s="171">
        <f t="shared" ref="W38:AL38" si="9">SUM(W6:W36)</f>
        <v>0</v>
      </c>
      <c r="X38" s="32">
        <f t="shared" si="9"/>
        <v>0</v>
      </c>
      <c r="Y38" s="32">
        <f t="shared" si="9"/>
        <v>0</v>
      </c>
      <c r="Z38" s="32">
        <f t="shared" si="9"/>
        <v>0</v>
      </c>
      <c r="AA38" s="32">
        <f t="shared" si="9"/>
        <v>0</v>
      </c>
      <c r="AB38" s="32">
        <f t="shared" si="9"/>
        <v>0</v>
      </c>
      <c r="AC38" s="32">
        <f t="shared" si="9"/>
        <v>0</v>
      </c>
      <c r="AD38" s="32">
        <f t="shared" si="9"/>
        <v>0</v>
      </c>
      <c r="AE38" s="32">
        <f t="shared" si="9"/>
        <v>0</v>
      </c>
      <c r="AF38" s="32">
        <f t="shared" si="9"/>
        <v>0</v>
      </c>
      <c r="AG38" s="32">
        <f t="shared" si="9"/>
        <v>0</v>
      </c>
      <c r="AH38" s="33">
        <f t="shared" si="9"/>
        <v>0</v>
      </c>
      <c r="AI38" s="34">
        <f t="shared" si="9"/>
        <v>0</v>
      </c>
      <c r="AJ38" s="165">
        <f t="shared" si="9"/>
        <v>0</v>
      </c>
      <c r="AK38" s="202">
        <f t="shared" si="9"/>
        <v>0</v>
      </c>
      <c r="AL38" s="203">
        <f t="shared" si="9"/>
        <v>0</v>
      </c>
    </row>
    <row r="39" spans="1:40" ht="5.0999999999999996" customHeight="1" thickBo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72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7"/>
      <c r="AI39" s="38"/>
      <c r="AJ39" s="166"/>
      <c r="AK39" s="36"/>
      <c r="AL39" s="39"/>
    </row>
    <row r="40" spans="1:40" ht="3.95" customHeight="1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9"/>
    </row>
    <row r="41" spans="1:40" s="217" customFormat="1" ht="15">
      <c r="A41" s="219" t="s">
        <v>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20"/>
      <c r="AA41" s="216"/>
      <c r="AN41" s="218"/>
    </row>
    <row r="42" spans="1:40" ht="4.5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2"/>
    </row>
    <row r="43" spans="1:40" ht="24" customHeight="1">
      <c r="A43" s="206" t="s">
        <v>6</v>
      </c>
      <c r="B43" s="207"/>
      <c r="C43" s="208"/>
      <c r="D43" s="208" t="s">
        <v>22</v>
      </c>
      <c r="E43" s="209"/>
      <c r="F43" s="208"/>
      <c r="G43" s="208" t="s">
        <v>23</v>
      </c>
      <c r="H43" s="209"/>
      <c r="I43" s="209"/>
      <c r="J43" s="209"/>
      <c r="K43" s="209"/>
      <c r="L43" s="208"/>
      <c r="M43" s="208" t="s">
        <v>24</v>
      </c>
      <c r="N43" s="209"/>
      <c r="O43" s="209"/>
      <c r="P43" s="209"/>
      <c r="Q43" s="209"/>
      <c r="R43" s="209"/>
      <c r="S43" s="209"/>
      <c r="T43" s="209"/>
      <c r="U43" s="209"/>
      <c r="V43" s="208" t="s">
        <v>25</v>
      </c>
      <c r="W43" s="209"/>
      <c r="X43" s="209"/>
      <c r="Y43" s="209"/>
      <c r="Z43" s="207"/>
    </row>
    <row r="44" spans="1:40" s="217" customFormat="1" ht="24" customHeight="1" thickBot="1">
      <c r="A44" s="210">
        <f>B38</f>
        <v>0</v>
      </c>
      <c r="B44" s="211"/>
      <c r="C44" s="212"/>
      <c r="D44" s="213">
        <f>C38</f>
        <v>0</v>
      </c>
      <c r="E44" s="214"/>
      <c r="F44" s="213"/>
      <c r="G44" s="213">
        <f>D38</f>
        <v>0</v>
      </c>
      <c r="H44" s="211"/>
      <c r="I44" s="211"/>
      <c r="J44" s="211"/>
      <c r="K44" s="211"/>
      <c r="L44" s="213"/>
      <c r="M44" s="213">
        <f>T38</f>
        <v>0</v>
      </c>
      <c r="N44" s="211"/>
      <c r="O44" s="211"/>
      <c r="P44" s="211"/>
      <c r="Q44" s="211"/>
      <c r="R44" s="211"/>
      <c r="S44" s="211"/>
      <c r="T44" s="211"/>
      <c r="U44" s="214"/>
      <c r="V44" s="213">
        <f>AK38</f>
        <v>0</v>
      </c>
      <c r="W44" s="211"/>
      <c r="X44" s="211"/>
      <c r="Y44" s="211"/>
      <c r="Z44" s="215"/>
      <c r="AA44" s="216"/>
      <c r="AN44" s="218"/>
    </row>
    <row r="45" spans="1:40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7"/>
    </row>
    <row r="46" spans="1:40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51"/>
    </row>
    <row r="47" spans="1:40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51"/>
    </row>
    <row r="48" spans="1:40" ht="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21"/>
      <c r="X48" s="52" t="s">
        <v>26</v>
      </c>
      <c r="Y48" s="53"/>
      <c r="Z48" s="53"/>
      <c r="AA48" s="53"/>
      <c r="AB48" s="54"/>
      <c r="AC48" s="55"/>
      <c r="AD48" s="21"/>
      <c r="AE48" s="105" t="s">
        <v>27</v>
      </c>
      <c r="AF48" s="106"/>
      <c r="AG48" s="106"/>
      <c r="AH48" s="106"/>
      <c r="AI48" s="106"/>
      <c r="AJ48" s="107"/>
      <c r="AK48" s="49"/>
      <c r="AL48" s="51"/>
    </row>
    <row r="49" spans="1:38" ht="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21"/>
      <c r="X49" s="421" t="s">
        <v>66</v>
      </c>
      <c r="Y49" s="422"/>
      <c r="Z49" s="422"/>
      <c r="AA49" s="422"/>
      <c r="AB49" s="422"/>
      <c r="AC49" s="423"/>
      <c r="AD49" s="21"/>
      <c r="AE49" s="108" t="s">
        <v>66</v>
      </c>
      <c r="AF49" s="109"/>
      <c r="AG49" s="109"/>
      <c r="AH49" s="109"/>
      <c r="AI49" s="109"/>
      <c r="AJ49" s="110"/>
      <c r="AK49" s="49"/>
      <c r="AL49" s="51"/>
    </row>
    <row r="50" spans="1:38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1"/>
      <c r="X50" s="341">
        <f>B38*AS26</f>
        <v>0</v>
      </c>
      <c r="Y50" s="347"/>
      <c r="Z50" s="347"/>
      <c r="AA50" s="347"/>
      <c r="AB50" s="348"/>
      <c r="AC50" s="349"/>
      <c r="AD50" s="346"/>
      <c r="AE50" s="342">
        <f>W38*22.5</f>
        <v>0</v>
      </c>
      <c r="AF50" s="350"/>
      <c r="AG50" s="350"/>
      <c r="AH50" s="350"/>
      <c r="AI50" s="350"/>
      <c r="AJ50" s="351"/>
      <c r="AK50" s="49"/>
      <c r="AL50" s="51"/>
    </row>
    <row r="51" spans="1:38" ht="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21"/>
      <c r="X51" s="352"/>
      <c r="Y51" s="353"/>
      <c r="Z51" s="353"/>
      <c r="AA51" s="353"/>
      <c r="AB51" s="354"/>
      <c r="AC51" s="355"/>
      <c r="AD51" s="346"/>
      <c r="AE51" s="356"/>
      <c r="AF51" s="357"/>
      <c r="AG51" s="357"/>
      <c r="AH51" s="357"/>
      <c r="AI51" s="357"/>
      <c r="AJ51" s="358"/>
      <c r="AK51" s="49"/>
      <c r="AL51" s="51"/>
    </row>
    <row r="52" spans="1:38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"/>
      <c r="X52" s="359"/>
      <c r="Y52" s="359"/>
      <c r="Z52" s="359"/>
      <c r="AA52" s="359"/>
      <c r="AB52" s="360"/>
      <c r="AC52" s="361"/>
      <c r="AD52" s="361"/>
      <c r="AE52" s="361"/>
      <c r="AF52" s="361"/>
      <c r="AG52" s="361"/>
      <c r="AH52" s="361"/>
      <c r="AI52" s="361"/>
      <c r="AJ52" s="361"/>
      <c r="AK52" s="49"/>
      <c r="AL52" s="51"/>
    </row>
    <row r="53" spans="1:38" ht="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21"/>
      <c r="X53" s="362" t="s">
        <v>28</v>
      </c>
      <c r="Y53" s="363"/>
      <c r="Z53" s="363"/>
      <c r="AA53" s="363"/>
      <c r="AB53" s="364"/>
      <c r="AC53" s="365"/>
      <c r="AD53" s="346"/>
      <c r="AE53" s="366" t="s">
        <v>29</v>
      </c>
      <c r="AF53" s="367"/>
      <c r="AG53" s="367"/>
      <c r="AH53" s="367"/>
      <c r="AI53" s="367"/>
      <c r="AJ53" s="368"/>
      <c r="AK53" s="49"/>
      <c r="AL53" s="51"/>
    </row>
    <row r="54" spans="1:38" ht="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21"/>
      <c r="X54" s="430" t="s">
        <v>66</v>
      </c>
      <c r="Y54" s="431"/>
      <c r="Z54" s="431"/>
      <c r="AA54" s="431"/>
      <c r="AB54" s="431"/>
      <c r="AC54" s="432"/>
      <c r="AD54" s="346"/>
      <c r="AE54" s="369" t="s">
        <v>30</v>
      </c>
      <c r="AF54" s="370"/>
      <c r="AG54" s="370"/>
      <c r="AH54" s="370"/>
      <c r="AI54" s="370"/>
      <c r="AJ54" s="371"/>
      <c r="AK54" s="49"/>
      <c r="AL54" s="51"/>
    </row>
    <row r="55" spans="1:38" ht="15.7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21"/>
      <c r="X55" s="343">
        <f>D44*AS26</f>
        <v>0</v>
      </c>
      <c r="Y55" s="372"/>
      <c r="Z55" s="372"/>
      <c r="AA55" s="372"/>
      <c r="AB55" s="373"/>
      <c r="AC55" s="374"/>
      <c r="AD55" s="346"/>
      <c r="AE55" s="375" t="s">
        <v>31</v>
      </c>
      <c r="AF55" s="376"/>
      <c r="AG55" s="376"/>
      <c r="AH55" s="376"/>
      <c r="AI55" s="377"/>
      <c r="AJ55" s="378"/>
      <c r="AK55" s="49"/>
      <c r="AL55" s="51"/>
    </row>
    <row r="56" spans="1:38" ht="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21"/>
      <c r="X56" s="379"/>
      <c r="Y56" s="380"/>
      <c r="Z56" s="380"/>
      <c r="AA56" s="380"/>
      <c r="AB56" s="354"/>
      <c r="AC56" s="355"/>
      <c r="AD56" s="346"/>
      <c r="AE56" s="375" t="s">
        <v>32</v>
      </c>
      <c r="AF56" s="377"/>
      <c r="AG56" s="377"/>
      <c r="AH56" s="377"/>
      <c r="AI56" s="377"/>
      <c r="AJ56" s="378"/>
      <c r="AK56" s="49"/>
      <c r="AL56" s="51"/>
    </row>
    <row r="57" spans="1:38" ht="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21"/>
      <c r="X57" s="361"/>
      <c r="Y57" s="361"/>
      <c r="Z57" s="361"/>
      <c r="AA57" s="361"/>
      <c r="AB57" s="360"/>
      <c r="AC57" s="346"/>
      <c r="AD57" s="346"/>
      <c r="AE57" s="375" t="s">
        <v>33</v>
      </c>
      <c r="AF57" s="377"/>
      <c r="AG57" s="377"/>
      <c r="AH57" s="377"/>
      <c r="AI57" s="377"/>
      <c r="AJ57" s="378"/>
      <c r="AK57" s="49"/>
      <c r="AL57" s="51"/>
    </row>
    <row r="58" spans="1:38" ht="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21"/>
      <c r="X58" s="381" t="s">
        <v>34</v>
      </c>
      <c r="Y58" s="382"/>
      <c r="Z58" s="382"/>
      <c r="AA58" s="382"/>
      <c r="AB58" s="364"/>
      <c r="AC58" s="365"/>
      <c r="AD58" s="346"/>
      <c r="AE58" s="369" t="s">
        <v>66</v>
      </c>
      <c r="AF58" s="370"/>
      <c r="AG58" s="370"/>
      <c r="AH58" s="370"/>
      <c r="AI58" s="370"/>
      <c r="AJ58" s="371"/>
      <c r="AK58" s="49"/>
      <c r="AL58" s="51"/>
    </row>
    <row r="59" spans="1:38" ht="15.7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21"/>
      <c r="X59" s="433" t="s">
        <v>66</v>
      </c>
      <c r="Y59" s="434"/>
      <c r="Z59" s="434"/>
      <c r="AA59" s="434"/>
      <c r="AB59" s="434"/>
      <c r="AC59" s="435"/>
      <c r="AD59" s="346"/>
      <c r="AE59" s="345">
        <f>T38*AS26</f>
        <v>0</v>
      </c>
      <c r="AF59" s="383"/>
      <c r="AG59" s="383"/>
      <c r="AH59" s="383"/>
      <c r="AI59" s="383"/>
      <c r="AJ59" s="384"/>
      <c r="AK59" s="49"/>
      <c r="AL59" s="51"/>
    </row>
    <row r="60" spans="1:38" ht="15.7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21"/>
      <c r="X60" s="344">
        <f>(D38+AL38)*AS26</f>
        <v>0</v>
      </c>
      <c r="Y60" s="385"/>
      <c r="Z60" s="385"/>
      <c r="AA60" s="385"/>
      <c r="AB60" s="373"/>
      <c r="AC60" s="374"/>
      <c r="AD60" s="346"/>
      <c r="AE60" s="386"/>
      <c r="AF60" s="387"/>
      <c r="AG60" s="387"/>
      <c r="AH60" s="387"/>
      <c r="AI60" s="387"/>
      <c r="AJ60" s="388"/>
      <c r="AK60" s="49"/>
      <c r="AL60" s="51"/>
    </row>
    <row r="61" spans="1:38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21"/>
      <c r="X61" s="74"/>
      <c r="Y61" s="75"/>
      <c r="Z61" s="75"/>
      <c r="AA61" s="75"/>
      <c r="AB61" s="61"/>
      <c r="AC61" s="76"/>
      <c r="AD61" s="49"/>
      <c r="AE61" s="49"/>
      <c r="AF61" s="49"/>
      <c r="AG61" s="49"/>
      <c r="AH61" s="49"/>
      <c r="AI61" s="49"/>
      <c r="AJ61" s="49"/>
      <c r="AK61" s="49"/>
      <c r="AL61" s="51"/>
    </row>
    <row r="62" spans="1:38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8"/>
      <c r="AA62" s="77"/>
      <c r="AB62" s="77"/>
      <c r="AC62" s="77"/>
      <c r="AD62" s="77"/>
      <c r="AE62" s="77"/>
      <c r="AF62" s="77"/>
      <c r="AG62" s="77"/>
      <c r="AH62" s="77"/>
      <c r="AI62" s="49"/>
      <c r="AJ62" s="49"/>
      <c r="AK62" s="49"/>
      <c r="AL62" s="51"/>
    </row>
    <row r="63" spans="1:38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8"/>
      <c r="AA63" s="77"/>
      <c r="AB63" s="77"/>
      <c r="AC63" s="77"/>
      <c r="AD63" s="77"/>
      <c r="AE63" s="77"/>
      <c r="AF63" s="77"/>
      <c r="AG63" s="77"/>
      <c r="AH63" s="77"/>
      <c r="AI63" s="49"/>
      <c r="AJ63" s="49"/>
      <c r="AK63" s="49"/>
      <c r="AL63" s="51"/>
    </row>
    <row r="64" spans="1:38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50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51"/>
    </row>
    <row r="65" spans="1:38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21"/>
      <c r="X65" s="21"/>
      <c r="Y65" s="21"/>
      <c r="Z65" s="2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51"/>
    </row>
    <row r="66" spans="1:38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21"/>
      <c r="X66" s="21"/>
      <c r="Y66" s="21"/>
      <c r="Z66" s="175"/>
      <c r="AA66" s="176"/>
      <c r="AB66" s="176"/>
      <c r="AC66" s="176"/>
      <c r="AD66" s="176"/>
      <c r="AE66" s="176"/>
      <c r="AF66" s="176"/>
      <c r="AG66" s="176"/>
      <c r="AH66" s="176"/>
      <c r="AI66" s="177"/>
      <c r="AJ66" s="49"/>
      <c r="AK66" s="49"/>
      <c r="AL66" s="51"/>
    </row>
    <row r="67" spans="1:38" ht="18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21"/>
      <c r="X67" s="21"/>
      <c r="Y67" s="21"/>
      <c r="Z67" s="192" t="s">
        <v>35</v>
      </c>
      <c r="AA67" s="178"/>
      <c r="AB67" s="178"/>
      <c r="AC67" s="178"/>
      <c r="AD67" s="178"/>
      <c r="AE67" s="178"/>
      <c r="AF67" s="178"/>
      <c r="AG67" s="178"/>
      <c r="AH67" s="178"/>
      <c r="AI67" s="179"/>
      <c r="AJ67" s="49"/>
      <c r="AK67" s="49"/>
      <c r="AL67" s="51"/>
    </row>
    <row r="68" spans="1:38" ht="18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21"/>
      <c r="X68" s="21"/>
      <c r="Y68" s="21"/>
      <c r="Z68" s="319"/>
      <c r="AA68" s="178"/>
      <c r="AB68" s="178"/>
      <c r="AC68" s="178"/>
      <c r="AD68" s="178"/>
      <c r="AE68" s="178"/>
      <c r="AF68" s="178"/>
      <c r="AG68" s="178"/>
      <c r="AH68" s="178"/>
      <c r="AI68" s="179"/>
      <c r="AJ68" s="49"/>
      <c r="AK68" s="49"/>
      <c r="AL68" s="51"/>
    </row>
    <row r="69" spans="1:38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21"/>
      <c r="X69" s="21"/>
      <c r="Y69" s="21"/>
      <c r="Z69" s="180"/>
      <c r="AA69" s="178"/>
      <c r="AB69" s="178"/>
      <c r="AC69" s="178"/>
      <c r="AD69" s="178"/>
      <c r="AE69" s="178"/>
      <c r="AF69" s="178"/>
      <c r="AG69" s="178"/>
      <c r="AH69" s="178"/>
      <c r="AI69" s="179"/>
      <c r="AJ69" s="49"/>
      <c r="AK69" s="49"/>
      <c r="AL69" s="51"/>
    </row>
    <row r="70" spans="1:38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21"/>
      <c r="X70" s="21"/>
      <c r="Y70" s="21"/>
      <c r="Z70" s="180"/>
      <c r="AA70" s="178"/>
      <c r="AB70" s="178"/>
      <c r="AC70" s="178"/>
      <c r="AD70" s="178"/>
      <c r="AE70" s="178"/>
      <c r="AF70" s="178"/>
      <c r="AG70" s="178"/>
      <c r="AH70" s="178"/>
      <c r="AI70" s="179"/>
      <c r="AJ70" s="49"/>
      <c r="AK70" s="49"/>
      <c r="AL70" s="51"/>
    </row>
    <row r="71" spans="1:38" ht="18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21"/>
      <c r="X71" s="21"/>
      <c r="Y71" s="21"/>
      <c r="Z71" s="193" t="s">
        <v>36</v>
      </c>
      <c r="AA71" s="178"/>
      <c r="AB71" s="178"/>
      <c r="AC71" s="178"/>
      <c r="AD71" s="178"/>
      <c r="AE71" s="178"/>
      <c r="AF71" s="178"/>
      <c r="AG71" s="178"/>
      <c r="AH71" s="178"/>
      <c r="AI71" s="179"/>
      <c r="AJ71" s="49"/>
      <c r="AK71" s="49"/>
      <c r="AL71" s="51"/>
    </row>
    <row r="72" spans="1:38" ht="18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196">
        <f>Z68/2</f>
        <v>0</v>
      </c>
      <c r="AA72" s="178"/>
      <c r="AB72" s="178"/>
      <c r="AC72" s="178"/>
      <c r="AD72" s="178"/>
      <c r="AE72" s="178"/>
      <c r="AF72" s="178"/>
      <c r="AG72" s="178"/>
      <c r="AH72" s="178"/>
      <c r="AI72" s="179"/>
      <c r="AJ72" s="49"/>
      <c r="AK72" s="49"/>
      <c r="AL72" s="51"/>
    </row>
    <row r="73" spans="1:38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80"/>
      <c r="AA73" s="178"/>
      <c r="AB73" s="178"/>
      <c r="AC73" s="178"/>
      <c r="AD73" s="178"/>
      <c r="AE73" s="178"/>
      <c r="AF73" s="178"/>
      <c r="AG73" s="178"/>
      <c r="AH73" s="178"/>
      <c r="AI73" s="179"/>
      <c r="AJ73" s="49"/>
      <c r="AK73" s="49"/>
      <c r="AL73" s="51"/>
    </row>
    <row r="74" spans="1:38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180"/>
      <c r="AA74" s="178"/>
      <c r="AB74" s="178"/>
      <c r="AC74" s="178"/>
      <c r="AD74" s="178"/>
      <c r="AE74" s="178"/>
      <c r="AF74" s="178"/>
      <c r="AG74" s="178"/>
      <c r="AH74" s="178"/>
      <c r="AI74" s="179"/>
      <c r="AJ74" s="49"/>
      <c r="AK74" s="49"/>
      <c r="AL74" s="51"/>
    </row>
    <row r="75" spans="1:38" ht="18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194" t="s">
        <v>37</v>
      </c>
      <c r="AA75" s="178"/>
      <c r="AB75" s="178"/>
      <c r="AC75" s="178"/>
      <c r="AD75" s="178"/>
      <c r="AE75" s="178"/>
      <c r="AF75" s="178"/>
      <c r="AG75" s="178"/>
      <c r="AH75" s="178"/>
      <c r="AI75" s="179"/>
      <c r="AJ75" s="49"/>
      <c r="AK75" s="49"/>
      <c r="AL75" s="51"/>
    </row>
    <row r="76" spans="1:38" ht="18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197" t="e">
        <f>AT20</f>
        <v>#DIV/0!</v>
      </c>
      <c r="AA76" s="178"/>
      <c r="AB76" s="178"/>
      <c r="AC76" s="178"/>
      <c r="AD76" s="178"/>
      <c r="AE76" s="178"/>
      <c r="AF76" s="178"/>
      <c r="AG76" s="178"/>
      <c r="AH76" s="178"/>
      <c r="AI76" s="179"/>
      <c r="AJ76" s="49"/>
      <c r="AK76" s="49"/>
      <c r="AL76" s="51"/>
    </row>
    <row r="77" spans="1:38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80"/>
      <c r="AA77" s="178"/>
      <c r="AB77" s="178"/>
      <c r="AC77" s="178"/>
      <c r="AD77" s="178"/>
      <c r="AE77" s="178"/>
      <c r="AF77" s="178"/>
      <c r="AG77" s="178"/>
      <c r="AH77" s="178"/>
      <c r="AI77" s="179"/>
      <c r="AJ77" s="49"/>
      <c r="AK77" s="49"/>
      <c r="AL77" s="51"/>
    </row>
    <row r="78" spans="1:38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181"/>
      <c r="AA78" s="178"/>
      <c r="AB78" s="178"/>
      <c r="AC78" s="178"/>
      <c r="AD78" s="178"/>
      <c r="AE78" s="178"/>
      <c r="AF78" s="178"/>
      <c r="AG78" s="178"/>
      <c r="AH78" s="178"/>
      <c r="AI78" s="179"/>
      <c r="AJ78" s="49"/>
      <c r="AK78" s="49"/>
      <c r="AL78" s="51"/>
    </row>
    <row r="79" spans="1:38" ht="18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195" t="s">
        <v>38</v>
      </c>
      <c r="AA79" s="178"/>
      <c r="AB79" s="178"/>
      <c r="AC79" s="178"/>
      <c r="AD79" s="178"/>
      <c r="AE79" s="178"/>
      <c r="AF79" s="178"/>
      <c r="AG79" s="178"/>
      <c r="AH79" s="178"/>
      <c r="AI79" s="179"/>
      <c r="AJ79" s="49"/>
      <c r="AK79" s="49"/>
      <c r="AL79" s="51"/>
    </row>
    <row r="80" spans="1:38" ht="18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198" t="e">
        <f>Z76/2</f>
        <v>#DIV/0!</v>
      </c>
      <c r="AA80" s="178"/>
      <c r="AB80" s="178"/>
      <c r="AC80" s="178"/>
      <c r="AD80" s="178"/>
      <c r="AE80" s="178"/>
      <c r="AF80" s="178"/>
      <c r="AG80" s="178"/>
      <c r="AH80" s="178"/>
      <c r="AI80" s="179"/>
      <c r="AJ80" s="49"/>
      <c r="AK80" s="49"/>
      <c r="AL80" s="51"/>
    </row>
    <row r="81" spans="1:38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82"/>
      <c r="AA81" s="183"/>
      <c r="AB81" s="183"/>
      <c r="AC81" s="183"/>
      <c r="AD81" s="183"/>
      <c r="AE81" s="183"/>
      <c r="AF81" s="183"/>
      <c r="AG81" s="183"/>
      <c r="AH81" s="183"/>
      <c r="AI81" s="184"/>
      <c r="AJ81" s="49"/>
      <c r="AK81" s="49"/>
      <c r="AL81" s="51"/>
    </row>
    <row r="82" spans="1:38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85"/>
      <c r="AA82" s="186"/>
      <c r="AB82" s="186"/>
      <c r="AC82" s="186"/>
      <c r="AD82" s="186"/>
      <c r="AE82" s="186"/>
      <c r="AF82" s="186"/>
      <c r="AG82" s="186"/>
      <c r="AH82" s="186"/>
      <c r="AI82" s="76"/>
      <c r="AJ82" s="49"/>
      <c r="AK82" s="49"/>
      <c r="AL82" s="51"/>
    </row>
    <row r="83" spans="1:38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50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51"/>
    </row>
    <row r="84" spans="1:38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50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51"/>
    </row>
    <row r="85" spans="1:38" ht="13.5" thickBot="1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2"/>
    </row>
    <row r="94" spans="1:38">
      <c r="N94" s="17"/>
      <c r="O94" s="17"/>
    </row>
    <row r="95" spans="1:38">
      <c r="N95" s="17"/>
      <c r="O95" s="17"/>
    </row>
    <row r="96" spans="1:38">
      <c r="N96" s="17"/>
      <c r="O96" s="17"/>
    </row>
    <row r="97" spans="14:15">
      <c r="N97" s="17"/>
      <c r="O97" s="17"/>
    </row>
    <row r="98" spans="14:15">
      <c r="N98" s="17"/>
      <c r="O98" s="17"/>
    </row>
    <row r="99" spans="14:15">
      <c r="N99" s="17"/>
      <c r="O99" s="17"/>
    </row>
    <row r="100" spans="14:15">
      <c r="N100" s="17"/>
      <c r="O100" s="17"/>
    </row>
    <row r="101" spans="14:15">
      <c r="N101" s="17"/>
      <c r="O101" s="17"/>
    </row>
    <row r="102" spans="14:15">
      <c r="N102" s="17"/>
      <c r="O102" s="17"/>
    </row>
    <row r="103" spans="14:15">
      <c r="N103" s="17"/>
      <c r="O103" s="17"/>
    </row>
    <row r="104" spans="14:15">
      <c r="N104" s="17"/>
      <c r="O104" s="17"/>
    </row>
    <row r="105" spans="14:15">
      <c r="N105" s="17"/>
      <c r="O105" s="17"/>
    </row>
    <row r="106" spans="14:15">
      <c r="N106" s="17"/>
      <c r="O106" s="17"/>
    </row>
    <row r="107" spans="14:15">
      <c r="N107" s="17"/>
      <c r="O107" s="17"/>
    </row>
    <row r="108" spans="14:15">
      <c r="N108" s="17"/>
      <c r="O108" s="17"/>
    </row>
    <row r="109" spans="14:15">
      <c r="N109" s="17"/>
      <c r="O109" s="17"/>
    </row>
    <row r="110" spans="14:15">
      <c r="N110" s="17"/>
      <c r="O110" s="17"/>
    </row>
    <row r="111" spans="14:15">
      <c r="N111" s="17"/>
      <c r="O111" s="17"/>
    </row>
    <row r="112" spans="14:15">
      <c r="N112" s="17"/>
      <c r="O112" s="17"/>
    </row>
    <row r="113" spans="14:15">
      <c r="N113" s="17"/>
      <c r="O113" s="17"/>
    </row>
    <row r="114" spans="14:15">
      <c r="N114" s="17"/>
      <c r="O114" s="17"/>
    </row>
    <row r="115" spans="14:15">
      <c r="N115" s="17"/>
      <c r="O115" s="17"/>
    </row>
    <row r="116" spans="14:15">
      <c r="N116" s="17"/>
      <c r="O116" s="17"/>
    </row>
    <row r="117" spans="14:15">
      <c r="N117" s="17"/>
      <c r="O117" s="17"/>
    </row>
    <row r="118" spans="14:15">
      <c r="N118" s="17"/>
      <c r="O118" s="17"/>
    </row>
    <row r="119" spans="14:15">
      <c r="N119" s="17"/>
      <c r="O119" s="17"/>
    </row>
    <row r="120" spans="14:15">
      <c r="N120" s="17"/>
      <c r="O120" s="17"/>
    </row>
    <row r="121" spans="14:15">
      <c r="N121" s="17"/>
      <c r="O121" s="17"/>
    </row>
    <row r="122" spans="14:15">
      <c r="N122" s="17"/>
      <c r="O122" s="17"/>
    </row>
    <row r="123" spans="14:15">
      <c r="N123" s="17"/>
      <c r="O123" s="17"/>
    </row>
    <row r="124" spans="14:15">
      <c r="N124" s="17"/>
      <c r="O124" s="17"/>
    </row>
    <row r="125" spans="14:15">
      <c r="N125" s="17"/>
      <c r="O125" s="17"/>
    </row>
    <row r="126" spans="14:15">
      <c r="N126" s="17"/>
      <c r="O126" s="17"/>
    </row>
    <row r="127" spans="14:15">
      <c r="N127" s="17"/>
      <c r="O127" s="17"/>
    </row>
    <row r="128" spans="14:15">
      <c r="N128" s="17"/>
      <c r="O128" s="17"/>
    </row>
  </sheetData>
  <mergeCells count="3">
    <mergeCell ref="X49:AC49"/>
    <mergeCell ref="X54:AC54"/>
    <mergeCell ref="X59:AC59"/>
  </mergeCells>
  <phoneticPr fontId="3" type="noConversion"/>
  <printOptions horizontalCentered="1"/>
  <pageMargins left="0.47244094488188981" right="0.55118110236220474" top="0.86614173228346458" bottom="0.51181102362204722" header="0.55118110236220474" footer="0.35433070866141736"/>
  <pageSetup paperSize="9" scale="78" fitToHeight="0" orientation="landscape" blackAndWhite="1" horizontalDpi="360" verticalDpi="360" r:id="rId1"/>
  <headerFooter alignWithMargins="0">
    <oddHeader>&amp;L&amp;"Britannic Bold,Fett Kursiv"&amp;20&amp;A&amp;R&amp;14Wirthwein Polen GmbH &amp; Co.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Quart.-u.Jahresauswertung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Hamann</dc:creator>
  <cp:lastModifiedBy>Szalas, Mateusz</cp:lastModifiedBy>
  <cp:lastPrinted>2023-05-02T13:47:29Z</cp:lastPrinted>
  <dcterms:created xsi:type="dcterms:W3CDTF">2003-03-27T13:56:26Z</dcterms:created>
  <dcterms:modified xsi:type="dcterms:W3CDTF">2023-05-29T10:22:09Z</dcterms:modified>
</cp:coreProperties>
</file>