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xr:revisionPtr revIDLastSave="0" documentId="13_ncr:1_{710B7CAE-0FFC-419F-98F5-B19FBF347DE1}" xr6:coauthVersionLast="47" xr6:coauthVersionMax="47" xr10:uidLastSave="{00000000-0000-0000-0000-000000000000}"/>
  <bookViews>
    <workbookView xWindow="30612" yWindow="-108" windowWidth="30936" windowHeight="16896" activeTab="7" xr2:uid="{00000000-000D-0000-FFFF-FFFF00000000}"/>
  </bookViews>
  <sheets>
    <sheet name="readme" sheetId="5" r:id="rId1"/>
    <sheet name="Sequence Table" sheetId="3" r:id="rId2"/>
    <sheet name="Samples" sheetId="1" r:id="rId3"/>
    <sheet name="Standards" sheetId="2" r:id="rId4"/>
    <sheet name="Headers" sheetId="4" r:id="rId5"/>
    <sheet name="Retention Times" sheetId="10" r:id="rId6"/>
    <sheet name="Derivatization" sheetId="8" r:id="rId7"/>
    <sheet name="Initials" sheetId="9" r:id="rId8"/>
  </sheets>
  <definedNames>
    <definedName name="_xlnm._FilterDatabase" localSheetId="3" hidden="1">Standards!$A$1:$G$15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7" i="3" l="1"/>
  <c r="K46" i="3"/>
  <c r="K45" i="3"/>
  <c r="K44" i="3"/>
  <c r="K43" i="3"/>
  <c r="K42" i="3"/>
  <c r="K39" i="3"/>
  <c r="K38" i="3"/>
  <c r="K35" i="3"/>
  <c r="K34" i="3"/>
  <c r="K31" i="3"/>
  <c r="K30" i="3"/>
  <c r="H18" i="3" l="1"/>
  <c r="O18" i="3"/>
  <c r="H19" i="3"/>
  <c r="O19" i="3"/>
  <c r="O7" i="3"/>
  <c r="H7" i="3"/>
  <c r="O6" i="3"/>
  <c r="H6" i="3"/>
  <c r="O3" i="3" l="1"/>
  <c r="H3" i="3"/>
  <c r="O2" i="3"/>
  <c r="H2" i="3"/>
  <c r="K13" i="3" l="1"/>
  <c r="K12" i="3"/>
  <c r="K29" i="3" l="1"/>
  <c r="K28" i="3"/>
  <c r="K27" i="3"/>
  <c r="K26" i="3"/>
  <c r="K17" i="3"/>
  <c r="K16" i="3"/>
  <c r="K11" i="3"/>
  <c r="K10" i="3"/>
  <c r="K9" i="3"/>
  <c r="K8" i="3"/>
  <c r="H47" i="3" l="1"/>
  <c r="H46" i="3"/>
  <c r="H48" i="3"/>
  <c r="O48" i="3"/>
  <c r="H45" i="3" l="1"/>
  <c r="H49" i="3"/>
  <c r="O49" i="3"/>
  <c r="H44" i="3" l="1"/>
  <c r="H43" i="3"/>
  <c r="H42" i="3"/>
  <c r="H39" i="3"/>
  <c r="H38" i="3"/>
  <c r="O41" i="3"/>
  <c r="H41" i="3"/>
  <c r="O40" i="3"/>
  <c r="H40" i="3"/>
  <c r="O37" i="3"/>
  <c r="H37" i="3"/>
  <c r="O36" i="3"/>
  <c r="H36" i="3"/>
  <c r="O33" i="3"/>
  <c r="H33" i="3"/>
  <c r="O32" i="3"/>
  <c r="H32" i="3"/>
  <c r="H35" i="3"/>
  <c r="H34" i="3"/>
  <c r="H31" i="3"/>
  <c r="H30" i="3"/>
  <c r="H29" i="3"/>
  <c r="H28" i="3"/>
  <c r="H27" i="3"/>
  <c r="H26" i="3"/>
  <c r="H25" i="3"/>
  <c r="H24" i="3"/>
  <c r="O23" i="3"/>
  <c r="H23" i="3"/>
  <c r="O22" i="3"/>
  <c r="H22" i="3"/>
  <c r="O21" i="3"/>
  <c r="H21" i="3"/>
  <c r="O20" i="3"/>
  <c r="H20" i="3"/>
  <c r="O15" i="3"/>
  <c r="H15" i="3"/>
  <c r="O14" i="3"/>
  <c r="H14" i="3"/>
  <c r="H17" i="3"/>
  <c r="H16" i="3"/>
  <c r="H13" i="3"/>
  <c r="H12" i="3"/>
  <c r="H11" i="3"/>
  <c r="H10" i="3"/>
  <c r="H9" i="3"/>
  <c r="H8" i="3"/>
  <c r="O5" i="3"/>
  <c r="H5" i="3"/>
  <c r="O4" i="3"/>
  <c r="H4" i="3"/>
  <c r="U2" i="3" l="1"/>
  <c r="Q40" i="3" s="1"/>
  <c r="Q15" i="3" l="1"/>
  <c r="Q37" i="3"/>
  <c r="Q4" i="3"/>
  <c r="Q23" i="3"/>
  <c r="Q41" i="3"/>
  <c r="Q6" i="3"/>
  <c r="Q7" i="3"/>
  <c r="Q18" i="3"/>
  <c r="Q19" i="3"/>
  <c r="Q3" i="3"/>
  <c r="Q48" i="3"/>
  <c r="Q49" i="3"/>
  <c r="Q21" i="3"/>
  <c r="Q14" i="3"/>
  <c r="Q33" i="3"/>
  <c r="Q32" i="3"/>
  <c r="Q22" i="3"/>
  <c r="Q5" i="3"/>
  <c r="Q36" i="3"/>
  <c r="Q20" i="3"/>
  <c r="Q2" i="3"/>
  <c r="O47" i="3"/>
  <c r="Q47" i="3" s="1"/>
  <c r="O46" i="3"/>
  <c r="Q46" i="3" s="1"/>
  <c r="O28" i="3"/>
  <c r="Q28" i="3" s="1"/>
  <c r="O16" i="3"/>
  <c r="Q16" i="3" s="1"/>
  <c r="O29" i="3"/>
  <c r="Q29" i="3" s="1"/>
  <c r="O17" i="3"/>
  <c r="Q17" i="3" s="1"/>
  <c r="O45" i="3"/>
  <c r="Q45" i="3" s="1"/>
  <c r="O44" i="3"/>
  <c r="Q44" i="3" s="1"/>
  <c r="O13" i="3"/>
  <c r="Q13" i="3" s="1"/>
  <c r="O43" i="3"/>
  <c r="Q43" i="3" s="1"/>
  <c r="O12" i="3"/>
  <c r="Q12" i="3" s="1"/>
  <c r="O42" i="3"/>
  <c r="Q42" i="3" s="1"/>
  <c r="O35" i="3"/>
  <c r="Q35" i="3" s="1"/>
  <c r="O27" i="3"/>
  <c r="Q27" i="3" s="1"/>
  <c r="O11" i="3"/>
  <c r="Q11" i="3" s="1"/>
  <c r="O24" i="3"/>
  <c r="Q24" i="3" s="1"/>
  <c r="O8" i="3"/>
  <c r="Q8" i="3" s="1"/>
  <c r="O9" i="3"/>
  <c r="Q9" i="3" s="1"/>
  <c r="O39" i="3"/>
  <c r="Q39" i="3" s="1"/>
  <c r="O34" i="3"/>
  <c r="Q34" i="3" s="1"/>
  <c r="O26" i="3"/>
  <c r="Q26" i="3" s="1"/>
  <c r="O10" i="3"/>
  <c r="Q10" i="3" s="1"/>
  <c r="O30" i="3"/>
  <c r="Q30" i="3" s="1"/>
  <c r="O38" i="3"/>
  <c r="Q38" i="3" s="1"/>
  <c r="O31" i="3"/>
  <c r="Q31" i="3" s="1"/>
  <c r="O25" i="3"/>
  <c r="Q25" i="3" s="1"/>
  <c r="S7" i="3" l="1"/>
</calcChain>
</file>

<file path=xl/sharedStrings.xml><?xml version="1.0" encoding="utf-8"?>
<sst xmlns="http://schemas.openxmlformats.org/spreadsheetml/2006/main" count="926" uniqueCount="303">
  <si>
    <t>id1</t>
  </si>
  <si>
    <t>unique_id</t>
  </si>
  <si>
    <t>target_peak</t>
  </si>
  <si>
    <t>target_peak_conc</t>
  </si>
  <si>
    <t>FAME</t>
  </si>
  <si>
    <t>C30</t>
  </si>
  <si>
    <t>C32</t>
  </si>
  <si>
    <t>comp</t>
  </si>
  <si>
    <t>C4</t>
  </si>
  <si>
    <t>LCF</t>
  </si>
  <si>
    <t>class</t>
  </si>
  <si>
    <t>Alkane</t>
  </si>
  <si>
    <t>C20</t>
  </si>
  <si>
    <t>C17</t>
  </si>
  <si>
    <t>C19</t>
  </si>
  <si>
    <t>C21</t>
  </si>
  <si>
    <t>C23</t>
  </si>
  <si>
    <t>C25</t>
  </si>
  <si>
    <t>C24</t>
  </si>
  <si>
    <t>C26</t>
  </si>
  <si>
    <t>C28</t>
  </si>
  <si>
    <t>sample_type</t>
  </si>
  <si>
    <t>+</t>
  </si>
  <si>
    <t>-</t>
  </si>
  <si>
    <t>Row</t>
  </si>
  <si>
    <t>Peak Center</t>
  </si>
  <si>
    <t>Check Ref. Dilution</t>
  </si>
  <si>
    <t>H3 Stability</t>
  </si>
  <si>
    <t>H3+ Factor</t>
  </si>
  <si>
    <t>Conditioning</t>
  </si>
  <si>
    <t>Seed Oxidation</t>
  </si>
  <si>
    <t>GC Method</t>
  </si>
  <si>
    <t>AS Sample</t>
  </si>
  <si>
    <t>AS Method</t>
  </si>
  <si>
    <t>Identifier 1</t>
  </si>
  <si>
    <t>Identifier 2</t>
  </si>
  <si>
    <t>Comment</t>
  </si>
  <si>
    <t>Preparation</t>
  </si>
  <si>
    <t>Method</t>
  </si>
  <si>
    <t>size</t>
  </si>
  <si>
    <t>control</t>
  </si>
  <si>
    <t>C16</t>
  </si>
  <si>
    <t>C18</t>
  </si>
  <si>
    <t>C22</t>
  </si>
  <si>
    <t>C27</t>
  </si>
  <si>
    <t>C29</t>
  </si>
  <si>
    <t>CAL</t>
  </si>
  <si>
    <t>C31</t>
  </si>
  <si>
    <t>warm-up</t>
  </si>
  <si>
    <t>standard</t>
  </si>
  <si>
    <t>standard_control_drift</t>
  </si>
  <si>
    <t>sample</t>
  </si>
  <si>
    <t>Method Type</t>
  </si>
  <si>
    <t>volume</t>
  </si>
  <si>
    <t>ng_target_peak</t>
  </si>
  <si>
    <t>export_header</t>
  </si>
  <si>
    <t>ingest_header</t>
  </si>
  <si>
    <t>explanation</t>
  </si>
  <si>
    <t>Type the name of the header (first identifying row) of the data export here.</t>
  </si>
  <si>
    <t>This is the name that the data processor uses - do *not* change this!</t>
  </si>
  <si>
    <t>id2</t>
  </si>
  <si>
    <t>conc</t>
  </si>
  <si>
    <t>peak</t>
  </si>
  <si>
    <t>area</t>
  </si>
  <si>
    <t>ampl</t>
  </si>
  <si>
    <t>raw_R</t>
  </si>
  <si>
    <t>rt</t>
  </si>
  <si>
    <t>row</t>
  </si>
  <si>
    <t>Identifier.1</t>
  </si>
  <si>
    <t>Identifier.2</t>
  </si>
  <si>
    <t>Peak.Nr.</t>
  </si>
  <si>
    <t>Rt</t>
  </si>
  <si>
    <t>Component</t>
  </si>
  <si>
    <t>Primary injection identifier</t>
  </si>
  <si>
    <t>Secondary injection identifier</t>
  </si>
  <si>
    <t>Isotope ratio relative to reference gas</t>
  </si>
  <si>
    <t>Peak area in Volt-seconds (Vs)</t>
  </si>
  <si>
    <t>Injection row number</t>
  </si>
  <si>
    <t>variable</t>
  </si>
  <si>
    <t>Drift</t>
  </si>
  <si>
    <t>Size</t>
  </si>
  <si>
    <t>Scale Normalization</t>
  </si>
  <si>
    <t>Mean drift of all compounds</t>
  </si>
  <si>
    <t>Peak Height (amplitude, mV)</t>
  </si>
  <si>
    <t>first_correction</t>
  </si>
  <si>
    <t>second_correction</t>
  </si>
  <si>
    <t>third_correction</t>
  </si>
  <si>
    <t>drift_comp</t>
  </si>
  <si>
    <t>size_option</t>
  </si>
  <si>
    <t>size_cutoff</t>
  </si>
  <si>
    <t>normalization_option</t>
  </si>
  <si>
    <t>normalization_comps</t>
  </si>
  <si>
    <t>No drift correction (use this when there is no apparent drift or if you use bracketed scale normalization)</t>
  </si>
  <si>
    <t>C34</t>
  </si>
  <si>
    <t>C36</t>
  </si>
  <si>
    <t>C22:1</t>
  </si>
  <si>
    <t>Duration</t>
  </si>
  <si>
    <t>Isodat Method</t>
  </si>
  <si>
    <t>Run Duration (h)</t>
  </si>
  <si>
    <t>Regardless of if this is used, three variables are 'reserved':</t>
  </si>
  <si>
    <t>Identifier 1 must contain either: the name a standard mixture (e.g., A7, F8) or a sample identifier.</t>
  </si>
  <si>
    <t>relative_concentration</t>
  </si>
  <si>
    <t>Preparation should indicate the concentration in ng/uL of the standard. If you use a standard mix whose compound concentrations vary, then indicate their 'relative' fractional concentration in the Standards sheet of this template.</t>
  </si>
  <si>
    <t>Identifier 2 Value</t>
  </si>
  <si>
    <t>Explanation</t>
  </si>
  <si>
    <r>
      <t xml:space="preserve">This is an </t>
    </r>
    <r>
      <rPr>
        <b/>
        <sz val="11"/>
        <color theme="1"/>
        <rFont val="Times"/>
        <family val="1"/>
      </rPr>
      <t>optional</t>
    </r>
    <r>
      <rPr>
        <sz val="11"/>
        <color theme="1"/>
        <rFont val="Times"/>
        <family val="1"/>
      </rPr>
      <t xml:space="preserve"> helper template for creating an Isodat sequence.</t>
    </r>
  </si>
  <si>
    <r>
      <t xml:space="preserve">Use this to indicate initial injections that are to be </t>
    </r>
    <r>
      <rPr>
        <b/>
        <sz val="11"/>
        <color theme="1"/>
        <rFont val="Times"/>
        <family val="1"/>
      </rPr>
      <t>discarded</t>
    </r>
    <r>
      <rPr>
        <sz val="11"/>
        <color theme="1"/>
        <rFont val="Times"/>
        <family val="1"/>
      </rPr>
      <t>.</t>
    </r>
  </si>
  <si>
    <r>
      <t xml:space="preserve">Use this to indicate a standard to be used for </t>
    </r>
    <r>
      <rPr>
        <b/>
        <sz val="11"/>
        <color theme="1"/>
        <rFont val="Times"/>
        <family val="1"/>
      </rPr>
      <t>scale normalization</t>
    </r>
    <r>
      <rPr>
        <sz val="11"/>
        <color theme="1"/>
        <rFont val="Times"/>
        <family val="1"/>
      </rPr>
      <t>, i.e., conversion from ref. gas isotope delta to international scale isotope delta.</t>
    </r>
  </si>
  <si>
    <r>
      <t xml:space="preserve">Identifier 2 must be 'sample' for unknown samples </t>
    </r>
    <r>
      <rPr>
        <b/>
        <sz val="11"/>
        <color theme="1"/>
        <rFont val="Times"/>
        <family val="1"/>
      </rPr>
      <t>or</t>
    </r>
    <r>
      <rPr>
        <sz val="11"/>
        <color theme="1"/>
        <rFont val="Times"/>
        <family val="1"/>
      </rPr>
      <t xml:space="preserve"> identify the purpose of a standard (</t>
    </r>
    <r>
      <rPr>
        <b/>
        <sz val="11"/>
        <color theme="1"/>
        <rFont val="Times"/>
        <family val="1"/>
      </rPr>
      <t>see table on right</t>
    </r>
    <r>
      <rPr>
        <sz val="11"/>
        <color theme="1"/>
        <rFont val="Times"/>
        <family val="1"/>
      </rPr>
      <t>)</t>
    </r>
  </si>
  <si>
    <t>drift</t>
  </si>
  <si>
    <r>
      <t xml:space="preserve">Use this to indicate a standard to be used to assess instrument </t>
    </r>
    <r>
      <rPr>
        <b/>
        <sz val="11"/>
        <color theme="1"/>
        <rFont val="Times"/>
        <family val="1"/>
      </rPr>
      <t>drift</t>
    </r>
    <r>
      <rPr>
        <sz val="11"/>
        <color theme="1"/>
        <rFont val="Times"/>
        <family val="1"/>
      </rPr>
      <t>. Drift-correction is optional, but having a regularly injected drift standard is highly recommended.</t>
    </r>
  </si>
  <si>
    <r>
      <t xml:space="preserve">Use this to indicate a standard to be used to assess the peak </t>
    </r>
    <r>
      <rPr>
        <b/>
        <sz val="11"/>
        <color theme="1"/>
        <rFont val="Times"/>
        <family val="1"/>
      </rPr>
      <t>size</t>
    </r>
    <r>
      <rPr>
        <sz val="11"/>
        <color theme="1"/>
        <rFont val="Times"/>
        <family val="1"/>
      </rPr>
      <t xml:space="preserve"> to isotope value relationship. Size-correction is optional, but having a size-correction 'calibration curve' that spans the peak sizes of unknowns is highly recommended.</t>
    </r>
  </si>
  <si>
    <r>
      <t xml:space="preserve">Use this to indicate unknown </t>
    </r>
    <r>
      <rPr>
        <b/>
        <sz val="11"/>
        <color theme="1"/>
        <rFont val="Times"/>
        <family val="1"/>
      </rPr>
      <t>samples</t>
    </r>
    <r>
      <rPr>
        <sz val="11"/>
        <color theme="1"/>
        <rFont val="Times"/>
        <family val="1"/>
      </rPr>
      <t>.</t>
    </r>
  </si>
  <si>
    <r>
      <t>Use this to indicate a standard to be used for quality</t>
    </r>
    <r>
      <rPr>
        <b/>
        <sz val="11"/>
        <color theme="1"/>
        <rFont val="Times"/>
        <family val="1"/>
      </rPr>
      <t xml:space="preserve"> control</t>
    </r>
    <r>
      <rPr>
        <sz val="11"/>
        <color theme="1"/>
        <rFont val="Times"/>
        <family val="1"/>
      </rPr>
      <t>. These form the basis of the 'accuracy' portion of error estimation in the form of a root-mean-square error.</t>
    </r>
  </si>
  <si>
    <t>All standards used should be present here.</t>
  </si>
  <si>
    <t>See table on right for column header explanations.</t>
  </si>
  <si>
    <t>Header</t>
  </si>
  <si>
    <t>Identify the class of the compound</t>
  </si>
  <si>
    <t>Identify the name of the compound</t>
  </si>
  <si>
    <t>Standard deviation of the known value.</t>
  </si>
  <si>
    <t>Number of observations of the known value.</t>
  </si>
  <si>
    <r>
      <t>Must</t>
    </r>
    <r>
      <rPr>
        <sz val="11"/>
        <color theme="1"/>
        <rFont val="Times"/>
        <family val="1"/>
      </rPr>
      <t xml:space="preserve"> match 'Identifier 1' in the IRMS export file for the standard.</t>
    </r>
  </si>
  <si>
    <t>(Optional) Unique sample identifier.</t>
  </si>
  <si>
    <t>(Optional) Peak whose concentration is targeted by the following column.</t>
  </si>
  <si>
    <t>(Optional) Volume (uL) the sample was dissolved in for analysis.</t>
  </si>
  <si>
    <t>(Optional) Total mass (ng) of the target peak in the extract.</t>
  </si>
  <si>
    <t>(Optional) Concentration in ng/uL</t>
  </si>
  <si>
    <t>Peak height of mass 2 (mV)</t>
  </si>
  <si>
    <t>Description of the column's purpose.</t>
  </si>
  <si>
    <t>Determined dD of the methanol used for derivatization.</t>
  </si>
  <si>
    <t>Sheet</t>
  </si>
  <si>
    <t>Description</t>
  </si>
  <si>
    <t>Instructions</t>
  </si>
  <si>
    <t>Sequence Table</t>
  </si>
  <si>
    <t>Samples</t>
  </si>
  <si>
    <t>Standards</t>
  </si>
  <si>
    <t>Headers</t>
  </si>
  <si>
    <t>(Optional) A template to help make an Isodat sequence template.</t>
  </si>
  <si>
    <t>A sheet containing sample metadata.</t>
  </si>
  <si>
    <t>Only the first two tabs are used by the processing app.</t>
  </si>
  <si>
    <t>A sheet containing standard metadata.</t>
  </si>
  <si>
    <t>All standards must have their known isotopic compositions listed here.</t>
  </si>
  <si>
    <t>A sheet identifying the column headers of the IRMS export file.</t>
  </si>
  <si>
    <t>If you are using Isodat 3.0, then you only have to ensure that your Export file has at least these selected. If you are using other software, you'll need to indicate the header that matches the description provided.</t>
  </si>
  <si>
    <t>A sheet containing the relevant parameters for correcting derivatized compounds.</t>
  </si>
  <si>
    <t>initial_value</t>
  </si>
  <si>
    <t>acceptable_peak_units</t>
  </si>
  <si>
    <t>largest_acceptable_peak</t>
  </si>
  <si>
    <t>smallest_acceptable_peak</t>
  </si>
  <si>
    <t>Remove these from results.</t>
  </si>
  <si>
    <t>Remove observed size effect.</t>
  </si>
  <si>
    <t>Remove size effect with 'Normal' size effect function.</t>
  </si>
  <si>
    <t>C20 FAME</t>
  </si>
  <si>
    <t>C31 Alkane</t>
  </si>
  <si>
    <t>Choose first correction to perform.</t>
  </si>
  <si>
    <t>Choose second correction to perform.</t>
  </si>
  <si>
    <t>Choose third correction to perform.</t>
  </si>
  <si>
    <t>Choose the type of drift correction to perform.</t>
  </si>
  <si>
    <t>Choose the compound to use for drift correction.</t>
  </si>
  <si>
    <t>Choose the unit to determine the size effect with.</t>
  </si>
  <si>
    <t>Define the value to split the size effect curve with, thus performing separate linear regressions for peaks below this value ('Small') and peaks above this value ('Normal'). Leave blank to use a single regression.</t>
  </si>
  <si>
    <t>Choose how to handle peaks that are below the lowest peak in the size effect curve.</t>
  </si>
  <si>
    <t>Choose how to handle peaks that are below the size_cutoff variable but still within the size effect curve.</t>
  </si>
  <si>
    <t>Choose how to handle peaks that are above the size_cutoff variable but still within the size effect curve.</t>
  </si>
  <si>
    <t>Choose how to handle peaks that are above the highest peak in the size effect curve.</t>
  </si>
  <si>
    <t>Choose the unit to determine absolute peak size limits.</t>
  </si>
  <si>
    <r>
      <t xml:space="preserve">Define a value to remove </t>
    </r>
    <r>
      <rPr>
        <b/>
        <sz val="11"/>
        <color theme="1"/>
        <rFont val="Calibri"/>
        <family val="2"/>
        <scheme val="minor"/>
      </rPr>
      <t>any</t>
    </r>
    <r>
      <rPr>
        <sz val="11"/>
        <color theme="1"/>
        <rFont val="Calibri"/>
        <family val="2"/>
        <scheme val="minor"/>
      </rPr>
      <t xml:space="preserve"> peak larger than this. Leave blank to disable.</t>
    </r>
  </si>
  <si>
    <r>
      <t xml:space="preserve">Define a value to remove </t>
    </r>
    <r>
      <rPr>
        <b/>
        <sz val="11"/>
        <color theme="1"/>
        <rFont val="Calibri"/>
        <family val="2"/>
        <scheme val="minor"/>
      </rPr>
      <t>any</t>
    </r>
    <r>
      <rPr>
        <sz val="11"/>
        <color theme="1"/>
        <rFont val="Calibri"/>
        <family val="2"/>
        <scheme val="minor"/>
      </rPr>
      <t xml:space="preserve"> peak smaller than this. Leave blank to disable.</t>
    </r>
  </si>
  <si>
    <t>Choose how to perform isotope scale normalization.</t>
  </si>
  <si>
    <t>Type the name (matching your IRMS export name) of the compounds to use for scale normalization.</t>
  </si>
  <si>
    <t>Variable name using the processing app. Do not change!</t>
  </si>
  <si>
    <t>Variable value used to define the initial value of the processing app. If entered incorrectly, the initial value will simply be blank. Look at the source code or the running app to see what the other options are for each value.</t>
  </si>
  <si>
    <r>
      <t xml:space="preserve">Description of the variable. </t>
    </r>
    <r>
      <rPr>
        <b/>
        <sz val="11"/>
        <color theme="1"/>
        <rFont val="Times"/>
        <family val="1"/>
      </rPr>
      <t>Note:</t>
    </r>
    <r>
      <rPr>
        <sz val="11"/>
        <color theme="1"/>
        <rFont val="Times"/>
        <family val="1"/>
      </rPr>
      <t xml:space="preserve"> For 'normalization_comps', you may list more than two compounds by inserting additional rows of the variable 'normalization_comps' and filling in with appropriate compound names.</t>
    </r>
  </si>
  <si>
    <t>Initials</t>
  </si>
  <si>
    <t>A sheet containing the initial values for the processing app.</t>
  </si>
  <si>
    <t>This can be changed, but the user needs to correctly insert (including all syntax!) the alternative value. Luckily, if the user fails, then the option will simply be left blank and can be manually selected.</t>
  </si>
  <si>
    <r>
      <rPr>
        <b/>
        <sz val="11"/>
        <color theme="1"/>
        <rFont val="Times"/>
        <family val="1"/>
      </rPr>
      <t>Important</t>
    </r>
    <r>
      <rPr>
        <sz val="11"/>
        <color theme="1"/>
        <rFont val="Times"/>
        <family val="1"/>
      </rPr>
      <t>! Regardless of if you use this sheet, the 'Identifier 1', 'Identifier 2', and 'Preparation' columns are used by the processing app, and so must be filled out the same as on the IRMS export file. The easiest way to do this is to have your sequence file already contain this information...</t>
    </r>
  </si>
  <si>
    <t>drift_option</t>
  </si>
  <si>
    <t>Derivatization</t>
  </si>
  <si>
    <t>All compounds that were derivatized must be listed here. The default hydrogen counts are based on methylation (i.e., replacing hydroxyl hydrogens with methyl groups), but appropriate counts for any method of derivatization (e.g., acetylation, silylation) can be entered.</t>
  </si>
  <si>
    <t>Number of hydrogen atoms added during derivatization</t>
  </si>
  <si>
    <t>Number of carbon-bound (i.e., "non-exchangable") hydrogen atoms</t>
  </si>
  <si>
    <t>bound_hydrogen_count</t>
  </si>
  <si>
    <t>(Optional) Sample type identifier (e.g., n-alkanes, FAMEs, etc)</t>
  </si>
  <si>
    <t>(Optional) Identifies the sample; must match the same column in the IRMS export for the metadata to be useful.</t>
  </si>
  <si>
    <t>(Optional) Concentration (ng / uL) of the target peak. In natural samples, other peaks will vary.</t>
  </si>
  <si>
    <t>derivatization</t>
  </si>
  <si>
    <r>
      <t xml:space="preserve">Use this to indicate a standard whose bound hydrogen composition is known and is used to estimate </t>
    </r>
    <r>
      <rPr>
        <b/>
        <sz val="11"/>
        <color theme="1"/>
        <rFont val="Times"/>
        <family val="1"/>
      </rPr>
      <t>derivative</t>
    </r>
    <r>
      <rPr>
        <sz val="11"/>
        <color theme="1"/>
        <rFont val="Times"/>
        <family val="1"/>
      </rPr>
      <t xml:space="preserve"> </t>
    </r>
    <r>
      <rPr>
        <b/>
        <sz val="11"/>
        <color theme="1"/>
        <rFont val="Times"/>
        <family val="1"/>
      </rPr>
      <t>hydrogen</t>
    </r>
    <r>
      <rPr>
        <sz val="11"/>
        <color theme="1"/>
        <rFont val="Times"/>
        <family val="1"/>
      </rPr>
      <t xml:space="preserve"> (e.g., the hydrogen in a methyl group on a fatty acid methyl ester)</t>
    </r>
  </si>
  <si>
    <t>PA2</t>
  </si>
  <si>
    <t>BPCA</t>
  </si>
  <si>
    <t>PAME</t>
  </si>
  <si>
    <t>The relative concentration of the compound to the stated concentration in the IRMS export file. By default, the stated concentration is the 'Preparation' column of the IRMS output file.</t>
  </si>
  <si>
    <r>
      <rPr>
        <b/>
        <sz val="11"/>
        <color theme="1"/>
        <rFont val="Times"/>
        <family val="1"/>
      </rPr>
      <t>(Optional)</t>
    </r>
    <r>
      <rPr>
        <sz val="11"/>
        <color theme="1"/>
        <rFont val="Times"/>
        <family val="1"/>
      </rPr>
      <t xml:space="preserve"> Only the first column is used when importing the metadata - the names here should match the Identifier 1 values for samples. The rest of the columns (B through G) are completely optional, including their names! These can be freely changed to whatever values are desired. </t>
    </r>
    <r>
      <rPr>
        <b/>
        <sz val="11"/>
        <color theme="1"/>
        <rFont val="Times"/>
        <family val="1"/>
      </rPr>
      <t>However</t>
    </r>
    <r>
      <rPr>
        <sz val="11"/>
        <color theme="1"/>
        <rFont val="Times"/>
        <family val="1"/>
      </rPr>
      <t>, only the first seven columns are imported. If you need additional metadata columns, these can be added but the 'range' of the sample_info object in the 'ingest_function' of the Shiny App must be changed, too.</t>
    </r>
  </si>
  <si>
    <t>(Optional) Raw isotope ratio</t>
  </si>
  <si>
    <t>(Optional) Peak number in sample; if there are duplicate component rows, only the row with the highest peak number is used. This is the only filter for multiple compound observations per injection; if this is left blank or your software exports peak numbers differently, you will have problems!</t>
  </si>
  <si>
    <t>(Quasi-optional) Peak retention time; only used if the Component column is empty and, if so, queries the Retention Times sheet to assign compound names.</t>
  </si>
  <si>
    <t>(Quasi-optional) Compound name and class (separated by a space); default method of compound identificaiton. If empty, then compound names are assigned by retention time and the Retention Times sheet.</t>
  </si>
  <si>
    <t>window</t>
  </si>
  <si>
    <t>Retention Times</t>
  </si>
  <si>
    <t>(Optional) A peak retention time look-up table to assign compound names.</t>
  </si>
  <si>
    <r>
      <t xml:space="preserve">Important! </t>
    </r>
    <r>
      <rPr>
        <sz val="11"/>
        <color theme="1"/>
        <rFont val="Times"/>
        <family val="1"/>
      </rPr>
      <t>Compound names are assigned in one of two ways: using the 'Component' column of the raw IRMS export or by matching a peak's retention time to the matching time in this sheet. If both are present, then the 'Component' assignment is preferred.</t>
    </r>
  </si>
  <si>
    <t>C24 FAME</t>
  </si>
  <si>
    <t>C30 FAME</t>
  </si>
  <si>
    <t>C17 Alkane</t>
  </si>
  <si>
    <t>C19 Alkane</t>
  </si>
  <si>
    <t>C21 Alkane</t>
  </si>
  <si>
    <t>C23 Alkane</t>
  </si>
  <si>
    <t>C25 Alkane</t>
  </si>
  <si>
    <t>C22 FAME</t>
  </si>
  <si>
    <t>C22:1 FAME</t>
  </si>
  <si>
    <t>C26 FAME</t>
  </si>
  <si>
    <t>C28 FAME</t>
  </si>
  <si>
    <t>C32 FAME</t>
  </si>
  <si>
    <t>C34 FAME</t>
  </si>
  <si>
    <t>C36 FAME</t>
  </si>
  <si>
    <t>Compound name and class separated by a space.</t>
  </si>
  <si>
    <t>Retention time in seconds.</t>
  </si>
  <si>
    <t>Retention time window to assign peak in seconds.</t>
  </si>
  <si>
    <t>Ref 1</t>
  </si>
  <si>
    <t>Ref 2</t>
  </si>
  <si>
    <t>Ref 3</t>
  </si>
  <si>
    <t>compound_option</t>
  </si>
  <si>
    <t>Assigned by IRMS export in Component/comp column.</t>
  </si>
  <si>
    <t>Choose which method to assign peak names.</t>
  </si>
  <si>
    <t>comp_class</t>
  </si>
  <si>
    <t>derivatization_option</t>
  </si>
  <si>
    <t>Sample Type</t>
  </si>
  <si>
    <t>Sample Isodat Method</t>
  </si>
  <si>
    <t>n-Alkanes</t>
  </si>
  <si>
    <t>FAMEs</t>
  </si>
  <si>
    <t>H2 60m 6C_ramp FAME_Samples.met</t>
  </si>
  <si>
    <t>Choose Sample Type Here:</t>
  </si>
  <si>
    <t>GC Sleep.tr2.meth</t>
  </si>
  <si>
    <t>GC Sleep.rsh.meth</t>
  </si>
  <si>
    <t>GC Sleep.met</t>
  </si>
  <si>
    <t>C35</t>
  </si>
  <si>
    <t>normalization_mix</t>
  </si>
  <si>
    <t>Type the name (matching your IRMS export Identifier 1 name) of the standard mix to use for scale normalization.</t>
  </si>
  <si>
    <t>ACAL</t>
  </si>
  <si>
    <t>LCA</t>
  </si>
  <si>
    <t>5 uL - Pre and Post Washes.rsh.meth</t>
  </si>
  <si>
    <t>Samples 60m 1.4ml_flow PTV 150C_Start_6C_ramp Evap.tr2.meth</t>
  </si>
  <si>
    <t>Standards 60m 1.4ml_flow PTV 150C_Start_6C_ramp Evap.tr2.meth</t>
  </si>
  <si>
    <t>size_model_type</t>
  </si>
  <si>
    <t>Choose how to model the peak size effect.</t>
  </si>
  <si>
    <t>C33</t>
  </si>
  <si>
    <t>alkanes</t>
  </si>
  <si>
    <t>CO2 60m 6C_ramp 1.4 mL Flow Alkane_Samples.met</t>
  </si>
  <si>
    <t>CO2 60m 6C_ramp 1.4 mL Flow Standards.met</t>
  </si>
  <si>
    <t>d13C_known</t>
  </si>
  <si>
    <t>d13C_known_sd</t>
  </si>
  <si>
    <t>d13C_known_n</t>
  </si>
  <si>
    <t>Known carbon isotope ratio. For derivatization standards, the compound's bound carbon isotope ratio should be used.</t>
  </si>
  <si>
    <t>d.13C.12C</t>
  </si>
  <si>
    <t>d13C_raw</t>
  </si>
  <si>
    <t>Ampl..44</t>
  </si>
  <si>
    <t>rR.45CO2.44CO2</t>
  </si>
  <si>
    <t>bound_carbon_count</t>
  </si>
  <si>
    <t>derivative_carbon_count</t>
  </si>
  <si>
    <t>derivative_d13C</t>
  </si>
  <si>
    <t>derivative_d13C_uncertainty</t>
  </si>
  <si>
    <t>Choose where to source the δ13C of the derivative carbon.</t>
  </si>
  <si>
    <t>Uncertainty of the methanol dD.</t>
  </si>
  <si>
    <t>Template-defined derivative \u03B4\u00b9\u00b3C.</t>
  </si>
  <si>
    <t>size_toosmall_peak_option</t>
  </si>
  <si>
    <t>size_small_peak_option</t>
  </si>
  <si>
    <t>size_normal_peak_option</t>
  </si>
  <si>
    <t>size_large_peak_option</t>
  </si>
  <si>
    <t>Linear regression across all normalization standards (use this if you drift-correct)</t>
  </si>
  <si>
    <t>ACAL2</t>
  </si>
  <si>
    <t>C31 + C33</t>
  </si>
  <si>
    <t>VB-12</t>
  </si>
  <si>
    <t>VC-06</t>
  </si>
  <si>
    <t>Area.All</t>
  </si>
  <si>
    <t>VD-01</t>
  </si>
  <si>
    <t>VD-02</t>
  </si>
  <si>
    <t>VD-03</t>
  </si>
  <si>
    <t>VD-04</t>
  </si>
  <si>
    <t>VD-06</t>
  </si>
  <si>
    <t>VD-07</t>
  </si>
  <si>
    <t>VD-08</t>
  </si>
  <si>
    <t>VD-09</t>
  </si>
  <si>
    <t>VD-10</t>
  </si>
  <si>
    <t>VD-11</t>
  </si>
  <si>
    <t>No size effect correction.</t>
  </si>
  <si>
    <t>Log-Transformed linear model</t>
  </si>
  <si>
    <t>option_1</t>
  </si>
  <si>
    <t>option_2</t>
  </si>
  <si>
    <t>option_3</t>
  </si>
  <si>
    <t>Assigned by retention time matching with Retention Times sheet.</t>
  </si>
  <si>
    <t>Linear interpolation between adjacent drift samples (use this when drift appears non-linear)</t>
  </si>
  <si>
    <t>Linear regression across all drift samples (use this when drift appears linear)</t>
  </si>
  <si>
    <t>Peak Area (Vs)</t>
  </si>
  <si>
    <t>Linear model</t>
  </si>
  <si>
    <t>Log-transformed, composition-scaled linear model</t>
  </si>
  <si>
    <t>Use 'Small' size effect function.</t>
  </si>
  <si>
    <t>Linear interpolation between adjacent normalization standards (use this if drift-correction is untenable)</t>
  </si>
  <si>
    <t>Derivatization standard in sequence \u03B4\u00B9\u00B3C.</t>
  </si>
  <si>
    <t>Do not correct for derivative carbon.</t>
  </si>
  <si>
    <t>Decide to indclude (or exclude) size standards when calculating control performance.</t>
  </si>
  <si>
    <t>Include</t>
  </si>
  <si>
    <t>size_for_control</t>
  </si>
  <si>
    <t>Exclude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</si>
</sst>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8"/>
      <name val="Calibri"/>
      <family val="2"/>
      <scheme val="minor"/>
    </font>
    <font>
      <b/>
      <sz val="11"/>
      <color theme="1"/>
      <name val="Calibri"/>
      <family val="2"/>
      <scheme val="minor"/>
    </font>
    <font>
      <sz val="11"/>
      <color theme="1"/>
      <name val="Times"/>
      <family val="1"/>
    </font>
    <font>
      <b/>
      <sz val="11"/>
      <color theme="1"/>
      <name val="Times"/>
      <family val="1"/>
    </font>
    <font>
      <b/>
      <sz val="11"/>
      <color theme="1"/>
      <name val="Times"/>
      <family val="1"/>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rgb="FFFFFF00"/>
        <bgColor indexed="64"/>
      </patternFill>
    </fill>
  </fills>
  <borders count="21">
    <border>
      <left/>
      <right/>
      <top/>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indexed="64"/>
      </left>
      <right style="thin">
        <color indexed="64"/>
      </right>
      <top style="thin">
        <color indexed="64"/>
      </top>
      <bottom style="thin">
        <color indexed="64"/>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top style="thin">
        <color theme="2" tint="-0.24994659260841701"/>
      </top>
      <bottom style="thin">
        <color theme="2" tint="-0.24994659260841701"/>
      </bottom>
      <diagonal/>
    </border>
    <border>
      <left/>
      <right style="thin">
        <color theme="2" tint="-0.24994659260841701"/>
      </right>
      <top style="thin">
        <color theme="2" tint="-0.24994659260841701"/>
      </top>
      <bottom style="thin">
        <color theme="2" tint="-0.24994659260841701"/>
      </bottom>
      <diagonal/>
    </border>
    <border>
      <left/>
      <right/>
      <top style="thin">
        <color theme="2" tint="-0.24994659260841701"/>
      </top>
      <bottom style="thin">
        <color theme="2" tint="-0.2499465926084170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2" tint="-0.24994659260841701"/>
      </left>
      <right style="thin">
        <color theme="2" tint="-0.24994659260841701"/>
      </right>
      <top style="thin">
        <color indexed="64"/>
      </top>
      <bottom/>
      <diagonal/>
    </border>
    <border>
      <left style="thin">
        <color theme="2" tint="-0.24994659260841701"/>
      </left>
      <right style="thin">
        <color theme="2" tint="-0.24994659260841701"/>
      </right>
      <top/>
      <bottom/>
      <diagonal/>
    </border>
    <border>
      <left style="thin">
        <color theme="2" tint="-0.24994659260841701"/>
      </left>
      <right style="thin">
        <color theme="2" tint="-0.24994659260841701"/>
      </right>
      <top/>
      <bottom style="thin">
        <color theme="2" tint="-0.2499465926084170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3" fillId="2" borderId="1" xfId="0" applyFont="1" applyFill="1" applyBorder="1" applyAlignment="1">
      <alignment horizontal="center" vertical="center" wrapText="1"/>
    </xf>
    <xf numFmtId="0" fontId="3" fillId="0" borderId="1" xfId="0" applyFont="1" applyBorder="1" applyAlignment="1">
      <alignment vertical="center"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vertical="center"/>
    </xf>
    <xf numFmtId="0" fontId="3" fillId="4" borderId="2" xfId="0" applyFont="1" applyFill="1" applyBorder="1" applyAlignment="1">
      <alignment horizontal="center" vertical="center" wrapText="1"/>
    </xf>
    <xf numFmtId="0" fontId="3" fillId="0" borderId="0" xfId="0" applyFont="1" applyAlignment="1">
      <alignment horizontal="left"/>
    </xf>
    <xf numFmtId="0" fontId="3" fillId="0" borderId="0" xfId="0" applyFont="1" applyAlignment="1">
      <alignment horizontal="center"/>
    </xf>
    <xf numFmtId="0" fontId="3" fillId="0" borderId="0" xfId="0" applyFont="1"/>
    <xf numFmtId="0" fontId="3" fillId="4" borderId="2" xfId="0" applyFont="1" applyFill="1" applyBorder="1"/>
    <xf numFmtId="0" fontId="4" fillId="4" borderId="2" xfId="0" applyFont="1" applyFill="1" applyBorder="1"/>
    <xf numFmtId="0" fontId="4" fillId="4" borderId="2" xfId="0" applyFont="1" applyFill="1" applyBorder="1" applyAlignment="1">
      <alignment horizontal="left"/>
    </xf>
    <xf numFmtId="0" fontId="3" fillId="4" borderId="2" xfId="0" applyFont="1" applyFill="1" applyBorder="1" applyAlignment="1">
      <alignment vertical="center"/>
    </xf>
    <xf numFmtId="0" fontId="3" fillId="4" borderId="2" xfId="0" applyFont="1" applyFill="1" applyBorder="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center" vertical="center"/>
    </xf>
    <xf numFmtId="164" fontId="3" fillId="0" borderId="0" xfId="0" applyNumberFormat="1" applyFont="1" applyAlignment="1">
      <alignment horizontal="center"/>
    </xf>
    <xf numFmtId="0" fontId="3" fillId="4" borderId="2" xfId="0" applyFont="1" applyFill="1" applyBorder="1"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2" fillId="0" borderId="0" xfId="0" applyFont="1" applyAlignment="1">
      <alignment vertical="center" wrapText="1"/>
    </xf>
    <xf numFmtId="0" fontId="4" fillId="4" borderId="2" xfId="0" applyFont="1" applyFill="1" applyBorder="1" applyAlignment="1">
      <alignment vertical="center" wrapText="1"/>
    </xf>
    <xf numFmtId="0" fontId="4" fillId="4" borderId="2" xfId="0" applyFont="1" applyFill="1" applyBorder="1" applyAlignment="1">
      <alignment horizontal="center" vertical="center" wrapText="1"/>
    </xf>
    <xf numFmtId="0" fontId="3" fillId="0" borderId="18" xfId="0" applyFont="1" applyBorder="1" applyAlignment="1">
      <alignment vertical="center"/>
    </xf>
    <xf numFmtId="0" fontId="3" fillId="0" borderId="3" xfId="0" applyFont="1" applyBorder="1" applyAlignment="1">
      <alignment horizontal="center" vertical="center"/>
    </xf>
    <xf numFmtId="0" fontId="3" fillId="0" borderId="20" xfId="0" applyFont="1" applyBorder="1" applyAlignment="1">
      <alignment horizontal="center" vertical="center"/>
    </xf>
    <xf numFmtId="0" fontId="5" fillId="0" borderId="19" xfId="0" applyFont="1" applyBorder="1" applyAlignment="1">
      <alignment horizontal="center" vertical="center"/>
    </xf>
    <xf numFmtId="1" fontId="3" fillId="3" borderId="1" xfId="0" applyNumberFormat="1" applyFont="1" applyFill="1" applyBorder="1" applyAlignment="1">
      <alignment horizontal="center" vertical="center"/>
    </xf>
    <xf numFmtId="164" fontId="0" fillId="0" borderId="0" xfId="0" applyNumberFormat="1" applyAlignment="1">
      <alignment horizontal="center"/>
    </xf>
    <xf numFmtId="164" fontId="3" fillId="0" borderId="0" xfId="0" applyNumberFormat="1" applyFont="1" applyAlignment="1">
      <alignment horizontal="center" vertical="center"/>
    </xf>
    <xf numFmtId="164" fontId="0" fillId="0" borderId="0" xfId="0" applyNumberFormat="1" applyAlignment="1">
      <alignment horizontal="center" vertical="center"/>
    </xf>
    <xf numFmtId="0" fontId="0" fillId="0" borderId="0" xfId="0" applyAlignment="1">
      <alignment horizontal="center"/>
    </xf>
    <xf numFmtId="1" fontId="3" fillId="0" borderId="0" xfId="0" applyNumberFormat="1" applyFont="1" applyAlignment="1">
      <alignment horizontal="center" vertical="center"/>
    </xf>
    <xf numFmtId="2" fontId="0" fillId="0" borderId="0" xfId="0" applyNumberFormat="1" applyAlignment="1">
      <alignment horizontal="center"/>
    </xf>
    <xf numFmtId="0" fontId="2" fillId="0" borderId="0" xfId="0" applyFont="1" applyAlignment="1">
      <alignment vertical="center"/>
    </xf>
    <xf numFmtId="0" fontId="0" fillId="0" borderId="0" xfId="0" applyAlignment="1">
      <alignment horizontal="left" vertical="center"/>
    </xf>
    <xf numFmtId="0" fontId="0" fillId="0" borderId="0" xfId="0" applyAlignment="1">
      <alignment vertical="center"/>
    </xf>
    <xf numFmtId="0" fontId="3" fillId="4" borderId="10"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5" xfId="0" applyFont="1" applyFill="1" applyBorder="1" applyAlignment="1">
      <alignment horizontal="center" vertical="center" wrapText="1"/>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4" borderId="7"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17"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0"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5" xfId="0" applyFont="1" applyFill="1" applyBorder="1" applyAlignment="1">
      <alignment horizontal="center" vertical="center"/>
    </xf>
    <xf numFmtId="0" fontId="3" fillId="4"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8" sqref="B8"/>
    </sheetView>
  </sheetViews>
  <sheetFormatPr defaultColWidth="8.88671875" defaultRowHeight="13.8" x14ac:dyDescent="0.25"/>
  <cols>
    <col min="1" max="1" width="17.5546875" style="14" bestFit="1" customWidth="1"/>
    <col min="2" max="2" width="50.6640625" style="14" customWidth="1"/>
    <col min="3" max="3" width="105.109375" style="14" customWidth="1"/>
    <col min="4" max="16384" width="8.88671875" style="14"/>
  </cols>
  <sheetData>
    <row r="1" spans="1:3" x14ac:dyDescent="0.25">
      <c r="A1" s="16" t="s">
        <v>130</v>
      </c>
      <c r="B1" s="16" t="s">
        <v>131</v>
      </c>
      <c r="C1" s="16" t="s">
        <v>132</v>
      </c>
    </row>
    <row r="2" spans="1:3" ht="49.95" customHeight="1" x14ac:dyDescent="0.25">
      <c r="A2" s="24" t="s">
        <v>133</v>
      </c>
      <c r="B2" s="11" t="s">
        <v>137</v>
      </c>
      <c r="C2" s="11" t="s">
        <v>176</v>
      </c>
    </row>
    <row r="3" spans="1:3" ht="49.95" customHeight="1" x14ac:dyDescent="0.25">
      <c r="A3" s="24" t="s">
        <v>134</v>
      </c>
      <c r="B3" s="24" t="s">
        <v>138</v>
      </c>
      <c r="C3" s="24" t="s">
        <v>139</v>
      </c>
    </row>
    <row r="4" spans="1:3" ht="49.95" customHeight="1" x14ac:dyDescent="0.25">
      <c r="A4" s="24" t="s">
        <v>135</v>
      </c>
      <c r="B4" s="24" t="s">
        <v>140</v>
      </c>
      <c r="C4" s="24" t="s">
        <v>141</v>
      </c>
    </row>
    <row r="5" spans="1:3" ht="49.95" customHeight="1" x14ac:dyDescent="0.25">
      <c r="A5" s="24" t="s">
        <v>136</v>
      </c>
      <c r="B5" s="11" t="s">
        <v>142</v>
      </c>
      <c r="C5" s="11" t="s">
        <v>143</v>
      </c>
    </row>
    <row r="6" spans="1:3" ht="49.95" customHeight="1" x14ac:dyDescent="0.25">
      <c r="A6" s="24" t="s">
        <v>198</v>
      </c>
      <c r="B6" s="11" t="s">
        <v>199</v>
      </c>
      <c r="C6" s="31" t="s">
        <v>200</v>
      </c>
    </row>
    <row r="7" spans="1:3" ht="49.95" customHeight="1" x14ac:dyDescent="0.25">
      <c r="A7" s="24" t="s">
        <v>178</v>
      </c>
      <c r="B7" s="11" t="s">
        <v>144</v>
      </c>
      <c r="C7" s="11" t="s">
        <v>179</v>
      </c>
    </row>
    <row r="8" spans="1:3" ht="49.95" customHeight="1" x14ac:dyDescent="0.25">
      <c r="A8" s="24" t="s">
        <v>173</v>
      </c>
      <c r="B8" s="11" t="s">
        <v>174</v>
      </c>
      <c r="C8" s="11" t="s">
        <v>175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
  <sheetViews>
    <sheetView topLeftCell="K1" zoomScale="70" zoomScaleNormal="70" workbookViewId="0">
      <selection activeCell="T10" sqref="T10"/>
    </sheetView>
  </sheetViews>
  <sheetFormatPr defaultColWidth="9" defaultRowHeight="13.8" x14ac:dyDescent="0.3"/>
  <cols>
    <col min="1" max="1" width="5.44140625" style="3" bestFit="1" customWidth="1"/>
    <col min="2" max="2" width="13" style="6" bestFit="1" customWidth="1"/>
    <col min="3" max="3" width="19.33203125" style="6" bestFit="1" customWidth="1"/>
    <col min="4" max="5" width="11.6640625" style="6" bestFit="1" customWidth="1"/>
    <col min="6" max="6" width="13.109375" style="6" bestFit="1" customWidth="1"/>
    <col min="7" max="7" width="15.88671875" style="6" bestFit="1" customWidth="1"/>
    <col min="8" max="8" width="66.33203125" style="6" bestFit="1" customWidth="1"/>
    <col min="9" max="9" width="11.6640625" style="6" bestFit="1" customWidth="1"/>
    <col min="10" max="10" width="37.109375" style="6" bestFit="1" customWidth="1"/>
    <col min="11" max="11" width="12.109375" style="6" bestFit="1" customWidth="1"/>
    <col min="12" max="12" width="22.5546875" style="6" bestFit="1" customWidth="1"/>
    <col min="13" max="13" width="10.33203125" style="6" bestFit="1" customWidth="1"/>
    <col min="14" max="14" width="12.44140625" style="6" bestFit="1" customWidth="1"/>
    <col min="15" max="15" width="52.109375" style="6" bestFit="1" customWidth="1"/>
    <col min="16" max="16" width="9" style="5"/>
    <col min="17" max="17" width="9.33203125" style="5" bestFit="1" customWidth="1"/>
    <col min="18" max="18" width="9" style="5"/>
    <col min="19" max="19" width="16.6640625" style="5" bestFit="1" customWidth="1"/>
    <col min="20" max="20" width="90" style="5" bestFit="1" customWidth="1"/>
    <col min="21" max="21" width="52.109375" style="5" bestFit="1" customWidth="1"/>
    <col min="22" max="22" width="9.33203125" style="5" bestFit="1" customWidth="1"/>
    <col min="23" max="23" width="9" style="5"/>
    <col min="24" max="25" width="38.33203125" style="5" customWidth="1"/>
    <col min="26" max="16384" width="9" style="5"/>
  </cols>
  <sheetData>
    <row r="1" spans="1:26" s="2" customFormat="1" ht="28.95" customHeight="1" x14ac:dyDescent="0.3">
      <c r="A1" s="1" t="s">
        <v>24</v>
      </c>
      <c r="B1" s="1" t="s">
        <v>25</v>
      </c>
      <c r="C1" s="1" t="s">
        <v>26</v>
      </c>
      <c r="D1" s="1" t="s">
        <v>27</v>
      </c>
      <c r="E1" s="1" t="s">
        <v>28</v>
      </c>
      <c r="F1" s="1" t="s">
        <v>29</v>
      </c>
      <c r="G1" s="1" t="s">
        <v>30</v>
      </c>
      <c r="H1" s="1" t="s">
        <v>31</v>
      </c>
      <c r="I1" s="1" t="s">
        <v>32</v>
      </c>
      <c r="J1" s="1" t="s">
        <v>33</v>
      </c>
      <c r="K1" s="1" t="s">
        <v>34</v>
      </c>
      <c r="L1" s="1" t="s">
        <v>35</v>
      </c>
      <c r="M1" s="1" t="s">
        <v>36</v>
      </c>
      <c r="N1" s="1" t="s">
        <v>37</v>
      </c>
      <c r="O1" s="1" t="s">
        <v>38</v>
      </c>
      <c r="Q1" s="2" t="s">
        <v>96</v>
      </c>
      <c r="S1" s="2" t="s">
        <v>52</v>
      </c>
      <c r="T1" s="2" t="s">
        <v>31</v>
      </c>
      <c r="U1" s="2" t="s">
        <v>97</v>
      </c>
      <c r="V1" s="2" t="s">
        <v>96</v>
      </c>
    </row>
    <row r="2" spans="1:26" x14ac:dyDescent="0.3">
      <c r="A2" s="3">
        <v>1</v>
      </c>
      <c r="B2" s="4" t="s">
        <v>22</v>
      </c>
      <c r="C2" s="4" t="s">
        <v>23</v>
      </c>
      <c r="D2" s="4" t="s">
        <v>23</v>
      </c>
      <c r="E2" s="4" t="s">
        <v>23</v>
      </c>
      <c r="F2" s="4" t="s">
        <v>23</v>
      </c>
      <c r="G2" s="4" t="s">
        <v>22</v>
      </c>
      <c r="H2" s="4" t="str">
        <f t="shared" ref="H2" si="0">IF(ISNUMBER(SEARCH("sample",$L2)),T$2,IF(ISNUMBER(SEARCH("derivatization",$L2)),T$4,T$3))</f>
        <v>Standards 60m 1.4ml_flow PTV 150C_Start_6C_ramp Evap.tr2.meth</v>
      </c>
      <c r="I2" s="4">
        <v>19</v>
      </c>
      <c r="J2" s="4" t="s">
        <v>240</v>
      </c>
      <c r="K2" s="4" t="s">
        <v>269</v>
      </c>
      <c r="L2" s="4" t="s">
        <v>48</v>
      </c>
      <c r="M2" s="4"/>
      <c r="N2" s="4">
        <v>3.5</v>
      </c>
      <c r="O2" s="4" t="str">
        <f t="shared" ref="O2" si="1">IF(ISNUMBER(SEARCH("sample",$L2)),U$2,IF(ISNUMBER(SEARCH("derivatization",$L2)),U$4,U$3))</f>
        <v>CO2 60m 6C_ramp 1.4 mL Flow Standards.met</v>
      </c>
      <c r="Q2" s="6">
        <f t="shared" ref="Q2:Q49" si="2">INDEX(V$2:V$4,MATCH(O2,U$2:U$4,0))</f>
        <v>46.7</v>
      </c>
      <c r="S2" s="6" t="s">
        <v>51</v>
      </c>
      <c r="T2" s="5" t="s">
        <v>241</v>
      </c>
      <c r="U2" s="5" t="str">
        <f>INDEX(U7:U8,MATCH(T10,T7:T8,0))</f>
        <v>CO2 60m 6C_ramp 1.4 mL Flow Alkane_Samples.met</v>
      </c>
      <c r="V2" s="5">
        <v>61.75</v>
      </c>
    </row>
    <row r="3" spans="1:26" x14ac:dyDescent="0.3">
      <c r="A3" s="3">
        <v>2</v>
      </c>
      <c r="B3" s="4" t="s">
        <v>22</v>
      </c>
      <c r="C3" s="4" t="s">
        <v>23</v>
      </c>
      <c r="D3" s="4" t="s">
        <v>23</v>
      </c>
      <c r="E3" s="4" t="s">
        <v>23</v>
      </c>
      <c r="F3" s="4" t="s">
        <v>23</v>
      </c>
      <c r="G3" s="4" t="s">
        <v>22</v>
      </c>
      <c r="H3" s="4" t="str">
        <f t="shared" ref="H3" si="3">IF(ISNUMBER(SEARCH("sample",$L3)),T$2,IF(ISNUMBER(SEARCH("derivatization",$L3)),T$4,T$3))</f>
        <v>Standards 60m 1.4ml_flow PTV 150C_Start_6C_ramp Evap.tr2.meth</v>
      </c>
      <c r="I3" s="4">
        <v>19</v>
      </c>
      <c r="J3" s="4" t="s">
        <v>240</v>
      </c>
      <c r="K3" s="4" t="s">
        <v>269</v>
      </c>
      <c r="L3" s="4" t="s">
        <v>48</v>
      </c>
      <c r="M3" s="4"/>
      <c r="N3" s="4">
        <v>3.5</v>
      </c>
      <c r="O3" s="4" t="str">
        <f t="shared" ref="O3" si="4">IF(ISNUMBER(SEARCH("sample",$L3)),U$2,IF(ISNUMBER(SEARCH("derivatization",$L3)),U$4,U$3))</f>
        <v>CO2 60m 6C_ramp 1.4 mL Flow Standards.met</v>
      </c>
      <c r="Q3" s="6">
        <f t="shared" si="2"/>
        <v>46.7</v>
      </c>
      <c r="S3" s="6" t="s">
        <v>49</v>
      </c>
      <c r="T3" s="5" t="s">
        <v>242</v>
      </c>
      <c r="U3" s="5" t="s">
        <v>248</v>
      </c>
      <c r="V3" s="5">
        <v>46.7</v>
      </c>
    </row>
    <row r="4" spans="1:26" x14ac:dyDescent="0.3">
      <c r="A4" s="3">
        <v>3</v>
      </c>
      <c r="B4" s="4" t="s">
        <v>22</v>
      </c>
      <c r="C4" s="4" t="s">
        <v>23</v>
      </c>
      <c r="D4" s="4" t="s">
        <v>23</v>
      </c>
      <c r="E4" s="4" t="s">
        <v>23</v>
      </c>
      <c r="F4" s="4" t="s">
        <v>23</v>
      </c>
      <c r="G4" s="4" t="s">
        <v>22</v>
      </c>
      <c r="H4" s="4" t="str">
        <f t="shared" ref="H4:H33" si="5">IF(ISNUMBER(SEARCH("sample",$L4)),T$2,IF(ISNUMBER(SEARCH("derivatization",$L4)),T$4,T$3))</f>
        <v>Standards 60m 1.4ml_flow PTV 150C_Start_6C_ramp Evap.tr2.meth</v>
      </c>
      <c r="I4" s="4">
        <v>19</v>
      </c>
      <c r="J4" s="4" t="s">
        <v>240</v>
      </c>
      <c r="K4" s="4" t="s">
        <v>269</v>
      </c>
      <c r="L4" s="4" t="s">
        <v>50</v>
      </c>
      <c r="M4" s="4"/>
      <c r="N4" s="4">
        <v>3.5</v>
      </c>
      <c r="O4" s="4" t="str">
        <f t="shared" ref="O4:O33" si="6">IF(ISNUMBER(SEARCH("sample",$L4)),U$2,IF(ISNUMBER(SEARCH("derivatization",$L4)),U$4,U$3))</f>
        <v>CO2 60m 6C_ramp 1.4 mL Flow Standards.met</v>
      </c>
      <c r="Q4" s="6">
        <f t="shared" si="2"/>
        <v>46.7</v>
      </c>
      <c r="S4" s="6" t="s">
        <v>186</v>
      </c>
      <c r="T4" s="5" t="s">
        <v>242</v>
      </c>
      <c r="U4" s="5" t="s">
        <v>248</v>
      </c>
      <c r="V4" s="5">
        <v>46.7</v>
      </c>
    </row>
    <row r="5" spans="1:26" x14ac:dyDescent="0.3">
      <c r="A5" s="3">
        <v>4</v>
      </c>
      <c r="B5" s="4" t="s">
        <v>22</v>
      </c>
      <c r="C5" s="4" t="s">
        <v>23</v>
      </c>
      <c r="D5" s="4" t="s">
        <v>23</v>
      </c>
      <c r="E5" s="4" t="s">
        <v>23</v>
      </c>
      <c r="F5" s="4" t="s">
        <v>23</v>
      </c>
      <c r="G5" s="4" t="s">
        <v>22</v>
      </c>
      <c r="H5" s="4" t="str">
        <f t="shared" si="5"/>
        <v>Standards 60m 1.4ml_flow PTV 150C_Start_6C_ramp Evap.tr2.meth</v>
      </c>
      <c r="I5" s="4">
        <v>19</v>
      </c>
      <c r="J5" s="4" t="s">
        <v>240</v>
      </c>
      <c r="K5" s="4" t="s">
        <v>269</v>
      </c>
      <c r="L5" s="4" t="s">
        <v>50</v>
      </c>
      <c r="M5" s="4"/>
      <c r="N5" s="4">
        <v>3.5</v>
      </c>
      <c r="O5" s="4" t="str">
        <f t="shared" si="6"/>
        <v>CO2 60m 6C_ramp 1.4 mL Flow Standards.met</v>
      </c>
      <c r="Q5" s="6">
        <f t="shared" si="2"/>
        <v>46.7</v>
      </c>
    </row>
    <row r="6" spans="1:26" x14ac:dyDescent="0.3">
      <c r="A6" s="3">
        <v>5</v>
      </c>
      <c r="B6" s="4" t="s">
        <v>22</v>
      </c>
      <c r="C6" s="4" t="s">
        <v>23</v>
      </c>
      <c r="D6" s="4" t="s">
        <v>23</v>
      </c>
      <c r="E6" s="4" t="s">
        <v>23</v>
      </c>
      <c r="F6" s="4" t="s">
        <v>23</v>
      </c>
      <c r="G6" s="4" t="s">
        <v>22</v>
      </c>
      <c r="H6" s="4" t="str">
        <f t="shared" ref="H6:H7" si="7">IF(ISNUMBER(SEARCH("sample",$L6)),T$2,IF(ISNUMBER(SEARCH("derivatization",$L6)),T$4,T$3))</f>
        <v>Standards 60m 1.4ml_flow PTV 150C_Start_6C_ramp Evap.tr2.meth</v>
      </c>
      <c r="I6" s="4">
        <v>21</v>
      </c>
      <c r="J6" s="4" t="s">
        <v>240</v>
      </c>
      <c r="K6" s="4" t="s">
        <v>46</v>
      </c>
      <c r="L6" s="4" t="s">
        <v>40</v>
      </c>
      <c r="M6" s="4"/>
      <c r="N6" s="4">
        <v>3.5</v>
      </c>
      <c r="O6" s="4" t="str">
        <f t="shared" ref="O6:O7" si="8">IF(ISNUMBER(SEARCH("sample",$L6)),U$2,IF(ISNUMBER(SEARCH("derivatization",$L6)),U$4,U$3))</f>
        <v>CO2 60m 6C_ramp 1.4 mL Flow Standards.met</v>
      </c>
      <c r="Q6" s="6">
        <f t="shared" si="2"/>
        <v>46.7</v>
      </c>
      <c r="S6" s="5" t="s">
        <v>98</v>
      </c>
      <c r="T6" s="6" t="s">
        <v>226</v>
      </c>
      <c r="U6" s="5" t="s">
        <v>227</v>
      </c>
    </row>
    <row r="7" spans="1:26" x14ac:dyDescent="0.3">
      <c r="A7" s="3">
        <v>6</v>
      </c>
      <c r="B7" s="4" t="s">
        <v>22</v>
      </c>
      <c r="C7" s="4" t="s">
        <v>23</v>
      </c>
      <c r="D7" s="4" t="s">
        <v>23</v>
      </c>
      <c r="E7" s="4" t="s">
        <v>23</v>
      </c>
      <c r="F7" s="4" t="s">
        <v>23</v>
      </c>
      <c r="G7" s="4" t="s">
        <v>22</v>
      </c>
      <c r="H7" s="4" t="str">
        <f t="shared" si="7"/>
        <v>Standards 60m 1.4ml_flow PTV 150C_Start_6C_ramp Evap.tr2.meth</v>
      </c>
      <c r="I7" s="4">
        <v>21</v>
      </c>
      <c r="J7" s="4" t="s">
        <v>240</v>
      </c>
      <c r="K7" s="4" t="s">
        <v>46</v>
      </c>
      <c r="L7" s="4" t="s">
        <v>40</v>
      </c>
      <c r="M7" s="4"/>
      <c r="N7" s="4">
        <v>3.5</v>
      </c>
      <c r="O7" s="4" t="str">
        <f t="shared" si="8"/>
        <v>CO2 60m 6C_ramp 1.4 mL Flow Standards.met</v>
      </c>
      <c r="Q7" s="6">
        <f t="shared" si="2"/>
        <v>46.7</v>
      </c>
      <c r="S7" s="6">
        <f>SUM(Q2:Q62)/60</f>
        <v>43.38</v>
      </c>
      <c r="T7" s="6" t="s">
        <v>228</v>
      </c>
      <c r="U7" s="5" t="s">
        <v>247</v>
      </c>
    </row>
    <row r="8" spans="1:26" ht="14.4" thickBot="1" x14ac:dyDescent="0.35">
      <c r="A8" s="3">
        <v>7</v>
      </c>
      <c r="B8" s="4" t="s">
        <v>22</v>
      </c>
      <c r="C8" s="4" t="s">
        <v>23</v>
      </c>
      <c r="D8" s="4" t="s">
        <v>23</v>
      </c>
      <c r="E8" s="4" t="s">
        <v>23</v>
      </c>
      <c r="F8" s="4" t="s">
        <v>23</v>
      </c>
      <c r="G8" s="4" t="s">
        <v>22</v>
      </c>
      <c r="H8" s="4" t="str">
        <f t="shared" si="5"/>
        <v>Samples 60m 1.4ml_flow PTV 150C_Start_6C_ramp Evap.tr2.meth</v>
      </c>
      <c r="I8" s="4">
        <v>1</v>
      </c>
      <c r="J8" s="4" t="s">
        <v>240</v>
      </c>
      <c r="K8" s="4" t="str">
        <f>Samples!$A$2</f>
        <v>VC-06</v>
      </c>
      <c r="L8" s="4" t="s">
        <v>51</v>
      </c>
      <c r="M8" s="36"/>
      <c r="N8" s="4">
        <v>3.5</v>
      </c>
      <c r="O8" s="4" t="str">
        <f t="shared" si="6"/>
        <v>CO2 60m 6C_ramp 1.4 mL Flow Alkane_Samples.met</v>
      </c>
      <c r="Q8" s="6">
        <f t="shared" si="2"/>
        <v>61.75</v>
      </c>
      <c r="S8" s="6"/>
      <c r="T8" s="33" t="s">
        <v>229</v>
      </c>
      <c r="U8" s="5" t="s">
        <v>230</v>
      </c>
    </row>
    <row r="9" spans="1:26" x14ac:dyDescent="0.3">
      <c r="A9" s="3">
        <v>8</v>
      </c>
      <c r="B9" s="4" t="s">
        <v>22</v>
      </c>
      <c r="C9" s="4" t="s">
        <v>23</v>
      </c>
      <c r="D9" s="4" t="s">
        <v>23</v>
      </c>
      <c r="E9" s="4" t="s">
        <v>23</v>
      </c>
      <c r="F9" s="4" t="s">
        <v>23</v>
      </c>
      <c r="G9" s="4" t="s">
        <v>22</v>
      </c>
      <c r="H9" s="4" t="str">
        <f t="shared" si="5"/>
        <v>Samples 60m 1.4ml_flow PTV 150C_Start_6C_ramp Evap.tr2.meth</v>
      </c>
      <c r="I9" s="4">
        <v>1</v>
      </c>
      <c r="J9" s="4" t="s">
        <v>240</v>
      </c>
      <c r="K9" s="4" t="str">
        <f>Samples!$A$2</f>
        <v>VC-06</v>
      </c>
      <c r="L9" s="4" t="s">
        <v>51</v>
      </c>
      <c r="M9" s="36"/>
      <c r="N9" s="4">
        <v>3.5</v>
      </c>
      <c r="O9" s="4" t="str">
        <f t="shared" si="6"/>
        <v>CO2 60m 6C_ramp 1.4 mL Flow Alkane_Samples.met</v>
      </c>
      <c r="Q9" s="6">
        <f t="shared" si="2"/>
        <v>61.75</v>
      </c>
      <c r="S9" s="8"/>
      <c r="T9" s="35" t="s">
        <v>231</v>
      </c>
      <c r="U9" s="10"/>
    </row>
    <row r="10" spans="1:26" ht="14.4" thickBot="1" x14ac:dyDescent="0.35">
      <c r="A10" s="3">
        <v>9</v>
      </c>
      <c r="B10" s="4" t="s">
        <v>22</v>
      </c>
      <c r="C10" s="4" t="s">
        <v>23</v>
      </c>
      <c r="D10" s="4" t="s">
        <v>23</v>
      </c>
      <c r="E10" s="4" t="s">
        <v>23</v>
      </c>
      <c r="F10" s="4" t="s">
        <v>23</v>
      </c>
      <c r="G10" s="4" t="s">
        <v>22</v>
      </c>
      <c r="H10" s="4" t="str">
        <f t="shared" si="5"/>
        <v>Samples 60m 1.4ml_flow PTV 150C_Start_6C_ramp Evap.tr2.meth</v>
      </c>
      <c r="I10" s="4">
        <v>2</v>
      </c>
      <c r="J10" s="4" t="s">
        <v>240</v>
      </c>
      <c r="K10" s="4" t="str">
        <f>Samples!$A$3</f>
        <v>VB-12</v>
      </c>
      <c r="L10" s="4" t="s">
        <v>51</v>
      </c>
      <c r="M10" s="36"/>
      <c r="N10" s="4">
        <v>3.5</v>
      </c>
      <c r="O10" s="4" t="str">
        <f t="shared" si="6"/>
        <v>CO2 60m 6C_ramp 1.4 mL Flow Alkane_Samples.met</v>
      </c>
      <c r="Q10" s="6">
        <f t="shared" si="2"/>
        <v>61.75</v>
      </c>
      <c r="S10" s="8"/>
      <c r="T10" s="34" t="s">
        <v>228</v>
      </c>
      <c r="U10" s="10"/>
    </row>
    <row r="11" spans="1:26" x14ac:dyDescent="0.3">
      <c r="A11" s="3">
        <v>10</v>
      </c>
      <c r="B11" s="4" t="s">
        <v>22</v>
      </c>
      <c r="C11" s="4" t="s">
        <v>23</v>
      </c>
      <c r="D11" s="4" t="s">
        <v>23</v>
      </c>
      <c r="E11" s="4" t="s">
        <v>23</v>
      </c>
      <c r="F11" s="4" t="s">
        <v>23</v>
      </c>
      <c r="G11" s="4" t="s">
        <v>22</v>
      </c>
      <c r="H11" s="4" t="str">
        <f t="shared" si="5"/>
        <v>Samples 60m 1.4ml_flow PTV 150C_Start_6C_ramp Evap.tr2.meth</v>
      </c>
      <c r="I11" s="4">
        <v>2</v>
      </c>
      <c r="J11" s="4" t="s">
        <v>240</v>
      </c>
      <c r="K11" s="4" t="str">
        <f>Samples!$A$3</f>
        <v>VB-12</v>
      </c>
      <c r="L11" s="4" t="s">
        <v>51</v>
      </c>
      <c r="M11" s="36"/>
      <c r="N11" s="4">
        <v>3.5</v>
      </c>
      <c r="O11" s="4" t="str">
        <f t="shared" si="6"/>
        <v>CO2 60m 6C_ramp 1.4 mL Flow Alkane_Samples.met</v>
      </c>
      <c r="Q11" s="6">
        <f t="shared" si="2"/>
        <v>61.75</v>
      </c>
      <c r="T11" s="32"/>
    </row>
    <row r="12" spans="1:26" x14ac:dyDescent="0.3">
      <c r="A12" s="3">
        <v>11</v>
      </c>
      <c r="B12" s="4" t="s">
        <v>22</v>
      </c>
      <c r="C12" s="4" t="s">
        <v>23</v>
      </c>
      <c r="D12" s="4" t="s">
        <v>23</v>
      </c>
      <c r="E12" s="4" t="s">
        <v>23</v>
      </c>
      <c r="F12" s="4" t="s">
        <v>23</v>
      </c>
      <c r="G12" s="4" t="s">
        <v>22</v>
      </c>
      <c r="H12" s="4" t="str">
        <f t="shared" si="5"/>
        <v>Samples 60m 1.4ml_flow PTV 150C_Start_6C_ramp Evap.tr2.meth</v>
      </c>
      <c r="I12" s="4">
        <v>3</v>
      </c>
      <c r="J12" s="4" t="s">
        <v>240</v>
      </c>
      <c r="K12" s="4" t="str">
        <f>Samples!$A$4</f>
        <v>VD-01</v>
      </c>
      <c r="L12" s="4" t="s">
        <v>51</v>
      </c>
      <c r="M12" s="36"/>
      <c r="N12" s="4">
        <v>3.5</v>
      </c>
      <c r="O12" s="4" t="str">
        <f t="shared" si="6"/>
        <v>CO2 60m 6C_ramp 1.4 mL Flow Alkane_Samples.met</v>
      </c>
      <c r="Q12" s="6">
        <f t="shared" si="2"/>
        <v>61.75</v>
      </c>
      <c r="T12" s="7"/>
      <c r="V12" s="7"/>
      <c r="W12" s="7"/>
      <c r="X12" s="7"/>
      <c r="Y12" s="7"/>
    </row>
    <row r="13" spans="1:26" ht="13.95" customHeight="1" x14ac:dyDescent="0.3">
      <c r="A13" s="3">
        <v>12</v>
      </c>
      <c r="B13" s="4" t="s">
        <v>22</v>
      </c>
      <c r="C13" s="4" t="s">
        <v>23</v>
      </c>
      <c r="D13" s="4" t="s">
        <v>23</v>
      </c>
      <c r="E13" s="4" t="s">
        <v>23</v>
      </c>
      <c r="F13" s="4" t="s">
        <v>23</v>
      </c>
      <c r="G13" s="4" t="s">
        <v>22</v>
      </c>
      <c r="H13" s="4" t="str">
        <f t="shared" si="5"/>
        <v>Samples 60m 1.4ml_flow PTV 150C_Start_6C_ramp Evap.tr2.meth</v>
      </c>
      <c r="I13" s="4">
        <v>3</v>
      </c>
      <c r="J13" s="4" t="s">
        <v>240</v>
      </c>
      <c r="K13" s="4" t="str">
        <f>Samples!$A$4</f>
        <v>VD-01</v>
      </c>
      <c r="L13" s="4" t="s">
        <v>51</v>
      </c>
      <c r="M13" s="36"/>
      <c r="N13" s="4">
        <v>3.5</v>
      </c>
      <c r="O13" s="4" t="str">
        <f t="shared" si="6"/>
        <v>CO2 60m 6C_ramp 1.4 mL Flow Alkane_Samples.met</v>
      </c>
      <c r="Q13" s="6">
        <f t="shared" si="2"/>
        <v>61.75</v>
      </c>
      <c r="S13" s="8"/>
      <c r="T13" s="58" t="s">
        <v>105</v>
      </c>
      <c r="U13" s="9"/>
      <c r="V13" s="64" t="s">
        <v>103</v>
      </c>
      <c r="W13" s="65"/>
      <c r="X13" s="70" t="s">
        <v>104</v>
      </c>
      <c r="Y13" s="71"/>
      <c r="Z13" s="10"/>
    </row>
    <row r="14" spans="1:26" x14ac:dyDescent="0.3">
      <c r="A14" s="3">
        <v>13</v>
      </c>
      <c r="B14" s="4" t="s">
        <v>22</v>
      </c>
      <c r="C14" s="4" t="s">
        <v>23</v>
      </c>
      <c r="D14" s="4" t="s">
        <v>23</v>
      </c>
      <c r="E14" s="4" t="s">
        <v>23</v>
      </c>
      <c r="F14" s="4" t="s">
        <v>23</v>
      </c>
      <c r="G14" s="4" t="s">
        <v>22</v>
      </c>
      <c r="H14" s="4" t="str">
        <f t="shared" si="5"/>
        <v>Standards 60m 1.4ml_flow PTV 150C_Start_6C_ramp Evap.tr2.meth</v>
      </c>
      <c r="I14" s="4">
        <v>19</v>
      </c>
      <c r="J14" s="4" t="s">
        <v>240</v>
      </c>
      <c r="K14" s="4" t="s">
        <v>269</v>
      </c>
      <c r="L14" s="4" t="s">
        <v>50</v>
      </c>
      <c r="M14" s="4"/>
      <c r="N14" s="4">
        <v>3.5</v>
      </c>
      <c r="O14" s="4" t="str">
        <f t="shared" si="6"/>
        <v>CO2 60m 6C_ramp 1.4 mL Flow Standards.met</v>
      </c>
      <c r="Q14" s="6">
        <f t="shared" si="2"/>
        <v>46.7</v>
      </c>
      <c r="S14" s="8"/>
      <c r="T14" s="59"/>
      <c r="U14" s="9"/>
      <c r="V14" s="66"/>
      <c r="W14" s="67"/>
      <c r="X14" s="72"/>
      <c r="Y14" s="73"/>
      <c r="Z14" s="10"/>
    </row>
    <row r="15" spans="1:26" x14ac:dyDescent="0.3">
      <c r="A15" s="3">
        <v>14</v>
      </c>
      <c r="B15" s="4" t="s">
        <v>22</v>
      </c>
      <c r="C15" s="4" t="s">
        <v>23</v>
      </c>
      <c r="D15" s="4" t="s">
        <v>23</v>
      </c>
      <c r="E15" s="4" t="s">
        <v>23</v>
      </c>
      <c r="F15" s="4" t="s">
        <v>23</v>
      </c>
      <c r="G15" s="4" t="s">
        <v>22</v>
      </c>
      <c r="H15" s="4" t="str">
        <f t="shared" si="5"/>
        <v>Standards 60m 1.4ml_flow PTV 150C_Start_6C_ramp Evap.tr2.meth</v>
      </c>
      <c r="I15" s="4">
        <v>19</v>
      </c>
      <c r="J15" s="4" t="s">
        <v>240</v>
      </c>
      <c r="K15" s="4" t="s">
        <v>269</v>
      </c>
      <c r="L15" s="4" t="s">
        <v>50</v>
      </c>
      <c r="M15" s="4"/>
      <c r="N15" s="4">
        <v>3.5</v>
      </c>
      <c r="O15" s="4" t="str">
        <f t="shared" si="6"/>
        <v>CO2 60m 6C_ramp 1.4 mL Flow Standards.met</v>
      </c>
      <c r="Q15" s="6">
        <f t="shared" si="2"/>
        <v>46.7</v>
      </c>
      <c r="S15" s="8"/>
      <c r="T15" s="60"/>
      <c r="U15" s="9"/>
      <c r="V15" s="68"/>
      <c r="W15" s="69"/>
      <c r="X15" s="74"/>
      <c r="Y15" s="75"/>
      <c r="Z15" s="10"/>
    </row>
    <row r="16" spans="1:26" ht="13.95" customHeight="1" x14ac:dyDescent="0.3">
      <c r="A16" s="3">
        <v>15</v>
      </c>
      <c r="B16" s="4" t="s">
        <v>22</v>
      </c>
      <c r="C16" s="4" t="s">
        <v>23</v>
      </c>
      <c r="D16" s="4" t="s">
        <v>23</v>
      </c>
      <c r="E16" s="4" t="s">
        <v>23</v>
      </c>
      <c r="F16" s="4" t="s">
        <v>23</v>
      </c>
      <c r="G16" s="4" t="s">
        <v>22</v>
      </c>
      <c r="H16" s="4" t="str">
        <f>IF(ISNUMBER(SEARCH("sample",$L16)),T$2,IF(ISNUMBER(SEARCH("derivatization",$L16)),T$4,T$3))</f>
        <v>Samples 60m 1.4ml_flow PTV 150C_Start_6C_ramp Evap.tr2.meth</v>
      </c>
      <c r="I16" s="4">
        <v>4</v>
      </c>
      <c r="J16" s="4" t="s">
        <v>240</v>
      </c>
      <c r="K16" s="4" t="str">
        <f>Samples!$A$5</f>
        <v>VD-02</v>
      </c>
      <c r="L16" s="4" t="s">
        <v>51</v>
      </c>
      <c r="M16" s="4"/>
      <c r="N16" s="4">
        <v>3.5</v>
      </c>
      <c r="O16" s="4" t="str">
        <f>IF(ISNUMBER(SEARCH("sample",$L16)),U$2,IF(ISNUMBER(SEARCH("derivatization",$L16)),U$4,U$3))</f>
        <v>CO2 60m 6C_ramp 1.4 mL Flow Alkane_Samples.met</v>
      </c>
      <c r="Q16" s="6">
        <f t="shared" si="2"/>
        <v>61.75</v>
      </c>
      <c r="S16" s="8"/>
      <c r="T16" s="58" t="s">
        <v>99</v>
      </c>
      <c r="U16" s="9"/>
      <c r="V16" s="52" t="s">
        <v>48</v>
      </c>
      <c r="W16" s="53"/>
      <c r="X16" s="46" t="s">
        <v>106</v>
      </c>
      <c r="Y16" s="47"/>
      <c r="Z16" s="10"/>
    </row>
    <row r="17" spans="1:26" x14ac:dyDescent="0.3">
      <c r="A17" s="3">
        <v>16</v>
      </c>
      <c r="B17" s="4" t="s">
        <v>22</v>
      </c>
      <c r="C17" s="4" t="s">
        <v>23</v>
      </c>
      <c r="D17" s="4" t="s">
        <v>23</v>
      </c>
      <c r="E17" s="4" t="s">
        <v>23</v>
      </c>
      <c r="F17" s="4" t="s">
        <v>23</v>
      </c>
      <c r="G17" s="4" t="s">
        <v>22</v>
      </c>
      <c r="H17" s="4" t="str">
        <f>IF(ISNUMBER(SEARCH("sample",$L17)),T$2,IF(ISNUMBER(SEARCH("derivatization",$L17)),T$4,T$3))</f>
        <v>Samples 60m 1.4ml_flow PTV 150C_Start_6C_ramp Evap.tr2.meth</v>
      </c>
      <c r="I17" s="4">
        <v>4</v>
      </c>
      <c r="J17" s="4" t="s">
        <v>240</v>
      </c>
      <c r="K17" s="4" t="str">
        <f>Samples!$A$5</f>
        <v>VD-02</v>
      </c>
      <c r="L17" s="4" t="s">
        <v>51</v>
      </c>
      <c r="M17" s="4"/>
      <c r="N17" s="4">
        <v>3.5</v>
      </c>
      <c r="O17" s="4" t="str">
        <f>IF(ISNUMBER(SEARCH("sample",$L17)),U$2,IF(ISNUMBER(SEARCH("derivatization",$L17)),U$4,U$3))</f>
        <v>CO2 60m 6C_ramp 1.4 mL Flow Alkane_Samples.met</v>
      </c>
      <c r="Q17" s="6">
        <f t="shared" si="2"/>
        <v>61.75</v>
      </c>
      <c r="S17" s="8"/>
      <c r="T17" s="59"/>
      <c r="U17" s="9"/>
      <c r="V17" s="54"/>
      <c r="W17" s="55"/>
      <c r="X17" s="48"/>
      <c r="Y17" s="49"/>
      <c r="Z17" s="10"/>
    </row>
    <row r="18" spans="1:26" x14ac:dyDescent="0.3">
      <c r="A18" s="3">
        <v>17</v>
      </c>
      <c r="B18" s="4" t="s">
        <v>22</v>
      </c>
      <c r="C18" s="4" t="s">
        <v>23</v>
      </c>
      <c r="D18" s="4" t="s">
        <v>23</v>
      </c>
      <c r="E18" s="4" t="s">
        <v>23</v>
      </c>
      <c r="F18" s="4" t="s">
        <v>23</v>
      </c>
      <c r="G18" s="4" t="s">
        <v>22</v>
      </c>
      <c r="H18" s="4" t="str">
        <f t="shared" si="5"/>
        <v>Standards 60m 1.4ml_flow PTV 150C_Start_6C_ramp Evap.tr2.meth</v>
      </c>
      <c r="I18" s="4">
        <v>37</v>
      </c>
      <c r="J18" s="4" t="s">
        <v>240</v>
      </c>
      <c r="K18" s="4" t="s">
        <v>239</v>
      </c>
      <c r="L18" s="4" t="s">
        <v>39</v>
      </c>
      <c r="M18" s="36"/>
      <c r="N18" s="4">
        <v>6</v>
      </c>
      <c r="O18" s="4" t="str">
        <f t="shared" si="6"/>
        <v>CO2 60m 6C_ramp 1.4 mL Flow Standards.met</v>
      </c>
      <c r="Q18" s="6">
        <f t="shared" si="2"/>
        <v>46.7</v>
      </c>
      <c r="S18" s="8"/>
      <c r="T18" s="60"/>
      <c r="U18" s="9"/>
      <c r="V18" s="56"/>
      <c r="W18" s="57"/>
      <c r="X18" s="50"/>
      <c r="Y18" s="51"/>
      <c r="Z18" s="10"/>
    </row>
    <row r="19" spans="1:26" ht="13.95" customHeight="1" x14ac:dyDescent="0.3">
      <c r="A19" s="3">
        <v>18</v>
      </c>
      <c r="B19" s="4" t="s">
        <v>22</v>
      </c>
      <c r="C19" s="4" t="s">
        <v>23</v>
      </c>
      <c r="D19" s="4" t="s">
        <v>23</v>
      </c>
      <c r="E19" s="4" t="s">
        <v>23</v>
      </c>
      <c r="F19" s="4" t="s">
        <v>23</v>
      </c>
      <c r="G19" s="4" t="s">
        <v>22</v>
      </c>
      <c r="H19" s="4" t="str">
        <f t="shared" si="5"/>
        <v>Standards 60m 1.4ml_flow PTV 150C_Start_6C_ramp Evap.tr2.meth</v>
      </c>
      <c r="I19" s="4">
        <v>38</v>
      </c>
      <c r="J19" s="4" t="s">
        <v>240</v>
      </c>
      <c r="K19" s="4" t="s">
        <v>239</v>
      </c>
      <c r="L19" s="4" t="s">
        <v>39</v>
      </c>
      <c r="M19" s="36"/>
      <c r="N19" s="4">
        <v>5</v>
      </c>
      <c r="O19" s="4" t="str">
        <f t="shared" si="6"/>
        <v>CO2 60m 6C_ramp 1.4 mL Flow Standards.met</v>
      </c>
      <c r="Q19" s="6">
        <f t="shared" si="2"/>
        <v>46.7</v>
      </c>
      <c r="S19" s="8"/>
      <c r="T19" s="58" t="s">
        <v>100</v>
      </c>
      <c r="U19" s="9"/>
      <c r="V19" s="52" t="s">
        <v>49</v>
      </c>
      <c r="W19" s="53"/>
      <c r="X19" s="46" t="s">
        <v>107</v>
      </c>
      <c r="Y19" s="47"/>
      <c r="Z19" s="10"/>
    </row>
    <row r="20" spans="1:26" x14ac:dyDescent="0.3">
      <c r="A20" s="3">
        <v>19</v>
      </c>
      <c r="B20" s="4" t="s">
        <v>22</v>
      </c>
      <c r="C20" s="4" t="s">
        <v>23</v>
      </c>
      <c r="D20" s="4" t="s">
        <v>23</v>
      </c>
      <c r="E20" s="4" t="s">
        <v>23</v>
      </c>
      <c r="F20" s="4" t="s">
        <v>23</v>
      </c>
      <c r="G20" s="4" t="s">
        <v>22</v>
      </c>
      <c r="H20" s="4" t="str">
        <f t="shared" si="5"/>
        <v>Standards 60m 1.4ml_flow PTV 150C_Start_6C_ramp Evap.tr2.meth</v>
      </c>
      <c r="I20" s="4">
        <v>39</v>
      </c>
      <c r="J20" s="4" t="s">
        <v>240</v>
      </c>
      <c r="K20" s="4" t="s">
        <v>239</v>
      </c>
      <c r="L20" s="4" t="s">
        <v>39</v>
      </c>
      <c r="M20" s="36"/>
      <c r="N20" s="4">
        <v>4</v>
      </c>
      <c r="O20" s="4" t="str">
        <f t="shared" si="6"/>
        <v>CO2 60m 6C_ramp 1.4 mL Flow Standards.met</v>
      </c>
      <c r="Q20" s="6">
        <f t="shared" si="2"/>
        <v>46.7</v>
      </c>
      <c r="S20" s="8"/>
      <c r="T20" s="59"/>
      <c r="U20" s="9"/>
      <c r="V20" s="54"/>
      <c r="W20" s="55"/>
      <c r="X20" s="48"/>
      <c r="Y20" s="49"/>
      <c r="Z20" s="10"/>
    </row>
    <row r="21" spans="1:26" x14ac:dyDescent="0.3">
      <c r="A21" s="3">
        <v>20</v>
      </c>
      <c r="B21" s="4" t="s">
        <v>22</v>
      </c>
      <c r="C21" s="4" t="s">
        <v>23</v>
      </c>
      <c r="D21" s="4" t="s">
        <v>23</v>
      </c>
      <c r="E21" s="4" t="s">
        <v>23</v>
      </c>
      <c r="F21" s="4" t="s">
        <v>23</v>
      </c>
      <c r="G21" s="4" t="s">
        <v>22</v>
      </c>
      <c r="H21" s="4" t="str">
        <f t="shared" si="5"/>
        <v>Standards 60m 1.4ml_flow PTV 150C_Start_6C_ramp Evap.tr2.meth</v>
      </c>
      <c r="I21" s="4">
        <v>40</v>
      </c>
      <c r="J21" s="4" t="s">
        <v>240</v>
      </c>
      <c r="K21" s="4" t="s">
        <v>239</v>
      </c>
      <c r="L21" s="4" t="s">
        <v>39</v>
      </c>
      <c r="M21" s="36"/>
      <c r="N21" s="4">
        <v>3</v>
      </c>
      <c r="O21" s="4" t="str">
        <f t="shared" si="6"/>
        <v>CO2 60m 6C_ramp 1.4 mL Flow Standards.met</v>
      </c>
      <c r="Q21" s="6">
        <f t="shared" si="2"/>
        <v>46.7</v>
      </c>
      <c r="S21" s="8"/>
      <c r="T21" s="60"/>
      <c r="U21" s="9"/>
      <c r="V21" s="56"/>
      <c r="W21" s="57"/>
      <c r="X21" s="50"/>
      <c r="Y21" s="51"/>
      <c r="Z21" s="10"/>
    </row>
    <row r="22" spans="1:26" ht="13.95" customHeight="1" x14ac:dyDescent="0.3">
      <c r="A22" s="3">
        <v>21</v>
      </c>
      <c r="B22" s="4" t="s">
        <v>22</v>
      </c>
      <c r="C22" s="4" t="s">
        <v>23</v>
      </c>
      <c r="D22" s="4" t="s">
        <v>23</v>
      </c>
      <c r="E22" s="4" t="s">
        <v>23</v>
      </c>
      <c r="F22" s="4" t="s">
        <v>23</v>
      </c>
      <c r="G22" s="4" t="s">
        <v>22</v>
      </c>
      <c r="H22" s="4" t="str">
        <f t="shared" si="5"/>
        <v>Standards 60m 1.4ml_flow PTV 150C_Start_6C_ramp Evap.tr2.meth</v>
      </c>
      <c r="I22" s="4">
        <v>41</v>
      </c>
      <c r="J22" s="4" t="s">
        <v>240</v>
      </c>
      <c r="K22" s="4" t="s">
        <v>239</v>
      </c>
      <c r="L22" s="4" t="s">
        <v>39</v>
      </c>
      <c r="M22" s="36"/>
      <c r="N22" s="4">
        <v>2</v>
      </c>
      <c r="O22" s="4" t="str">
        <f t="shared" si="6"/>
        <v>CO2 60m 6C_ramp 1.4 mL Flow Standards.met</v>
      </c>
      <c r="Q22" s="6">
        <f t="shared" si="2"/>
        <v>46.7</v>
      </c>
      <c r="T22" s="58" t="s">
        <v>108</v>
      </c>
      <c r="U22" s="8"/>
      <c r="V22" s="52" t="s">
        <v>40</v>
      </c>
      <c r="W22" s="53"/>
      <c r="X22" s="46" t="s">
        <v>113</v>
      </c>
      <c r="Y22" s="47"/>
      <c r="Z22" s="10"/>
    </row>
    <row r="23" spans="1:26" x14ac:dyDescent="0.3">
      <c r="A23" s="3">
        <v>22</v>
      </c>
      <c r="B23" s="4" t="s">
        <v>22</v>
      </c>
      <c r="C23" s="4" t="s">
        <v>23</v>
      </c>
      <c r="D23" s="4" t="s">
        <v>23</v>
      </c>
      <c r="E23" s="4" t="s">
        <v>23</v>
      </c>
      <c r="F23" s="4" t="s">
        <v>23</v>
      </c>
      <c r="G23" s="4" t="s">
        <v>22</v>
      </c>
      <c r="H23" s="4" t="str">
        <f t="shared" si="5"/>
        <v>Standards 60m 1.4ml_flow PTV 150C_Start_6C_ramp Evap.tr2.meth</v>
      </c>
      <c r="I23" s="4">
        <v>42</v>
      </c>
      <c r="J23" s="4" t="s">
        <v>240</v>
      </c>
      <c r="K23" s="4" t="s">
        <v>239</v>
      </c>
      <c r="L23" s="4" t="s">
        <v>39</v>
      </c>
      <c r="M23" s="36"/>
      <c r="N23" s="4">
        <v>1</v>
      </c>
      <c r="O23" s="4" t="str">
        <f t="shared" si="6"/>
        <v>CO2 60m 6C_ramp 1.4 mL Flow Standards.met</v>
      </c>
      <c r="Q23" s="6">
        <f t="shared" si="2"/>
        <v>46.7</v>
      </c>
      <c r="T23" s="59"/>
      <c r="U23" s="8"/>
      <c r="V23" s="54"/>
      <c r="W23" s="55"/>
      <c r="X23" s="48"/>
      <c r="Y23" s="49"/>
      <c r="Z23" s="10"/>
    </row>
    <row r="24" spans="1:26" x14ac:dyDescent="0.3">
      <c r="A24" s="3">
        <v>23</v>
      </c>
      <c r="B24" s="4" t="s">
        <v>22</v>
      </c>
      <c r="C24" s="4" t="s">
        <v>23</v>
      </c>
      <c r="D24" s="4" t="s">
        <v>23</v>
      </c>
      <c r="E24" s="4" t="s">
        <v>23</v>
      </c>
      <c r="F24" s="4" t="s">
        <v>23</v>
      </c>
      <c r="G24" s="4" t="s">
        <v>22</v>
      </c>
      <c r="H24" s="4" t="str">
        <f t="shared" si="5"/>
        <v>Standards 60m 1.4ml_flow PTV 150C_Start_6C_ramp Evap.tr2.meth</v>
      </c>
      <c r="I24" s="4">
        <v>19</v>
      </c>
      <c r="J24" s="4" t="s">
        <v>240</v>
      </c>
      <c r="K24" s="4" t="s">
        <v>269</v>
      </c>
      <c r="L24" s="4" t="s">
        <v>50</v>
      </c>
      <c r="M24" s="4"/>
      <c r="N24" s="4">
        <v>3.5</v>
      </c>
      <c r="O24" s="4" t="str">
        <f t="shared" si="6"/>
        <v>CO2 60m 6C_ramp 1.4 mL Flow Standards.met</v>
      </c>
      <c r="Q24" s="6">
        <f t="shared" si="2"/>
        <v>46.7</v>
      </c>
      <c r="T24" s="60"/>
      <c r="U24" s="8"/>
      <c r="V24" s="56"/>
      <c r="W24" s="57"/>
      <c r="X24" s="50"/>
      <c r="Y24" s="51"/>
      <c r="Z24" s="10"/>
    </row>
    <row r="25" spans="1:26" ht="14.4" customHeight="1" x14ac:dyDescent="0.3">
      <c r="A25" s="3">
        <v>24</v>
      </c>
      <c r="B25" s="4" t="s">
        <v>22</v>
      </c>
      <c r="C25" s="4" t="s">
        <v>23</v>
      </c>
      <c r="D25" s="4" t="s">
        <v>23</v>
      </c>
      <c r="E25" s="4" t="s">
        <v>23</v>
      </c>
      <c r="F25" s="4" t="s">
        <v>23</v>
      </c>
      <c r="G25" s="4" t="s">
        <v>22</v>
      </c>
      <c r="H25" s="4" t="str">
        <f t="shared" si="5"/>
        <v>Standards 60m 1.4ml_flow PTV 150C_Start_6C_ramp Evap.tr2.meth</v>
      </c>
      <c r="I25" s="4">
        <v>19</v>
      </c>
      <c r="J25" s="4" t="s">
        <v>240</v>
      </c>
      <c r="K25" s="4" t="s">
        <v>269</v>
      </c>
      <c r="L25" s="4" t="s">
        <v>50</v>
      </c>
      <c r="M25" s="4"/>
      <c r="N25" s="4">
        <v>3.5</v>
      </c>
      <c r="O25" s="4" t="str">
        <f t="shared" si="6"/>
        <v>CO2 60m 6C_ramp 1.4 mL Flow Standards.met</v>
      </c>
      <c r="Q25" s="6">
        <f t="shared" si="2"/>
        <v>46.7</v>
      </c>
      <c r="T25" s="61" t="s">
        <v>102</v>
      </c>
      <c r="U25" s="8"/>
      <c r="V25" s="52" t="s">
        <v>109</v>
      </c>
      <c r="W25" s="53"/>
      <c r="X25" s="46" t="s">
        <v>110</v>
      </c>
      <c r="Y25" s="47"/>
      <c r="Z25" s="10"/>
    </row>
    <row r="26" spans="1:26" x14ac:dyDescent="0.3">
      <c r="A26" s="3">
        <v>25</v>
      </c>
      <c r="B26" s="4" t="s">
        <v>22</v>
      </c>
      <c r="C26" s="4" t="s">
        <v>23</v>
      </c>
      <c r="D26" s="4" t="s">
        <v>23</v>
      </c>
      <c r="E26" s="4" t="s">
        <v>23</v>
      </c>
      <c r="F26" s="4" t="s">
        <v>23</v>
      </c>
      <c r="G26" s="4" t="s">
        <v>22</v>
      </c>
      <c r="H26" s="4" t="str">
        <f t="shared" si="5"/>
        <v>Samples 60m 1.4ml_flow PTV 150C_Start_6C_ramp Evap.tr2.meth</v>
      </c>
      <c r="I26" s="4">
        <v>5</v>
      </c>
      <c r="J26" s="4" t="s">
        <v>240</v>
      </c>
      <c r="K26" s="4" t="str">
        <f>Samples!$A$6</f>
        <v>VD-03</v>
      </c>
      <c r="L26" s="4" t="s">
        <v>51</v>
      </c>
      <c r="M26" s="4"/>
      <c r="N26" s="4">
        <v>3.5</v>
      </c>
      <c r="O26" s="4" t="str">
        <f t="shared" si="6"/>
        <v>CO2 60m 6C_ramp 1.4 mL Flow Alkane_Samples.met</v>
      </c>
      <c r="Q26" s="6">
        <f t="shared" si="2"/>
        <v>61.75</v>
      </c>
      <c r="T26" s="62"/>
      <c r="U26" s="8"/>
      <c r="V26" s="54"/>
      <c r="W26" s="55"/>
      <c r="X26" s="48"/>
      <c r="Y26" s="49"/>
      <c r="Z26" s="10"/>
    </row>
    <row r="27" spans="1:26" x14ac:dyDescent="0.3">
      <c r="A27" s="3">
        <v>26</v>
      </c>
      <c r="B27" s="4" t="s">
        <v>22</v>
      </c>
      <c r="C27" s="4" t="s">
        <v>23</v>
      </c>
      <c r="D27" s="4" t="s">
        <v>23</v>
      </c>
      <c r="E27" s="4" t="s">
        <v>23</v>
      </c>
      <c r="F27" s="4" t="s">
        <v>23</v>
      </c>
      <c r="G27" s="4" t="s">
        <v>22</v>
      </c>
      <c r="H27" s="4" t="str">
        <f t="shared" si="5"/>
        <v>Samples 60m 1.4ml_flow PTV 150C_Start_6C_ramp Evap.tr2.meth</v>
      </c>
      <c r="I27" s="4">
        <v>5</v>
      </c>
      <c r="J27" s="4" t="s">
        <v>240</v>
      </c>
      <c r="K27" s="4" t="str">
        <f>Samples!$A$6</f>
        <v>VD-03</v>
      </c>
      <c r="L27" s="4" t="s">
        <v>51</v>
      </c>
      <c r="M27" s="4"/>
      <c r="N27" s="4">
        <v>3.5</v>
      </c>
      <c r="O27" s="4" t="str">
        <f t="shared" si="6"/>
        <v>CO2 60m 6C_ramp 1.4 mL Flow Alkane_Samples.met</v>
      </c>
      <c r="Q27" s="6">
        <f t="shared" si="2"/>
        <v>61.75</v>
      </c>
      <c r="T27" s="62"/>
      <c r="U27" s="8"/>
      <c r="V27" s="56"/>
      <c r="W27" s="57"/>
      <c r="X27" s="50"/>
      <c r="Y27" s="51"/>
      <c r="Z27" s="10"/>
    </row>
    <row r="28" spans="1:26" ht="13.95" customHeight="1" x14ac:dyDescent="0.3">
      <c r="A28" s="3">
        <v>27</v>
      </c>
      <c r="B28" s="4" t="s">
        <v>22</v>
      </c>
      <c r="C28" s="4" t="s">
        <v>23</v>
      </c>
      <c r="D28" s="4" t="s">
        <v>23</v>
      </c>
      <c r="E28" s="4" t="s">
        <v>23</v>
      </c>
      <c r="F28" s="4" t="s">
        <v>23</v>
      </c>
      <c r="G28" s="4" t="s">
        <v>22</v>
      </c>
      <c r="H28" s="4" t="str">
        <f t="shared" si="5"/>
        <v>Samples 60m 1.4ml_flow PTV 150C_Start_6C_ramp Evap.tr2.meth</v>
      </c>
      <c r="I28" s="4">
        <v>6</v>
      </c>
      <c r="J28" s="4" t="s">
        <v>240</v>
      </c>
      <c r="K28" s="4" t="str">
        <f>Samples!$A$7</f>
        <v>VD-04</v>
      </c>
      <c r="L28" s="4" t="s">
        <v>51</v>
      </c>
      <c r="M28" s="4"/>
      <c r="N28" s="4">
        <v>3.5</v>
      </c>
      <c r="O28" s="4" t="str">
        <f t="shared" si="6"/>
        <v>CO2 60m 6C_ramp 1.4 mL Flow Alkane_Samples.met</v>
      </c>
      <c r="Q28" s="6">
        <f t="shared" si="2"/>
        <v>61.75</v>
      </c>
      <c r="T28" s="62"/>
      <c r="U28" s="8"/>
      <c r="V28" s="52" t="s">
        <v>39</v>
      </c>
      <c r="W28" s="53"/>
      <c r="X28" s="46" t="s">
        <v>111</v>
      </c>
      <c r="Y28" s="47"/>
      <c r="Z28" s="10"/>
    </row>
    <row r="29" spans="1:26" x14ac:dyDescent="0.3">
      <c r="A29" s="3">
        <v>28</v>
      </c>
      <c r="B29" s="4" t="s">
        <v>22</v>
      </c>
      <c r="C29" s="4" t="s">
        <v>23</v>
      </c>
      <c r="D29" s="4" t="s">
        <v>23</v>
      </c>
      <c r="E29" s="4" t="s">
        <v>23</v>
      </c>
      <c r="F29" s="4" t="s">
        <v>23</v>
      </c>
      <c r="G29" s="4" t="s">
        <v>22</v>
      </c>
      <c r="H29" s="4" t="str">
        <f t="shared" si="5"/>
        <v>Samples 60m 1.4ml_flow PTV 150C_Start_6C_ramp Evap.tr2.meth</v>
      </c>
      <c r="I29" s="4">
        <v>6</v>
      </c>
      <c r="J29" s="4" t="s">
        <v>240</v>
      </c>
      <c r="K29" s="4" t="str">
        <f>Samples!$A$7</f>
        <v>VD-04</v>
      </c>
      <c r="L29" s="4" t="s">
        <v>51</v>
      </c>
      <c r="M29" s="4"/>
      <c r="N29" s="4">
        <v>3.5</v>
      </c>
      <c r="O29" s="4" t="str">
        <f t="shared" si="6"/>
        <v>CO2 60m 6C_ramp 1.4 mL Flow Alkane_Samples.met</v>
      </c>
      <c r="Q29" s="6">
        <f t="shared" si="2"/>
        <v>61.75</v>
      </c>
      <c r="T29" s="62"/>
      <c r="U29" s="8"/>
      <c r="V29" s="54"/>
      <c r="W29" s="55"/>
      <c r="X29" s="48"/>
      <c r="Y29" s="49"/>
      <c r="Z29" s="10"/>
    </row>
    <row r="30" spans="1:26" x14ac:dyDescent="0.3">
      <c r="A30" s="3">
        <v>29</v>
      </c>
      <c r="B30" s="4" t="s">
        <v>22</v>
      </c>
      <c r="C30" s="4" t="s">
        <v>23</v>
      </c>
      <c r="D30" s="4" t="s">
        <v>23</v>
      </c>
      <c r="E30" s="4" t="s">
        <v>23</v>
      </c>
      <c r="F30" s="4" t="s">
        <v>23</v>
      </c>
      <c r="G30" s="4" t="s">
        <v>22</v>
      </c>
      <c r="H30" s="4" t="str">
        <f t="shared" si="5"/>
        <v>Samples 60m 1.4ml_flow PTV 150C_Start_6C_ramp Evap.tr2.meth</v>
      </c>
      <c r="I30" s="4">
        <v>7</v>
      </c>
      <c r="J30" s="4" t="s">
        <v>240</v>
      </c>
      <c r="K30" s="4" t="str">
        <f>Samples!$A$8</f>
        <v>VD-06</v>
      </c>
      <c r="L30" s="4" t="s">
        <v>51</v>
      </c>
      <c r="M30" s="4"/>
      <c r="N30" s="4">
        <v>3.5</v>
      </c>
      <c r="O30" s="4" t="str">
        <f t="shared" si="6"/>
        <v>CO2 60m 6C_ramp 1.4 mL Flow Alkane_Samples.met</v>
      </c>
      <c r="Q30" s="6">
        <f t="shared" si="2"/>
        <v>61.75</v>
      </c>
      <c r="T30" s="63"/>
      <c r="U30" s="8"/>
      <c r="V30" s="56"/>
      <c r="W30" s="57"/>
      <c r="X30" s="50"/>
      <c r="Y30" s="51"/>
      <c r="Z30" s="10"/>
    </row>
    <row r="31" spans="1:26" ht="13.95" customHeight="1" x14ac:dyDescent="0.3">
      <c r="A31" s="3">
        <v>30</v>
      </c>
      <c r="B31" s="4" t="s">
        <v>22</v>
      </c>
      <c r="C31" s="4" t="s">
        <v>23</v>
      </c>
      <c r="D31" s="4" t="s">
        <v>23</v>
      </c>
      <c r="E31" s="4" t="s">
        <v>23</v>
      </c>
      <c r="F31" s="4" t="s">
        <v>23</v>
      </c>
      <c r="G31" s="4" t="s">
        <v>22</v>
      </c>
      <c r="H31" s="4" t="str">
        <f t="shared" si="5"/>
        <v>Samples 60m 1.4ml_flow PTV 150C_Start_6C_ramp Evap.tr2.meth</v>
      </c>
      <c r="I31" s="4">
        <v>7</v>
      </c>
      <c r="J31" s="4" t="s">
        <v>240</v>
      </c>
      <c r="K31" s="4" t="str">
        <f>Samples!$A$8</f>
        <v>VD-06</v>
      </c>
      <c r="L31" s="4" t="s">
        <v>51</v>
      </c>
      <c r="M31" s="4"/>
      <c r="N31" s="4">
        <v>3.5</v>
      </c>
      <c r="O31" s="4" t="str">
        <f t="shared" si="6"/>
        <v>CO2 60m 6C_ramp 1.4 mL Flow Alkane_Samples.met</v>
      </c>
      <c r="Q31" s="6">
        <f t="shared" si="2"/>
        <v>61.75</v>
      </c>
      <c r="V31" s="52" t="s">
        <v>186</v>
      </c>
      <c r="W31" s="53"/>
      <c r="X31" s="46" t="s">
        <v>187</v>
      </c>
      <c r="Y31" s="47"/>
    </row>
    <row r="32" spans="1:26" x14ac:dyDescent="0.3">
      <c r="A32" s="3">
        <v>31</v>
      </c>
      <c r="B32" s="4" t="s">
        <v>22</v>
      </c>
      <c r="C32" s="4" t="s">
        <v>23</v>
      </c>
      <c r="D32" s="4" t="s">
        <v>23</v>
      </c>
      <c r="E32" s="4" t="s">
        <v>23</v>
      </c>
      <c r="F32" s="4" t="s">
        <v>23</v>
      </c>
      <c r="G32" s="4" t="s">
        <v>22</v>
      </c>
      <c r="H32" s="4" t="str">
        <f t="shared" si="5"/>
        <v>Standards 60m 1.4ml_flow PTV 150C_Start_6C_ramp Evap.tr2.meth</v>
      </c>
      <c r="I32" s="4">
        <v>19</v>
      </c>
      <c r="J32" s="4" t="s">
        <v>240</v>
      </c>
      <c r="K32" s="4" t="s">
        <v>269</v>
      </c>
      <c r="L32" s="4" t="s">
        <v>50</v>
      </c>
      <c r="M32" s="4"/>
      <c r="N32" s="4">
        <v>3.5</v>
      </c>
      <c r="O32" s="4" t="str">
        <f t="shared" si="6"/>
        <v>CO2 60m 6C_ramp 1.4 mL Flow Standards.met</v>
      </c>
      <c r="Q32" s="6">
        <f t="shared" si="2"/>
        <v>46.7</v>
      </c>
      <c r="V32" s="54"/>
      <c r="W32" s="55"/>
      <c r="X32" s="48"/>
      <c r="Y32" s="49"/>
    </row>
    <row r="33" spans="1:25" x14ac:dyDescent="0.3">
      <c r="A33" s="3">
        <v>32</v>
      </c>
      <c r="B33" s="4" t="s">
        <v>22</v>
      </c>
      <c r="C33" s="4" t="s">
        <v>23</v>
      </c>
      <c r="D33" s="4" t="s">
        <v>23</v>
      </c>
      <c r="E33" s="4" t="s">
        <v>23</v>
      </c>
      <c r="F33" s="4" t="s">
        <v>23</v>
      </c>
      <c r="G33" s="4" t="s">
        <v>22</v>
      </c>
      <c r="H33" s="4" t="str">
        <f t="shared" si="5"/>
        <v>Standards 60m 1.4ml_flow PTV 150C_Start_6C_ramp Evap.tr2.meth</v>
      </c>
      <c r="I33" s="4">
        <v>19</v>
      </c>
      <c r="J33" s="4" t="s">
        <v>240</v>
      </c>
      <c r="K33" s="4" t="s">
        <v>269</v>
      </c>
      <c r="L33" s="4" t="s">
        <v>50</v>
      </c>
      <c r="M33" s="4"/>
      <c r="N33" s="4">
        <v>3.5</v>
      </c>
      <c r="O33" s="4" t="str">
        <f t="shared" si="6"/>
        <v>CO2 60m 6C_ramp 1.4 mL Flow Standards.met</v>
      </c>
      <c r="Q33" s="6">
        <f t="shared" si="2"/>
        <v>46.7</v>
      </c>
      <c r="V33" s="56"/>
      <c r="W33" s="57"/>
      <c r="X33" s="50"/>
      <c r="Y33" s="51"/>
    </row>
    <row r="34" spans="1:25" x14ac:dyDescent="0.3">
      <c r="A34" s="3">
        <v>33</v>
      </c>
      <c r="B34" s="4" t="s">
        <v>22</v>
      </c>
      <c r="C34" s="4" t="s">
        <v>23</v>
      </c>
      <c r="D34" s="4" t="s">
        <v>23</v>
      </c>
      <c r="E34" s="4" t="s">
        <v>23</v>
      </c>
      <c r="F34" s="4" t="s">
        <v>23</v>
      </c>
      <c r="G34" s="4" t="s">
        <v>22</v>
      </c>
      <c r="H34" s="4" t="str">
        <f>IF(ISNUMBER(SEARCH("sample",$L34)),T$2,IF(ISNUMBER(SEARCH("derivatization",$L34)),T$4,T$3))</f>
        <v>Samples 60m 1.4ml_flow PTV 150C_Start_6C_ramp Evap.tr2.meth</v>
      </c>
      <c r="I34" s="4">
        <v>8</v>
      </c>
      <c r="J34" s="4" t="s">
        <v>240</v>
      </c>
      <c r="K34" s="4" t="str">
        <f>Samples!$A$9</f>
        <v>VD-07</v>
      </c>
      <c r="L34" s="4" t="s">
        <v>51</v>
      </c>
      <c r="M34" s="4"/>
      <c r="N34" s="4">
        <v>3.5</v>
      </c>
      <c r="O34" s="4" t="str">
        <f>IF(ISNUMBER(SEARCH("sample",$L34)),U$2,IF(ISNUMBER(SEARCH("derivatization",$L34)),U$4,U$3))</f>
        <v>CO2 60m 6C_ramp 1.4 mL Flow Alkane_Samples.met</v>
      </c>
      <c r="Q34" s="6">
        <f t="shared" si="2"/>
        <v>61.75</v>
      </c>
      <c r="V34" s="52" t="s">
        <v>51</v>
      </c>
      <c r="W34" s="53"/>
      <c r="X34" s="46" t="s">
        <v>112</v>
      </c>
      <c r="Y34" s="47"/>
    </row>
    <row r="35" spans="1:25" x14ac:dyDescent="0.3">
      <c r="A35" s="3">
        <v>34</v>
      </c>
      <c r="B35" s="4" t="s">
        <v>22</v>
      </c>
      <c r="C35" s="4" t="s">
        <v>23</v>
      </c>
      <c r="D35" s="4" t="s">
        <v>23</v>
      </c>
      <c r="E35" s="4" t="s">
        <v>23</v>
      </c>
      <c r="F35" s="4" t="s">
        <v>23</v>
      </c>
      <c r="G35" s="4" t="s">
        <v>22</v>
      </c>
      <c r="H35" s="4" t="str">
        <f>IF(ISNUMBER(SEARCH("sample",$L35)),T$2,IF(ISNUMBER(SEARCH("derivatization",$L35)),T$4,T$3))</f>
        <v>Samples 60m 1.4ml_flow PTV 150C_Start_6C_ramp Evap.tr2.meth</v>
      </c>
      <c r="I35" s="4">
        <v>8</v>
      </c>
      <c r="J35" s="4" t="s">
        <v>240</v>
      </c>
      <c r="K35" s="4" t="str">
        <f>Samples!$A$9</f>
        <v>VD-07</v>
      </c>
      <c r="L35" s="4" t="s">
        <v>51</v>
      </c>
      <c r="M35" s="4"/>
      <c r="N35" s="4">
        <v>3.5</v>
      </c>
      <c r="O35" s="4" t="str">
        <f>IF(ISNUMBER(SEARCH("sample",$L35)),U$2,IF(ISNUMBER(SEARCH("derivatization",$L35)),U$4,U$3))</f>
        <v>CO2 60m 6C_ramp 1.4 mL Flow Alkane_Samples.met</v>
      </c>
      <c r="Q35" s="6">
        <f t="shared" si="2"/>
        <v>61.75</v>
      </c>
      <c r="V35" s="54"/>
      <c r="W35" s="55"/>
      <c r="X35" s="48"/>
      <c r="Y35" s="49"/>
    </row>
    <row r="36" spans="1:25" x14ac:dyDescent="0.3">
      <c r="A36" s="3">
        <v>35</v>
      </c>
      <c r="B36" s="4" t="s">
        <v>22</v>
      </c>
      <c r="C36" s="4" t="s">
        <v>23</v>
      </c>
      <c r="D36" s="4" t="s">
        <v>23</v>
      </c>
      <c r="E36" s="4" t="s">
        <v>23</v>
      </c>
      <c r="F36" s="4" t="s">
        <v>23</v>
      </c>
      <c r="G36" s="4" t="s">
        <v>22</v>
      </c>
      <c r="H36" s="4" t="str">
        <f t="shared" ref="H36:H49" si="9">IF(ISNUMBER(SEARCH("sample",$L36)),T$2,IF(ISNUMBER(SEARCH("derivatization",$L36)),T$4,T$3))</f>
        <v>Standards 60m 1.4ml_flow PTV 150C_Start_6C_ramp Evap.tr2.meth</v>
      </c>
      <c r="I36" s="4">
        <v>20</v>
      </c>
      <c r="J36" s="4" t="s">
        <v>240</v>
      </c>
      <c r="K36" s="4" t="s">
        <v>8</v>
      </c>
      <c r="L36" s="4" t="s">
        <v>40</v>
      </c>
      <c r="M36" s="4"/>
      <c r="N36" s="4">
        <v>3.5</v>
      </c>
      <c r="O36" s="4" t="str">
        <f t="shared" ref="O36:O49" si="10">IF(ISNUMBER(SEARCH("sample",$L36)),U$2,IF(ISNUMBER(SEARCH("derivatization",$L36)),U$4,U$3))</f>
        <v>CO2 60m 6C_ramp 1.4 mL Flow Standards.met</v>
      </c>
      <c r="Q36" s="6">
        <f t="shared" si="2"/>
        <v>46.7</v>
      </c>
      <c r="V36" s="56"/>
      <c r="W36" s="57"/>
      <c r="X36" s="50"/>
      <c r="Y36" s="51"/>
    </row>
    <row r="37" spans="1:25" x14ac:dyDescent="0.3">
      <c r="A37" s="3">
        <v>36</v>
      </c>
      <c r="B37" s="4" t="s">
        <v>22</v>
      </c>
      <c r="C37" s="4" t="s">
        <v>23</v>
      </c>
      <c r="D37" s="4" t="s">
        <v>23</v>
      </c>
      <c r="E37" s="4" t="s">
        <v>23</v>
      </c>
      <c r="F37" s="4" t="s">
        <v>23</v>
      </c>
      <c r="G37" s="4" t="s">
        <v>22</v>
      </c>
      <c r="H37" s="4" t="str">
        <f t="shared" si="9"/>
        <v>Standards 60m 1.4ml_flow PTV 150C_Start_6C_ramp Evap.tr2.meth</v>
      </c>
      <c r="I37" s="4">
        <v>20</v>
      </c>
      <c r="J37" s="4" t="s">
        <v>240</v>
      </c>
      <c r="K37" s="4" t="s">
        <v>8</v>
      </c>
      <c r="L37" s="4" t="s">
        <v>40</v>
      </c>
      <c r="M37" s="4"/>
      <c r="N37" s="4">
        <v>3.5</v>
      </c>
      <c r="O37" s="4" t="str">
        <f t="shared" si="10"/>
        <v>CO2 60m 6C_ramp 1.4 mL Flow Standards.met</v>
      </c>
      <c r="Q37" s="6">
        <f t="shared" si="2"/>
        <v>46.7</v>
      </c>
    </row>
    <row r="38" spans="1:25" x14ac:dyDescent="0.3">
      <c r="A38" s="3">
        <v>37</v>
      </c>
      <c r="B38" s="4" t="s">
        <v>22</v>
      </c>
      <c r="C38" s="4" t="s">
        <v>23</v>
      </c>
      <c r="D38" s="4" t="s">
        <v>23</v>
      </c>
      <c r="E38" s="4" t="s">
        <v>23</v>
      </c>
      <c r="F38" s="4" t="s">
        <v>23</v>
      </c>
      <c r="G38" s="4" t="s">
        <v>22</v>
      </c>
      <c r="H38" s="4" t="str">
        <f>IF(ISNUMBER(SEARCH("sample",$L38)),T$2,IF(ISNUMBER(SEARCH("derivatization",$L38)),T$4,T$3))</f>
        <v>Samples 60m 1.4ml_flow PTV 150C_Start_6C_ramp Evap.tr2.meth</v>
      </c>
      <c r="I38" s="4">
        <v>9</v>
      </c>
      <c r="J38" s="4" t="s">
        <v>240</v>
      </c>
      <c r="K38" s="4" t="str">
        <f>Samples!$A$10</f>
        <v>VD-08</v>
      </c>
      <c r="L38" s="4" t="s">
        <v>51</v>
      </c>
      <c r="M38" s="4"/>
      <c r="N38" s="4">
        <v>3.5</v>
      </c>
      <c r="O38" s="4" t="str">
        <f>IF(ISNUMBER(SEARCH("sample",$L38)),U$2,IF(ISNUMBER(SEARCH("derivatization",$L38)),U$4,U$3))</f>
        <v>CO2 60m 6C_ramp 1.4 mL Flow Alkane_Samples.met</v>
      </c>
      <c r="Q38" s="6">
        <f t="shared" si="2"/>
        <v>61.75</v>
      </c>
    </row>
    <row r="39" spans="1:25" x14ac:dyDescent="0.3">
      <c r="A39" s="3">
        <v>38</v>
      </c>
      <c r="B39" s="4" t="s">
        <v>22</v>
      </c>
      <c r="C39" s="4" t="s">
        <v>23</v>
      </c>
      <c r="D39" s="4" t="s">
        <v>23</v>
      </c>
      <c r="E39" s="4" t="s">
        <v>23</v>
      </c>
      <c r="F39" s="4" t="s">
        <v>23</v>
      </c>
      <c r="G39" s="4" t="s">
        <v>22</v>
      </c>
      <c r="H39" s="4" t="str">
        <f>IF(ISNUMBER(SEARCH("sample",$L39)),T$2,IF(ISNUMBER(SEARCH("derivatization",$L39)),T$4,T$3))</f>
        <v>Samples 60m 1.4ml_flow PTV 150C_Start_6C_ramp Evap.tr2.meth</v>
      </c>
      <c r="I39" s="4">
        <v>9</v>
      </c>
      <c r="J39" s="4" t="s">
        <v>240</v>
      </c>
      <c r="K39" s="4" t="str">
        <f>Samples!$A$10</f>
        <v>VD-08</v>
      </c>
      <c r="L39" s="4" t="s">
        <v>51</v>
      </c>
      <c r="M39" s="4"/>
      <c r="N39" s="4">
        <v>3.5</v>
      </c>
      <c r="O39" s="4" t="str">
        <f>IF(ISNUMBER(SEARCH("sample",$L39)),U$2,IF(ISNUMBER(SEARCH("derivatization",$L39)),U$4,U$3))</f>
        <v>CO2 60m 6C_ramp 1.4 mL Flow Alkane_Samples.met</v>
      </c>
      <c r="Q39" s="6">
        <f t="shared" si="2"/>
        <v>61.75</v>
      </c>
    </row>
    <row r="40" spans="1:25" x14ac:dyDescent="0.3">
      <c r="A40" s="3">
        <v>39</v>
      </c>
      <c r="B40" s="4" t="s">
        <v>22</v>
      </c>
      <c r="C40" s="4" t="s">
        <v>23</v>
      </c>
      <c r="D40" s="4" t="s">
        <v>23</v>
      </c>
      <c r="E40" s="4" t="s">
        <v>23</v>
      </c>
      <c r="F40" s="4" t="s">
        <v>23</v>
      </c>
      <c r="G40" s="4" t="s">
        <v>22</v>
      </c>
      <c r="H40" s="4" t="str">
        <f t="shared" si="9"/>
        <v>Standards 60m 1.4ml_flow PTV 150C_Start_6C_ramp Evap.tr2.meth</v>
      </c>
      <c r="I40" s="4">
        <v>19</v>
      </c>
      <c r="J40" s="4" t="s">
        <v>240</v>
      </c>
      <c r="K40" s="4" t="s">
        <v>269</v>
      </c>
      <c r="L40" s="4" t="s">
        <v>50</v>
      </c>
      <c r="M40" s="4"/>
      <c r="N40" s="4">
        <v>3.5</v>
      </c>
      <c r="O40" s="4" t="str">
        <f t="shared" si="10"/>
        <v>CO2 60m 6C_ramp 1.4 mL Flow Standards.met</v>
      </c>
      <c r="Q40" s="6">
        <f t="shared" si="2"/>
        <v>46.7</v>
      </c>
    </row>
    <row r="41" spans="1:25" x14ac:dyDescent="0.3">
      <c r="A41" s="3">
        <v>40</v>
      </c>
      <c r="B41" s="4" t="s">
        <v>22</v>
      </c>
      <c r="C41" s="4" t="s">
        <v>23</v>
      </c>
      <c r="D41" s="4" t="s">
        <v>23</v>
      </c>
      <c r="E41" s="4" t="s">
        <v>23</v>
      </c>
      <c r="F41" s="4" t="s">
        <v>23</v>
      </c>
      <c r="G41" s="4" t="s">
        <v>22</v>
      </c>
      <c r="H41" s="4" t="str">
        <f t="shared" si="9"/>
        <v>Standards 60m 1.4ml_flow PTV 150C_Start_6C_ramp Evap.tr2.meth</v>
      </c>
      <c r="I41" s="4">
        <v>19</v>
      </c>
      <c r="J41" s="4" t="s">
        <v>240</v>
      </c>
      <c r="K41" s="4" t="s">
        <v>269</v>
      </c>
      <c r="L41" s="4" t="s">
        <v>50</v>
      </c>
      <c r="M41" s="4"/>
      <c r="N41" s="4">
        <v>3.5</v>
      </c>
      <c r="O41" s="4" t="str">
        <f t="shared" si="10"/>
        <v>CO2 60m 6C_ramp 1.4 mL Flow Standards.met</v>
      </c>
      <c r="Q41" s="6">
        <f t="shared" si="2"/>
        <v>46.7</v>
      </c>
    </row>
    <row r="42" spans="1:25" x14ac:dyDescent="0.3">
      <c r="A42" s="3">
        <v>41</v>
      </c>
      <c r="B42" s="4" t="s">
        <v>22</v>
      </c>
      <c r="C42" s="4" t="s">
        <v>23</v>
      </c>
      <c r="D42" s="4" t="s">
        <v>23</v>
      </c>
      <c r="E42" s="4" t="s">
        <v>23</v>
      </c>
      <c r="F42" s="4" t="s">
        <v>23</v>
      </c>
      <c r="G42" s="4" t="s">
        <v>22</v>
      </c>
      <c r="H42" s="4" t="str">
        <f t="shared" si="9"/>
        <v>Samples 60m 1.4ml_flow PTV 150C_Start_6C_ramp Evap.tr2.meth</v>
      </c>
      <c r="I42" s="4">
        <v>10</v>
      </c>
      <c r="J42" s="4" t="s">
        <v>240</v>
      </c>
      <c r="K42" s="4" t="str">
        <f>Samples!$A$11</f>
        <v>VD-09</v>
      </c>
      <c r="L42" s="4" t="s">
        <v>51</v>
      </c>
      <c r="M42" s="4"/>
      <c r="N42" s="4">
        <v>3.5</v>
      </c>
      <c r="O42" s="4" t="str">
        <f t="shared" si="10"/>
        <v>CO2 60m 6C_ramp 1.4 mL Flow Alkane_Samples.met</v>
      </c>
      <c r="Q42" s="6">
        <f t="shared" si="2"/>
        <v>61.75</v>
      </c>
    </row>
    <row r="43" spans="1:25" x14ac:dyDescent="0.3">
      <c r="A43" s="3">
        <v>42</v>
      </c>
      <c r="B43" s="4" t="s">
        <v>22</v>
      </c>
      <c r="C43" s="4" t="s">
        <v>23</v>
      </c>
      <c r="D43" s="4" t="s">
        <v>23</v>
      </c>
      <c r="E43" s="4" t="s">
        <v>23</v>
      </c>
      <c r="F43" s="4" t="s">
        <v>23</v>
      </c>
      <c r="G43" s="4" t="s">
        <v>22</v>
      </c>
      <c r="H43" s="4" t="str">
        <f t="shared" si="9"/>
        <v>Samples 60m 1.4ml_flow PTV 150C_Start_6C_ramp Evap.tr2.meth</v>
      </c>
      <c r="I43" s="4">
        <v>10</v>
      </c>
      <c r="J43" s="4" t="s">
        <v>240</v>
      </c>
      <c r="K43" s="4" t="str">
        <f>Samples!$A$11</f>
        <v>VD-09</v>
      </c>
      <c r="L43" s="4" t="s">
        <v>51</v>
      </c>
      <c r="M43" s="4"/>
      <c r="N43" s="4">
        <v>3.5</v>
      </c>
      <c r="O43" s="4" t="str">
        <f t="shared" si="10"/>
        <v>CO2 60m 6C_ramp 1.4 mL Flow Alkane_Samples.met</v>
      </c>
      <c r="Q43" s="6">
        <f t="shared" si="2"/>
        <v>61.75</v>
      </c>
    </row>
    <row r="44" spans="1:25" x14ac:dyDescent="0.3">
      <c r="A44" s="3">
        <v>43</v>
      </c>
      <c r="B44" s="4" t="s">
        <v>22</v>
      </c>
      <c r="C44" s="4" t="s">
        <v>23</v>
      </c>
      <c r="D44" s="4" t="s">
        <v>23</v>
      </c>
      <c r="E44" s="4" t="s">
        <v>23</v>
      </c>
      <c r="F44" s="4" t="s">
        <v>23</v>
      </c>
      <c r="G44" s="4" t="s">
        <v>22</v>
      </c>
      <c r="H44" s="4" t="str">
        <f t="shared" si="9"/>
        <v>Samples 60m 1.4ml_flow PTV 150C_Start_6C_ramp Evap.tr2.meth</v>
      </c>
      <c r="I44" s="4">
        <v>11</v>
      </c>
      <c r="J44" s="4" t="s">
        <v>240</v>
      </c>
      <c r="K44" s="4" t="str">
        <f>Samples!$A$12</f>
        <v>VD-10</v>
      </c>
      <c r="L44" s="4" t="s">
        <v>51</v>
      </c>
      <c r="M44" s="4"/>
      <c r="N44" s="4">
        <v>3.5</v>
      </c>
      <c r="O44" s="4" t="str">
        <f t="shared" si="10"/>
        <v>CO2 60m 6C_ramp 1.4 mL Flow Alkane_Samples.met</v>
      </c>
      <c r="Q44" s="6">
        <f t="shared" si="2"/>
        <v>61.75</v>
      </c>
    </row>
    <row r="45" spans="1:25" x14ac:dyDescent="0.3">
      <c r="A45" s="3">
        <v>44</v>
      </c>
      <c r="B45" s="4" t="s">
        <v>22</v>
      </c>
      <c r="C45" s="4" t="s">
        <v>23</v>
      </c>
      <c r="D45" s="4" t="s">
        <v>23</v>
      </c>
      <c r="E45" s="4" t="s">
        <v>23</v>
      </c>
      <c r="F45" s="4" t="s">
        <v>23</v>
      </c>
      <c r="G45" s="4" t="s">
        <v>22</v>
      </c>
      <c r="H45" s="4" t="str">
        <f t="shared" si="9"/>
        <v>Samples 60m 1.4ml_flow PTV 150C_Start_6C_ramp Evap.tr2.meth</v>
      </c>
      <c r="I45" s="4">
        <v>11</v>
      </c>
      <c r="J45" s="4" t="s">
        <v>240</v>
      </c>
      <c r="K45" s="4" t="str">
        <f>Samples!$A$12</f>
        <v>VD-10</v>
      </c>
      <c r="L45" s="4" t="s">
        <v>51</v>
      </c>
      <c r="M45" s="4"/>
      <c r="N45" s="4">
        <v>3.5</v>
      </c>
      <c r="O45" s="4" t="str">
        <f t="shared" si="10"/>
        <v>CO2 60m 6C_ramp 1.4 mL Flow Alkane_Samples.met</v>
      </c>
      <c r="Q45" s="6">
        <f t="shared" si="2"/>
        <v>61.75</v>
      </c>
    </row>
    <row r="46" spans="1:25" x14ac:dyDescent="0.3">
      <c r="A46" s="3">
        <v>45</v>
      </c>
      <c r="B46" s="4" t="s">
        <v>22</v>
      </c>
      <c r="C46" s="4" t="s">
        <v>23</v>
      </c>
      <c r="D46" s="4" t="s">
        <v>23</v>
      </c>
      <c r="E46" s="4" t="s">
        <v>23</v>
      </c>
      <c r="F46" s="4" t="s">
        <v>23</v>
      </c>
      <c r="G46" s="4" t="s">
        <v>22</v>
      </c>
      <c r="H46" s="4" t="str">
        <f t="shared" si="9"/>
        <v>Samples 60m 1.4ml_flow PTV 150C_Start_6C_ramp Evap.tr2.meth</v>
      </c>
      <c r="I46" s="4">
        <v>12</v>
      </c>
      <c r="J46" s="4" t="s">
        <v>240</v>
      </c>
      <c r="K46" s="4" t="str">
        <f>Samples!$A$13</f>
        <v>VD-11</v>
      </c>
      <c r="L46" s="4" t="s">
        <v>51</v>
      </c>
      <c r="M46" s="4"/>
      <c r="N46" s="4">
        <v>3.5</v>
      </c>
      <c r="O46" s="4" t="str">
        <f t="shared" si="10"/>
        <v>CO2 60m 6C_ramp 1.4 mL Flow Alkane_Samples.met</v>
      </c>
      <c r="Q46" s="6">
        <f t="shared" si="2"/>
        <v>61.75</v>
      </c>
    </row>
    <row r="47" spans="1:25" x14ac:dyDescent="0.3">
      <c r="A47" s="3">
        <v>46</v>
      </c>
      <c r="B47" s="4" t="s">
        <v>22</v>
      </c>
      <c r="C47" s="4" t="s">
        <v>23</v>
      </c>
      <c r="D47" s="4" t="s">
        <v>23</v>
      </c>
      <c r="E47" s="4" t="s">
        <v>23</v>
      </c>
      <c r="F47" s="4" t="s">
        <v>23</v>
      </c>
      <c r="G47" s="4" t="s">
        <v>22</v>
      </c>
      <c r="H47" s="4" t="str">
        <f t="shared" si="9"/>
        <v>Samples 60m 1.4ml_flow PTV 150C_Start_6C_ramp Evap.tr2.meth</v>
      </c>
      <c r="I47" s="4">
        <v>12</v>
      </c>
      <c r="J47" s="4" t="s">
        <v>240</v>
      </c>
      <c r="K47" s="4" t="str">
        <f>Samples!$A$13</f>
        <v>VD-11</v>
      </c>
      <c r="L47" s="4" t="s">
        <v>51</v>
      </c>
      <c r="M47" s="4"/>
      <c r="N47" s="4">
        <v>3.5</v>
      </c>
      <c r="O47" s="4" t="str">
        <f t="shared" si="10"/>
        <v>CO2 60m 6C_ramp 1.4 mL Flow Alkane_Samples.met</v>
      </c>
      <c r="Q47" s="6">
        <f t="shared" si="2"/>
        <v>61.75</v>
      </c>
    </row>
    <row r="48" spans="1:25" x14ac:dyDescent="0.3">
      <c r="A48" s="3">
        <v>47</v>
      </c>
      <c r="B48" s="4" t="s">
        <v>22</v>
      </c>
      <c r="C48" s="4" t="s">
        <v>23</v>
      </c>
      <c r="D48" s="4" t="s">
        <v>23</v>
      </c>
      <c r="E48" s="4" t="s">
        <v>23</v>
      </c>
      <c r="F48" s="4" t="s">
        <v>23</v>
      </c>
      <c r="G48" s="4" t="s">
        <v>22</v>
      </c>
      <c r="H48" s="4" t="str">
        <f t="shared" si="9"/>
        <v>Standards 60m 1.4ml_flow PTV 150C_Start_6C_ramp Evap.tr2.meth</v>
      </c>
      <c r="I48" s="4">
        <v>19</v>
      </c>
      <c r="J48" s="4" t="s">
        <v>240</v>
      </c>
      <c r="K48" s="4" t="s">
        <v>269</v>
      </c>
      <c r="L48" s="4" t="s">
        <v>50</v>
      </c>
      <c r="M48" s="4"/>
      <c r="N48" s="4">
        <v>3.5</v>
      </c>
      <c r="O48" s="4" t="str">
        <f t="shared" si="10"/>
        <v>CO2 60m 6C_ramp 1.4 mL Flow Standards.met</v>
      </c>
      <c r="Q48" s="6">
        <f t="shared" si="2"/>
        <v>46.7</v>
      </c>
    </row>
    <row r="49" spans="1:17" x14ac:dyDescent="0.3">
      <c r="A49" s="3">
        <v>48</v>
      </c>
      <c r="B49" s="4" t="s">
        <v>22</v>
      </c>
      <c r="C49" s="4" t="s">
        <v>23</v>
      </c>
      <c r="D49" s="4" t="s">
        <v>23</v>
      </c>
      <c r="E49" s="4" t="s">
        <v>23</v>
      </c>
      <c r="F49" s="4" t="s">
        <v>23</v>
      </c>
      <c r="G49" s="4" t="s">
        <v>22</v>
      </c>
      <c r="H49" s="4" t="str">
        <f t="shared" si="9"/>
        <v>Standards 60m 1.4ml_flow PTV 150C_Start_6C_ramp Evap.tr2.meth</v>
      </c>
      <c r="I49" s="4">
        <v>19</v>
      </c>
      <c r="J49" s="4" t="s">
        <v>240</v>
      </c>
      <c r="K49" s="4" t="s">
        <v>269</v>
      </c>
      <c r="L49" s="4" t="s">
        <v>50</v>
      </c>
      <c r="M49" s="4"/>
      <c r="N49" s="4">
        <v>3.5</v>
      </c>
      <c r="O49" s="4" t="str">
        <f t="shared" si="10"/>
        <v>CO2 60m 6C_ramp 1.4 mL Flow Standards.met</v>
      </c>
      <c r="Q49" s="6">
        <f t="shared" si="2"/>
        <v>46.7</v>
      </c>
    </row>
    <row r="50" spans="1:17" x14ac:dyDescent="0.3">
      <c r="A50" s="3">
        <v>49</v>
      </c>
      <c r="B50" s="4" t="s">
        <v>23</v>
      </c>
      <c r="C50" s="4" t="s">
        <v>23</v>
      </c>
      <c r="D50" s="4" t="s">
        <v>23</v>
      </c>
      <c r="E50" s="4" t="s">
        <v>23</v>
      </c>
      <c r="F50" s="4" t="s">
        <v>23</v>
      </c>
      <c r="G50" s="4" t="s">
        <v>23</v>
      </c>
      <c r="H50" s="4" t="s">
        <v>232</v>
      </c>
      <c r="I50" s="4">
        <v>54</v>
      </c>
      <c r="J50" s="4" t="s">
        <v>233</v>
      </c>
      <c r="K50" s="4"/>
      <c r="L50" s="4"/>
      <c r="M50" s="4"/>
      <c r="N50" s="4"/>
      <c r="O50" s="4" t="s">
        <v>234</v>
      </c>
    </row>
    <row r="51" spans="1:17" x14ac:dyDescent="0.3">
      <c r="A51" s="3">
        <v>50</v>
      </c>
      <c r="B51" s="4"/>
      <c r="C51" s="4"/>
      <c r="D51" s="4"/>
      <c r="E51" s="4"/>
      <c r="F51" s="4"/>
      <c r="G51" s="4"/>
      <c r="H51" s="4"/>
      <c r="I51" s="4"/>
      <c r="J51" s="4"/>
      <c r="K51" s="4"/>
      <c r="L51" s="4"/>
      <c r="M51" s="4"/>
      <c r="N51" s="4"/>
      <c r="O51" s="4"/>
    </row>
    <row r="52" spans="1:17" x14ac:dyDescent="0.3">
      <c r="A52" s="3">
        <v>51</v>
      </c>
      <c r="B52" s="4"/>
      <c r="C52" s="4"/>
      <c r="D52" s="4"/>
      <c r="E52" s="4"/>
      <c r="F52" s="4"/>
      <c r="G52" s="4"/>
      <c r="H52" s="4"/>
      <c r="I52" s="4"/>
      <c r="J52" s="4"/>
      <c r="K52" s="4"/>
      <c r="L52" s="4"/>
      <c r="M52" s="4"/>
      <c r="N52" s="4"/>
      <c r="O52" s="4"/>
    </row>
    <row r="53" spans="1:17" x14ac:dyDescent="0.3">
      <c r="A53" s="3">
        <v>52</v>
      </c>
      <c r="B53" s="4"/>
      <c r="C53" s="4"/>
      <c r="D53" s="4"/>
      <c r="E53" s="4"/>
      <c r="F53" s="4"/>
      <c r="G53" s="4"/>
      <c r="H53" s="4"/>
      <c r="I53" s="4"/>
      <c r="J53" s="4"/>
      <c r="K53" s="4"/>
      <c r="L53" s="4"/>
      <c r="M53" s="4"/>
      <c r="N53" s="4"/>
      <c r="O53" s="4"/>
    </row>
    <row r="54" spans="1:17" x14ac:dyDescent="0.3">
      <c r="A54" s="3">
        <v>53</v>
      </c>
      <c r="B54" s="4"/>
      <c r="C54" s="4"/>
      <c r="D54" s="4"/>
      <c r="E54" s="4"/>
      <c r="F54" s="4"/>
      <c r="G54" s="4"/>
      <c r="H54" s="4"/>
      <c r="I54" s="4"/>
      <c r="J54" s="4"/>
      <c r="K54" s="4"/>
      <c r="L54" s="4"/>
      <c r="M54" s="4"/>
      <c r="N54" s="4"/>
      <c r="O54" s="4"/>
    </row>
    <row r="55" spans="1:17" x14ac:dyDescent="0.3">
      <c r="A55" s="3">
        <v>54</v>
      </c>
      <c r="B55" s="4"/>
      <c r="C55" s="4"/>
      <c r="D55" s="4"/>
      <c r="E55" s="4"/>
      <c r="F55" s="4"/>
      <c r="G55" s="4"/>
      <c r="H55" s="4"/>
      <c r="I55" s="4"/>
      <c r="J55" s="4"/>
      <c r="K55" s="4"/>
      <c r="L55" s="4"/>
      <c r="M55" s="4"/>
      <c r="N55" s="4"/>
      <c r="O55" s="4"/>
    </row>
    <row r="56" spans="1:17" x14ac:dyDescent="0.3">
      <c r="A56" s="3">
        <v>55</v>
      </c>
      <c r="B56" s="4"/>
      <c r="C56" s="4"/>
      <c r="D56" s="4"/>
      <c r="E56" s="4"/>
      <c r="F56" s="4"/>
      <c r="G56" s="4"/>
      <c r="H56" s="4"/>
      <c r="I56" s="4"/>
      <c r="J56" s="4"/>
      <c r="K56" s="4"/>
      <c r="L56" s="4"/>
      <c r="M56" s="4"/>
      <c r="N56" s="4"/>
      <c r="O56" s="4"/>
    </row>
    <row r="57" spans="1:17" x14ac:dyDescent="0.3">
      <c r="A57" s="3">
        <v>56</v>
      </c>
      <c r="B57" s="4"/>
      <c r="C57" s="4"/>
      <c r="D57" s="4"/>
      <c r="E57" s="4"/>
      <c r="F57" s="4"/>
      <c r="G57" s="4"/>
      <c r="H57" s="4"/>
      <c r="I57" s="4"/>
      <c r="J57" s="4"/>
      <c r="K57" s="4"/>
      <c r="L57" s="4"/>
      <c r="M57" s="4"/>
      <c r="N57" s="4"/>
      <c r="O57" s="4"/>
    </row>
    <row r="58" spans="1:17" x14ac:dyDescent="0.3">
      <c r="A58" s="3">
        <v>57</v>
      </c>
      <c r="B58" s="4"/>
      <c r="C58" s="4"/>
      <c r="D58" s="4"/>
      <c r="E58" s="4"/>
      <c r="F58" s="4"/>
      <c r="G58" s="4"/>
      <c r="H58" s="4"/>
      <c r="I58" s="4"/>
      <c r="J58" s="4"/>
      <c r="K58" s="4"/>
      <c r="L58" s="4"/>
      <c r="M58" s="4"/>
      <c r="N58" s="4"/>
      <c r="O58" s="4"/>
    </row>
    <row r="59" spans="1:17" x14ac:dyDescent="0.3">
      <c r="A59" s="3">
        <v>58</v>
      </c>
      <c r="B59" s="4"/>
      <c r="C59" s="4"/>
      <c r="D59" s="4"/>
      <c r="E59" s="4"/>
      <c r="F59" s="4"/>
      <c r="G59" s="4"/>
      <c r="H59" s="4"/>
      <c r="I59" s="4"/>
      <c r="J59" s="4"/>
      <c r="K59" s="4"/>
      <c r="L59" s="4"/>
      <c r="M59" s="4"/>
      <c r="N59" s="4"/>
      <c r="O59" s="4"/>
    </row>
    <row r="60" spans="1:17" x14ac:dyDescent="0.3">
      <c r="A60" s="3">
        <v>59</v>
      </c>
      <c r="B60" s="4"/>
      <c r="C60" s="4"/>
      <c r="D60" s="4"/>
      <c r="E60" s="4"/>
      <c r="F60" s="4"/>
      <c r="G60" s="4"/>
      <c r="H60" s="4"/>
      <c r="I60" s="4"/>
      <c r="J60" s="4"/>
      <c r="K60" s="4"/>
      <c r="L60" s="4"/>
      <c r="M60" s="4"/>
      <c r="N60" s="4"/>
      <c r="O60" s="4"/>
    </row>
    <row r="61" spans="1:17" x14ac:dyDescent="0.3">
      <c r="A61" s="3">
        <v>60</v>
      </c>
      <c r="B61" s="4"/>
      <c r="C61" s="4"/>
      <c r="D61" s="4"/>
      <c r="E61" s="4"/>
      <c r="F61" s="4"/>
      <c r="G61" s="4"/>
      <c r="H61" s="4"/>
      <c r="I61" s="4"/>
      <c r="J61" s="4"/>
      <c r="K61" s="4"/>
      <c r="L61" s="4"/>
      <c r="M61" s="4"/>
      <c r="N61" s="4"/>
      <c r="O61" s="4"/>
    </row>
    <row r="62" spans="1:17" x14ac:dyDescent="0.3">
      <c r="A62" s="3">
        <v>61</v>
      </c>
      <c r="B62" s="4"/>
      <c r="C62" s="4"/>
      <c r="D62" s="4"/>
      <c r="E62" s="4"/>
      <c r="F62" s="4"/>
      <c r="G62" s="4"/>
      <c r="H62" s="4"/>
      <c r="I62" s="4"/>
      <c r="J62" s="4"/>
      <c r="K62" s="4"/>
      <c r="L62" s="4"/>
      <c r="M62" s="4"/>
      <c r="N62" s="4"/>
      <c r="O62" s="4"/>
    </row>
    <row r="63" spans="1:17" x14ac:dyDescent="0.3">
      <c r="A63" s="3">
        <v>62</v>
      </c>
      <c r="B63" s="4"/>
      <c r="C63" s="4"/>
      <c r="D63" s="4"/>
      <c r="E63" s="4"/>
      <c r="F63" s="4"/>
      <c r="G63" s="4"/>
      <c r="H63" s="4"/>
      <c r="I63" s="4"/>
      <c r="J63" s="4"/>
      <c r="K63" s="4"/>
      <c r="L63" s="4"/>
      <c r="M63" s="4"/>
      <c r="N63" s="4"/>
      <c r="O63" s="4"/>
    </row>
    <row r="64" spans="1:17" x14ac:dyDescent="0.3">
      <c r="A64" s="3">
        <v>63</v>
      </c>
      <c r="B64" s="4"/>
      <c r="C64" s="4"/>
      <c r="D64" s="4"/>
      <c r="E64" s="4"/>
      <c r="F64" s="4"/>
      <c r="G64" s="4"/>
      <c r="H64" s="4"/>
      <c r="I64" s="4"/>
      <c r="J64" s="4"/>
      <c r="K64" s="4"/>
      <c r="L64" s="4"/>
      <c r="M64" s="4"/>
      <c r="N64" s="4"/>
      <c r="O64" s="4"/>
    </row>
    <row r="65" spans="1:15" x14ac:dyDescent="0.3">
      <c r="A65" s="3">
        <v>64</v>
      </c>
      <c r="B65" s="4"/>
      <c r="C65" s="4"/>
      <c r="D65" s="4"/>
      <c r="E65" s="4"/>
      <c r="F65" s="4"/>
      <c r="G65" s="4"/>
      <c r="H65" s="4"/>
      <c r="I65" s="4"/>
      <c r="J65" s="4"/>
      <c r="K65" s="4"/>
      <c r="L65" s="4"/>
      <c r="M65" s="4"/>
      <c r="N65" s="4"/>
      <c r="O65" s="4"/>
    </row>
    <row r="66" spans="1:15" x14ac:dyDescent="0.3">
      <c r="A66" s="3">
        <v>65</v>
      </c>
      <c r="B66" s="4"/>
      <c r="C66" s="4"/>
      <c r="D66" s="4"/>
      <c r="E66" s="4"/>
      <c r="F66" s="4"/>
      <c r="G66" s="4"/>
      <c r="H66" s="4"/>
      <c r="I66" s="4"/>
      <c r="J66" s="4"/>
      <c r="K66" s="4"/>
      <c r="L66" s="4"/>
      <c r="M66" s="4"/>
      <c r="N66" s="4"/>
      <c r="O66" s="4"/>
    </row>
    <row r="67" spans="1:15" x14ac:dyDescent="0.3">
      <c r="A67" s="3">
        <v>66</v>
      </c>
      <c r="B67" s="4"/>
      <c r="C67" s="4"/>
      <c r="D67" s="4"/>
      <c r="E67" s="4"/>
      <c r="F67" s="4"/>
      <c r="G67" s="4"/>
      <c r="H67" s="4"/>
      <c r="I67" s="4"/>
      <c r="J67" s="4"/>
      <c r="K67" s="4"/>
      <c r="L67" s="4"/>
      <c r="M67" s="4"/>
      <c r="N67" s="4"/>
      <c r="O67" s="4"/>
    </row>
    <row r="68" spans="1:15" x14ac:dyDescent="0.3">
      <c r="A68" s="3">
        <v>67</v>
      </c>
    </row>
    <row r="69" spans="1:15" x14ac:dyDescent="0.3">
      <c r="A69" s="3">
        <v>68</v>
      </c>
    </row>
    <row r="70" spans="1:15" x14ac:dyDescent="0.3">
      <c r="A70" s="3">
        <v>69</v>
      </c>
    </row>
    <row r="71" spans="1:15" x14ac:dyDescent="0.3">
      <c r="A71" s="3">
        <v>70</v>
      </c>
    </row>
    <row r="72" spans="1:15" x14ac:dyDescent="0.3">
      <c r="A72" s="3">
        <v>71</v>
      </c>
    </row>
    <row r="73" spans="1:15" x14ac:dyDescent="0.3">
      <c r="A73" s="3">
        <v>72</v>
      </c>
    </row>
    <row r="74" spans="1:15" x14ac:dyDescent="0.3">
      <c r="A74" s="3">
        <v>73</v>
      </c>
    </row>
    <row r="75" spans="1:15" x14ac:dyDescent="0.3">
      <c r="A75" s="3">
        <v>74</v>
      </c>
    </row>
    <row r="76" spans="1:15" x14ac:dyDescent="0.3">
      <c r="A76" s="3">
        <v>75</v>
      </c>
    </row>
    <row r="77" spans="1:15" x14ac:dyDescent="0.3">
      <c r="A77" s="3">
        <v>76</v>
      </c>
    </row>
    <row r="78" spans="1:15" x14ac:dyDescent="0.3">
      <c r="A78" s="3">
        <v>77</v>
      </c>
    </row>
    <row r="79" spans="1:15" x14ac:dyDescent="0.3">
      <c r="A79" s="3">
        <v>78</v>
      </c>
    </row>
    <row r="80" spans="1:15" x14ac:dyDescent="0.3">
      <c r="A80" s="3">
        <v>79</v>
      </c>
    </row>
    <row r="81" spans="1:1" x14ac:dyDescent="0.3">
      <c r="A81" s="3">
        <v>80</v>
      </c>
    </row>
  </sheetData>
  <sortState xmlns:xlrd2="http://schemas.microsoft.com/office/spreadsheetml/2017/richdata2" ref="A41:O46">
    <sortCondition descending="1" ref="A41:A46"/>
  </sortState>
  <mergeCells count="21">
    <mergeCell ref="V34:W36"/>
    <mergeCell ref="X34:Y36"/>
    <mergeCell ref="T13:T15"/>
    <mergeCell ref="T16:T18"/>
    <mergeCell ref="T19:T21"/>
    <mergeCell ref="T22:T24"/>
    <mergeCell ref="T25:T30"/>
    <mergeCell ref="V13:W15"/>
    <mergeCell ref="X13:Y15"/>
    <mergeCell ref="V16:W18"/>
    <mergeCell ref="X16:Y18"/>
    <mergeCell ref="V19:W21"/>
    <mergeCell ref="X19:Y21"/>
    <mergeCell ref="V31:W33"/>
    <mergeCell ref="X31:Y33"/>
    <mergeCell ref="V22:W24"/>
    <mergeCell ref="X22:Y24"/>
    <mergeCell ref="V25:W27"/>
    <mergeCell ref="X25:Y27"/>
    <mergeCell ref="V28:W30"/>
    <mergeCell ref="X28:Y30"/>
  </mergeCells>
  <phoneticPr fontId="1" type="noConversion"/>
  <dataValidations disablePrompts="1" count="1">
    <dataValidation type="list" allowBlank="1" showInputMessage="1" showErrorMessage="1" sqref="T10" xr:uid="{00000000-0002-0000-0100-000000000000}">
      <formula1>$T$7:$T$8</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8"/>
  <sheetViews>
    <sheetView zoomScale="85" zoomScaleNormal="85" workbookViewId="0">
      <selection activeCell="A2" sqref="A2"/>
    </sheetView>
  </sheetViews>
  <sheetFormatPr defaultColWidth="13.5546875" defaultRowHeight="13.8" x14ac:dyDescent="0.25"/>
  <cols>
    <col min="1" max="1" width="19.44140625" style="13" bestFit="1" customWidth="1"/>
    <col min="2" max="2" width="11" style="13" bestFit="1" customWidth="1"/>
    <col min="3" max="3" width="44.33203125" style="13" bestFit="1" customWidth="1"/>
    <col min="4" max="4" width="19.6640625" style="13" bestFit="1" customWidth="1"/>
    <col min="5" max="5" width="15.109375" style="13" bestFit="1" customWidth="1"/>
    <col min="6" max="6" width="8.109375" style="13" customWidth="1"/>
    <col min="7" max="7" width="14.33203125" style="23" bestFit="1" customWidth="1"/>
    <col min="8" max="8" width="81.44140625" style="13" bestFit="1" customWidth="1"/>
    <col min="9" max="9" width="15.109375" style="13" bestFit="1" customWidth="1"/>
    <col min="10" max="10" width="84.6640625" style="13" bestFit="1" customWidth="1"/>
    <col min="11" max="16384" width="13.5546875" style="13"/>
  </cols>
  <sheetData>
    <row r="1" spans="1:10" ht="13.95" customHeight="1" x14ac:dyDescent="0.25">
      <c r="A1" s="13" t="s">
        <v>34</v>
      </c>
      <c r="B1" s="13" t="s">
        <v>21</v>
      </c>
      <c r="C1" s="13" t="s">
        <v>1</v>
      </c>
      <c r="D1" s="13" t="s">
        <v>2</v>
      </c>
      <c r="E1" s="13" t="s">
        <v>3</v>
      </c>
      <c r="F1" s="13" t="s">
        <v>53</v>
      </c>
      <c r="G1" s="23" t="s">
        <v>54</v>
      </c>
      <c r="H1" s="58" t="s">
        <v>192</v>
      </c>
      <c r="I1" s="16" t="s">
        <v>116</v>
      </c>
      <c r="J1" s="16" t="s">
        <v>104</v>
      </c>
    </row>
    <row r="2" spans="1:10" ht="14.4" x14ac:dyDescent="0.3">
      <c r="A2" s="13" t="s">
        <v>272</v>
      </c>
      <c r="B2" s="13" t="s">
        <v>246</v>
      </c>
      <c r="D2" s="13" t="s">
        <v>270</v>
      </c>
      <c r="E2" s="13">
        <v>3.5</v>
      </c>
      <c r="F2" s="41"/>
      <c r="G2" s="42"/>
      <c r="H2" s="59"/>
      <c r="I2" s="15" t="s">
        <v>34</v>
      </c>
      <c r="J2" s="15" t="s">
        <v>184</v>
      </c>
    </row>
    <row r="3" spans="1:10" ht="14.4" x14ac:dyDescent="0.3">
      <c r="A3" s="13" t="s">
        <v>271</v>
      </c>
      <c r="B3" s="13" t="s">
        <v>246</v>
      </c>
      <c r="D3" s="13" t="s">
        <v>270</v>
      </c>
      <c r="E3" s="13">
        <v>3.5</v>
      </c>
      <c r="F3" s="41"/>
      <c r="G3" s="42"/>
      <c r="H3" s="59"/>
      <c r="I3" s="15" t="s">
        <v>21</v>
      </c>
      <c r="J3" s="15" t="s">
        <v>183</v>
      </c>
    </row>
    <row r="4" spans="1:10" ht="14.4" x14ac:dyDescent="0.3">
      <c r="A4" s="13" t="s">
        <v>274</v>
      </c>
      <c r="B4" s="13" t="s">
        <v>246</v>
      </c>
      <c r="D4" s="13" t="s">
        <v>270</v>
      </c>
      <c r="E4" s="13">
        <v>3.5</v>
      </c>
      <c r="F4" s="41"/>
      <c r="G4" s="42"/>
      <c r="H4" s="59"/>
      <c r="I4" s="15" t="s">
        <v>1</v>
      </c>
      <c r="J4" s="15" t="s">
        <v>122</v>
      </c>
    </row>
    <row r="5" spans="1:10" ht="13.95" customHeight="1" x14ac:dyDescent="0.3">
      <c r="A5" s="13" t="s">
        <v>275</v>
      </c>
      <c r="B5" s="13" t="s">
        <v>246</v>
      </c>
      <c r="D5" s="13" t="s">
        <v>270</v>
      </c>
      <c r="E5" s="13">
        <v>3.5</v>
      </c>
      <c r="F5" s="41"/>
      <c r="G5" s="42"/>
      <c r="H5" s="59"/>
      <c r="I5" s="15" t="s">
        <v>2</v>
      </c>
      <c r="J5" s="15" t="s">
        <v>123</v>
      </c>
    </row>
    <row r="6" spans="1:10" ht="14.4" x14ac:dyDescent="0.3">
      <c r="A6" s="13" t="s">
        <v>276</v>
      </c>
      <c r="B6" s="13" t="s">
        <v>246</v>
      </c>
      <c r="D6" s="13" t="s">
        <v>270</v>
      </c>
      <c r="E6" s="13">
        <v>3.5</v>
      </c>
      <c r="F6" s="41"/>
      <c r="G6" s="42"/>
      <c r="H6" s="59"/>
      <c r="I6" s="15" t="s">
        <v>3</v>
      </c>
      <c r="J6" s="15" t="s">
        <v>185</v>
      </c>
    </row>
    <row r="7" spans="1:10" ht="14.4" x14ac:dyDescent="0.3">
      <c r="A7" s="13" t="s">
        <v>277</v>
      </c>
      <c r="B7" s="13" t="s">
        <v>246</v>
      </c>
      <c r="D7" s="13" t="s">
        <v>270</v>
      </c>
      <c r="E7" s="13">
        <v>3.5</v>
      </c>
      <c r="F7" s="41"/>
      <c r="G7" s="42"/>
      <c r="H7" s="59"/>
      <c r="I7" s="15" t="s">
        <v>53</v>
      </c>
      <c r="J7" s="15" t="s">
        <v>124</v>
      </c>
    </row>
    <row r="8" spans="1:10" ht="14.4" x14ac:dyDescent="0.3">
      <c r="A8" s="13" t="s">
        <v>278</v>
      </c>
      <c r="B8" s="13" t="s">
        <v>246</v>
      </c>
      <c r="D8" s="13" t="s">
        <v>270</v>
      </c>
      <c r="E8" s="13">
        <v>3.5</v>
      </c>
      <c r="F8" s="41"/>
      <c r="G8" s="42"/>
      <c r="H8" s="60"/>
      <c r="I8" s="15" t="s">
        <v>54</v>
      </c>
      <c r="J8" s="15" t="s">
        <v>125</v>
      </c>
    </row>
    <row r="9" spans="1:10" ht="14.4" x14ac:dyDescent="0.3">
      <c r="A9" s="13" t="s">
        <v>279</v>
      </c>
      <c r="B9" s="13" t="s">
        <v>246</v>
      </c>
      <c r="D9" s="13" t="s">
        <v>270</v>
      </c>
      <c r="E9" s="13">
        <v>3.5</v>
      </c>
      <c r="F9" s="41"/>
      <c r="G9" s="42"/>
      <c r="H9" s="14"/>
    </row>
    <row r="10" spans="1:10" ht="14.4" x14ac:dyDescent="0.3">
      <c r="A10" s="13" t="s">
        <v>280</v>
      </c>
      <c r="B10" s="13" t="s">
        <v>246</v>
      </c>
      <c r="D10" s="13" t="s">
        <v>270</v>
      </c>
      <c r="E10" s="13">
        <v>3.5</v>
      </c>
      <c r="F10" s="41"/>
      <c r="G10" s="42"/>
      <c r="H10" s="14"/>
    </row>
    <row r="11" spans="1:10" ht="14.4" x14ac:dyDescent="0.3">
      <c r="A11" s="13" t="s">
        <v>281</v>
      </c>
      <c r="B11" s="13" t="s">
        <v>246</v>
      </c>
      <c r="D11" s="13" t="s">
        <v>270</v>
      </c>
      <c r="E11" s="13">
        <v>3.5</v>
      </c>
      <c r="F11" s="41"/>
      <c r="G11" s="42"/>
      <c r="H11" s="14"/>
    </row>
    <row r="12" spans="1:10" ht="14.4" x14ac:dyDescent="0.3">
      <c r="A12" s="13" t="s">
        <v>282</v>
      </c>
      <c r="B12" s="13" t="s">
        <v>246</v>
      </c>
      <c r="D12" s="13" t="s">
        <v>270</v>
      </c>
      <c r="E12" s="13">
        <v>3.5</v>
      </c>
      <c r="F12" s="41"/>
      <c r="G12" s="42"/>
    </row>
    <row r="13" spans="1:10" ht="14.4" x14ac:dyDescent="0.3">
      <c r="A13" s="13" t="s">
        <v>283</v>
      </c>
      <c r="B13" s="13" t="s">
        <v>246</v>
      </c>
      <c r="D13" s="13" t="s">
        <v>270</v>
      </c>
      <c r="E13" s="13">
        <v>3.5</v>
      </c>
      <c r="F13" s="41"/>
      <c r="G13" s="42"/>
    </row>
    <row r="14" spans="1:10" ht="14.4" x14ac:dyDescent="0.3">
      <c r="A14" s="40"/>
      <c r="E14" s="22"/>
      <c r="F14" s="23"/>
      <c r="G14" s="37"/>
    </row>
    <row r="16" spans="1:10" ht="14.4" x14ac:dyDescent="0.3">
      <c r="A16" s="40"/>
      <c r="G16" s="37"/>
    </row>
    <row r="17" spans="1:7" ht="14.4" x14ac:dyDescent="0.3">
      <c r="A17" s="40"/>
      <c r="G17" s="37"/>
    </row>
    <row r="18" spans="1:7" ht="14.4" x14ac:dyDescent="0.3">
      <c r="A18" s="40"/>
      <c r="F18" s="38"/>
      <c r="G18" s="39"/>
    </row>
    <row r="19" spans="1:7" ht="14.4" x14ac:dyDescent="0.3">
      <c r="A19" s="40"/>
      <c r="F19" s="38"/>
      <c r="G19" s="39"/>
    </row>
    <row r="20" spans="1:7" ht="14.4" x14ac:dyDescent="0.3">
      <c r="A20" s="40"/>
      <c r="E20" s="22"/>
      <c r="F20" s="39"/>
      <c r="G20" s="39"/>
    </row>
    <row r="21" spans="1:7" ht="14.4" x14ac:dyDescent="0.3">
      <c r="A21" s="40"/>
      <c r="E21" s="22"/>
      <c r="F21" s="39"/>
      <c r="G21" s="39"/>
    </row>
    <row r="22" spans="1:7" ht="14.4" x14ac:dyDescent="0.3">
      <c r="A22" s="40"/>
      <c r="E22" s="22"/>
      <c r="F22" s="39"/>
      <c r="G22" s="39"/>
    </row>
    <row r="23" spans="1:7" ht="14.4" x14ac:dyDescent="0.3">
      <c r="A23" s="40"/>
      <c r="E23" s="22"/>
      <c r="F23" s="39"/>
      <c r="G23" s="39"/>
    </row>
    <row r="24" spans="1:7" ht="14.4" x14ac:dyDescent="0.3">
      <c r="A24" s="40"/>
      <c r="E24" s="22"/>
      <c r="F24" s="39"/>
      <c r="G24" s="39"/>
    </row>
    <row r="25" spans="1:7" ht="14.4" x14ac:dyDescent="0.3">
      <c r="A25" s="40"/>
      <c r="F25" s="39"/>
      <c r="G25" s="39"/>
    </row>
    <row r="26" spans="1:7" ht="14.4" x14ac:dyDescent="0.3">
      <c r="A26" s="40"/>
      <c r="E26" s="22"/>
      <c r="F26" s="39"/>
      <c r="G26" s="39"/>
    </row>
    <row r="27" spans="1:7" ht="14.4" x14ac:dyDescent="0.3">
      <c r="A27" s="40"/>
      <c r="E27" s="22"/>
      <c r="F27" s="39"/>
      <c r="G27" s="39"/>
    </row>
    <row r="28" spans="1:7" x14ac:dyDescent="0.25">
      <c r="F28" s="38"/>
      <c r="G28" s="38"/>
    </row>
  </sheetData>
  <sortState xmlns:xlrd2="http://schemas.microsoft.com/office/spreadsheetml/2017/richdata2" ref="A2:G11">
    <sortCondition ref="B2:B11"/>
  </sortState>
  <mergeCells count="1">
    <mergeCell ref="H1:H8"/>
  </mergeCells>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6"/>
  <sheetViews>
    <sheetView zoomScale="85" zoomScaleNormal="85" workbookViewId="0">
      <selection activeCell="H36" sqref="H36"/>
    </sheetView>
  </sheetViews>
  <sheetFormatPr defaultColWidth="8.88671875" defaultRowHeight="13.8" x14ac:dyDescent="0.25"/>
  <cols>
    <col min="1" max="1" width="9.6640625" style="14" bestFit="1" customWidth="1"/>
    <col min="2" max="3" width="6.5546875" style="14" bestFit="1" customWidth="1"/>
    <col min="4" max="4" width="18.6640625" style="13" bestFit="1" customWidth="1"/>
    <col min="5" max="5" width="11.88671875" style="14" bestFit="1" customWidth="1"/>
    <col min="6" max="6" width="14.88671875" style="14" bestFit="1" customWidth="1"/>
    <col min="7" max="7" width="14" style="14" bestFit="1" customWidth="1"/>
    <col min="8" max="8" width="41.88671875" style="14" bestFit="1" customWidth="1"/>
    <col min="9" max="9" width="18.6640625" style="14" bestFit="1" customWidth="1"/>
    <col min="10" max="10" width="151.88671875" style="14" bestFit="1" customWidth="1"/>
    <col min="11" max="16384" width="8.88671875" style="14"/>
  </cols>
  <sheetData>
    <row r="1" spans="1:10" x14ac:dyDescent="0.25">
      <c r="A1" s="12" t="s">
        <v>34</v>
      </c>
      <c r="B1" s="14" t="s">
        <v>7</v>
      </c>
      <c r="C1" s="13" t="s">
        <v>10</v>
      </c>
      <c r="D1" s="13" t="s">
        <v>101</v>
      </c>
      <c r="E1" s="14" t="s">
        <v>249</v>
      </c>
      <c r="F1" s="14" t="s">
        <v>250</v>
      </c>
      <c r="G1" s="14" t="s">
        <v>251</v>
      </c>
      <c r="H1" s="76" t="s">
        <v>114</v>
      </c>
      <c r="I1" s="16" t="s">
        <v>116</v>
      </c>
      <c r="J1" s="16" t="s">
        <v>104</v>
      </c>
    </row>
    <row r="2" spans="1:10" x14ac:dyDescent="0.25">
      <c r="A2" s="14" t="s">
        <v>46</v>
      </c>
      <c r="B2" s="14" t="s">
        <v>12</v>
      </c>
      <c r="C2" s="14" t="s">
        <v>4</v>
      </c>
      <c r="D2" s="13">
        <v>1</v>
      </c>
      <c r="E2" s="14">
        <v>-10.5</v>
      </c>
      <c r="F2" s="14">
        <v>0.03</v>
      </c>
      <c r="G2" s="14">
        <v>65</v>
      </c>
      <c r="H2" s="76"/>
      <c r="I2" s="15" t="s">
        <v>34</v>
      </c>
      <c r="J2" s="16" t="s">
        <v>121</v>
      </c>
    </row>
    <row r="3" spans="1:10" x14ac:dyDescent="0.25">
      <c r="A3" s="14" t="s">
        <v>46</v>
      </c>
      <c r="B3" s="14" t="s">
        <v>5</v>
      </c>
      <c r="C3" s="14" t="s">
        <v>4</v>
      </c>
      <c r="D3" s="13">
        <v>1</v>
      </c>
      <c r="E3" s="14">
        <v>-26.33</v>
      </c>
      <c r="F3" s="14">
        <v>0.02</v>
      </c>
      <c r="G3" s="14">
        <v>5</v>
      </c>
      <c r="H3" s="76"/>
      <c r="I3" s="15" t="s">
        <v>10</v>
      </c>
      <c r="J3" s="15" t="s">
        <v>117</v>
      </c>
    </row>
    <row r="4" spans="1:10" x14ac:dyDescent="0.25">
      <c r="A4" s="14" t="s">
        <v>46</v>
      </c>
      <c r="B4" s="14" t="s">
        <v>18</v>
      </c>
      <c r="C4" s="14" t="s">
        <v>4</v>
      </c>
      <c r="D4" s="13">
        <v>1</v>
      </c>
      <c r="E4" s="14">
        <v>-26.57</v>
      </c>
      <c r="F4" s="14">
        <v>0.02</v>
      </c>
      <c r="G4" s="14">
        <v>3</v>
      </c>
      <c r="H4" s="76" t="s">
        <v>115</v>
      </c>
      <c r="I4" s="15" t="s">
        <v>7</v>
      </c>
      <c r="J4" s="15" t="s">
        <v>118</v>
      </c>
    </row>
    <row r="5" spans="1:10" x14ac:dyDescent="0.25">
      <c r="A5" s="14" t="s">
        <v>46</v>
      </c>
      <c r="B5" s="14" t="s">
        <v>47</v>
      </c>
      <c r="C5" s="14" t="s">
        <v>11</v>
      </c>
      <c r="D5" s="13">
        <v>1</v>
      </c>
      <c r="E5" s="14">
        <v>-29.43</v>
      </c>
      <c r="F5" s="14">
        <v>0.01</v>
      </c>
      <c r="G5" s="14">
        <v>5</v>
      </c>
      <c r="H5" s="76"/>
      <c r="I5" s="15" t="s">
        <v>101</v>
      </c>
      <c r="J5" s="15" t="s">
        <v>191</v>
      </c>
    </row>
    <row r="6" spans="1:10" x14ac:dyDescent="0.25">
      <c r="A6" s="14" t="s">
        <v>8</v>
      </c>
      <c r="B6" s="14" t="s">
        <v>13</v>
      </c>
      <c r="C6" s="14" t="s">
        <v>11</v>
      </c>
      <c r="D6" s="13">
        <v>1</v>
      </c>
      <c r="E6" s="14">
        <v>-31.88</v>
      </c>
      <c r="F6" s="14">
        <v>0.01</v>
      </c>
      <c r="G6" s="14">
        <v>5</v>
      </c>
      <c r="H6" s="76"/>
      <c r="I6" s="15" t="s">
        <v>249</v>
      </c>
      <c r="J6" s="15" t="s">
        <v>252</v>
      </c>
    </row>
    <row r="7" spans="1:10" x14ac:dyDescent="0.25">
      <c r="A7" s="14" t="s">
        <v>8</v>
      </c>
      <c r="B7" s="14" t="s">
        <v>14</v>
      </c>
      <c r="C7" s="14" t="s">
        <v>11</v>
      </c>
      <c r="D7" s="13">
        <v>1</v>
      </c>
      <c r="E7" s="14">
        <v>-31.99</v>
      </c>
      <c r="F7" s="14">
        <v>0.01</v>
      </c>
      <c r="G7" s="14">
        <v>6</v>
      </c>
      <c r="I7" s="15" t="s">
        <v>250</v>
      </c>
      <c r="J7" s="15" t="s">
        <v>119</v>
      </c>
    </row>
    <row r="8" spans="1:10" x14ac:dyDescent="0.25">
      <c r="A8" s="14" t="s">
        <v>8</v>
      </c>
      <c r="B8" s="14" t="s">
        <v>15</v>
      </c>
      <c r="C8" s="14" t="s">
        <v>11</v>
      </c>
      <c r="D8" s="13">
        <v>1</v>
      </c>
      <c r="E8" s="14">
        <v>-28.83</v>
      </c>
      <c r="F8" s="14">
        <v>0.02</v>
      </c>
      <c r="G8" s="14">
        <v>5</v>
      </c>
      <c r="I8" s="15" t="s">
        <v>251</v>
      </c>
      <c r="J8" s="15" t="s">
        <v>120</v>
      </c>
    </row>
    <row r="9" spans="1:10" x14ac:dyDescent="0.25">
      <c r="A9" s="14" t="s">
        <v>8</v>
      </c>
      <c r="B9" s="14" t="s">
        <v>16</v>
      </c>
      <c r="C9" s="14" t="s">
        <v>11</v>
      </c>
      <c r="D9" s="13">
        <v>1</v>
      </c>
      <c r="E9" s="14">
        <v>-33.369999999999997</v>
      </c>
      <c r="F9" s="14">
        <v>0.03</v>
      </c>
      <c r="G9" s="14">
        <v>5</v>
      </c>
    </row>
    <row r="10" spans="1:10" x14ac:dyDescent="0.25">
      <c r="A10" s="14" t="s">
        <v>8</v>
      </c>
      <c r="B10" s="14" t="s">
        <v>17</v>
      </c>
      <c r="C10" s="14" t="s">
        <v>11</v>
      </c>
      <c r="D10" s="13">
        <v>1</v>
      </c>
      <c r="E10" s="14">
        <v>-28.48</v>
      </c>
      <c r="F10" s="14">
        <v>0.02</v>
      </c>
      <c r="G10" s="14">
        <v>7</v>
      </c>
    </row>
    <row r="11" spans="1:10" x14ac:dyDescent="0.25">
      <c r="A11" s="14" t="s">
        <v>9</v>
      </c>
      <c r="B11" s="14" t="s">
        <v>18</v>
      </c>
      <c r="C11" s="14" t="s">
        <v>4</v>
      </c>
      <c r="D11" s="13">
        <v>1</v>
      </c>
    </row>
    <row r="12" spans="1:10" x14ac:dyDescent="0.25">
      <c r="A12" s="14" t="s">
        <v>9</v>
      </c>
      <c r="B12" s="14" t="s">
        <v>19</v>
      </c>
      <c r="C12" s="14" t="s">
        <v>4</v>
      </c>
      <c r="D12" s="13">
        <v>1</v>
      </c>
    </row>
    <row r="13" spans="1:10" x14ac:dyDescent="0.25">
      <c r="A13" s="14" t="s">
        <v>9</v>
      </c>
      <c r="B13" s="14" t="s">
        <v>20</v>
      </c>
      <c r="C13" s="14" t="s">
        <v>4</v>
      </c>
      <c r="D13" s="13">
        <v>1</v>
      </c>
    </row>
    <row r="14" spans="1:10" x14ac:dyDescent="0.25">
      <c r="A14" s="14" t="s">
        <v>9</v>
      </c>
      <c r="B14" s="14" t="s">
        <v>5</v>
      </c>
      <c r="C14" s="14" t="s">
        <v>4</v>
      </c>
      <c r="D14" s="13">
        <v>1</v>
      </c>
    </row>
    <row r="15" spans="1:10" x14ac:dyDescent="0.25">
      <c r="A15" s="14" t="s">
        <v>9</v>
      </c>
      <c r="B15" s="14" t="s">
        <v>6</v>
      </c>
      <c r="C15" s="14" t="s">
        <v>4</v>
      </c>
      <c r="D15" s="13">
        <v>1</v>
      </c>
    </row>
    <row r="16" spans="1:10" x14ac:dyDescent="0.25">
      <c r="A16" s="14" t="s">
        <v>188</v>
      </c>
      <c r="B16" s="14" t="s">
        <v>190</v>
      </c>
      <c r="C16" s="14" t="s">
        <v>189</v>
      </c>
      <c r="D16" s="13">
        <v>1</v>
      </c>
      <c r="E16" s="14">
        <v>-29.98</v>
      </c>
      <c r="F16" s="14">
        <v>0.01</v>
      </c>
      <c r="G16" s="14">
        <v>3</v>
      </c>
    </row>
    <row r="17" spans="1:7" ht="14.4" x14ac:dyDescent="0.3">
      <c r="A17" s="14" t="s">
        <v>238</v>
      </c>
      <c r="B17" s="14" t="s">
        <v>16</v>
      </c>
      <c r="C17" s="14" t="s">
        <v>11</v>
      </c>
      <c r="D17" s="13">
        <v>1</v>
      </c>
      <c r="E17">
        <v>-33.369999999999997</v>
      </c>
      <c r="F17" s="14">
        <v>0.03</v>
      </c>
      <c r="G17" s="14">
        <v>5</v>
      </c>
    </row>
    <row r="18" spans="1:7" ht="14.4" x14ac:dyDescent="0.3">
      <c r="A18" s="14" t="s">
        <v>238</v>
      </c>
      <c r="B18" s="14" t="s">
        <v>17</v>
      </c>
      <c r="C18" s="14" t="s">
        <v>11</v>
      </c>
      <c r="D18" s="13">
        <v>1</v>
      </c>
      <c r="E18">
        <v>-28.46</v>
      </c>
      <c r="F18" s="14">
        <v>0.02</v>
      </c>
      <c r="G18" s="14">
        <v>7</v>
      </c>
    </row>
    <row r="19" spans="1:7" ht="14.4" x14ac:dyDescent="0.3">
      <c r="A19" s="14" t="s">
        <v>238</v>
      </c>
      <c r="B19" s="14" t="s">
        <v>44</v>
      </c>
      <c r="C19" s="14" t="s">
        <v>11</v>
      </c>
      <c r="D19" s="13">
        <v>1</v>
      </c>
      <c r="E19">
        <v>-30.49</v>
      </c>
      <c r="F19" s="14">
        <v>0.01</v>
      </c>
      <c r="G19" s="14">
        <v>5</v>
      </c>
    </row>
    <row r="20" spans="1:7" ht="14.4" x14ac:dyDescent="0.3">
      <c r="A20" s="14" t="s">
        <v>238</v>
      </c>
      <c r="B20" s="14" t="s">
        <v>45</v>
      </c>
      <c r="C20" s="14" t="s">
        <v>11</v>
      </c>
      <c r="D20" s="13">
        <v>1</v>
      </c>
      <c r="E20">
        <v>-31.83</v>
      </c>
      <c r="F20" s="14">
        <v>0.02</v>
      </c>
      <c r="G20" s="14">
        <v>5</v>
      </c>
    </row>
    <row r="21" spans="1:7" x14ac:dyDescent="0.25">
      <c r="A21" s="14" t="s">
        <v>238</v>
      </c>
      <c r="B21" s="14" t="s">
        <v>47</v>
      </c>
      <c r="C21" s="14" t="s">
        <v>11</v>
      </c>
      <c r="D21" s="13">
        <v>1</v>
      </c>
      <c r="E21" s="14">
        <v>-29.43</v>
      </c>
      <c r="F21" s="14">
        <v>0.01</v>
      </c>
      <c r="G21" s="14">
        <v>5</v>
      </c>
    </row>
    <row r="22" spans="1:7" x14ac:dyDescent="0.25">
      <c r="A22" s="14" t="s">
        <v>239</v>
      </c>
      <c r="B22" s="14" t="s">
        <v>15</v>
      </c>
      <c r="C22" s="14" t="s">
        <v>11</v>
      </c>
      <c r="D22" s="13">
        <v>1</v>
      </c>
    </row>
    <row r="23" spans="1:7" x14ac:dyDescent="0.25">
      <c r="A23" s="14" t="s">
        <v>239</v>
      </c>
      <c r="B23" s="14" t="s">
        <v>16</v>
      </c>
      <c r="C23" s="14" t="s">
        <v>11</v>
      </c>
      <c r="D23" s="13">
        <v>1</v>
      </c>
    </row>
    <row r="24" spans="1:7" x14ac:dyDescent="0.25">
      <c r="A24" s="14" t="s">
        <v>239</v>
      </c>
      <c r="B24" s="14" t="s">
        <v>17</v>
      </c>
      <c r="C24" s="14" t="s">
        <v>11</v>
      </c>
      <c r="D24" s="13">
        <v>1</v>
      </c>
    </row>
    <row r="25" spans="1:7" x14ac:dyDescent="0.25">
      <c r="A25" s="14" t="s">
        <v>239</v>
      </c>
      <c r="B25" s="14" t="s">
        <v>44</v>
      </c>
      <c r="C25" s="14" t="s">
        <v>11</v>
      </c>
      <c r="D25" s="13">
        <v>1</v>
      </c>
    </row>
    <row r="26" spans="1:7" x14ac:dyDescent="0.25">
      <c r="A26" s="14" t="s">
        <v>239</v>
      </c>
      <c r="B26" s="14" t="s">
        <v>45</v>
      </c>
      <c r="C26" s="14" t="s">
        <v>11</v>
      </c>
      <c r="D26" s="13">
        <v>1</v>
      </c>
    </row>
    <row r="27" spans="1:7" x14ac:dyDescent="0.25">
      <c r="A27" s="14" t="s">
        <v>239</v>
      </c>
      <c r="B27" s="14" t="s">
        <v>47</v>
      </c>
      <c r="C27" s="14" t="s">
        <v>11</v>
      </c>
      <c r="D27" s="13">
        <v>1</v>
      </c>
    </row>
    <row r="28" spans="1:7" x14ac:dyDescent="0.25">
      <c r="A28" s="14" t="s">
        <v>239</v>
      </c>
      <c r="B28" s="14" t="s">
        <v>245</v>
      </c>
      <c r="C28" s="14" t="s">
        <v>11</v>
      </c>
      <c r="D28" s="13">
        <v>1</v>
      </c>
    </row>
    <row r="29" spans="1:7" x14ac:dyDescent="0.25">
      <c r="A29" s="14" t="s">
        <v>239</v>
      </c>
      <c r="B29" s="14" t="s">
        <v>235</v>
      </c>
      <c r="C29" s="14" t="s">
        <v>11</v>
      </c>
      <c r="D29" s="13">
        <v>1</v>
      </c>
    </row>
    <row r="30" spans="1:7" ht="14.4" x14ac:dyDescent="0.3">
      <c r="A30" s="14" t="s">
        <v>269</v>
      </c>
      <c r="B30" s="14" t="s">
        <v>16</v>
      </c>
      <c r="C30" s="14" t="s">
        <v>11</v>
      </c>
      <c r="D30" s="13">
        <v>1</v>
      </c>
      <c r="E30">
        <v>-33.369999999999997</v>
      </c>
      <c r="F30" s="14">
        <v>0.03</v>
      </c>
      <c r="G30" s="14">
        <v>5</v>
      </c>
    </row>
    <row r="31" spans="1:7" ht="14.4" x14ac:dyDescent="0.3">
      <c r="A31" s="14" t="s">
        <v>269</v>
      </c>
      <c r="B31" s="14" t="s">
        <v>17</v>
      </c>
      <c r="C31" s="14" t="s">
        <v>11</v>
      </c>
      <c r="D31" s="13">
        <v>1</v>
      </c>
      <c r="E31">
        <v>-28.46</v>
      </c>
      <c r="F31" s="14">
        <v>0.02</v>
      </c>
      <c r="G31" s="14">
        <v>7</v>
      </c>
    </row>
    <row r="32" spans="1:7" ht="14.4" x14ac:dyDescent="0.3">
      <c r="A32" s="14" t="s">
        <v>269</v>
      </c>
      <c r="B32" s="14" t="s">
        <v>44</v>
      </c>
      <c r="C32" s="14" t="s">
        <v>11</v>
      </c>
      <c r="D32" s="13">
        <v>1</v>
      </c>
      <c r="E32">
        <v>-30.49</v>
      </c>
      <c r="F32" s="14">
        <v>0.01</v>
      </c>
      <c r="G32" s="14">
        <v>5</v>
      </c>
    </row>
    <row r="33" spans="1:7" ht="14.4" x14ac:dyDescent="0.3">
      <c r="A33" s="14" t="s">
        <v>269</v>
      </c>
      <c r="B33" s="14" t="s">
        <v>45</v>
      </c>
      <c r="C33" s="14" t="s">
        <v>11</v>
      </c>
      <c r="D33" s="13">
        <v>1</v>
      </c>
      <c r="E33">
        <v>-31.83</v>
      </c>
      <c r="F33" s="14">
        <v>0.02</v>
      </c>
      <c r="G33" s="14">
        <v>5</v>
      </c>
    </row>
    <row r="34" spans="1:7" x14ac:dyDescent="0.25">
      <c r="A34" s="14" t="s">
        <v>269</v>
      </c>
      <c r="B34" s="14" t="s">
        <v>47</v>
      </c>
      <c r="C34" s="14" t="s">
        <v>11</v>
      </c>
      <c r="D34" s="13">
        <v>1</v>
      </c>
      <c r="E34" s="14">
        <v>-29.43</v>
      </c>
      <c r="F34" s="14">
        <v>0.01</v>
      </c>
      <c r="G34" s="14">
        <v>5</v>
      </c>
    </row>
    <row r="35" spans="1:7" x14ac:dyDescent="0.25">
      <c r="A35" s="14" t="s">
        <v>269</v>
      </c>
      <c r="B35" s="14" t="s">
        <v>12</v>
      </c>
      <c r="C35" s="14" t="s">
        <v>4</v>
      </c>
      <c r="D35" s="13">
        <v>1</v>
      </c>
      <c r="E35" s="14">
        <v>-10.5</v>
      </c>
      <c r="F35" s="14">
        <v>0.03</v>
      </c>
      <c r="G35" s="14">
        <v>65</v>
      </c>
    </row>
    <row r="36" spans="1:7" x14ac:dyDescent="0.25">
      <c r="A36" s="14" t="s">
        <v>269</v>
      </c>
      <c r="B36" s="14" t="s">
        <v>5</v>
      </c>
      <c r="C36" s="14" t="s">
        <v>4</v>
      </c>
      <c r="D36" s="13">
        <v>1</v>
      </c>
      <c r="E36" s="14">
        <v>-26.33</v>
      </c>
      <c r="F36" s="14">
        <v>0.02</v>
      </c>
      <c r="G36" s="14">
        <v>5</v>
      </c>
    </row>
  </sheetData>
  <mergeCells count="2">
    <mergeCell ref="H1:H3"/>
    <mergeCell ref="H4:H6"/>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B8" sqref="B8"/>
    </sheetView>
  </sheetViews>
  <sheetFormatPr defaultRowHeight="14.4" x14ac:dyDescent="0.3"/>
  <cols>
    <col min="1" max="1" width="12.44140625" bestFit="1" customWidth="1"/>
    <col min="2" max="2" width="16.109375" customWidth="1"/>
    <col min="3" max="3" width="95.33203125" bestFit="1" customWidth="1"/>
    <col min="4" max="4" width="17.33203125" customWidth="1"/>
    <col min="5" max="5" width="92.33203125" customWidth="1"/>
  </cols>
  <sheetData>
    <row r="1" spans="1:5" x14ac:dyDescent="0.3">
      <c r="A1" s="14" t="s">
        <v>56</v>
      </c>
      <c r="B1" s="14" t="s">
        <v>55</v>
      </c>
      <c r="C1" s="14" t="s">
        <v>57</v>
      </c>
      <c r="D1" s="17" t="s">
        <v>116</v>
      </c>
      <c r="E1" s="17" t="s">
        <v>104</v>
      </c>
    </row>
    <row r="2" spans="1:5" x14ac:dyDescent="0.3">
      <c r="A2" s="14" t="s">
        <v>0</v>
      </c>
      <c r="B2" s="14" t="s">
        <v>68</v>
      </c>
      <c r="C2" s="14" t="s">
        <v>73</v>
      </c>
      <c r="D2" s="18" t="s">
        <v>56</v>
      </c>
      <c r="E2" s="19" t="s">
        <v>59</v>
      </c>
    </row>
    <row r="3" spans="1:5" x14ac:dyDescent="0.3">
      <c r="A3" s="14" t="s">
        <v>60</v>
      </c>
      <c r="B3" s="14" t="s">
        <v>69</v>
      </c>
      <c r="C3" s="14" t="s">
        <v>74</v>
      </c>
      <c r="D3" s="18" t="s">
        <v>55</v>
      </c>
      <c r="E3" s="19" t="s">
        <v>58</v>
      </c>
    </row>
    <row r="4" spans="1:5" x14ac:dyDescent="0.3">
      <c r="A4" s="14" t="s">
        <v>61</v>
      </c>
      <c r="B4" s="14" t="s">
        <v>37</v>
      </c>
      <c r="C4" s="14" t="s">
        <v>126</v>
      </c>
      <c r="D4" s="15" t="s">
        <v>57</v>
      </c>
      <c r="E4" s="15" t="s">
        <v>128</v>
      </c>
    </row>
    <row r="5" spans="1:5" x14ac:dyDescent="0.3">
      <c r="A5" s="14" t="s">
        <v>254</v>
      </c>
      <c r="B5" s="14" t="s">
        <v>253</v>
      </c>
      <c r="C5" s="14" t="s">
        <v>75</v>
      </c>
      <c r="D5" s="14"/>
      <c r="E5" s="14"/>
    </row>
    <row r="6" spans="1:5" x14ac:dyDescent="0.3">
      <c r="A6" s="14" t="s">
        <v>62</v>
      </c>
      <c r="B6" s="14" t="s">
        <v>70</v>
      </c>
      <c r="C6" s="14" t="s">
        <v>194</v>
      </c>
      <c r="D6" s="20"/>
      <c r="E6" s="21"/>
    </row>
    <row r="7" spans="1:5" x14ac:dyDescent="0.3">
      <c r="A7" s="14" t="s">
        <v>63</v>
      </c>
      <c r="B7" s="14" t="s">
        <v>273</v>
      </c>
      <c r="C7" s="14" t="s">
        <v>76</v>
      </c>
      <c r="D7" s="20"/>
      <c r="E7" s="21"/>
    </row>
    <row r="8" spans="1:5" x14ac:dyDescent="0.3">
      <c r="A8" s="14" t="s">
        <v>64</v>
      </c>
      <c r="B8" s="14" t="s">
        <v>255</v>
      </c>
      <c r="C8" s="14" t="s">
        <v>127</v>
      </c>
      <c r="D8" s="20"/>
      <c r="E8" s="20"/>
    </row>
    <row r="9" spans="1:5" x14ac:dyDescent="0.3">
      <c r="A9" s="14" t="s">
        <v>65</v>
      </c>
      <c r="B9" s="14" t="s">
        <v>256</v>
      </c>
      <c r="C9" s="14" t="s">
        <v>193</v>
      </c>
      <c r="D9" s="20"/>
      <c r="E9" s="20"/>
    </row>
    <row r="10" spans="1:5" x14ac:dyDescent="0.3">
      <c r="A10" s="14" t="s">
        <v>66</v>
      </c>
      <c r="B10" s="14" t="s">
        <v>71</v>
      </c>
      <c r="C10" s="14" t="s">
        <v>195</v>
      </c>
      <c r="D10" s="20"/>
      <c r="E10" s="20"/>
    </row>
    <row r="11" spans="1:5" x14ac:dyDescent="0.3">
      <c r="A11" s="14" t="s">
        <v>67</v>
      </c>
      <c r="B11" s="14" t="s">
        <v>24</v>
      </c>
      <c r="C11" s="14" t="s">
        <v>77</v>
      </c>
      <c r="D11" s="14"/>
      <c r="E11" s="14"/>
    </row>
    <row r="12" spans="1:5" x14ac:dyDescent="0.3">
      <c r="A12" s="14" t="s">
        <v>7</v>
      </c>
      <c r="B12" s="14" t="s">
        <v>72</v>
      </c>
      <c r="C12" s="14" t="s">
        <v>196</v>
      </c>
      <c r="D12" s="14"/>
      <c r="E1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E43" sqref="E43"/>
    </sheetView>
  </sheetViews>
  <sheetFormatPr defaultColWidth="8.88671875" defaultRowHeight="13.8" x14ac:dyDescent="0.25"/>
  <cols>
    <col min="1" max="1" width="11.6640625" style="14" bestFit="1" customWidth="1"/>
    <col min="2" max="2" width="7" style="14" bestFit="1" customWidth="1"/>
    <col min="3" max="3" width="7.33203125" style="14" bestFit="1" customWidth="1"/>
    <col min="4" max="4" width="12.33203125" style="14" bestFit="1" customWidth="1"/>
    <col min="5" max="5" width="119.44140625" style="14" customWidth="1"/>
    <col min="6" max="16384" width="8.88671875" style="14"/>
  </cols>
  <sheetData>
    <row r="1" spans="1:5" x14ac:dyDescent="0.25">
      <c r="A1" s="14" t="s">
        <v>224</v>
      </c>
      <c r="B1" s="14" t="s">
        <v>66</v>
      </c>
      <c r="C1" s="14" t="s">
        <v>197</v>
      </c>
      <c r="D1" s="17" t="s">
        <v>116</v>
      </c>
      <c r="E1" s="17" t="s">
        <v>104</v>
      </c>
    </row>
    <row r="2" spans="1:5" x14ac:dyDescent="0.25">
      <c r="A2" s="14" t="s">
        <v>203</v>
      </c>
      <c r="B2" s="14">
        <v>768.2</v>
      </c>
      <c r="C2" s="14">
        <v>10</v>
      </c>
      <c r="D2" s="19" t="s">
        <v>224</v>
      </c>
      <c r="E2" s="19" t="s">
        <v>215</v>
      </c>
    </row>
    <row r="3" spans="1:5" x14ac:dyDescent="0.25">
      <c r="A3" s="14" t="s">
        <v>204</v>
      </c>
      <c r="B3" s="14">
        <v>895.7</v>
      </c>
      <c r="C3" s="14">
        <v>10</v>
      </c>
      <c r="D3" s="19" t="s">
        <v>66</v>
      </c>
      <c r="E3" s="19" t="s">
        <v>216</v>
      </c>
    </row>
    <row r="4" spans="1:5" x14ac:dyDescent="0.25">
      <c r="A4" s="14" t="s">
        <v>152</v>
      </c>
      <c r="B4" s="14">
        <v>1217.5</v>
      </c>
      <c r="C4" s="14">
        <v>10</v>
      </c>
      <c r="D4" s="15" t="s">
        <v>197</v>
      </c>
      <c r="E4" s="15" t="s">
        <v>217</v>
      </c>
    </row>
    <row r="5" spans="1:5" x14ac:dyDescent="0.25">
      <c r="A5" s="14" t="s">
        <v>205</v>
      </c>
      <c r="B5" s="14">
        <v>1042.8</v>
      </c>
      <c r="C5" s="14">
        <v>10</v>
      </c>
    </row>
    <row r="6" spans="1:5" x14ac:dyDescent="0.25">
      <c r="A6" s="14" t="s">
        <v>208</v>
      </c>
      <c r="B6" s="14">
        <v>1357.2</v>
      </c>
      <c r="C6" s="14">
        <v>5</v>
      </c>
    </row>
    <row r="7" spans="1:5" x14ac:dyDescent="0.25">
      <c r="A7" s="14" t="s">
        <v>209</v>
      </c>
      <c r="B7" s="14">
        <v>1373.3</v>
      </c>
      <c r="C7" s="14">
        <v>10</v>
      </c>
    </row>
    <row r="8" spans="1:5" x14ac:dyDescent="0.25">
      <c r="A8" s="14" t="s">
        <v>206</v>
      </c>
      <c r="B8" s="14">
        <v>1196.8</v>
      </c>
      <c r="C8" s="14">
        <v>10</v>
      </c>
    </row>
    <row r="9" spans="1:5" x14ac:dyDescent="0.25">
      <c r="A9" s="14" t="s">
        <v>201</v>
      </c>
      <c r="B9" s="14">
        <v>1522.3</v>
      </c>
      <c r="C9" s="14">
        <v>10</v>
      </c>
    </row>
    <row r="10" spans="1:5" x14ac:dyDescent="0.25">
      <c r="A10" s="14" t="s">
        <v>207</v>
      </c>
      <c r="B10" s="14">
        <v>1350.6</v>
      </c>
      <c r="C10" s="14">
        <v>5</v>
      </c>
    </row>
    <row r="11" spans="1:5" x14ac:dyDescent="0.25">
      <c r="A11" s="14" t="s">
        <v>210</v>
      </c>
      <c r="B11" s="14">
        <v>1665.6</v>
      </c>
      <c r="C11" s="14">
        <v>10</v>
      </c>
    </row>
    <row r="12" spans="1:5" x14ac:dyDescent="0.25">
      <c r="A12" s="14" t="s">
        <v>211</v>
      </c>
      <c r="B12" s="14">
        <v>1816.6</v>
      </c>
      <c r="C12" s="14">
        <v>10</v>
      </c>
    </row>
    <row r="13" spans="1:5" x14ac:dyDescent="0.25">
      <c r="A13" s="14" t="s">
        <v>202</v>
      </c>
      <c r="B13" s="14">
        <v>2000.3</v>
      </c>
      <c r="C13" s="14">
        <v>10</v>
      </c>
    </row>
    <row r="14" spans="1:5" x14ac:dyDescent="0.25">
      <c r="A14" s="14" t="s">
        <v>153</v>
      </c>
      <c r="B14" s="14">
        <v>1786.4</v>
      </c>
      <c r="C14" s="14">
        <v>10</v>
      </c>
    </row>
    <row r="15" spans="1:5" x14ac:dyDescent="0.25">
      <c r="A15" s="14" t="s">
        <v>212</v>
      </c>
      <c r="B15" s="14">
        <v>2243.6</v>
      </c>
      <c r="C15" s="14">
        <v>10</v>
      </c>
    </row>
    <row r="16" spans="1:5" x14ac:dyDescent="0.25">
      <c r="A16" s="14" t="s">
        <v>213</v>
      </c>
      <c r="B16" s="14">
        <v>2575.6</v>
      </c>
      <c r="C16" s="14">
        <v>10</v>
      </c>
    </row>
    <row r="17" spans="1:3" x14ac:dyDescent="0.25">
      <c r="A17" s="14" t="s">
        <v>214</v>
      </c>
      <c r="B17" s="14">
        <v>3034.2</v>
      </c>
      <c r="C17" s="14">
        <v>10</v>
      </c>
    </row>
    <row r="18" spans="1:3" x14ac:dyDescent="0.25">
      <c r="A18" s="14" t="s">
        <v>218</v>
      </c>
      <c r="B18" s="14">
        <v>40.1</v>
      </c>
      <c r="C18" s="14">
        <v>10</v>
      </c>
    </row>
    <row r="19" spans="1:3" x14ac:dyDescent="0.25">
      <c r="A19" s="14" t="s">
        <v>219</v>
      </c>
      <c r="B19" s="14">
        <v>89.9</v>
      </c>
      <c r="C19" s="14">
        <v>10</v>
      </c>
    </row>
    <row r="20" spans="1:3" x14ac:dyDescent="0.25">
      <c r="A20" s="14" t="s">
        <v>220</v>
      </c>
      <c r="B20" s="14">
        <v>139.6</v>
      </c>
      <c r="C20" s="14">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4"/>
  <sheetViews>
    <sheetView workbookViewId="0">
      <selection activeCell="C26" sqref="C26"/>
    </sheetView>
  </sheetViews>
  <sheetFormatPr defaultColWidth="8.88671875" defaultRowHeight="13.8" x14ac:dyDescent="0.25"/>
  <cols>
    <col min="1" max="1" width="9.88671875" style="14" bestFit="1" customWidth="1"/>
    <col min="2" max="2" width="8.88671875" style="14"/>
    <col min="3" max="3" width="25.5546875" style="14" bestFit="1" customWidth="1"/>
    <col min="4" max="4" width="23" style="14" bestFit="1" customWidth="1"/>
    <col min="5" max="5" width="14.33203125" style="14" bestFit="1" customWidth="1"/>
    <col min="6" max="6" width="24.33203125" style="14" bestFit="1" customWidth="1"/>
    <col min="7" max="7" width="25.5546875" style="14" bestFit="1" customWidth="1"/>
    <col min="8" max="8" width="75.109375" style="14" bestFit="1" customWidth="1"/>
    <col min="9" max="16384" width="8.88671875" style="14"/>
  </cols>
  <sheetData>
    <row r="1" spans="1:8" x14ac:dyDescent="0.25">
      <c r="A1" s="14" t="s">
        <v>7</v>
      </c>
      <c r="B1" s="14" t="s">
        <v>10</v>
      </c>
      <c r="C1" s="14" t="s">
        <v>257</v>
      </c>
      <c r="D1" s="14" t="s">
        <v>258</v>
      </c>
      <c r="E1" s="14" t="s">
        <v>259</v>
      </c>
      <c r="F1" s="14" t="s">
        <v>260</v>
      </c>
      <c r="G1" s="16" t="s">
        <v>116</v>
      </c>
      <c r="H1" s="16" t="s">
        <v>104</v>
      </c>
    </row>
    <row r="2" spans="1:8" x14ac:dyDescent="0.25">
      <c r="A2" s="14" t="s">
        <v>41</v>
      </c>
      <c r="B2" s="14" t="s">
        <v>4</v>
      </c>
      <c r="C2" s="14">
        <v>16</v>
      </c>
      <c r="D2" s="14">
        <v>1</v>
      </c>
      <c r="E2" s="14">
        <v>-49.91</v>
      </c>
      <c r="F2" s="14">
        <v>0.21</v>
      </c>
      <c r="G2" s="15" t="s">
        <v>7</v>
      </c>
      <c r="H2" s="15" t="s">
        <v>117</v>
      </c>
    </row>
    <row r="3" spans="1:8" x14ac:dyDescent="0.25">
      <c r="A3" s="14" t="s">
        <v>42</v>
      </c>
      <c r="B3" s="14" t="s">
        <v>4</v>
      </c>
      <c r="C3" s="14">
        <v>18</v>
      </c>
      <c r="D3" s="14">
        <v>1</v>
      </c>
      <c r="G3" s="15" t="s">
        <v>10</v>
      </c>
      <c r="H3" s="15" t="s">
        <v>118</v>
      </c>
    </row>
    <row r="4" spans="1:8" x14ac:dyDescent="0.25">
      <c r="A4" s="14" t="s">
        <v>12</v>
      </c>
      <c r="B4" s="14" t="s">
        <v>4</v>
      </c>
      <c r="C4" s="14">
        <v>20</v>
      </c>
      <c r="D4" s="14">
        <v>1</v>
      </c>
      <c r="G4" s="15" t="s">
        <v>182</v>
      </c>
      <c r="H4" s="15" t="s">
        <v>181</v>
      </c>
    </row>
    <row r="5" spans="1:8" x14ac:dyDescent="0.25">
      <c r="A5" s="14" t="s">
        <v>43</v>
      </c>
      <c r="B5" s="14" t="s">
        <v>4</v>
      </c>
      <c r="C5" s="14">
        <v>22</v>
      </c>
      <c r="D5" s="14">
        <v>1</v>
      </c>
      <c r="G5" s="15" t="s">
        <v>258</v>
      </c>
      <c r="H5" s="15" t="s">
        <v>180</v>
      </c>
    </row>
    <row r="6" spans="1:8" x14ac:dyDescent="0.25">
      <c r="A6" s="14" t="s">
        <v>95</v>
      </c>
      <c r="B6" s="14" t="s">
        <v>4</v>
      </c>
      <c r="C6" s="14">
        <v>22</v>
      </c>
      <c r="D6" s="14">
        <v>1</v>
      </c>
      <c r="G6" s="15" t="s">
        <v>259</v>
      </c>
      <c r="H6" s="15" t="s">
        <v>129</v>
      </c>
    </row>
    <row r="7" spans="1:8" x14ac:dyDescent="0.25">
      <c r="A7" s="14" t="s">
        <v>18</v>
      </c>
      <c r="B7" s="14" t="s">
        <v>4</v>
      </c>
      <c r="C7" s="14">
        <v>24</v>
      </c>
      <c r="D7" s="14">
        <v>1</v>
      </c>
      <c r="G7" s="15" t="s">
        <v>260</v>
      </c>
      <c r="H7" s="15" t="s">
        <v>262</v>
      </c>
    </row>
    <row r="8" spans="1:8" x14ac:dyDescent="0.25">
      <c r="A8" s="14" t="s">
        <v>19</v>
      </c>
      <c r="B8" s="14" t="s">
        <v>4</v>
      </c>
      <c r="C8" s="14">
        <v>26</v>
      </c>
      <c r="D8" s="14">
        <v>1</v>
      </c>
    </row>
    <row r="9" spans="1:8" x14ac:dyDescent="0.25">
      <c r="A9" s="14" t="s">
        <v>20</v>
      </c>
      <c r="B9" s="14" t="s">
        <v>4</v>
      </c>
      <c r="C9" s="14">
        <v>28</v>
      </c>
      <c r="D9" s="14">
        <v>1</v>
      </c>
    </row>
    <row r="10" spans="1:8" x14ac:dyDescent="0.25">
      <c r="A10" s="14" t="s">
        <v>5</v>
      </c>
      <c r="B10" s="14" t="s">
        <v>4</v>
      </c>
      <c r="C10" s="14">
        <v>31</v>
      </c>
      <c r="D10" s="14">
        <v>1</v>
      </c>
    </row>
    <row r="11" spans="1:8" x14ac:dyDescent="0.25">
      <c r="A11" s="14" t="s">
        <v>6</v>
      </c>
      <c r="B11" s="14" t="s">
        <v>4</v>
      </c>
      <c r="C11" s="14">
        <v>32</v>
      </c>
      <c r="D11" s="14">
        <v>1</v>
      </c>
    </row>
    <row r="12" spans="1:8" x14ac:dyDescent="0.25">
      <c r="A12" s="14" t="s">
        <v>93</v>
      </c>
      <c r="B12" s="14" t="s">
        <v>4</v>
      </c>
      <c r="C12" s="14">
        <v>34</v>
      </c>
      <c r="D12" s="14">
        <v>1</v>
      </c>
    </row>
    <row r="13" spans="1:8" x14ac:dyDescent="0.25">
      <c r="A13" s="14" t="s">
        <v>94</v>
      </c>
      <c r="B13" s="14" t="s">
        <v>4</v>
      </c>
      <c r="C13" s="14">
        <v>36</v>
      </c>
      <c r="D13" s="14">
        <v>1</v>
      </c>
    </row>
    <row r="14" spans="1:8" x14ac:dyDescent="0.25">
      <c r="A14" s="14" t="s">
        <v>190</v>
      </c>
      <c r="B14" s="14" t="s">
        <v>189</v>
      </c>
      <c r="C14" s="14">
        <v>8</v>
      </c>
      <c r="D14" s="14">
        <v>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3"/>
  <sheetViews>
    <sheetView tabSelected="1" zoomScale="70" zoomScaleNormal="70" workbookViewId="0">
      <selection activeCell="B18" sqref="B18"/>
    </sheetView>
  </sheetViews>
  <sheetFormatPr defaultColWidth="8.88671875" defaultRowHeight="30" customHeight="1" x14ac:dyDescent="0.3"/>
  <cols>
    <col min="1" max="1" width="23.44140625" style="27" bestFit="1" customWidth="1"/>
    <col min="2" max="2" width="56.77734375" style="27" customWidth="1"/>
    <col min="3" max="3" width="86.88671875" style="26" bestFit="1" customWidth="1"/>
    <col min="4" max="4" width="24.6640625" style="25" bestFit="1" customWidth="1"/>
    <col min="5" max="5" width="97.77734375" style="25" bestFit="1" customWidth="1"/>
    <col min="6" max="7" width="8.88671875" style="25"/>
    <col min="8" max="8" width="52.88671875" style="45" bestFit="1" customWidth="1"/>
    <col min="9" max="9" width="62.33203125" style="45" bestFit="1" customWidth="1"/>
    <col min="10" max="10" width="70.77734375" style="45" bestFit="1" customWidth="1"/>
    <col min="11" max="11" width="11.6640625" style="45" bestFit="1" customWidth="1"/>
    <col min="12" max="16384" width="8.88671875" style="25"/>
  </cols>
  <sheetData>
    <row r="1" spans="1:11" ht="30" customHeight="1" x14ac:dyDescent="0.3">
      <c r="A1" s="28" t="s">
        <v>78</v>
      </c>
      <c r="B1" s="28" t="s">
        <v>145</v>
      </c>
      <c r="C1" s="29" t="s">
        <v>57</v>
      </c>
      <c r="D1" s="30" t="s">
        <v>116</v>
      </c>
      <c r="E1" s="30" t="s">
        <v>104</v>
      </c>
      <c r="H1" s="43" t="s">
        <v>286</v>
      </c>
      <c r="I1" s="43" t="s">
        <v>287</v>
      </c>
      <c r="J1" s="43" t="s">
        <v>288</v>
      </c>
      <c r="K1" s="43"/>
    </row>
    <row r="2" spans="1:11" ht="30" customHeight="1" x14ac:dyDescent="0.3">
      <c r="A2" s="27" t="s">
        <v>221</v>
      </c>
      <c r="B2" s="27" t="s">
        <v>222</v>
      </c>
      <c r="C2" s="26" t="s">
        <v>223</v>
      </c>
      <c r="D2" s="19" t="s">
        <v>78</v>
      </c>
      <c r="E2" s="19" t="s">
        <v>170</v>
      </c>
      <c r="H2" s="44" t="s">
        <v>222</v>
      </c>
      <c r="I2" s="45" t="s">
        <v>289</v>
      </c>
    </row>
    <row r="3" spans="1:11" ht="30" customHeight="1" x14ac:dyDescent="0.3">
      <c r="A3" s="27" t="s">
        <v>84</v>
      </c>
      <c r="B3" s="27" t="s">
        <v>79</v>
      </c>
      <c r="C3" s="26" t="s">
        <v>154</v>
      </c>
      <c r="D3" s="19" t="s">
        <v>145</v>
      </c>
      <c r="E3" s="19" t="s">
        <v>171</v>
      </c>
      <c r="H3" s="45" t="s">
        <v>79</v>
      </c>
      <c r="I3" s="45" t="s">
        <v>80</v>
      </c>
      <c r="J3" s="45" t="s">
        <v>81</v>
      </c>
    </row>
    <row r="4" spans="1:11" ht="30" customHeight="1" x14ac:dyDescent="0.3">
      <c r="A4" s="27" t="s">
        <v>85</v>
      </c>
      <c r="B4" s="27" t="s">
        <v>80</v>
      </c>
      <c r="C4" s="26" t="s">
        <v>155</v>
      </c>
      <c r="D4" s="19" t="s">
        <v>57</v>
      </c>
      <c r="E4" s="19" t="s">
        <v>172</v>
      </c>
      <c r="H4" s="45" t="s">
        <v>80</v>
      </c>
      <c r="I4" s="45" t="s">
        <v>79</v>
      </c>
      <c r="J4" s="45" t="s">
        <v>81</v>
      </c>
    </row>
    <row r="5" spans="1:11" ht="30" customHeight="1" x14ac:dyDescent="0.3">
      <c r="A5" s="27" t="s">
        <v>86</v>
      </c>
      <c r="B5" s="27" t="s">
        <v>81</v>
      </c>
      <c r="C5" s="26" t="s">
        <v>156</v>
      </c>
      <c r="H5" s="45" t="s">
        <v>81</v>
      </c>
      <c r="I5" s="45" t="s">
        <v>79</v>
      </c>
      <c r="J5" s="45" t="s">
        <v>80</v>
      </c>
    </row>
    <row r="6" spans="1:11" ht="30" customHeight="1" x14ac:dyDescent="0.3">
      <c r="A6" s="27" t="s">
        <v>177</v>
      </c>
      <c r="B6" s="27" t="s">
        <v>92</v>
      </c>
      <c r="C6" s="26" t="s">
        <v>157</v>
      </c>
      <c r="H6" s="45" t="s">
        <v>92</v>
      </c>
      <c r="I6" s="45" t="s">
        <v>290</v>
      </c>
      <c r="J6" s="45" t="s">
        <v>291</v>
      </c>
    </row>
    <row r="7" spans="1:11" ht="30" customHeight="1" x14ac:dyDescent="0.3">
      <c r="A7" s="27" t="s">
        <v>87</v>
      </c>
      <c r="B7" s="27" t="s">
        <v>82</v>
      </c>
      <c r="C7" s="26" t="s">
        <v>158</v>
      </c>
      <c r="H7" s="27" t="s">
        <v>82</v>
      </c>
    </row>
    <row r="8" spans="1:11" ht="30" customHeight="1" x14ac:dyDescent="0.3">
      <c r="A8" s="27" t="s">
        <v>88</v>
      </c>
      <c r="B8" s="27" t="s">
        <v>284</v>
      </c>
      <c r="C8" s="26" t="s">
        <v>159</v>
      </c>
      <c r="H8" s="27" t="s">
        <v>284</v>
      </c>
      <c r="I8" s="45" t="s">
        <v>83</v>
      </c>
      <c r="J8" s="45" t="s">
        <v>292</v>
      </c>
    </row>
    <row r="9" spans="1:11" ht="30" customHeight="1" x14ac:dyDescent="0.3">
      <c r="A9" s="27" t="s">
        <v>243</v>
      </c>
      <c r="B9" s="27" t="s">
        <v>293</v>
      </c>
      <c r="C9" s="26" t="s">
        <v>244</v>
      </c>
      <c r="H9" s="27" t="s">
        <v>285</v>
      </c>
      <c r="I9" s="45" t="s">
        <v>293</v>
      </c>
      <c r="J9" s="45" t="s">
        <v>294</v>
      </c>
    </row>
    <row r="10" spans="1:11" ht="30" customHeight="1" x14ac:dyDescent="0.3">
      <c r="A10" s="27" t="s">
        <v>89</v>
      </c>
      <c r="C10" s="26" t="s">
        <v>160</v>
      </c>
      <c r="H10" s="27"/>
    </row>
    <row r="11" spans="1:11" ht="30" customHeight="1" x14ac:dyDescent="0.3">
      <c r="A11" s="27" t="s">
        <v>264</v>
      </c>
      <c r="B11" s="27" t="s">
        <v>149</v>
      </c>
      <c r="C11" s="26" t="s">
        <v>161</v>
      </c>
      <c r="H11" s="27" t="s">
        <v>149</v>
      </c>
      <c r="I11" s="45" t="s">
        <v>284</v>
      </c>
      <c r="J11" s="45" t="s">
        <v>295</v>
      </c>
    </row>
    <row r="12" spans="1:11" ht="30" customHeight="1" x14ac:dyDescent="0.3">
      <c r="A12" s="27" t="s">
        <v>265</v>
      </c>
      <c r="B12" s="27" t="s">
        <v>150</v>
      </c>
      <c r="C12" s="26" t="s">
        <v>162</v>
      </c>
      <c r="H12" s="27" t="s">
        <v>150</v>
      </c>
      <c r="I12" s="45" t="s">
        <v>284</v>
      </c>
    </row>
    <row r="13" spans="1:11" ht="30" customHeight="1" x14ac:dyDescent="0.3">
      <c r="A13" s="27" t="s">
        <v>266</v>
      </c>
      <c r="B13" s="27" t="s">
        <v>150</v>
      </c>
      <c r="C13" s="26" t="s">
        <v>163</v>
      </c>
      <c r="H13" s="27" t="s">
        <v>150</v>
      </c>
      <c r="I13" s="45" t="s">
        <v>284</v>
      </c>
    </row>
    <row r="14" spans="1:11" ht="30" customHeight="1" x14ac:dyDescent="0.3">
      <c r="A14" s="27" t="s">
        <v>267</v>
      </c>
      <c r="B14" s="27" t="s">
        <v>151</v>
      </c>
      <c r="C14" s="26" t="s">
        <v>164</v>
      </c>
      <c r="H14" s="27" t="s">
        <v>151</v>
      </c>
      <c r="I14" s="45" t="s">
        <v>284</v>
      </c>
      <c r="J14" s="27" t="s">
        <v>149</v>
      </c>
    </row>
    <row r="15" spans="1:11" ht="30" customHeight="1" x14ac:dyDescent="0.3">
      <c r="A15" s="27" t="s">
        <v>146</v>
      </c>
      <c r="B15" s="27" t="s">
        <v>83</v>
      </c>
      <c r="C15" s="26" t="s">
        <v>165</v>
      </c>
      <c r="H15" s="27" t="s">
        <v>83</v>
      </c>
      <c r="I15" s="45" t="s">
        <v>292</v>
      </c>
    </row>
    <row r="16" spans="1:11" ht="30" customHeight="1" x14ac:dyDescent="0.3">
      <c r="A16" s="27" t="s">
        <v>147</v>
      </c>
      <c r="C16" s="26" t="s">
        <v>166</v>
      </c>
      <c r="H16" s="27"/>
    </row>
    <row r="17" spans="1:11" ht="30" customHeight="1" x14ac:dyDescent="0.3">
      <c r="A17" s="27" t="s">
        <v>148</v>
      </c>
      <c r="C17" s="26" t="s">
        <v>167</v>
      </c>
      <c r="H17" s="27"/>
    </row>
    <row r="18" spans="1:11" ht="30" customHeight="1" x14ac:dyDescent="0.3">
      <c r="A18" s="27" t="s">
        <v>301</v>
      </c>
      <c r="B18" s="27" t="s">
        <v>300</v>
      </c>
      <c r="C18" s="26" t="s">
        <v>299</v>
      </c>
      <c r="H18" s="25" t="s">
        <v>300</v>
      </c>
      <c r="I18" s="25" t="s">
        <v>302</v>
      </c>
      <c r="J18" s="25"/>
      <c r="K18" s="25"/>
    </row>
    <row r="19" spans="1:11" ht="30" customHeight="1" x14ac:dyDescent="0.3">
      <c r="A19" s="27" t="s">
        <v>90</v>
      </c>
      <c r="B19" s="27" t="s">
        <v>268</v>
      </c>
      <c r="C19" s="26" t="s">
        <v>168</v>
      </c>
      <c r="H19" s="27" t="s">
        <v>268</v>
      </c>
      <c r="I19" s="45" t="s">
        <v>296</v>
      </c>
    </row>
    <row r="20" spans="1:11" ht="30" customHeight="1" x14ac:dyDescent="0.3">
      <c r="A20" s="27" t="s">
        <v>236</v>
      </c>
      <c r="B20" s="27" t="s">
        <v>269</v>
      </c>
      <c r="C20" s="26" t="s">
        <v>237</v>
      </c>
      <c r="H20" s="27"/>
    </row>
    <row r="21" spans="1:11" ht="30" customHeight="1" x14ac:dyDescent="0.3">
      <c r="A21" s="27" t="s">
        <v>91</v>
      </c>
      <c r="B21" s="27" t="s">
        <v>152</v>
      </c>
      <c r="C21" s="26" t="s">
        <v>169</v>
      </c>
      <c r="H21" s="27"/>
    </row>
    <row r="22" spans="1:11" ht="30" customHeight="1" x14ac:dyDescent="0.3">
      <c r="A22" s="27" t="s">
        <v>91</v>
      </c>
      <c r="B22" s="27" t="s">
        <v>153</v>
      </c>
      <c r="C22" s="26" t="s">
        <v>169</v>
      </c>
      <c r="H22" s="27"/>
    </row>
    <row r="23" spans="1:11" ht="30" customHeight="1" x14ac:dyDescent="0.3">
      <c r="A23" s="27" t="s">
        <v>225</v>
      </c>
      <c r="B23" s="27" t="s">
        <v>263</v>
      </c>
      <c r="C23" s="26" t="s">
        <v>261</v>
      </c>
      <c r="H23" s="27" t="s">
        <v>263</v>
      </c>
      <c r="I23" s="45" t="s">
        <v>297</v>
      </c>
      <c r="J23" s="45" t="s">
        <v>298</v>
      </c>
    </row>
  </sheetData>
  <phoneticPr fontId="1" type="noConversion"/>
  <dataValidations count="1">
    <dataValidation type="list" allowBlank="1" showInputMessage="1" showErrorMessage="1" sqref="B11:B15 B18:B19 B23 B2:B9" xr:uid="{ABA6ABBA-A0A8-4936-BAC4-D2A59DFB82C2}">
      <formula1>H2:J2</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Sequence Table</vt:lpstr>
      <vt:lpstr>Samples</vt:lpstr>
      <vt:lpstr>Standards</vt:lpstr>
      <vt:lpstr>Headers</vt:lpstr>
      <vt:lpstr>Retention Times</vt:lpstr>
      <vt:lpstr>Derivatization</vt:lpstr>
      <vt:lpstr>Initials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2024-01-16T18:35:56Z</dcterms:modified>
</cp:coreProperties>
</file>