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xr:revisionPtr revIDLastSave="0" documentId="13_ncr:1_{13481491-5DA0-4335-86D4-CC3F8D643B60}" xr6:coauthVersionLast="45" xr6:coauthVersionMax="45" xr10:uidLastSave="{00000000-0000-0000-0000-000000000000}"/>
  <bookViews>
    <workbookView xWindow="30612" yWindow="-108" windowWidth="30936" windowHeight="16896" activeTab="7" xr2:uid="{00000000-000D-0000-FFFF-FFFF00000000}"/>
  </bookViews>
  <sheets>
    <sheet name="readme" sheetId="5" r:id="rId1"/>
    <sheet name="Sequence Table" sheetId="3" r:id="rId2"/>
    <sheet name="Samples" sheetId="1" r:id="rId3"/>
    <sheet name="Standards" sheetId="2" r:id="rId4"/>
    <sheet name="Headers" sheetId="4" r:id="rId5"/>
    <sheet name="Retention Times" sheetId="10" r:id="rId6"/>
    <sheet name="Derivatization" sheetId="8" r:id="rId7"/>
    <sheet name="Initials" sheetId="9" r:id="rId8"/>
  </sheets>
  <externalReferences>
    <externalReference r:id="rId9"/>
  </externalReferences>
  <definedNames>
    <definedName name="_xlnm._FilterDatabase" localSheetId="3" hidden="1">Standards!$A$1:$G$38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81" i="3" l="1"/>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O81" i="3"/>
  <c r="O80" i="3"/>
  <c r="O79" i="3"/>
  <c r="O78" i="3"/>
  <c r="O77" i="3"/>
  <c r="O76" i="3"/>
  <c r="O75" i="3"/>
  <c r="O74" i="3"/>
  <c r="O73" i="3"/>
  <c r="O72" i="3"/>
  <c r="O71" i="3"/>
  <c r="O70" i="3"/>
  <c r="U2"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V3"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2" i="3"/>
  <c r="Q3" i="3"/>
  <c r="Q4" i="3"/>
  <c r="Q5" i="3"/>
  <c r="Q6" i="3"/>
  <c r="Q7" i="3"/>
  <c r="Q8" i="3"/>
  <c r="Q9" i="3"/>
  <c r="Q10" i="3"/>
  <c r="S10" i="3"/>
</calcChain>
</file>

<file path=xl/sharedStrings.xml><?xml version="1.0" encoding="utf-8"?>
<sst xmlns="http://schemas.openxmlformats.org/spreadsheetml/2006/main" count="1150" uniqueCount="264">
  <si>
    <t>id1</t>
  </si>
  <si>
    <t>unique_id</t>
  </si>
  <si>
    <t>target_peak</t>
  </si>
  <si>
    <t>target_peak_conc</t>
  </si>
  <si>
    <t>FAME</t>
  </si>
  <si>
    <t>C30</t>
  </si>
  <si>
    <t>C32</t>
  </si>
  <si>
    <t>comp</t>
  </si>
  <si>
    <t>dD_known</t>
  </si>
  <si>
    <t>C4</t>
  </si>
  <si>
    <t>LCF</t>
  </si>
  <si>
    <t>class</t>
  </si>
  <si>
    <t>Alkane</t>
  </si>
  <si>
    <t>C20</t>
  </si>
  <si>
    <t>C17</t>
  </si>
  <si>
    <t>C19</t>
  </si>
  <si>
    <t>C21</t>
  </si>
  <si>
    <t>C23</t>
  </si>
  <si>
    <t>C25</t>
  </si>
  <si>
    <t>C24</t>
  </si>
  <si>
    <t>C26</t>
  </si>
  <si>
    <t>C28</t>
  </si>
  <si>
    <t>sample_type</t>
  </si>
  <si>
    <t>+</t>
  </si>
  <si>
    <t>-</t>
  </si>
  <si>
    <t>1 uL - Pre and Post Washes.rsh.meth</t>
  </si>
  <si>
    <t>Row</t>
  </si>
  <si>
    <t>Peak Center</t>
  </si>
  <si>
    <t>Check Ref. Dilution</t>
  </si>
  <si>
    <t>H3 Stability</t>
  </si>
  <si>
    <t>H3+ Factor</t>
  </si>
  <si>
    <t>Conditioning</t>
  </si>
  <si>
    <t>Seed Oxidation</t>
  </si>
  <si>
    <t>GC Method</t>
  </si>
  <si>
    <t>AS Sample</t>
  </si>
  <si>
    <t>AS Method</t>
  </si>
  <si>
    <t>Identifier 1</t>
  </si>
  <si>
    <t>Identifier 2</t>
  </si>
  <si>
    <t>Comment</t>
  </si>
  <si>
    <t>Preparation</t>
  </si>
  <si>
    <t>Method</t>
  </si>
  <si>
    <t>size</t>
  </si>
  <si>
    <t>control</t>
  </si>
  <si>
    <t>F8</t>
  </si>
  <si>
    <t>FAEE</t>
  </si>
  <si>
    <t>C14</t>
  </si>
  <si>
    <t>C16</t>
  </si>
  <si>
    <t>C18</t>
  </si>
  <si>
    <t>dD_known_sd</t>
  </si>
  <si>
    <t>A7</t>
  </si>
  <si>
    <t>C22</t>
  </si>
  <si>
    <t>C27</t>
  </si>
  <si>
    <t>C29</t>
  </si>
  <si>
    <t>dD_known_n</t>
  </si>
  <si>
    <t>CAL</t>
  </si>
  <si>
    <t>C31</t>
  </si>
  <si>
    <t>SibiN_01</t>
  </si>
  <si>
    <t>SibiN_02</t>
  </si>
  <si>
    <t>SibiN_03</t>
  </si>
  <si>
    <t>SibiN_04</t>
  </si>
  <si>
    <t>SibiN_05</t>
  </si>
  <si>
    <t>SibiN_06</t>
  </si>
  <si>
    <t>SibiN_07</t>
  </si>
  <si>
    <t>SibiN_08</t>
  </si>
  <si>
    <t>SibiN_09</t>
  </si>
  <si>
    <t>SibiN_10</t>
  </si>
  <si>
    <t>warm-up</t>
  </si>
  <si>
    <t>standard</t>
  </si>
  <si>
    <t>standard_control_drift</t>
  </si>
  <si>
    <t>sample</t>
  </si>
  <si>
    <t>H2 60m 6C_ramp FAME_Samples.met</t>
  </si>
  <si>
    <t>Method Type</t>
  </si>
  <si>
    <t>H2 60m 6C_ramp Standards.met</t>
  </si>
  <si>
    <t>volume</t>
  </si>
  <si>
    <t>ng_target_peak</t>
  </si>
  <si>
    <t>export_header</t>
  </si>
  <si>
    <t>ingest_header</t>
  </si>
  <si>
    <t>explanation</t>
  </si>
  <si>
    <t>Type the name of the header (first identifying row) of the data export here.</t>
  </si>
  <si>
    <t>This is the name that the data processor uses - do *not* change this!</t>
  </si>
  <si>
    <t>id2</t>
  </si>
  <si>
    <t>conc</t>
  </si>
  <si>
    <t>dD_raw</t>
  </si>
  <si>
    <t>peak</t>
  </si>
  <si>
    <t>area</t>
  </si>
  <si>
    <t>ampl</t>
  </si>
  <si>
    <t>raw_R</t>
  </si>
  <si>
    <t>rt</t>
  </si>
  <si>
    <t>row</t>
  </si>
  <si>
    <t>Identifier.1</t>
  </si>
  <si>
    <t>Identifier.2</t>
  </si>
  <si>
    <t>d.2H.1H</t>
  </si>
  <si>
    <t>Peak.Nr.</t>
  </si>
  <si>
    <t>Area.All</t>
  </si>
  <si>
    <t>Ampl..2</t>
  </si>
  <si>
    <t>rR.3H2.2H2</t>
  </si>
  <si>
    <t>Rt</t>
  </si>
  <si>
    <t>Component</t>
  </si>
  <si>
    <t>Primary injection identifier</t>
  </si>
  <si>
    <t>Secondary injection identifier</t>
  </si>
  <si>
    <t>Isotope ratio relative to reference gas</t>
  </si>
  <si>
    <t>Peak area in Volt-seconds (Vs)</t>
  </si>
  <si>
    <t>Injection row number</t>
  </si>
  <si>
    <t>variable</t>
  </si>
  <si>
    <t>Drift</t>
  </si>
  <si>
    <t>Size</t>
  </si>
  <si>
    <t>Scale Normalization</t>
  </si>
  <si>
    <t>Mean drift of all compounds</t>
  </si>
  <si>
    <t>Peak Height (amplitude, mV)</t>
  </si>
  <si>
    <t>Linear interpolation between adjacent normalization standards (use this if drift-correction is untenable)</t>
  </si>
  <si>
    <t>first_correction</t>
  </si>
  <si>
    <t>second_correction</t>
  </si>
  <si>
    <t>third_correction</t>
  </si>
  <si>
    <t>drift_comp</t>
  </si>
  <si>
    <t>size_option</t>
  </si>
  <si>
    <t>size_cutoff</t>
  </si>
  <si>
    <t>normalization_option</t>
  </si>
  <si>
    <t>normalization_comps</t>
  </si>
  <si>
    <t>No drift correction (use this when there is no apparent drift or if you use bracketed scale normalization)</t>
  </si>
  <si>
    <t>C34</t>
  </si>
  <si>
    <t>C36</t>
  </si>
  <si>
    <t>C22:1</t>
  </si>
  <si>
    <t>Duration</t>
  </si>
  <si>
    <t>Isodat Method</t>
  </si>
  <si>
    <t>Samples 60m 1.0ml_flow PTV 6C_ramp.tr2.meth</t>
  </si>
  <si>
    <t>Standards 60m 1.0ml_flow PTV 6C_ramp.tr2.meth</t>
  </si>
  <si>
    <t>Sample Type</t>
  </si>
  <si>
    <t>H2 60m 6C_ramp Alkane_Samples.met</t>
  </si>
  <si>
    <t>Run Duration (h)</t>
  </si>
  <si>
    <t>Regardless of if this is used, three variables are 'reserved':</t>
  </si>
  <si>
    <t>Identifier 1 must contain either: the name a standard mixture (e.g., A7, F8) or a sample identifier.</t>
  </si>
  <si>
    <t>relative_concentration</t>
  </si>
  <si>
    <t>Preparation should indicate the concentration in ng/uL of the standard. If you use a standard mix whose compound concentrations vary, then indicate their 'relative' fractional concentration in the Standards sheet of this template.</t>
  </si>
  <si>
    <t>Identifier 2 Value</t>
  </si>
  <si>
    <t>Explanation</t>
  </si>
  <si>
    <r>
      <t xml:space="preserve">This is an </t>
    </r>
    <r>
      <rPr>
        <b/>
        <sz val="11"/>
        <color theme="1"/>
        <rFont val="Times"/>
        <family val="1"/>
      </rPr>
      <t>optional</t>
    </r>
    <r>
      <rPr>
        <sz val="11"/>
        <color theme="1"/>
        <rFont val="Times"/>
        <family val="1"/>
      </rPr>
      <t xml:space="preserve"> helper template for creating an Isodat sequence.</t>
    </r>
  </si>
  <si>
    <r>
      <t xml:space="preserve">Use this to indicate initial injections that are to be </t>
    </r>
    <r>
      <rPr>
        <b/>
        <sz val="11"/>
        <color theme="1"/>
        <rFont val="Times"/>
        <family val="1"/>
      </rPr>
      <t>discarded</t>
    </r>
    <r>
      <rPr>
        <sz val="11"/>
        <color theme="1"/>
        <rFont val="Times"/>
        <family val="1"/>
      </rPr>
      <t>.</t>
    </r>
  </si>
  <si>
    <r>
      <t xml:space="preserve">Use this to indicate a standard to be used for </t>
    </r>
    <r>
      <rPr>
        <b/>
        <sz val="11"/>
        <color theme="1"/>
        <rFont val="Times"/>
        <family val="1"/>
      </rPr>
      <t>scale normalization</t>
    </r>
    <r>
      <rPr>
        <sz val="11"/>
        <color theme="1"/>
        <rFont val="Times"/>
        <family val="1"/>
      </rPr>
      <t>, i.e., conversion from ref. gas isotope delta to international scale isotope delta.</t>
    </r>
  </si>
  <si>
    <r>
      <t xml:space="preserve">Identifier 2 must be 'sample' for unknown samples </t>
    </r>
    <r>
      <rPr>
        <b/>
        <sz val="11"/>
        <color theme="1"/>
        <rFont val="Times"/>
        <family val="1"/>
      </rPr>
      <t>or</t>
    </r>
    <r>
      <rPr>
        <sz val="11"/>
        <color theme="1"/>
        <rFont val="Times"/>
        <family val="1"/>
      </rPr>
      <t xml:space="preserve"> identify the purpose of a standard (</t>
    </r>
    <r>
      <rPr>
        <b/>
        <sz val="11"/>
        <color theme="1"/>
        <rFont val="Times"/>
        <family val="1"/>
      </rPr>
      <t>see table on right</t>
    </r>
    <r>
      <rPr>
        <sz val="11"/>
        <color theme="1"/>
        <rFont val="Times"/>
        <family val="1"/>
      </rPr>
      <t>)</t>
    </r>
  </si>
  <si>
    <t>drift</t>
  </si>
  <si>
    <r>
      <t xml:space="preserve">Use this to indicate a standard to be used to assess instrument </t>
    </r>
    <r>
      <rPr>
        <b/>
        <sz val="11"/>
        <color theme="1"/>
        <rFont val="Times"/>
        <family val="1"/>
      </rPr>
      <t>drift</t>
    </r>
    <r>
      <rPr>
        <sz val="11"/>
        <color theme="1"/>
        <rFont val="Times"/>
        <family val="1"/>
      </rPr>
      <t>. Drift-correction is optional, but having a regularly injected drift standard is highly recommended.</t>
    </r>
  </si>
  <si>
    <r>
      <t xml:space="preserve">Use this to indicate a standard to be used to assess the peak </t>
    </r>
    <r>
      <rPr>
        <b/>
        <sz val="11"/>
        <color theme="1"/>
        <rFont val="Times"/>
        <family val="1"/>
      </rPr>
      <t>size</t>
    </r>
    <r>
      <rPr>
        <sz val="11"/>
        <color theme="1"/>
        <rFont val="Times"/>
        <family val="1"/>
      </rPr>
      <t xml:space="preserve"> to isotope value relationship. Size-correction is optional, but having a size-correction 'calibration curve' that spans the peak sizes of unknowns is highly recommended.</t>
    </r>
  </si>
  <si>
    <r>
      <t xml:space="preserve">Use this to indicate unknown </t>
    </r>
    <r>
      <rPr>
        <b/>
        <sz val="11"/>
        <color theme="1"/>
        <rFont val="Times"/>
        <family val="1"/>
      </rPr>
      <t>samples</t>
    </r>
    <r>
      <rPr>
        <sz val="11"/>
        <color theme="1"/>
        <rFont val="Times"/>
        <family val="1"/>
      </rPr>
      <t>.</t>
    </r>
  </si>
  <si>
    <r>
      <t>Use this to indicate a standard to be used for quality</t>
    </r>
    <r>
      <rPr>
        <b/>
        <sz val="11"/>
        <color theme="1"/>
        <rFont val="Times"/>
        <family val="1"/>
      </rPr>
      <t xml:space="preserve"> control</t>
    </r>
    <r>
      <rPr>
        <sz val="11"/>
        <color theme="1"/>
        <rFont val="Times"/>
        <family val="1"/>
      </rPr>
      <t>. These form the basis of the 'accuracy' portion of error estimation in the form of a root-mean-square error.</t>
    </r>
  </si>
  <si>
    <t>Sample Type Isodat Method</t>
  </si>
  <si>
    <t>All standards used should be present here.</t>
  </si>
  <si>
    <t>See table on right for column header explanations.</t>
  </si>
  <si>
    <t>Header</t>
  </si>
  <si>
    <t>Identify the class of the compound</t>
  </si>
  <si>
    <t>Identify the name of the compound</t>
  </si>
  <si>
    <t>Standard deviation of the known value.</t>
  </si>
  <si>
    <t>Number of observations of the known value.</t>
  </si>
  <si>
    <r>
      <t>Must</t>
    </r>
    <r>
      <rPr>
        <sz val="11"/>
        <color theme="1"/>
        <rFont val="Times"/>
        <family val="1"/>
      </rPr>
      <t xml:space="preserve"> match 'Identifier 1' in the IRMS export file for the standard.</t>
    </r>
  </si>
  <si>
    <t>(Optional) Unique sample identifier.</t>
  </si>
  <si>
    <t>(Optional) Peak whose concentration is targeted by the following column.</t>
  </si>
  <si>
    <t>(Optional) Volume (uL) the sample was dissolved in for analysis.</t>
  </si>
  <si>
    <t>(Optional) Total mass (ng) of the target peak in the extract.</t>
  </si>
  <si>
    <t>(Optional) Concentration in ng/uL</t>
  </si>
  <si>
    <t>Peak height of mass 2 (mV)</t>
  </si>
  <si>
    <t>Description of the column's purpose.</t>
  </si>
  <si>
    <t>Determined dD of the methanol used for derivatization.</t>
  </si>
  <si>
    <t>Uncertainer of the methanol dD.</t>
  </si>
  <si>
    <t>Sheet</t>
  </si>
  <si>
    <t>Description</t>
  </si>
  <si>
    <t>Instructions</t>
  </si>
  <si>
    <t>Sequence Table</t>
  </si>
  <si>
    <t>Samples</t>
  </si>
  <si>
    <t>Standards</t>
  </si>
  <si>
    <t>Headers</t>
  </si>
  <si>
    <t>(Optional) A template to help make an Isodat sequence template.</t>
  </si>
  <si>
    <t>A sheet containing sample metadata.</t>
  </si>
  <si>
    <t>Only the first two tabs are used by the processing app.</t>
  </si>
  <si>
    <t>A sheet containing standard metadata.</t>
  </si>
  <si>
    <t>All standards must have their known isotopic compositions listed here.</t>
  </si>
  <si>
    <t>A sheet identifying the column headers of the IRMS export file.</t>
  </si>
  <si>
    <t>If you are using Isodat 3.0, then you only have to ensure that your Export file has at least these selected. If you are using other software, you'll need to indicate the header that matches the description provided.</t>
  </si>
  <si>
    <t>A sheet containing the relevant parameters for correcting derivatized compounds.</t>
  </si>
  <si>
    <t>initial_value</t>
  </si>
  <si>
    <t>size_toosmall_peak_action</t>
  </si>
  <si>
    <t>size_small_peak_action</t>
  </si>
  <si>
    <t>size_normal_peak_action</t>
  </si>
  <si>
    <t>size_large_peak_action</t>
  </si>
  <si>
    <t>acceptable_peak_units</t>
  </si>
  <si>
    <t>largest_acceptable_peak</t>
  </si>
  <si>
    <t>smallest_acceptable_peak</t>
  </si>
  <si>
    <t>Remove these from results.</t>
  </si>
  <si>
    <t>Remove observed size effect.</t>
  </si>
  <si>
    <t>Remove size effect with 'Normal' size effect function.</t>
  </si>
  <si>
    <t>C20 FAME</t>
  </si>
  <si>
    <t>C31 Alkane</t>
  </si>
  <si>
    <t>Choose first correction to perform.</t>
  </si>
  <si>
    <t>Choose second correction to perform.</t>
  </si>
  <si>
    <t>Choose third correction to perform.</t>
  </si>
  <si>
    <t>Choose the type of drift correction to perform.</t>
  </si>
  <si>
    <t>Choose the compound to use for drift correction.</t>
  </si>
  <si>
    <t>Choose the unit to determine the size effect with.</t>
  </si>
  <si>
    <t>Define the value to split the size effect curve with, thus performing separate linear regressions for peaks below this value ('Small') and peaks above this value ('Normal'). Leave blank to use a single regression.</t>
  </si>
  <si>
    <t>Choose how to handle peaks that are below the lowest peak in the size effect curve.</t>
  </si>
  <si>
    <t>Choose how to handle peaks that are below the size_cutoff variable but still within the size effect curve.</t>
  </si>
  <si>
    <t>Choose how to handle peaks that are above the size_cutoff variable but still within the size effect curve.</t>
  </si>
  <si>
    <t>Choose how to handle peaks that are above the highest peak in the size effect curve.</t>
  </si>
  <si>
    <t>Choose the unit to determine absolute peak size limits.</t>
  </si>
  <si>
    <r>
      <t xml:space="preserve">Define a value to remove </t>
    </r>
    <r>
      <rPr>
        <b/>
        <sz val="11"/>
        <color theme="1"/>
        <rFont val="Calibri"/>
        <family val="2"/>
        <scheme val="minor"/>
      </rPr>
      <t>any</t>
    </r>
    <r>
      <rPr>
        <sz val="11"/>
        <color theme="1"/>
        <rFont val="Calibri"/>
        <family val="2"/>
        <scheme val="minor"/>
      </rPr>
      <t xml:space="preserve"> peak larger than this. Leave blank to disable.</t>
    </r>
  </si>
  <si>
    <r>
      <t xml:space="preserve">Define a value to remove </t>
    </r>
    <r>
      <rPr>
        <b/>
        <sz val="11"/>
        <color theme="1"/>
        <rFont val="Calibri"/>
        <family val="2"/>
        <scheme val="minor"/>
      </rPr>
      <t>any</t>
    </r>
    <r>
      <rPr>
        <sz val="11"/>
        <color theme="1"/>
        <rFont val="Calibri"/>
        <family val="2"/>
        <scheme val="minor"/>
      </rPr>
      <t xml:space="preserve"> peak smaller than this. Leave blank to disable.</t>
    </r>
  </si>
  <si>
    <t>Choose how to perform isotope scale normalization.</t>
  </si>
  <si>
    <t>Type the name (matching your IRMS export name) of the compounds to use for scale normalization.</t>
  </si>
  <si>
    <t>Variable name using the processing app. Do not change!</t>
  </si>
  <si>
    <t>Variable value used to define the initial value of the processing app. If entered incorrectly, the initial value will simply be blank. Look at the source code or the running app to see what the other options are for each value.</t>
  </si>
  <si>
    <r>
      <t xml:space="preserve">Description of the variable. </t>
    </r>
    <r>
      <rPr>
        <b/>
        <sz val="11"/>
        <color theme="1"/>
        <rFont val="Times"/>
        <family val="1"/>
      </rPr>
      <t>Note:</t>
    </r>
    <r>
      <rPr>
        <sz val="11"/>
        <color theme="1"/>
        <rFont val="Times"/>
        <family val="1"/>
      </rPr>
      <t xml:space="preserve"> For 'normalization_comps', you may list more than two compounds by inserting additional rows of the variable 'normalization_comps' and filling in with appropriate compound names.</t>
    </r>
  </si>
  <si>
    <t>Initials</t>
  </si>
  <si>
    <t>A sheet containing the initial values for the processing app.</t>
  </si>
  <si>
    <t>This can be changed, but the user needs to correctly insert (including all syntax!) the alternative value. Luckily, if the user fails, then the option will simply be left blank and can be manually selected.</t>
  </si>
  <si>
    <r>
      <rPr>
        <b/>
        <sz val="11"/>
        <color theme="1"/>
        <rFont val="Times"/>
        <family val="1"/>
      </rPr>
      <t>Important</t>
    </r>
    <r>
      <rPr>
        <sz val="11"/>
        <color theme="1"/>
        <rFont val="Times"/>
        <family val="1"/>
      </rPr>
      <t>! Regardless of if you use this sheet, the 'Identifier 1', 'Identifier 2', and 'Preparation' columns are used by the processing app, and so must be filled out the same as on the IRMS export file. The easiest way to do this is to have your sequence file already contain this information...</t>
    </r>
  </si>
  <si>
    <t>drift_option</t>
  </si>
  <si>
    <t>Derivatization</t>
  </si>
  <si>
    <t>All compounds that were derivatized must be listed here. The default hydrogen counts are based on methylation (i.e., replacing hydroxyl hydrogens with methyl groups), but appropriate counts for any method of derivatization (e.g., acetylation, silylation) can be entered.</t>
  </si>
  <si>
    <t>derivative_hydrogen_count</t>
  </si>
  <si>
    <t>derivative_dD</t>
  </si>
  <si>
    <t>derivative_dD_uncertainty</t>
  </si>
  <si>
    <t>Number of hydrogen atoms added during derivatization</t>
  </si>
  <si>
    <t>Number of carbon-bound (i.e., "non-exchangable") hydrogen atoms</t>
  </si>
  <si>
    <t>bound_hydrogen_count</t>
  </si>
  <si>
    <t>(Optional) Sample type identifier (e.g., n-alkanes, FAMEs, etc)</t>
  </si>
  <si>
    <t>(Optional) Identifies the sample; must match the same column in the IRMS export for the metadata to be useful.</t>
  </si>
  <si>
    <t>(Optional) Concentration (ng / uL) of the target peak. In natural samples, other peaks will vary.</t>
  </si>
  <si>
    <t>derivatization</t>
  </si>
  <si>
    <r>
      <t xml:space="preserve">Use this to indicate a standard whose bound hydrogen composition is known and is used to estimate </t>
    </r>
    <r>
      <rPr>
        <b/>
        <sz val="11"/>
        <color theme="1"/>
        <rFont val="Times"/>
        <family val="1"/>
      </rPr>
      <t>derivative</t>
    </r>
    <r>
      <rPr>
        <sz val="11"/>
        <color theme="1"/>
        <rFont val="Times"/>
        <family val="1"/>
      </rPr>
      <t xml:space="preserve"> </t>
    </r>
    <r>
      <rPr>
        <b/>
        <sz val="11"/>
        <color theme="1"/>
        <rFont val="Times"/>
        <family val="1"/>
      </rPr>
      <t>hydrogen</t>
    </r>
    <r>
      <rPr>
        <sz val="11"/>
        <color theme="1"/>
        <rFont val="Times"/>
        <family val="1"/>
      </rPr>
      <t xml:space="preserve"> (e.g., the hydrogen in a methyl group on a fatty acid methyl ester)</t>
    </r>
  </si>
  <si>
    <t>PA2</t>
  </si>
  <si>
    <t>BPCA</t>
  </si>
  <si>
    <t>PAME</t>
  </si>
  <si>
    <t>Known hydrogen isotope ratio. For derivatization standards, the compound's bound hydrogen isotope ratio should be used.</t>
  </si>
  <si>
    <t>The relative concentration of the compound to the stated concentration in the IRMS export file. By default, the stated concentration is the 'Preparation' column of the IRMS output file.</t>
  </si>
  <si>
    <r>
      <rPr>
        <b/>
        <sz val="11"/>
        <color theme="1"/>
        <rFont val="Times"/>
        <family val="1"/>
      </rPr>
      <t>(Optional)</t>
    </r>
    <r>
      <rPr>
        <sz val="11"/>
        <color theme="1"/>
        <rFont val="Times"/>
        <family val="1"/>
      </rPr>
      <t xml:space="preserve"> Only the first column is used when importing the metadata - the names here should match the Identifier 1 values for samples. The rest of the columns (B through G) are completely optional, including their names! These can be freely changed to whatever values are desired. </t>
    </r>
    <r>
      <rPr>
        <b/>
        <sz val="11"/>
        <color theme="1"/>
        <rFont val="Times"/>
        <family val="1"/>
      </rPr>
      <t>However</t>
    </r>
    <r>
      <rPr>
        <sz val="11"/>
        <color theme="1"/>
        <rFont val="Times"/>
        <family val="1"/>
      </rPr>
      <t>, only the first seven columns are imported. If you need additional metadata columns, these can be added but the 'range' of the sample_info object in the 'ingest_function' of the Shiny App must be changed, too.</t>
    </r>
  </si>
  <si>
    <t>(Optional) Raw isotope ratio</t>
  </si>
  <si>
    <t>(Optional) Peak number in sample; if there are duplicate component rows, only the row with the highest peak number is used. This is the only filter for multiple compound observations per injection; if this is left blank or your software exports peak numbers differently, you will have problems!</t>
  </si>
  <si>
    <t>(Quasi-optional) Peak retention time; only used if the Component column is empty and, if so, queries the Retention Times sheet to assign compound names.</t>
  </si>
  <si>
    <t>(Quasi-optional) Compound name and class (separated by a space); default method of compound identificaiton. If empty, then compound names are assigned by retention time and the Retention Times sheet.</t>
  </si>
  <si>
    <t>window</t>
  </si>
  <si>
    <t>Retention Times</t>
  </si>
  <si>
    <t>(Optional) A peak retention time look-up table to assign compound names.</t>
  </si>
  <si>
    <r>
      <t xml:space="preserve">Important! </t>
    </r>
    <r>
      <rPr>
        <sz val="11"/>
        <color theme="1"/>
        <rFont val="Times"/>
        <family val="1"/>
      </rPr>
      <t>Compound names are assigned in one of two ways: using the 'Component' column of the raw IRMS export or by matching a peak's retention time to the matching time in this sheet. If both are present, then the 'Component' assignment is preferred.</t>
    </r>
  </si>
  <si>
    <t>C24 FAME</t>
  </si>
  <si>
    <t>C30 FAME</t>
  </si>
  <si>
    <t>C17 Alkane</t>
  </si>
  <si>
    <t>C19 Alkane</t>
  </si>
  <si>
    <t>C21 Alkane</t>
  </si>
  <si>
    <t>C23 Alkane</t>
  </si>
  <si>
    <t>C25 Alkane</t>
  </si>
  <si>
    <t>C22 FAME</t>
  </si>
  <si>
    <t>C22:1 FAME</t>
  </si>
  <si>
    <t>C26 FAME</t>
  </si>
  <si>
    <t>C28 FAME</t>
  </si>
  <si>
    <t>C32 FAME</t>
  </si>
  <si>
    <t>C34 FAME</t>
  </si>
  <si>
    <t>C36 FAME</t>
  </si>
  <si>
    <t>Compound name and class separated by a space.</t>
  </si>
  <si>
    <t>Retention time in seconds.</t>
  </si>
  <si>
    <t>Retention time window to assign peak in seconds.</t>
  </si>
  <si>
    <t>Ref 1</t>
  </si>
  <si>
    <t>Ref 2</t>
  </si>
  <si>
    <t>Ref 3</t>
  </si>
  <si>
    <t>compound_option</t>
  </si>
  <si>
    <t>Assigned by IRMS export in Component/comp column.</t>
  </si>
  <si>
    <t>Choose which method to assign peak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</si>
</sst>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b/>
      <sz val="11"/>
      <color theme="1"/>
      <name val="Calibri"/>
      <family val="2"/>
      <scheme val="minor"/>
    </font>
    <font>
      <sz val="11"/>
      <color theme="1"/>
      <name val="Times"/>
      <family val="1"/>
    </font>
    <font>
      <b/>
      <sz val="11"/>
      <color theme="1"/>
      <name val="Times"/>
      <family val="1"/>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FFFF00"/>
        <bgColor indexed="64"/>
      </patternFill>
    </fill>
  </fills>
  <borders count="12">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style="thin">
        <color indexed="64"/>
      </right>
      <top style="thin">
        <color indexed="64"/>
      </top>
      <bottom style="thin">
        <color indexed="64"/>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Fill="1"/>
    <xf numFmtId="0" fontId="3" fillId="2"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3" fillId="0"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3" fillId="0" borderId="0" xfId="0" applyFont="1"/>
    <xf numFmtId="0" fontId="3" fillId="4" borderId="2" xfId="0" applyFont="1" applyFill="1" applyBorder="1"/>
    <xf numFmtId="0" fontId="4" fillId="4" borderId="2" xfId="0" applyFont="1" applyFill="1" applyBorder="1"/>
    <xf numFmtId="0" fontId="3" fillId="0" borderId="0" xfId="0" quotePrefix="1" applyFont="1"/>
    <xf numFmtId="0" fontId="4" fillId="4" borderId="2" xfId="0" applyFont="1" applyFill="1" applyBorder="1" applyAlignment="1">
      <alignment horizontal="left"/>
    </xf>
    <xf numFmtId="0" fontId="3" fillId="0" borderId="0" xfId="0" applyFont="1" applyFill="1"/>
    <xf numFmtId="0" fontId="3" fillId="4" borderId="2" xfId="0" applyFont="1" applyFill="1" applyBorder="1" applyAlignment="1">
      <alignment vertical="center"/>
    </xf>
    <xf numFmtId="0" fontId="3" fillId="4" borderId="2" xfId="0" applyFont="1" applyFill="1" applyBorder="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Alignment="1">
      <alignment horizontal="center" vertical="center"/>
    </xf>
    <xf numFmtId="164" fontId="3" fillId="0" borderId="0" xfId="0" applyNumberFormat="1" applyFont="1" applyAlignment="1">
      <alignment horizontal="center"/>
    </xf>
    <xf numFmtId="1" fontId="3" fillId="0" borderId="0" xfId="0" applyNumberFormat="1" applyFont="1" applyAlignment="1">
      <alignment horizontal="center"/>
    </xf>
    <xf numFmtId="0" fontId="3" fillId="4" borderId="2"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ox%20Sync/Konecky%20Lab/Data/Thermo%20GC-IRMS/Results/2019/09_20%20SibiN17%20Alkanes%20Sequence%201-10cm/190922%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s"/>
      <sheetName val="Standards"/>
      <sheetName val="Sequence Table"/>
    </sheetNames>
    <sheetDataSet>
      <sheetData sheetId="0">
        <row r="2">
          <cell r="E2" t="str">
            <v>Alkane</v>
          </cell>
        </row>
      </sheetData>
      <sheetData sheetId="1"/>
      <sheetData sheetId="2">
        <row r="6">
          <cell r="S6" t="str">
            <v>FAME</v>
          </cell>
        </row>
        <row r="7">
          <cell r="S7" t="str">
            <v>Alkane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D4A5-5C4B-4F65-B4E7-6F2D013F4981}">
  <dimension ref="A1:C8"/>
  <sheetViews>
    <sheetView workbookViewId="0">
      <selection activeCell="C6" sqref="C6"/>
    </sheetView>
  </sheetViews>
  <sheetFormatPr defaultRowHeight="13.8" x14ac:dyDescent="0.25"/>
  <cols>
    <col min="1" max="1" width="17.5546875" style="17" bestFit="1" customWidth="1"/>
    <col min="2" max="2" width="50.77734375" style="17" customWidth="1"/>
    <col min="3" max="3" width="105.109375" style="17" customWidth="1"/>
    <col min="4" max="16384" width="8.88671875" style="17"/>
  </cols>
  <sheetData>
    <row r="1" spans="1:3" x14ac:dyDescent="0.25">
      <c r="A1" s="19" t="s">
        <v>162</v>
      </c>
      <c r="B1" s="19" t="s">
        <v>163</v>
      </c>
      <c r="C1" s="19" t="s">
        <v>164</v>
      </c>
    </row>
    <row r="2" spans="1:3" ht="49.95" customHeight="1" x14ac:dyDescent="0.25">
      <c r="A2" s="30" t="s">
        <v>165</v>
      </c>
      <c r="B2" s="14" t="s">
        <v>169</v>
      </c>
      <c r="C2" s="14" t="s">
        <v>212</v>
      </c>
    </row>
    <row r="3" spans="1:3" ht="49.95" customHeight="1" x14ac:dyDescent="0.25">
      <c r="A3" s="30" t="s">
        <v>166</v>
      </c>
      <c r="B3" s="30" t="s">
        <v>170</v>
      </c>
      <c r="C3" s="30" t="s">
        <v>171</v>
      </c>
    </row>
    <row r="4" spans="1:3" ht="49.95" customHeight="1" x14ac:dyDescent="0.25">
      <c r="A4" s="30" t="s">
        <v>167</v>
      </c>
      <c r="B4" s="30" t="s">
        <v>172</v>
      </c>
      <c r="C4" s="30" t="s">
        <v>173</v>
      </c>
    </row>
    <row r="5" spans="1:3" ht="49.95" customHeight="1" x14ac:dyDescent="0.25">
      <c r="A5" s="30" t="s">
        <v>168</v>
      </c>
      <c r="B5" s="14" t="s">
        <v>174</v>
      </c>
      <c r="C5" s="14" t="s">
        <v>175</v>
      </c>
    </row>
    <row r="6" spans="1:3" ht="49.95" customHeight="1" x14ac:dyDescent="0.25">
      <c r="A6" s="37" t="s">
        <v>238</v>
      </c>
      <c r="B6" s="38" t="s">
        <v>239</v>
      </c>
      <c r="C6" s="39" t="s">
        <v>240</v>
      </c>
    </row>
    <row r="7" spans="1:3" ht="49.95" customHeight="1" x14ac:dyDescent="0.25">
      <c r="A7" s="30" t="s">
        <v>214</v>
      </c>
      <c r="B7" s="14" t="s">
        <v>176</v>
      </c>
      <c r="C7" s="14" t="s">
        <v>215</v>
      </c>
    </row>
    <row r="8" spans="1:3" ht="49.95" customHeight="1" x14ac:dyDescent="0.25">
      <c r="A8" s="30" t="s">
        <v>209</v>
      </c>
      <c r="B8" s="14" t="s">
        <v>210</v>
      </c>
      <c r="C8" s="14" t="s">
        <v>211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
  <sheetViews>
    <sheetView topLeftCell="I1" zoomScale="70" zoomScaleNormal="70" workbookViewId="0">
      <selection activeCell="V31" sqref="V31:W33"/>
    </sheetView>
  </sheetViews>
  <sheetFormatPr defaultColWidth="9" defaultRowHeight="13.8" x14ac:dyDescent="0.3"/>
  <cols>
    <col min="1" max="1" width="4" style="5" bestFit="1" customWidth="1"/>
    <col min="2" max="2" width="7.5546875" style="8" bestFit="1" customWidth="1"/>
    <col min="3" max="3" width="11.6640625" style="8" bestFit="1" customWidth="1"/>
    <col min="4" max="4" width="8.5546875" style="8" bestFit="1" customWidth="1"/>
    <col min="5" max="5" width="7.33203125" style="8" bestFit="1" customWidth="1"/>
    <col min="6" max="6" width="11.77734375" style="8" bestFit="1" customWidth="1"/>
    <col min="7" max="7" width="13.21875" style="8" bestFit="1" customWidth="1"/>
    <col min="8" max="8" width="48.44140625" style="8" bestFit="1" customWidth="1"/>
    <col min="9" max="9" width="8.44140625" style="8" bestFit="1" customWidth="1"/>
    <col min="10" max="10" width="36.21875" style="8" bestFit="1" customWidth="1"/>
    <col min="11" max="11" width="9.77734375" style="8" bestFit="1" customWidth="1"/>
    <col min="12" max="12" width="22.33203125" style="8" bestFit="1" customWidth="1"/>
    <col min="13" max="13" width="8.88671875" style="8" bestFit="1" customWidth="1"/>
    <col min="14" max="14" width="10.77734375" style="8" bestFit="1" customWidth="1"/>
    <col min="15" max="15" width="38.44140625" style="8" bestFit="1" customWidth="1"/>
    <col min="16" max="16" width="9" style="7"/>
    <col min="17" max="17" width="8.5546875" style="7" bestFit="1" customWidth="1"/>
    <col min="18" max="18" width="9" style="7"/>
    <col min="19" max="19" width="16.44140625" style="7" bestFit="1" customWidth="1"/>
    <col min="20" max="20" width="44" style="7" customWidth="1"/>
    <col min="21" max="21" width="34.44140625" style="7" customWidth="1"/>
    <col min="22" max="22" width="8.5546875" style="7" bestFit="1" customWidth="1"/>
    <col min="23" max="23" width="9" style="7"/>
    <col min="24" max="25" width="38.21875" style="7" customWidth="1"/>
    <col min="26" max="16384" width="9" style="7"/>
  </cols>
  <sheetData>
    <row r="1" spans="1:26" s="3" customFormat="1" ht="28.95" customHeight="1" x14ac:dyDescent="0.3">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Q1" s="4" t="s">
        <v>122</v>
      </c>
      <c r="R1" s="4"/>
      <c r="S1" s="4" t="s">
        <v>71</v>
      </c>
      <c r="T1" s="4" t="s">
        <v>33</v>
      </c>
      <c r="U1" s="4" t="s">
        <v>123</v>
      </c>
      <c r="V1" s="4" t="s">
        <v>122</v>
      </c>
    </row>
    <row r="2" spans="1:26" x14ac:dyDescent="0.3">
      <c r="A2" s="5">
        <v>1</v>
      </c>
      <c r="B2" s="6" t="s">
        <v>23</v>
      </c>
      <c r="C2" s="6" t="s">
        <v>24</v>
      </c>
      <c r="D2" s="6" t="s">
        <v>24</v>
      </c>
      <c r="E2" s="6" t="s">
        <v>24</v>
      </c>
      <c r="F2" s="6" t="s">
        <v>24</v>
      </c>
      <c r="G2" s="6" t="s">
        <v>24</v>
      </c>
      <c r="H2" s="6" t="str">
        <f t="shared" ref="H2:H65" si="0">IF(L2="sample",T$2,T$3)</f>
        <v>Standards 60m 1.0ml_flow PTV 6C_ramp.tr2.meth</v>
      </c>
      <c r="I2" s="6">
        <v>5</v>
      </c>
      <c r="J2" s="6" t="s">
        <v>25</v>
      </c>
      <c r="K2" s="6" t="s">
        <v>10</v>
      </c>
      <c r="L2" s="6" t="s">
        <v>66</v>
      </c>
      <c r="M2" s="6"/>
      <c r="N2" s="6">
        <v>150</v>
      </c>
      <c r="O2" s="6" t="str">
        <f t="shared" ref="O2:O65" si="1">IF(L2=S$2,U$2,U$3)</f>
        <v>H2 60m 6C_ramp Standards.met</v>
      </c>
      <c r="Q2" s="7">
        <f>IF(L2="sample",V$2,V$3)</f>
        <v>40.35</v>
      </c>
      <c r="S2" s="8" t="s">
        <v>69</v>
      </c>
      <c r="T2" s="7" t="s">
        <v>124</v>
      </c>
      <c r="U2" s="7" t="str">
        <f>INDEX(T6:T7,MATCH([1]Samples!E2,'[1]Sequence Table'!S6:S7,0))</f>
        <v>H2 60m 6C_ramp Alkane_Samples.met</v>
      </c>
      <c r="V2" s="7">
        <v>58.75</v>
      </c>
    </row>
    <row r="3" spans="1:26" x14ac:dyDescent="0.3">
      <c r="A3" s="5">
        <v>2</v>
      </c>
      <c r="B3" s="6" t="s">
        <v>23</v>
      </c>
      <c r="C3" s="6" t="s">
        <v>24</v>
      </c>
      <c r="D3" s="6" t="s">
        <v>24</v>
      </c>
      <c r="E3" s="6" t="s">
        <v>24</v>
      </c>
      <c r="F3" s="6" t="s">
        <v>24</v>
      </c>
      <c r="G3" s="6" t="s">
        <v>24</v>
      </c>
      <c r="H3" s="6" t="str">
        <f t="shared" si="0"/>
        <v>Standards 60m 1.0ml_flow PTV 6C_ramp.tr2.meth</v>
      </c>
      <c r="I3" s="6">
        <v>5</v>
      </c>
      <c r="J3" s="6" t="s">
        <v>25</v>
      </c>
      <c r="K3" s="6" t="s">
        <v>10</v>
      </c>
      <c r="L3" s="6" t="s">
        <v>66</v>
      </c>
      <c r="M3" s="6"/>
      <c r="N3" s="6">
        <v>150</v>
      </c>
      <c r="O3" s="6" t="str">
        <f t="shared" si="1"/>
        <v>H2 60m 6C_ramp Standards.met</v>
      </c>
      <c r="Q3" s="7">
        <f t="shared" ref="Q3:Q66" si="2">IF(L3="sample",V$2,V$3)</f>
        <v>40.35</v>
      </c>
      <c r="S3" s="8" t="s">
        <v>67</v>
      </c>
      <c r="T3" s="7" t="s">
        <v>125</v>
      </c>
      <c r="U3" s="7" t="s">
        <v>72</v>
      </c>
      <c r="V3" s="7">
        <f>V2-18.4</f>
        <v>40.35</v>
      </c>
    </row>
    <row r="4" spans="1:26" x14ac:dyDescent="0.3">
      <c r="A4" s="5">
        <v>3</v>
      </c>
      <c r="B4" s="6" t="s">
        <v>23</v>
      </c>
      <c r="C4" s="6" t="s">
        <v>24</v>
      </c>
      <c r="D4" s="6" t="s">
        <v>24</v>
      </c>
      <c r="E4" s="6" t="s">
        <v>24</v>
      </c>
      <c r="F4" s="6" t="s">
        <v>24</v>
      </c>
      <c r="G4" s="6" t="s">
        <v>24</v>
      </c>
      <c r="H4" s="6" t="str">
        <f t="shared" si="0"/>
        <v>Standards 60m 1.0ml_flow PTV 6C_ramp.tr2.meth</v>
      </c>
      <c r="I4" s="6">
        <v>5</v>
      </c>
      <c r="J4" s="6" t="s">
        <v>25</v>
      </c>
      <c r="K4" s="6" t="s">
        <v>10</v>
      </c>
      <c r="L4" s="6" t="s">
        <v>66</v>
      </c>
      <c r="M4" s="6"/>
      <c r="N4" s="6">
        <v>150</v>
      </c>
      <c r="O4" s="6" t="str">
        <f t="shared" si="1"/>
        <v>H2 60m 6C_ramp Standards.met</v>
      </c>
      <c r="Q4" s="7">
        <f t="shared" si="2"/>
        <v>40.35</v>
      </c>
    </row>
    <row r="5" spans="1:26" x14ac:dyDescent="0.3">
      <c r="A5" s="5">
        <v>4</v>
      </c>
      <c r="B5" s="6" t="s">
        <v>23</v>
      </c>
      <c r="C5" s="6" t="s">
        <v>24</v>
      </c>
      <c r="D5" s="6" t="s">
        <v>24</v>
      </c>
      <c r="E5" s="6" t="s">
        <v>24</v>
      </c>
      <c r="F5" s="6" t="s">
        <v>24</v>
      </c>
      <c r="G5" s="6" t="s">
        <v>24</v>
      </c>
      <c r="H5" s="6" t="str">
        <f t="shared" si="0"/>
        <v>Standards 60m 1.0ml_flow PTV 6C_ramp.tr2.meth</v>
      </c>
      <c r="I5" s="6">
        <v>5</v>
      </c>
      <c r="J5" s="6" t="s">
        <v>25</v>
      </c>
      <c r="K5" s="6" t="s">
        <v>10</v>
      </c>
      <c r="L5" s="6" t="s">
        <v>66</v>
      </c>
      <c r="M5" s="6"/>
      <c r="N5" s="6">
        <v>150</v>
      </c>
      <c r="O5" s="6" t="str">
        <f t="shared" si="1"/>
        <v>H2 60m 6C_ramp Standards.met</v>
      </c>
      <c r="Q5" s="7">
        <f t="shared" si="2"/>
        <v>40.35</v>
      </c>
      <c r="S5" s="7" t="s">
        <v>126</v>
      </c>
      <c r="T5" s="7" t="s">
        <v>144</v>
      </c>
    </row>
    <row r="6" spans="1:26" x14ac:dyDescent="0.3">
      <c r="A6" s="5">
        <v>5</v>
      </c>
      <c r="B6" s="6" t="s">
        <v>23</v>
      </c>
      <c r="C6" s="6" t="s">
        <v>24</v>
      </c>
      <c r="D6" s="6" t="s">
        <v>24</v>
      </c>
      <c r="E6" s="6" t="s">
        <v>24</v>
      </c>
      <c r="F6" s="6" t="s">
        <v>24</v>
      </c>
      <c r="G6" s="6" t="s">
        <v>24</v>
      </c>
      <c r="H6" s="6" t="str">
        <f t="shared" si="0"/>
        <v>Standards 60m 1.0ml_flow PTV 6C_ramp.tr2.meth</v>
      </c>
      <c r="I6" s="6">
        <v>1</v>
      </c>
      <c r="J6" s="6" t="s">
        <v>25</v>
      </c>
      <c r="K6" s="6" t="s">
        <v>54</v>
      </c>
      <c r="L6" s="6" t="s">
        <v>68</v>
      </c>
      <c r="M6" s="6"/>
      <c r="N6" s="6">
        <v>150</v>
      </c>
      <c r="O6" s="6" t="str">
        <f t="shared" si="1"/>
        <v>H2 60m 6C_ramp Standards.met</v>
      </c>
      <c r="Q6" s="7">
        <f t="shared" si="2"/>
        <v>40.35</v>
      </c>
      <c r="S6" s="8" t="s">
        <v>4</v>
      </c>
      <c r="T6" s="7" t="s">
        <v>70</v>
      </c>
    </row>
    <row r="7" spans="1:26" x14ac:dyDescent="0.3">
      <c r="A7" s="5">
        <v>6</v>
      </c>
      <c r="B7" s="6" t="s">
        <v>23</v>
      </c>
      <c r="C7" s="6" t="s">
        <v>24</v>
      </c>
      <c r="D7" s="6" t="s">
        <v>24</v>
      </c>
      <c r="E7" s="6" t="s">
        <v>24</v>
      </c>
      <c r="F7" s="6" t="s">
        <v>24</v>
      </c>
      <c r="G7" s="6" t="s">
        <v>24</v>
      </c>
      <c r="H7" s="6" t="str">
        <f t="shared" si="0"/>
        <v>Standards 60m 1.0ml_flow PTV 6C_ramp.tr2.meth</v>
      </c>
      <c r="I7" s="6">
        <v>1</v>
      </c>
      <c r="J7" s="6" t="s">
        <v>25</v>
      </c>
      <c r="K7" s="6" t="s">
        <v>54</v>
      </c>
      <c r="L7" s="6" t="s">
        <v>68</v>
      </c>
      <c r="M7" s="6"/>
      <c r="N7" s="6">
        <v>150</v>
      </c>
      <c r="O7" s="6" t="str">
        <f t="shared" si="1"/>
        <v>H2 60m 6C_ramp Standards.met</v>
      </c>
      <c r="Q7" s="7">
        <f t="shared" si="2"/>
        <v>40.35</v>
      </c>
      <c r="S7" s="8" t="s">
        <v>12</v>
      </c>
      <c r="T7" s="7" t="s">
        <v>127</v>
      </c>
    </row>
    <row r="8" spans="1:26" x14ac:dyDescent="0.3">
      <c r="A8" s="5">
        <v>7</v>
      </c>
      <c r="B8" s="6" t="s">
        <v>23</v>
      </c>
      <c r="C8" s="6" t="s">
        <v>24</v>
      </c>
      <c r="D8" s="6" t="s">
        <v>24</v>
      </c>
      <c r="E8" s="6" t="s">
        <v>24</v>
      </c>
      <c r="F8" s="6" t="s">
        <v>24</v>
      </c>
      <c r="G8" s="6" t="s">
        <v>24</v>
      </c>
      <c r="H8" s="6" t="str">
        <f t="shared" si="0"/>
        <v>Samples 60m 1.0ml_flow PTV 6C_ramp.tr2.meth</v>
      </c>
      <c r="I8" s="6">
        <v>10</v>
      </c>
      <c r="J8" s="6" t="s">
        <v>25</v>
      </c>
      <c r="K8" s="6" t="s">
        <v>56</v>
      </c>
      <c r="L8" s="6" t="s">
        <v>69</v>
      </c>
      <c r="M8" s="6"/>
      <c r="N8" s="6"/>
      <c r="O8" s="6" t="str">
        <f t="shared" si="1"/>
        <v>H2 60m 6C_ramp Alkane_Samples.met</v>
      </c>
      <c r="Q8" s="7">
        <f t="shared" si="2"/>
        <v>58.75</v>
      </c>
    </row>
    <row r="9" spans="1:26" x14ac:dyDescent="0.3">
      <c r="A9" s="5">
        <v>8</v>
      </c>
      <c r="B9" s="6" t="s">
        <v>23</v>
      </c>
      <c r="C9" s="6" t="s">
        <v>24</v>
      </c>
      <c r="D9" s="6" t="s">
        <v>24</v>
      </c>
      <c r="E9" s="6" t="s">
        <v>24</v>
      </c>
      <c r="F9" s="6" t="s">
        <v>24</v>
      </c>
      <c r="G9" s="6" t="s">
        <v>24</v>
      </c>
      <c r="H9" s="6" t="str">
        <f t="shared" si="0"/>
        <v>Samples 60m 1.0ml_flow PTV 6C_ramp.tr2.meth</v>
      </c>
      <c r="I9" s="6">
        <v>10</v>
      </c>
      <c r="J9" s="6" t="s">
        <v>25</v>
      </c>
      <c r="K9" s="6" t="s">
        <v>56</v>
      </c>
      <c r="L9" s="6" t="s">
        <v>69</v>
      </c>
      <c r="M9" s="6"/>
      <c r="N9" s="6"/>
      <c r="O9" s="6" t="str">
        <f t="shared" si="1"/>
        <v>H2 60m 6C_ramp Alkane_Samples.met</v>
      </c>
      <c r="Q9" s="7">
        <f t="shared" si="2"/>
        <v>58.75</v>
      </c>
      <c r="S9" s="7" t="s">
        <v>128</v>
      </c>
    </row>
    <row r="10" spans="1:26" x14ac:dyDescent="0.3">
      <c r="A10" s="5">
        <v>9</v>
      </c>
      <c r="B10" s="6" t="s">
        <v>23</v>
      </c>
      <c r="C10" s="6" t="s">
        <v>24</v>
      </c>
      <c r="D10" s="6" t="s">
        <v>24</v>
      </c>
      <c r="E10" s="6" t="s">
        <v>24</v>
      </c>
      <c r="F10" s="6" t="s">
        <v>24</v>
      </c>
      <c r="G10" s="6" t="s">
        <v>24</v>
      </c>
      <c r="H10" s="6" t="str">
        <f t="shared" si="0"/>
        <v>Samples 60m 1.0ml_flow PTV 6C_ramp.tr2.meth</v>
      </c>
      <c r="I10" s="6">
        <v>10</v>
      </c>
      <c r="J10" s="6" t="s">
        <v>25</v>
      </c>
      <c r="K10" s="6" t="s">
        <v>56</v>
      </c>
      <c r="L10" s="6" t="s">
        <v>69</v>
      </c>
      <c r="M10" s="6"/>
      <c r="N10" s="6"/>
      <c r="O10" s="6" t="str">
        <f t="shared" si="1"/>
        <v>H2 60m 6C_ramp Alkane_Samples.met</v>
      </c>
      <c r="Q10" s="7">
        <f t="shared" si="2"/>
        <v>58.75</v>
      </c>
      <c r="S10" s="8">
        <f>SUM(Q2:Q71)/60</f>
        <v>56.27499999999997</v>
      </c>
    </row>
    <row r="11" spans="1:26" x14ac:dyDescent="0.3">
      <c r="A11" s="5">
        <v>10</v>
      </c>
      <c r="B11" s="6" t="s">
        <v>23</v>
      </c>
      <c r="C11" s="6" t="s">
        <v>24</v>
      </c>
      <c r="D11" s="6" t="s">
        <v>24</v>
      </c>
      <c r="E11" s="6" t="s">
        <v>24</v>
      </c>
      <c r="F11" s="6" t="s">
        <v>24</v>
      </c>
      <c r="G11" s="6" t="s">
        <v>24</v>
      </c>
      <c r="H11" s="6" t="str">
        <f t="shared" si="0"/>
        <v>Samples 60m 1.0ml_flow PTV 6C_ramp.tr2.meth</v>
      </c>
      <c r="I11" s="6">
        <v>11</v>
      </c>
      <c r="J11" s="6" t="s">
        <v>25</v>
      </c>
      <c r="K11" s="6" t="s">
        <v>57</v>
      </c>
      <c r="L11" s="6" t="s">
        <v>69</v>
      </c>
      <c r="M11" s="6"/>
      <c r="N11" s="6"/>
      <c r="O11" s="6" t="str">
        <f t="shared" si="1"/>
        <v>H2 60m 6C_ramp Alkane_Samples.met</v>
      </c>
      <c r="Q11" s="7">
        <f t="shared" si="2"/>
        <v>58.75</v>
      </c>
    </row>
    <row r="12" spans="1:26" x14ac:dyDescent="0.3">
      <c r="A12" s="5">
        <v>11</v>
      </c>
      <c r="B12" s="6" t="s">
        <v>23</v>
      </c>
      <c r="C12" s="6" t="s">
        <v>24</v>
      </c>
      <c r="D12" s="6" t="s">
        <v>24</v>
      </c>
      <c r="E12" s="6" t="s">
        <v>24</v>
      </c>
      <c r="F12" s="6" t="s">
        <v>24</v>
      </c>
      <c r="G12" s="6" t="s">
        <v>24</v>
      </c>
      <c r="H12" s="6" t="str">
        <f t="shared" si="0"/>
        <v>Samples 60m 1.0ml_flow PTV 6C_ramp.tr2.meth</v>
      </c>
      <c r="I12" s="6">
        <v>11</v>
      </c>
      <c r="J12" s="6" t="s">
        <v>25</v>
      </c>
      <c r="K12" s="6" t="s">
        <v>57</v>
      </c>
      <c r="L12" s="6" t="s">
        <v>69</v>
      </c>
      <c r="M12" s="6"/>
      <c r="N12" s="6"/>
      <c r="O12" s="6" t="str">
        <f t="shared" si="1"/>
        <v>H2 60m 6C_ramp Alkane_Samples.met</v>
      </c>
      <c r="Q12" s="7">
        <f t="shared" si="2"/>
        <v>58.75</v>
      </c>
      <c r="T12" s="9"/>
      <c r="V12" s="9"/>
      <c r="W12" s="9"/>
      <c r="X12" s="9"/>
      <c r="Y12" s="9"/>
    </row>
    <row r="13" spans="1:26" x14ac:dyDescent="0.3">
      <c r="A13" s="5">
        <v>12</v>
      </c>
      <c r="B13" s="6" t="s">
        <v>23</v>
      </c>
      <c r="C13" s="6" t="s">
        <v>24</v>
      </c>
      <c r="D13" s="6" t="s">
        <v>24</v>
      </c>
      <c r="E13" s="6" t="s">
        <v>24</v>
      </c>
      <c r="F13" s="6" t="s">
        <v>24</v>
      </c>
      <c r="G13" s="6" t="s">
        <v>24</v>
      </c>
      <c r="H13" s="6" t="str">
        <f t="shared" si="0"/>
        <v>Samples 60m 1.0ml_flow PTV 6C_ramp.tr2.meth</v>
      </c>
      <c r="I13" s="6">
        <v>11</v>
      </c>
      <c r="J13" s="6" t="s">
        <v>25</v>
      </c>
      <c r="K13" s="6" t="s">
        <v>57</v>
      </c>
      <c r="L13" s="6" t="s">
        <v>69</v>
      </c>
      <c r="M13" s="6"/>
      <c r="N13" s="6"/>
      <c r="O13" s="6" t="str">
        <f t="shared" si="1"/>
        <v>H2 60m 6C_ramp Alkane_Samples.met</v>
      </c>
      <c r="Q13" s="7">
        <f t="shared" si="2"/>
        <v>58.75</v>
      </c>
      <c r="S13" s="10"/>
      <c r="T13" s="40" t="s">
        <v>135</v>
      </c>
      <c r="U13" s="11"/>
      <c r="V13" s="45" t="s">
        <v>133</v>
      </c>
      <c r="W13" s="45"/>
      <c r="X13" s="46" t="s">
        <v>134</v>
      </c>
      <c r="Y13" s="46"/>
      <c r="Z13" s="12"/>
    </row>
    <row r="14" spans="1:26" x14ac:dyDescent="0.3">
      <c r="A14" s="5">
        <v>13</v>
      </c>
      <c r="B14" s="6" t="s">
        <v>23</v>
      </c>
      <c r="C14" s="6" t="s">
        <v>24</v>
      </c>
      <c r="D14" s="6" t="s">
        <v>24</v>
      </c>
      <c r="E14" s="6" t="s">
        <v>24</v>
      </c>
      <c r="F14" s="6" t="s">
        <v>24</v>
      </c>
      <c r="G14" s="6" t="s">
        <v>24</v>
      </c>
      <c r="H14" s="6" t="str">
        <f t="shared" si="0"/>
        <v>Standards 60m 1.0ml_flow PTV 6C_ramp.tr2.meth</v>
      </c>
      <c r="I14" s="6">
        <v>1</v>
      </c>
      <c r="J14" s="6" t="s">
        <v>25</v>
      </c>
      <c r="K14" s="6" t="s">
        <v>54</v>
      </c>
      <c r="L14" s="6" t="s">
        <v>68</v>
      </c>
      <c r="M14" s="6"/>
      <c r="N14" s="6">
        <v>150</v>
      </c>
      <c r="O14" s="6" t="str">
        <f t="shared" si="1"/>
        <v>H2 60m 6C_ramp Standards.met</v>
      </c>
      <c r="Q14" s="7">
        <f t="shared" si="2"/>
        <v>40.35</v>
      </c>
      <c r="S14" s="10"/>
      <c r="T14" s="40"/>
      <c r="U14" s="11"/>
      <c r="V14" s="45"/>
      <c r="W14" s="45"/>
      <c r="X14" s="46"/>
      <c r="Y14" s="46"/>
      <c r="Z14" s="12"/>
    </row>
    <row r="15" spans="1:26" x14ac:dyDescent="0.3">
      <c r="A15" s="5">
        <v>14</v>
      </c>
      <c r="B15" s="6" t="s">
        <v>23</v>
      </c>
      <c r="C15" s="6" t="s">
        <v>24</v>
      </c>
      <c r="D15" s="6" t="s">
        <v>24</v>
      </c>
      <c r="E15" s="6" t="s">
        <v>24</v>
      </c>
      <c r="F15" s="6" t="s">
        <v>24</v>
      </c>
      <c r="G15" s="6" t="s">
        <v>24</v>
      </c>
      <c r="H15" s="6" t="str">
        <f t="shared" si="0"/>
        <v>Standards 60m 1.0ml_flow PTV 6C_ramp.tr2.meth</v>
      </c>
      <c r="I15" s="6">
        <v>1</v>
      </c>
      <c r="J15" s="6" t="s">
        <v>25</v>
      </c>
      <c r="K15" s="6" t="s">
        <v>54</v>
      </c>
      <c r="L15" s="6" t="s">
        <v>68</v>
      </c>
      <c r="M15" s="6"/>
      <c r="N15" s="6">
        <v>150</v>
      </c>
      <c r="O15" s="6" t="str">
        <f t="shared" si="1"/>
        <v>H2 60m 6C_ramp Standards.met</v>
      </c>
      <c r="Q15" s="7">
        <f t="shared" si="2"/>
        <v>40.35</v>
      </c>
      <c r="S15" s="10"/>
      <c r="T15" s="40"/>
      <c r="U15" s="11"/>
      <c r="V15" s="45"/>
      <c r="W15" s="45"/>
      <c r="X15" s="46"/>
      <c r="Y15" s="46"/>
      <c r="Z15" s="12"/>
    </row>
    <row r="16" spans="1:26" x14ac:dyDescent="0.3">
      <c r="A16" s="5">
        <v>15</v>
      </c>
      <c r="B16" s="6" t="s">
        <v>23</v>
      </c>
      <c r="C16" s="6" t="s">
        <v>24</v>
      </c>
      <c r="D16" s="6" t="s">
        <v>24</v>
      </c>
      <c r="E16" s="6" t="s">
        <v>24</v>
      </c>
      <c r="F16" s="6" t="s">
        <v>24</v>
      </c>
      <c r="G16" s="6" t="s">
        <v>24</v>
      </c>
      <c r="H16" s="6" t="str">
        <f t="shared" si="0"/>
        <v>Standards 60m 1.0ml_flow PTV 6C_ramp.tr2.meth</v>
      </c>
      <c r="I16" s="6">
        <v>4</v>
      </c>
      <c r="J16" s="6" t="s">
        <v>25</v>
      </c>
      <c r="K16" s="6" t="s">
        <v>10</v>
      </c>
      <c r="L16" s="6" t="s">
        <v>41</v>
      </c>
      <c r="M16" s="6"/>
      <c r="N16" s="6">
        <v>200</v>
      </c>
      <c r="O16" s="6" t="str">
        <f t="shared" si="1"/>
        <v>H2 60m 6C_ramp Standards.met</v>
      </c>
      <c r="Q16" s="7">
        <f t="shared" si="2"/>
        <v>40.35</v>
      </c>
      <c r="S16" s="10"/>
      <c r="T16" s="40" t="s">
        <v>129</v>
      </c>
      <c r="U16" s="11"/>
      <c r="V16" s="41" t="s">
        <v>66</v>
      </c>
      <c r="W16" s="41"/>
      <c r="X16" s="40" t="s">
        <v>136</v>
      </c>
      <c r="Y16" s="40"/>
      <c r="Z16" s="12"/>
    </row>
    <row r="17" spans="1:26" x14ac:dyDescent="0.3">
      <c r="A17" s="5">
        <v>16</v>
      </c>
      <c r="B17" s="6" t="s">
        <v>23</v>
      </c>
      <c r="C17" s="6" t="s">
        <v>24</v>
      </c>
      <c r="D17" s="6" t="s">
        <v>24</v>
      </c>
      <c r="E17" s="6" t="s">
        <v>24</v>
      </c>
      <c r="F17" s="6" t="s">
        <v>24</v>
      </c>
      <c r="G17" s="6" t="s">
        <v>24</v>
      </c>
      <c r="H17" s="6" t="str">
        <f t="shared" si="0"/>
        <v>Standards 60m 1.0ml_flow PTV 6C_ramp.tr2.meth</v>
      </c>
      <c r="I17" s="6">
        <v>5</v>
      </c>
      <c r="J17" s="6" t="s">
        <v>25</v>
      </c>
      <c r="K17" s="6" t="s">
        <v>10</v>
      </c>
      <c r="L17" s="6" t="s">
        <v>41</v>
      </c>
      <c r="M17" s="6"/>
      <c r="N17" s="6">
        <v>150</v>
      </c>
      <c r="O17" s="6" t="str">
        <f t="shared" si="1"/>
        <v>H2 60m 6C_ramp Standards.met</v>
      </c>
      <c r="Q17" s="7">
        <f t="shared" si="2"/>
        <v>40.35</v>
      </c>
      <c r="S17" s="10"/>
      <c r="T17" s="40"/>
      <c r="U17" s="11"/>
      <c r="V17" s="41"/>
      <c r="W17" s="41"/>
      <c r="X17" s="40"/>
      <c r="Y17" s="40"/>
      <c r="Z17" s="12"/>
    </row>
    <row r="18" spans="1:26" x14ac:dyDescent="0.3">
      <c r="A18" s="5">
        <v>17</v>
      </c>
      <c r="B18" s="6" t="s">
        <v>23</v>
      </c>
      <c r="C18" s="6" t="s">
        <v>24</v>
      </c>
      <c r="D18" s="6" t="s">
        <v>24</v>
      </c>
      <c r="E18" s="6" t="s">
        <v>24</v>
      </c>
      <c r="F18" s="6" t="s">
        <v>24</v>
      </c>
      <c r="G18" s="6" t="s">
        <v>24</v>
      </c>
      <c r="H18" s="6" t="str">
        <f t="shared" si="0"/>
        <v>Standards 60m 1.0ml_flow PTV 6C_ramp.tr2.meth</v>
      </c>
      <c r="I18" s="6">
        <v>6</v>
      </c>
      <c r="J18" s="6" t="s">
        <v>25</v>
      </c>
      <c r="K18" s="6" t="s">
        <v>10</v>
      </c>
      <c r="L18" s="6" t="s">
        <v>41</v>
      </c>
      <c r="M18" s="6"/>
      <c r="N18" s="6">
        <v>125</v>
      </c>
      <c r="O18" s="6" t="str">
        <f t="shared" si="1"/>
        <v>H2 60m 6C_ramp Standards.met</v>
      </c>
      <c r="Q18" s="7">
        <f t="shared" si="2"/>
        <v>40.35</v>
      </c>
      <c r="S18" s="10"/>
      <c r="T18" s="40"/>
      <c r="U18" s="11"/>
      <c r="V18" s="41"/>
      <c r="W18" s="41"/>
      <c r="X18" s="40"/>
      <c r="Y18" s="40"/>
      <c r="Z18" s="12"/>
    </row>
    <row r="19" spans="1:26" x14ac:dyDescent="0.3">
      <c r="A19" s="5">
        <v>18</v>
      </c>
      <c r="B19" s="6" t="s">
        <v>23</v>
      </c>
      <c r="C19" s="6" t="s">
        <v>24</v>
      </c>
      <c r="D19" s="6" t="s">
        <v>24</v>
      </c>
      <c r="E19" s="6" t="s">
        <v>24</v>
      </c>
      <c r="F19" s="6" t="s">
        <v>24</v>
      </c>
      <c r="G19" s="6" t="s">
        <v>24</v>
      </c>
      <c r="H19" s="6" t="str">
        <f t="shared" si="0"/>
        <v>Standards 60m 1.0ml_flow PTV 6C_ramp.tr2.meth</v>
      </c>
      <c r="I19" s="6">
        <v>7</v>
      </c>
      <c r="J19" s="6" t="s">
        <v>25</v>
      </c>
      <c r="K19" s="6" t="s">
        <v>10</v>
      </c>
      <c r="L19" s="6" t="s">
        <v>41</v>
      </c>
      <c r="M19" s="6"/>
      <c r="N19" s="6">
        <v>100</v>
      </c>
      <c r="O19" s="6" t="str">
        <f t="shared" si="1"/>
        <v>H2 60m 6C_ramp Standards.met</v>
      </c>
      <c r="Q19" s="7">
        <f t="shared" si="2"/>
        <v>40.35</v>
      </c>
      <c r="S19" s="10"/>
      <c r="T19" s="40" t="s">
        <v>130</v>
      </c>
      <c r="U19" s="11"/>
      <c r="V19" s="41" t="s">
        <v>67</v>
      </c>
      <c r="W19" s="41"/>
      <c r="X19" s="40" t="s">
        <v>137</v>
      </c>
      <c r="Y19" s="40"/>
      <c r="Z19" s="12"/>
    </row>
    <row r="20" spans="1:26" x14ac:dyDescent="0.3">
      <c r="A20" s="5">
        <v>19</v>
      </c>
      <c r="B20" s="6" t="s">
        <v>23</v>
      </c>
      <c r="C20" s="6" t="s">
        <v>24</v>
      </c>
      <c r="D20" s="6" t="s">
        <v>24</v>
      </c>
      <c r="E20" s="6" t="s">
        <v>24</v>
      </c>
      <c r="F20" s="6" t="s">
        <v>24</v>
      </c>
      <c r="G20" s="6" t="s">
        <v>24</v>
      </c>
      <c r="H20" s="6" t="str">
        <f t="shared" si="0"/>
        <v>Standards 60m 1.0ml_flow PTV 6C_ramp.tr2.meth</v>
      </c>
      <c r="I20" s="6">
        <v>8</v>
      </c>
      <c r="J20" s="6" t="s">
        <v>25</v>
      </c>
      <c r="K20" s="6" t="s">
        <v>10</v>
      </c>
      <c r="L20" s="6" t="s">
        <v>41</v>
      </c>
      <c r="M20" s="6"/>
      <c r="N20" s="6">
        <v>75</v>
      </c>
      <c r="O20" s="6" t="str">
        <f t="shared" si="1"/>
        <v>H2 60m 6C_ramp Standards.met</v>
      </c>
      <c r="Q20" s="7">
        <f t="shared" si="2"/>
        <v>40.35</v>
      </c>
      <c r="S20" s="10"/>
      <c r="T20" s="40"/>
      <c r="U20" s="11"/>
      <c r="V20" s="41"/>
      <c r="W20" s="41"/>
      <c r="X20" s="40"/>
      <c r="Y20" s="40"/>
      <c r="Z20" s="12"/>
    </row>
    <row r="21" spans="1:26" x14ac:dyDescent="0.3">
      <c r="A21" s="5">
        <v>20</v>
      </c>
      <c r="B21" s="6" t="s">
        <v>23</v>
      </c>
      <c r="C21" s="6" t="s">
        <v>24</v>
      </c>
      <c r="D21" s="6" t="s">
        <v>24</v>
      </c>
      <c r="E21" s="6" t="s">
        <v>24</v>
      </c>
      <c r="F21" s="6" t="s">
        <v>24</v>
      </c>
      <c r="G21" s="6" t="s">
        <v>24</v>
      </c>
      <c r="H21" s="6" t="str">
        <f t="shared" si="0"/>
        <v>Standards 60m 1.0ml_flow PTV 6C_ramp.tr2.meth</v>
      </c>
      <c r="I21" s="6">
        <v>9</v>
      </c>
      <c r="J21" s="6" t="s">
        <v>25</v>
      </c>
      <c r="K21" s="6" t="s">
        <v>10</v>
      </c>
      <c r="L21" s="6" t="s">
        <v>41</v>
      </c>
      <c r="M21" s="6"/>
      <c r="N21" s="6">
        <v>50</v>
      </c>
      <c r="O21" s="6" t="str">
        <f t="shared" si="1"/>
        <v>H2 60m 6C_ramp Standards.met</v>
      </c>
      <c r="Q21" s="7">
        <f t="shared" si="2"/>
        <v>40.35</v>
      </c>
      <c r="S21" s="10"/>
      <c r="T21" s="40"/>
      <c r="U21" s="11"/>
      <c r="V21" s="41"/>
      <c r="W21" s="41"/>
      <c r="X21" s="40"/>
      <c r="Y21" s="40"/>
      <c r="Z21" s="12"/>
    </row>
    <row r="22" spans="1:26" x14ac:dyDescent="0.3">
      <c r="A22" s="5">
        <v>21</v>
      </c>
      <c r="B22" s="6" t="s">
        <v>23</v>
      </c>
      <c r="C22" s="6" t="s">
        <v>24</v>
      </c>
      <c r="D22" s="6" t="s">
        <v>24</v>
      </c>
      <c r="E22" s="6" t="s">
        <v>24</v>
      </c>
      <c r="F22" s="6" t="s">
        <v>24</v>
      </c>
      <c r="G22" s="6" t="s">
        <v>24</v>
      </c>
      <c r="H22" s="6" t="str">
        <f t="shared" si="0"/>
        <v>Standards 60m 1.0ml_flow PTV 6C_ramp.tr2.meth</v>
      </c>
      <c r="I22" s="6">
        <v>1</v>
      </c>
      <c r="J22" s="6" t="s">
        <v>25</v>
      </c>
      <c r="K22" s="6" t="s">
        <v>54</v>
      </c>
      <c r="L22" s="6" t="s">
        <v>68</v>
      </c>
      <c r="M22" s="6"/>
      <c r="N22" s="6">
        <v>150</v>
      </c>
      <c r="O22" s="6" t="str">
        <f t="shared" si="1"/>
        <v>H2 60m 6C_ramp Standards.met</v>
      </c>
      <c r="Q22" s="7">
        <f t="shared" si="2"/>
        <v>40.35</v>
      </c>
      <c r="T22" s="40" t="s">
        <v>138</v>
      </c>
      <c r="U22" s="10"/>
      <c r="V22" s="41" t="s">
        <v>42</v>
      </c>
      <c r="W22" s="41"/>
      <c r="X22" s="40" t="s">
        <v>143</v>
      </c>
      <c r="Y22" s="40"/>
      <c r="Z22" s="12"/>
    </row>
    <row r="23" spans="1:26" x14ac:dyDescent="0.3">
      <c r="A23" s="5">
        <v>22</v>
      </c>
      <c r="B23" s="6" t="s">
        <v>23</v>
      </c>
      <c r="C23" s="6" t="s">
        <v>24</v>
      </c>
      <c r="D23" s="6" t="s">
        <v>24</v>
      </c>
      <c r="E23" s="6" t="s">
        <v>24</v>
      </c>
      <c r="F23" s="6" t="s">
        <v>24</v>
      </c>
      <c r="G23" s="6" t="s">
        <v>24</v>
      </c>
      <c r="H23" s="6" t="str">
        <f t="shared" si="0"/>
        <v>Standards 60m 1.0ml_flow PTV 6C_ramp.tr2.meth</v>
      </c>
      <c r="I23" s="6">
        <v>1</v>
      </c>
      <c r="J23" s="6" t="s">
        <v>25</v>
      </c>
      <c r="K23" s="6" t="s">
        <v>54</v>
      </c>
      <c r="L23" s="6" t="s">
        <v>68</v>
      </c>
      <c r="M23" s="6"/>
      <c r="N23" s="6">
        <v>150</v>
      </c>
      <c r="O23" s="6" t="str">
        <f t="shared" si="1"/>
        <v>H2 60m 6C_ramp Standards.met</v>
      </c>
      <c r="Q23" s="7">
        <f t="shared" si="2"/>
        <v>40.35</v>
      </c>
      <c r="T23" s="40"/>
      <c r="U23" s="10"/>
      <c r="V23" s="41"/>
      <c r="W23" s="41"/>
      <c r="X23" s="40"/>
      <c r="Y23" s="40"/>
      <c r="Z23" s="12"/>
    </row>
    <row r="24" spans="1:26" x14ac:dyDescent="0.3">
      <c r="A24" s="5">
        <v>23</v>
      </c>
      <c r="B24" s="6" t="s">
        <v>23</v>
      </c>
      <c r="C24" s="6" t="s">
        <v>24</v>
      </c>
      <c r="D24" s="6" t="s">
        <v>24</v>
      </c>
      <c r="E24" s="6" t="s">
        <v>24</v>
      </c>
      <c r="F24" s="6" t="s">
        <v>24</v>
      </c>
      <c r="G24" s="6" t="s">
        <v>24</v>
      </c>
      <c r="H24" s="6" t="str">
        <f t="shared" si="0"/>
        <v>Samples 60m 1.0ml_flow PTV 6C_ramp.tr2.meth</v>
      </c>
      <c r="I24" s="6">
        <v>12</v>
      </c>
      <c r="J24" s="6" t="s">
        <v>25</v>
      </c>
      <c r="K24" s="6" t="s">
        <v>58</v>
      </c>
      <c r="L24" s="6" t="s">
        <v>69</v>
      </c>
      <c r="M24" s="6"/>
      <c r="N24" s="6"/>
      <c r="O24" s="6" t="str">
        <f t="shared" si="1"/>
        <v>H2 60m 6C_ramp Alkane_Samples.met</v>
      </c>
      <c r="Q24" s="7">
        <f t="shared" si="2"/>
        <v>58.75</v>
      </c>
      <c r="T24" s="40"/>
      <c r="U24" s="10"/>
      <c r="V24" s="41"/>
      <c r="W24" s="41"/>
      <c r="X24" s="40"/>
      <c r="Y24" s="40"/>
      <c r="Z24" s="12"/>
    </row>
    <row r="25" spans="1:26" ht="14.4" customHeight="1" x14ac:dyDescent="0.3">
      <c r="A25" s="5">
        <v>24</v>
      </c>
      <c r="B25" s="6" t="s">
        <v>23</v>
      </c>
      <c r="C25" s="6" t="s">
        <v>24</v>
      </c>
      <c r="D25" s="6" t="s">
        <v>24</v>
      </c>
      <c r="E25" s="6" t="s">
        <v>24</v>
      </c>
      <c r="F25" s="6" t="s">
        <v>24</v>
      </c>
      <c r="G25" s="6" t="s">
        <v>24</v>
      </c>
      <c r="H25" s="6" t="str">
        <f t="shared" si="0"/>
        <v>Samples 60m 1.0ml_flow PTV 6C_ramp.tr2.meth</v>
      </c>
      <c r="I25" s="6">
        <v>12</v>
      </c>
      <c r="J25" s="6" t="s">
        <v>25</v>
      </c>
      <c r="K25" s="6" t="s">
        <v>58</v>
      </c>
      <c r="L25" s="6" t="s">
        <v>69</v>
      </c>
      <c r="M25" s="6"/>
      <c r="N25" s="6"/>
      <c r="O25" s="6" t="str">
        <f t="shared" si="1"/>
        <v>H2 60m 6C_ramp Alkane_Samples.met</v>
      </c>
      <c r="Q25" s="7">
        <f t="shared" si="2"/>
        <v>58.75</v>
      </c>
      <c r="T25" s="42" t="s">
        <v>132</v>
      </c>
      <c r="U25" s="10"/>
      <c r="V25" s="41" t="s">
        <v>139</v>
      </c>
      <c r="W25" s="41"/>
      <c r="X25" s="40" t="s">
        <v>140</v>
      </c>
      <c r="Y25" s="40"/>
      <c r="Z25" s="12"/>
    </row>
    <row r="26" spans="1:26" x14ac:dyDescent="0.3">
      <c r="A26" s="5">
        <v>25</v>
      </c>
      <c r="B26" s="6" t="s">
        <v>23</v>
      </c>
      <c r="C26" s="6" t="s">
        <v>24</v>
      </c>
      <c r="D26" s="6" t="s">
        <v>24</v>
      </c>
      <c r="E26" s="6" t="s">
        <v>24</v>
      </c>
      <c r="F26" s="6" t="s">
        <v>24</v>
      </c>
      <c r="G26" s="6" t="s">
        <v>24</v>
      </c>
      <c r="H26" s="6" t="str">
        <f t="shared" si="0"/>
        <v>Samples 60m 1.0ml_flow PTV 6C_ramp.tr2.meth</v>
      </c>
      <c r="I26" s="6">
        <v>12</v>
      </c>
      <c r="J26" s="6" t="s">
        <v>25</v>
      </c>
      <c r="K26" s="6" t="s">
        <v>58</v>
      </c>
      <c r="L26" s="6" t="s">
        <v>69</v>
      </c>
      <c r="M26" s="6"/>
      <c r="N26" s="6"/>
      <c r="O26" s="6" t="str">
        <f t="shared" si="1"/>
        <v>H2 60m 6C_ramp Alkane_Samples.met</v>
      </c>
      <c r="Q26" s="7">
        <f t="shared" si="2"/>
        <v>58.75</v>
      </c>
      <c r="T26" s="43"/>
      <c r="U26" s="10"/>
      <c r="V26" s="41"/>
      <c r="W26" s="41"/>
      <c r="X26" s="40"/>
      <c r="Y26" s="40"/>
      <c r="Z26" s="12"/>
    </row>
    <row r="27" spans="1:26" x14ac:dyDescent="0.3">
      <c r="A27" s="5">
        <v>26</v>
      </c>
      <c r="B27" s="6" t="s">
        <v>23</v>
      </c>
      <c r="C27" s="6" t="s">
        <v>24</v>
      </c>
      <c r="D27" s="6" t="s">
        <v>24</v>
      </c>
      <c r="E27" s="6" t="s">
        <v>24</v>
      </c>
      <c r="F27" s="6" t="s">
        <v>24</v>
      </c>
      <c r="G27" s="6" t="s">
        <v>24</v>
      </c>
      <c r="H27" s="6" t="str">
        <f t="shared" si="0"/>
        <v>Samples 60m 1.0ml_flow PTV 6C_ramp.tr2.meth</v>
      </c>
      <c r="I27" s="6">
        <v>13</v>
      </c>
      <c r="J27" s="6" t="s">
        <v>25</v>
      </c>
      <c r="K27" s="6" t="s">
        <v>59</v>
      </c>
      <c r="L27" s="6" t="s">
        <v>69</v>
      </c>
      <c r="M27" s="6"/>
      <c r="N27" s="6"/>
      <c r="O27" s="6" t="str">
        <f t="shared" si="1"/>
        <v>H2 60m 6C_ramp Alkane_Samples.met</v>
      </c>
      <c r="Q27" s="7">
        <f t="shared" si="2"/>
        <v>58.75</v>
      </c>
      <c r="T27" s="43"/>
      <c r="U27" s="10"/>
      <c r="V27" s="41"/>
      <c r="W27" s="41"/>
      <c r="X27" s="40"/>
      <c r="Y27" s="40"/>
      <c r="Z27" s="12"/>
    </row>
    <row r="28" spans="1:26" x14ac:dyDescent="0.3">
      <c r="A28" s="5">
        <v>27</v>
      </c>
      <c r="B28" s="6" t="s">
        <v>23</v>
      </c>
      <c r="C28" s="6" t="s">
        <v>24</v>
      </c>
      <c r="D28" s="6" t="s">
        <v>24</v>
      </c>
      <c r="E28" s="6" t="s">
        <v>24</v>
      </c>
      <c r="F28" s="6" t="s">
        <v>24</v>
      </c>
      <c r="G28" s="6" t="s">
        <v>24</v>
      </c>
      <c r="H28" s="6" t="str">
        <f t="shared" si="0"/>
        <v>Samples 60m 1.0ml_flow PTV 6C_ramp.tr2.meth</v>
      </c>
      <c r="I28" s="6">
        <v>13</v>
      </c>
      <c r="J28" s="6" t="s">
        <v>25</v>
      </c>
      <c r="K28" s="6" t="s">
        <v>59</v>
      </c>
      <c r="L28" s="6" t="s">
        <v>69</v>
      </c>
      <c r="M28" s="6"/>
      <c r="N28" s="6"/>
      <c r="O28" s="6" t="str">
        <f t="shared" si="1"/>
        <v>H2 60m 6C_ramp Alkane_Samples.met</v>
      </c>
      <c r="Q28" s="7">
        <f t="shared" si="2"/>
        <v>58.75</v>
      </c>
      <c r="T28" s="43"/>
      <c r="U28" s="10"/>
      <c r="V28" s="41" t="s">
        <v>41</v>
      </c>
      <c r="W28" s="41"/>
      <c r="X28" s="40" t="s">
        <v>141</v>
      </c>
      <c r="Y28" s="40"/>
      <c r="Z28" s="12"/>
    </row>
    <row r="29" spans="1:26" x14ac:dyDescent="0.3">
      <c r="A29" s="5">
        <v>28</v>
      </c>
      <c r="B29" s="6" t="s">
        <v>23</v>
      </c>
      <c r="C29" s="6" t="s">
        <v>24</v>
      </c>
      <c r="D29" s="6" t="s">
        <v>24</v>
      </c>
      <c r="E29" s="6" t="s">
        <v>24</v>
      </c>
      <c r="F29" s="6" t="s">
        <v>24</v>
      </c>
      <c r="G29" s="6" t="s">
        <v>24</v>
      </c>
      <c r="H29" s="6" t="str">
        <f t="shared" si="0"/>
        <v>Samples 60m 1.0ml_flow PTV 6C_ramp.tr2.meth</v>
      </c>
      <c r="I29" s="6">
        <v>13</v>
      </c>
      <c r="J29" s="6" t="s">
        <v>25</v>
      </c>
      <c r="K29" s="6" t="s">
        <v>59</v>
      </c>
      <c r="L29" s="6" t="s">
        <v>69</v>
      </c>
      <c r="M29" s="6"/>
      <c r="N29" s="6"/>
      <c r="O29" s="6" t="str">
        <f t="shared" si="1"/>
        <v>H2 60m 6C_ramp Alkane_Samples.met</v>
      </c>
      <c r="Q29" s="7">
        <f t="shared" si="2"/>
        <v>58.75</v>
      </c>
      <c r="T29" s="43"/>
      <c r="U29" s="10"/>
      <c r="V29" s="41"/>
      <c r="W29" s="41"/>
      <c r="X29" s="40"/>
      <c r="Y29" s="40"/>
      <c r="Z29" s="12"/>
    </row>
    <row r="30" spans="1:26" x14ac:dyDescent="0.3">
      <c r="A30" s="5">
        <v>29</v>
      </c>
      <c r="B30" s="6" t="s">
        <v>23</v>
      </c>
      <c r="C30" s="6" t="s">
        <v>24</v>
      </c>
      <c r="D30" s="6" t="s">
        <v>24</v>
      </c>
      <c r="E30" s="6" t="s">
        <v>24</v>
      </c>
      <c r="F30" s="6" t="s">
        <v>24</v>
      </c>
      <c r="G30" s="6" t="s">
        <v>24</v>
      </c>
      <c r="H30" s="6" t="str">
        <f t="shared" si="0"/>
        <v>Standards 60m 1.0ml_flow PTV 6C_ramp.tr2.meth</v>
      </c>
      <c r="I30" s="6">
        <v>1</v>
      </c>
      <c r="J30" s="6" t="s">
        <v>25</v>
      </c>
      <c r="K30" s="6" t="s">
        <v>54</v>
      </c>
      <c r="L30" s="6" t="s">
        <v>68</v>
      </c>
      <c r="M30" s="6"/>
      <c r="N30" s="6">
        <v>150</v>
      </c>
      <c r="O30" s="6" t="str">
        <f t="shared" si="1"/>
        <v>H2 60m 6C_ramp Standards.met</v>
      </c>
      <c r="Q30" s="7">
        <f t="shared" si="2"/>
        <v>40.35</v>
      </c>
      <c r="T30" s="44"/>
      <c r="U30" s="10"/>
      <c r="V30" s="41"/>
      <c r="W30" s="41"/>
      <c r="X30" s="40"/>
      <c r="Y30" s="40"/>
      <c r="Z30" s="12"/>
    </row>
    <row r="31" spans="1:26" x14ac:dyDescent="0.3">
      <c r="A31" s="5">
        <v>30</v>
      </c>
      <c r="B31" s="6" t="s">
        <v>23</v>
      </c>
      <c r="C31" s="6" t="s">
        <v>24</v>
      </c>
      <c r="D31" s="6" t="s">
        <v>24</v>
      </c>
      <c r="E31" s="6" t="s">
        <v>24</v>
      </c>
      <c r="F31" s="6" t="s">
        <v>24</v>
      </c>
      <c r="G31" s="6" t="s">
        <v>24</v>
      </c>
      <c r="H31" s="6" t="str">
        <f t="shared" si="0"/>
        <v>Standards 60m 1.0ml_flow PTV 6C_ramp.tr2.meth</v>
      </c>
      <c r="I31" s="6">
        <v>1</v>
      </c>
      <c r="J31" s="6" t="s">
        <v>25</v>
      </c>
      <c r="K31" s="6" t="s">
        <v>54</v>
      </c>
      <c r="L31" s="6" t="s">
        <v>68</v>
      </c>
      <c r="M31" s="6"/>
      <c r="N31" s="6">
        <v>150</v>
      </c>
      <c r="O31" s="6" t="str">
        <f t="shared" si="1"/>
        <v>H2 60m 6C_ramp Standards.met</v>
      </c>
      <c r="Q31" s="7">
        <f t="shared" si="2"/>
        <v>40.35</v>
      </c>
      <c r="V31" s="41" t="s">
        <v>225</v>
      </c>
      <c r="W31" s="41"/>
      <c r="X31" s="40" t="s">
        <v>226</v>
      </c>
      <c r="Y31" s="40"/>
    </row>
    <row r="32" spans="1:26" x14ac:dyDescent="0.3">
      <c r="A32" s="5">
        <v>31</v>
      </c>
      <c r="B32" s="6" t="s">
        <v>23</v>
      </c>
      <c r="C32" s="6" t="s">
        <v>24</v>
      </c>
      <c r="D32" s="6" t="s">
        <v>24</v>
      </c>
      <c r="E32" s="6" t="s">
        <v>24</v>
      </c>
      <c r="F32" s="6" t="s">
        <v>24</v>
      </c>
      <c r="G32" s="6" t="s">
        <v>24</v>
      </c>
      <c r="H32" s="6" t="str">
        <f t="shared" si="0"/>
        <v>Samples 60m 1.0ml_flow PTV 6C_ramp.tr2.meth</v>
      </c>
      <c r="I32" s="6">
        <v>14</v>
      </c>
      <c r="J32" s="6" t="s">
        <v>25</v>
      </c>
      <c r="K32" s="6" t="s">
        <v>60</v>
      </c>
      <c r="L32" s="6" t="s">
        <v>69</v>
      </c>
      <c r="M32" s="6"/>
      <c r="N32" s="6"/>
      <c r="O32" s="6" t="str">
        <f t="shared" si="1"/>
        <v>H2 60m 6C_ramp Alkane_Samples.met</v>
      </c>
      <c r="Q32" s="7">
        <f t="shared" si="2"/>
        <v>58.75</v>
      </c>
      <c r="V32" s="41"/>
      <c r="W32" s="41"/>
      <c r="X32" s="40"/>
      <c r="Y32" s="40"/>
    </row>
    <row r="33" spans="1:25" x14ac:dyDescent="0.3">
      <c r="A33" s="5">
        <v>32</v>
      </c>
      <c r="B33" s="6" t="s">
        <v>23</v>
      </c>
      <c r="C33" s="6" t="s">
        <v>24</v>
      </c>
      <c r="D33" s="6" t="s">
        <v>24</v>
      </c>
      <c r="E33" s="6" t="s">
        <v>24</v>
      </c>
      <c r="F33" s="6" t="s">
        <v>24</v>
      </c>
      <c r="G33" s="6" t="s">
        <v>24</v>
      </c>
      <c r="H33" s="6" t="str">
        <f t="shared" si="0"/>
        <v>Samples 60m 1.0ml_flow PTV 6C_ramp.tr2.meth</v>
      </c>
      <c r="I33" s="6">
        <v>14</v>
      </c>
      <c r="J33" s="6" t="s">
        <v>25</v>
      </c>
      <c r="K33" s="6" t="s">
        <v>60</v>
      </c>
      <c r="L33" s="6" t="s">
        <v>69</v>
      </c>
      <c r="M33" s="6"/>
      <c r="N33" s="6"/>
      <c r="O33" s="6" t="str">
        <f t="shared" si="1"/>
        <v>H2 60m 6C_ramp Alkane_Samples.met</v>
      </c>
      <c r="Q33" s="7">
        <f t="shared" si="2"/>
        <v>58.75</v>
      </c>
      <c r="V33" s="41"/>
      <c r="W33" s="41"/>
      <c r="X33" s="40"/>
      <c r="Y33" s="40"/>
    </row>
    <row r="34" spans="1:25" x14ac:dyDescent="0.3">
      <c r="A34" s="5">
        <v>33</v>
      </c>
      <c r="B34" s="6" t="s">
        <v>23</v>
      </c>
      <c r="C34" s="6" t="s">
        <v>24</v>
      </c>
      <c r="D34" s="6" t="s">
        <v>24</v>
      </c>
      <c r="E34" s="6" t="s">
        <v>24</v>
      </c>
      <c r="F34" s="6" t="s">
        <v>24</v>
      </c>
      <c r="G34" s="6" t="s">
        <v>24</v>
      </c>
      <c r="H34" s="6" t="str">
        <f t="shared" si="0"/>
        <v>Samples 60m 1.0ml_flow PTV 6C_ramp.tr2.meth</v>
      </c>
      <c r="I34" s="6">
        <v>14</v>
      </c>
      <c r="J34" s="6" t="s">
        <v>25</v>
      </c>
      <c r="K34" s="6" t="s">
        <v>60</v>
      </c>
      <c r="L34" s="6" t="s">
        <v>69</v>
      </c>
      <c r="M34" s="6"/>
      <c r="N34" s="6"/>
      <c r="O34" s="6" t="str">
        <f t="shared" si="1"/>
        <v>H2 60m 6C_ramp Alkane_Samples.met</v>
      </c>
      <c r="Q34" s="7">
        <f t="shared" si="2"/>
        <v>58.75</v>
      </c>
      <c r="V34" s="41" t="s">
        <v>69</v>
      </c>
      <c r="W34" s="41"/>
      <c r="X34" s="40" t="s">
        <v>142</v>
      </c>
      <c r="Y34" s="40"/>
    </row>
    <row r="35" spans="1:25" x14ac:dyDescent="0.3">
      <c r="A35" s="5">
        <v>34</v>
      </c>
      <c r="B35" s="6" t="s">
        <v>23</v>
      </c>
      <c r="C35" s="6" t="s">
        <v>24</v>
      </c>
      <c r="D35" s="6" t="s">
        <v>24</v>
      </c>
      <c r="E35" s="6" t="s">
        <v>24</v>
      </c>
      <c r="F35" s="6" t="s">
        <v>24</v>
      </c>
      <c r="G35" s="6" t="s">
        <v>24</v>
      </c>
      <c r="H35" s="6" t="str">
        <f t="shared" si="0"/>
        <v>Standards 60m 1.0ml_flow PTV 6C_ramp.tr2.meth</v>
      </c>
      <c r="I35" s="6">
        <v>2</v>
      </c>
      <c r="J35" s="6" t="s">
        <v>25</v>
      </c>
      <c r="K35" s="6" t="s">
        <v>54</v>
      </c>
      <c r="L35" s="6" t="s">
        <v>42</v>
      </c>
      <c r="M35" s="6"/>
      <c r="N35" s="6">
        <v>75</v>
      </c>
      <c r="O35" s="6" t="str">
        <f t="shared" si="1"/>
        <v>H2 60m 6C_ramp Standards.met</v>
      </c>
      <c r="Q35" s="7">
        <f t="shared" si="2"/>
        <v>40.35</v>
      </c>
      <c r="V35" s="41"/>
      <c r="W35" s="41"/>
      <c r="X35" s="40"/>
      <c r="Y35" s="40"/>
    </row>
    <row r="36" spans="1:25" x14ac:dyDescent="0.3">
      <c r="A36" s="5">
        <v>35</v>
      </c>
      <c r="B36" s="6" t="s">
        <v>23</v>
      </c>
      <c r="C36" s="6" t="s">
        <v>24</v>
      </c>
      <c r="D36" s="6" t="s">
        <v>24</v>
      </c>
      <c r="E36" s="6" t="s">
        <v>24</v>
      </c>
      <c r="F36" s="6" t="s">
        <v>24</v>
      </c>
      <c r="G36" s="6" t="s">
        <v>24</v>
      </c>
      <c r="H36" s="6" t="str">
        <f t="shared" si="0"/>
        <v>Standards 60m 1.0ml_flow PTV 6C_ramp.tr2.meth</v>
      </c>
      <c r="I36" s="6">
        <v>2</v>
      </c>
      <c r="J36" s="6" t="s">
        <v>25</v>
      </c>
      <c r="K36" s="6" t="s">
        <v>54</v>
      </c>
      <c r="L36" s="6" t="s">
        <v>42</v>
      </c>
      <c r="M36" s="6"/>
      <c r="N36" s="6">
        <v>75</v>
      </c>
      <c r="O36" s="6" t="str">
        <f t="shared" si="1"/>
        <v>H2 60m 6C_ramp Standards.met</v>
      </c>
      <c r="Q36" s="7">
        <f t="shared" si="2"/>
        <v>40.35</v>
      </c>
      <c r="V36" s="41"/>
      <c r="W36" s="41"/>
      <c r="X36" s="40"/>
      <c r="Y36" s="40"/>
    </row>
    <row r="37" spans="1:25" x14ac:dyDescent="0.3">
      <c r="A37" s="5">
        <v>36</v>
      </c>
      <c r="B37" s="6" t="s">
        <v>23</v>
      </c>
      <c r="C37" s="6" t="s">
        <v>24</v>
      </c>
      <c r="D37" s="6" t="s">
        <v>24</v>
      </c>
      <c r="E37" s="6" t="s">
        <v>24</v>
      </c>
      <c r="F37" s="6" t="s">
        <v>24</v>
      </c>
      <c r="G37" s="6" t="s">
        <v>24</v>
      </c>
      <c r="H37" s="6" t="str">
        <f t="shared" si="0"/>
        <v>Standards 60m 1.0ml_flow PTV 6C_ramp.tr2.meth</v>
      </c>
      <c r="I37" s="6">
        <v>2</v>
      </c>
      <c r="J37" s="6" t="s">
        <v>25</v>
      </c>
      <c r="K37" s="6" t="s">
        <v>54</v>
      </c>
      <c r="L37" s="6" t="s">
        <v>42</v>
      </c>
      <c r="M37" s="6"/>
      <c r="N37" s="6">
        <v>75</v>
      </c>
      <c r="O37" s="6" t="str">
        <f t="shared" si="1"/>
        <v>H2 60m 6C_ramp Standards.met</v>
      </c>
      <c r="Q37" s="7">
        <f t="shared" si="2"/>
        <v>40.35</v>
      </c>
    </row>
    <row r="38" spans="1:25" x14ac:dyDescent="0.3">
      <c r="A38" s="5">
        <v>37</v>
      </c>
      <c r="B38" s="6" t="s">
        <v>23</v>
      </c>
      <c r="C38" s="6" t="s">
        <v>24</v>
      </c>
      <c r="D38" s="6" t="s">
        <v>24</v>
      </c>
      <c r="E38" s="6" t="s">
        <v>24</v>
      </c>
      <c r="F38" s="6" t="s">
        <v>24</v>
      </c>
      <c r="G38" s="6" t="s">
        <v>24</v>
      </c>
      <c r="H38" s="6" t="str">
        <f t="shared" si="0"/>
        <v>Standards 60m 1.0ml_flow PTV 6C_ramp.tr2.meth</v>
      </c>
      <c r="I38" s="6">
        <v>1</v>
      </c>
      <c r="J38" s="6" t="s">
        <v>25</v>
      </c>
      <c r="K38" s="6" t="s">
        <v>54</v>
      </c>
      <c r="L38" s="6" t="s">
        <v>68</v>
      </c>
      <c r="M38" s="6"/>
      <c r="N38" s="6">
        <v>150</v>
      </c>
      <c r="O38" s="6" t="str">
        <f t="shared" si="1"/>
        <v>H2 60m 6C_ramp Standards.met</v>
      </c>
      <c r="Q38" s="7">
        <f t="shared" si="2"/>
        <v>40.35</v>
      </c>
    </row>
    <row r="39" spans="1:25" x14ac:dyDescent="0.3">
      <c r="A39" s="5">
        <v>38</v>
      </c>
      <c r="B39" s="6" t="s">
        <v>23</v>
      </c>
      <c r="C39" s="6" t="s">
        <v>24</v>
      </c>
      <c r="D39" s="6" t="s">
        <v>24</v>
      </c>
      <c r="E39" s="6" t="s">
        <v>24</v>
      </c>
      <c r="F39" s="6" t="s">
        <v>24</v>
      </c>
      <c r="G39" s="6" t="s">
        <v>24</v>
      </c>
      <c r="H39" s="6" t="str">
        <f t="shared" si="0"/>
        <v>Standards 60m 1.0ml_flow PTV 6C_ramp.tr2.meth</v>
      </c>
      <c r="I39" s="6">
        <v>1</v>
      </c>
      <c r="J39" s="6" t="s">
        <v>25</v>
      </c>
      <c r="K39" s="6" t="s">
        <v>54</v>
      </c>
      <c r="L39" s="6" t="s">
        <v>68</v>
      </c>
      <c r="M39" s="6"/>
      <c r="N39" s="6">
        <v>150</v>
      </c>
      <c r="O39" s="6" t="str">
        <f t="shared" si="1"/>
        <v>H2 60m 6C_ramp Standards.met</v>
      </c>
      <c r="Q39" s="7">
        <f t="shared" si="2"/>
        <v>40.35</v>
      </c>
    </row>
    <row r="40" spans="1:25" x14ac:dyDescent="0.3">
      <c r="A40" s="5">
        <v>39</v>
      </c>
      <c r="B40" s="6" t="s">
        <v>23</v>
      </c>
      <c r="C40" s="6" t="s">
        <v>24</v>
      </c>
      <c r="D40" s="6" t="s">
        <v>24</v>
      </c>
      <c r="E40" s="6" t="s">
        <v>24</v>
      </c>
      <c r="F40" s="6" t="s">
        <v>24</v>
      </c>
      <c r="G40" s="6" t="s">
        <v>24</v>
      </c>
      <c r="H40" s="6" t="str">
        <f t="shared" si="0"/>
        <v>Standards 60m 1.0ml_flow PTV 6C_ramp.tr2.meth</v>
      </c>
      <c r="I40" s="6">
        <v>3</v>
      </c>
      <c r="J40" s="6" t="s">
        <v>25</v>
      </c>
      <c r="K40" s="6" t="s">
        <v>9</v>
      </c>
      <c r="L40" s="6" t="s">
        <v>42</v>
      </c>
      <c r="M40" s="6"/>
      <c r="N40" s="6">
        <v>100</v>
      </c>
      <c r="O40" s="6" t="str">
        <f t="shared" si="1"/>
        <v>H2 60m 6C_ramp Standards.met</v>
      </c>
      <c r="Q40" s="7">
        <f t="shared" si="2"/>
        <v>40.35</v>
      </c>
    </row>
    <row r="41" spans="1:25" x14ac:dyDescent="0.3">
      <c r="A41" s="5">
        <v>40</v>
      </c>
      <c r="B41" s="6" t="s">
        <v>23</v>
      </c>
      <c r="C41" s="6" t="s">
        <v>24</v>
      </c>
      <c r="D41" s="6" t="s">
        <v>24</v>
      </c>
      <c r="E41" s="6" t="s">
        <v>24</v>
      </c>
      <c r="F41" s="6" t="s">
        <v>24</v>
      </c>
      <c r="G41" s="6" t="s">
        <v>24</v>
      </c>
      <c r="H41" s="6" t="str">
        <f t="shared" si="0"/>
        <v>Standards 60m 1.0ml_flow PTV 6C_ramp.tr2.meth</v>
      </c>
      <c r="I41" s="6">
        <v>3</v>
      </c>
      <c r="J41" s="6" t="s">
        <v>25</v>
      </c>
      <c r="K41" s="6" t="s">
        <v>9</v>
      </c>
      <c r="L41" s="6" t="s">
        <v>42</v>
      </c>
      <c r="M41" s="6"/>
      <c r="N41" s="6">
        <v>100</v>
      </c>
      <c r="O41" s="6" t="str">
        <f t="shared" si="1"/>
        <v>H2 60m 6C_ramp Standards.met</v>
      </c>
      <c r="Q41" s="7">
        <f t="shared" si="2"/>
        <v>40.35</v>
      </c>
    </row>
    <row r="42" spans="1:25" x14ac:dyDescent="0.3">
      <c r="A42" s="5">
        <v>41</v>
      </c>
      <c r="B42" s="6" t="s">
        <v>23</v>
      </c>
      <c r="C42" s="6" t="s">
        <v>24</v>
      </c>
      <c r="D42" s="6" t="s">
        <v>24</v>
      </c>
      <c r="E42" s="6" t="s">
        <v>24</v>
      </c>
      <c r="F42" s="6" t="s">
        <v>24</v>
      </c>
      <c r="G42" s="6" t="s">
        <v>24</v>
      </c>
      <c r="H42" s="6" t="str">
        <f t="shared" si="0"/>
        <v>Standards 60m 1.0ml_flow PTV 6C_ramp.tr2.meth</v>
      </c>
      <c r="I42" s="6">
        <v>3</v>
      </c>
      <c r="J42" s="6" t="s">
        <v>25</v>
      </c>
      <c r="K42" s="6" t="s">
        <v>9</v>
      </c>
      <c r="L42" s="6" t="s">
        <v>42</v>
      </c>
      <c r="M42" s="6"/>
      <c r="N42" s="6">
        <v>100</v>
      </c>
      <c r="O42" s="6" t="str">
        <f t="shared" si="1"/>
        <v>H2 60m 6C_ramp Standards.met</v>
      </c>
      <c r="Q42" s="7">
        <f t="shared" si="2"/>
        <v>40.35</v>
      </c>
    </row>
    <row r="43" spans="1:25" x14ac:dyDescent="0.3">
      <c r="A43" s="5">
        <v>42</v>
      </c>
      <c r="B43" s="6" t="s">
        <v>23</v>
      </c>
      <c r="C43" s="6" t="s">
        <v>24</v>
      </c>
      <c r="D43" s="6" t="s">
        <v>24</v>
      </c>
      <c r="E43" s="6" t="s">
        <v>24</v>
      </c>
      <c r="F43" s="6" t="s">
        <v>24</v>
      </c>
      <c r="G43" s="6" t="s">
        <v>24</v>
      </c>
      <c r="H43" s="6" t="str">
        <f t="shared" si="0"/>
        <v>Samples 60m 1.0ml_flow PTV 6C_ramp.tr2.meth</v>
      </c>
      <c r="I43" s="6">
        <v>15</v>
      </c>
      <c r="J43" s="6" t="s">
        <v>25</v>
      </c>
      <c r="K43" s="6" t="s">
        <v>61</v>
      </c>
      <c r="L43" s="6" t="s">
        <v>69</v>
      </c>
      <c r="M43" s="6"/>
      <c r="N43" s="6"/>
      <c r="O43" s="6" t="str">
        <f t="shared" si="1"/>
        <v>H2 60m 6C_ramp Alkane_Samples.met</v>
      </c>
      <c r="Q43" s="7">
        <f t="shared" si="2"/>
        <v>58.75</v>
      </c>
    </row>
    <row r="44" spans="1:25" x14ac:dyDescent="0.3">
      <c r="A44" s="5">
        <v>43</v>
      </c>
      <c r="B44" s="6" t="s">
        <v>23</v>
      </c>
      <c r="C44" s="6" t="s">
        <v>24</v>
      </c>
      <c r="D44" s="6" t="s">
        <v>24</v>
      </c>
      <c r="E44" s="6" t="s">
        <v>24</v>
      </c>
      <c r="F44" s="6" t="s">
        <v>24</v>
      </c>
      <c r="G44" s="6" t="s">
        <v>24</v>
      </c>
      <c r="H44" s="6" t="str">
        <f t="shared" si="0"/>
        <v>Samples 60m 1.0ml_flow PTV 6C_ramp.tr2.meth</v>
      </c>
      <c r="I44" s="6">
        <v>15</v>
      </c>
      <c r="J44" s="6" t="s">
        <v>25</v>
      </c>
      <c r="K44" s="6" t="s">
        <v>61</v>
      </c>
      <c r="L44" s="6" t="s">
        <v>69</v>
      </c>
      <c r="M44" s="6"/>
      <c r="N44" s="6"/>
      <c r="O44" s="6" t="str">
        <f t="shared" si="1"/>
        <v>H2 60m 6C_ramp Alkane_Samples.met</v>
      </c>
      <c r="Q44" s="7">
        <f t="shared" si="2"/>
        <v>58.75</v>
      </c>
    </row>
    <row r="45" spans="1:25" x14ac:dyDescent="0.3">
      <c r="A45" s="5">
        <v>44</v>
      </c>
      <c r="B45" s="6" t="s">
        <v>23</v>
      </c>
      <c r="C45" s="6" t="s">
        <v>24</v>
      </c>
      <c r="D45" s="6" t="s">
        <v>24</v>
      </c>
      <c r="E45" s="6" t="s">
        <v>24</v>
      </c>
      <c r="F45" s="6" t="s">
        <v>24</v>
      </c>
      <c r="G45" s="6" t="s">
        <v>24</v>
      </c>
      <c r="H45" s="6" t="str">
        <f t="shared" si="0"/>
        <v>Samples 60m 1.0ml_flow PTV 6C_ramp.tr2.meth</v>
      </c>
      <c r="I45" s="6">
        <v>15</v>
      </c>
      <c r="J45" s="6" t="s">
        <v>25</v>
      </c>
      <c r="K45" s="6" t="s">
        <v>61</v>
      </c>
      <c r="L45" s="6" t="s">
        <v>69</v>
      </c>
      <c r="M45" s="6"/>
      <c r="N45" s="6"/>
      <c r="O45" s="6" t="str">
        <f t="shared" si="1"/>
        <v>H2 60m 6C_ramp Alkane_Samples.met</v>
      </c>
      <c r="Q45" s="7">
        <f t="shared" si="2"/>
        <v>58.75</v>
      </c>
    </row>
    <row r="46" spans="1:25" x14ac:dyDescent="0.3">
      <c r="A46" s="5">
        <v>45</v>
      </c>
      <c r="B46" s="6" t="s">
        <v>23</v>
      </c>
      <c r="C46" s="6" t="s">
        <v>24</v>
      </c>
      <c r="D46" s="6" t="s">
        <v>24</v>
      </c>
      <c r="E46" s="6" t="s">
        <v>24</v>
      </c>
      <c r="F46" s="6" t="s">
        <v>24</v>
      </c>
      <c r="G46" s="6" t="s">
        <v>24</v>
      </c>
      <c r="H46" s="6" t="str">
        <f t="shared" si="0"/>
        <v>Standards 60m 1.0ml_flow PTV 6C_ramp.tr2.meth</v>
      </c>
      <c r="I46" s="6">
        <v>1</v>
      </c>
      <c r="J46" s="6" t="s">
        <v>25</v>
      </c>
      <c r="K46" s="6" t="s">
        <v>54</v>
      </c>
      <c r="L46" s="6" t="s">
        <v>68</v>
      </c>
      <c r="M46" s="6"/>
      <c r="N46" s="6">
        <v>150</v>
      </c>
      <c r="O46" s="6" t="str">
        <f t="shared" si="1"/>
        <v>H2 60m 6C_ramp Standards.met</v>
      </c>
      <c r="Q46" s="7">
        <f t="shared" si="2"/>
        <v>40.35</v>
      </c>
    </row>
    <row r="47" spans="1:25" x14ac:dyDescent="0.3">
      <c r="A47" s="5">
        <v>46</v>
      </c>
      <c r="B47" s="6" t="s">
        <v>23</v>
      </c>
      <c r="C47" s="6" t="s">
        <v>24</v>
      </c>
      <c r="D47" s="6" t="s">
        <v>24</v>
      </c>
      <c r="E47" s="6" t="s">
        <v>24</v>
      </c>
      <c r="F47" s="6" t="s">
        <v>24</v>
      </c>
      <c r="G47" s="6" t="s">
        <v>24</v>
      </c>
      <c r="H47" s="6" t="str">
        <f t="shared" si="0"/>
        <v>Standards 60m 1.0ml_flow PTV 6C_ramp.tr2.meth</v>
      </c>
      <c r="I47" s="6">
        <v>1</v>
      </c>
      <c r="J47" s="6" t="s">
        <v>25</v>
      </c>
      <c r="K47" s="6" t="s">
        <v>54</v>
      </c>
      <c r="L47" s="6" t="s">
        <v>68</v>
      </c>
      <c r="M47" s="6"/>
      <c r="N47" s="6">
        <v>150</v>
      </c>
      <c r="O47" s="6" t="str">
        <f t="shared" si="1"/>
        <v>H2 60m 6C_ramp Standards.met</v>
      </c>
      <c r="Q47" s="7">
        <f t="shared" si="2"/>
        <v>40.35</v>
      </c>
    </row>
    <row r="48" spans="1:25" x14ac:dyDescent="0.3">
      <c r="A48" s="5">
        <v>47</v>
      </c>
      <c r="B48" s="6" t="s">
        <v>23</v>
      </c>
      <c r="C48" s="6" t="s">
        <v>24</v>
      </c>
      <c r="D48" s="6" t="s">
        <v>24</v>
      </c>
      <c r="E48" s="6" t="s">
        <v>24</v>
      </c>
      <c r="F48" s="6" t="s">
        <v>24</v>
      </c>
      <c r="G48" s="6" t="s">
        <v>24</v>
      </c>
      <c r="H48" s="6" t="str">
        <f t="shared" si="0"/>
        <v>Samples 60m 1.0ml_flow PTV 6C_ramp.tr2.meth</v>
      </c>
      <c r="I48" s="6">
        <v>16</v>
      </c>
      <c r="J48" s="6" t="s">
        <v>25</v>
      </c>
      <c r="K48" s="6" t="s">
        <v>62</v>
      </c>
      <c r="L48" s="6" t="s">
        <v>69</v>
      </c>
      <c r="M48" s="6"/>
      <c r="N48" s="6"/>
      <c r="O48" s="6" t="str">
        <f t="shared" si="1"/>
        <v>H2 60m 6C_ramp Alkane_Samples.met</v>
      </c>
      <c r="Q48" s="7">
        <f t="shared" si="2"/>
        <v>58.75</v>
      </c>
    </row>
    <row r="49" spans="1:17" x14ac:dyDescent="0.3">
      <c r="A49" s="5">
        <v>48</v>
      </c>
      <c r="B49" s="6" t="s">
        <v>23</v>
      </c>
      <c r="C49" s="6" t="s">
        <v>24</v>
      </c>
      <c r="D49" s="6" t="s">
        <v>24</v>
      </c>
      <c r="E49" s="6" t="s">
        <v>24</v>
      </c>
      <c r="F49" s="6" t="s">
        <v>24</v>
      </c>
      <c r="G49" s="6" t="s">
        <v>24</v>
      </c>
      <c r="H49" s="6" t="str">
        <f t="shared" si="0"/>
        <v>Samples 60m 1.0ml_flow PTV 6C_ramp.tr2.meth</v>
      </c>
      <c r="I49" s="6">
        <v>16</v>
      </c>
      <c r="J49" s="6" t="s">
        <v>25</v>
      </c>
      <c r="K49" s="6" t="s">
        <v>62</v>
      </c>
      <c r="L49" s="6" t="s">
        <v>69</v>
      </c>
      <c r="M49" s="6"/>
      <c r="N49" s="6"/>
      <c r="O49" s="6" t="str">
        <f t="shared" si="1"/>
        <v>H2 60m 6C_ramp Alkane_Samples.met</v>
      </c>
      <c r="Q49" s="7">
        <f t="shared" si="2"/>
        <v>58.75</v>
      </c>
    </row>
    <row r="50" spans="1:17" x14ac:dyDescent="0.3">
      <c r="A50" s="5">
        <v>49</v>
      </c>
      <c r="B50" s="6" t="s">
        <v>23</v>
      </c>
      <c r="C50" s="6" t="s">
        <v>24</v>
      </c>
      <c r="D50" s="6" t="s">
        <v>24</v>
      </c>
      <c r="E50" s="6" t="s">
        <v>24</v>
      </c>
      <c r="F50" s="6" t="s">
        <v>24</v>
      </c>
      <c r="G50" s="6" t="s">
        <v>24</v>
      </c>
      <c r="H50" s="6" t="str">
        <f t="shared" si="0"/>
        <v>Samples 60m 1.0ml_flow PTV 6C_ramp.tr2.meth</v>
      </c>
      <c r="I50" s="6">
        <v>16</v>
      </c>
      <c r="J50" s="6" t="s">
        <v>25</v>
      </c>
      <c r="K50" s="6" t="s">
        <v>62</v>
      </c>
      <c r="L50" s="6" t="s">
        <v>69</v>
      </c>
      <c r="M50" s="6"/>
      <c r="N50" s="6"/>
      <c r="O50" s="6" t="str">
        <f t="shared" si="1"/>
        <v>H2 60m 6C_ramp Alkane_Samples.met</v>
      </c>
      <c r="Q50" s="7">
        <f t="shared" si="2"/>
        <v>58.75</v>
      </c>
    </row>
    <row r="51" spans="1:17" x14ac:dyDescent="0.3">
      <c r="A51" s="5">
        <v>50</v>
      </c>
      <c r="B51" s="6" t="s">
        <v>23</v>
      </c>
      <c r="C51" s="6" t="s">
        <v>24</v>
      </c>
      <c r="D51" s="6" t="s">
        <v>24</v>
      </c>
      <c r="E51" s="6" t="s">
        <v>24</v>
      </c>
      <c r="F51" s="6" t="s">
        <v>24</v>
      </c>
      <c r="G51" s="6" t="s">
        <v>24</v>
      </c>
      <c r="H51" s="6" t="str">
        <f t="shared" si="0"/>
        <v>Samples 60m 1.0ml_flow PTV 6C_ramp.tr2.meth</v>
      </c>
      <c r="I51" s="6">
        <v>17</v>
      </c>
      <c r="J51" s="6" t="s">
        <v>25</v>
      </c>
      <c r="K51" s="6" t="s">
        <v>63</v>
      </c>
      <c r="L51" s="6" t="s">
        <v>69</v>
      </c>
      <c r="M51" s="6"/>
      <c r="N51" s="6"/>
      <c r="O51" s="6" t="str">
        <f t="shared" si="1"/>
        <v>H2 60m 6C_ramp Alkane_Samples.met</v>
      </c>
      <c r="Q51" s="7">
        <f t="shared" si="2"/>
        <v>58.75</v>
      </c>
    </row>
    <row r="52" spans="1:17" x14ac:dyDescent="0.3">
      <c r="A52" s="5">
        <v>51</v>
      </c>
      <c r="B52" s="6" t="s">
        <v>23</v>
      </c>
      <c r="C52" s="6" t="s">
        <v>24</v>
      </c>
      <c r="D52" s="6" t="s">
        <v>24</v>
      </c>
      <c r="E52" s="6" t="s">
        <v>24</v>
      </c>
      <c r="F52" s="6" t="s">
        <v>24</v>
      </c>
      <c r="G52" s="6" t="s">
        <v>24</v>
      </c>
      <c r="H52" s="6" t="str">
        <f t="shared" si="0"/>
        <v>Samples 60m 1.0ml_flow PTV 6C_ramp.tr2.meth</v>
      </c>
      <c r="I52" s="6">
        <v>17</v>
      </c>
      <c r="J52" s="6" t="s">
        <v>25</v>
      </c>
      <c r="K52" s="6" t="s">
        <v>63</v>
      </c>
      <c r="L52" s="6" t="s">
        <v>69</v>
      </c>
      <c r="M52" s="6"/>
      <c r="N52" s="6"/>
      <c r="O52" s="6" t="str">
        <f t="shared" si="1"/>
        <v>H2 60m 6C_ramp Alkane_Samples.met</v>
      </c>
      <c r="Q52" s="7">
        <f t="shared" si="2"/>
        <v>58.75</v>
      </c>
    </row>
    <row r="53" spans="1:17" x14ac:dyDescent="0.3">
      <c r="A53" s="5">
        <v>52</v>
      </c>
      <c r="B53" s="6" t="s">
        <v>23</v>
      </c>
      <c r="C53" s="6" t="s">
        <v>24</v>
      </c>
      <c r="D53" s="6" t="s">
        <v>24</v>
      </c>
      <c r="E53" s="6" t="s">
        <v>24</v>
      </c>
      <c r="F53" s="6" t="s">
        <v>24</v>
      </c>
      <c r="G53" s="6" t="s">
        <v>24</v>
      </c>
      <c r="H53" s="6" t="str">
        <f t="shared" si="0"/>
        <v>Samples 60m 1.0ml_flow PTV 6C_ramp.tr2.meth</v>
      </c>
      <c r="I53" s="6">
        <v>17</v>
      </c>
      <c r="J53" s="6" t="s">
        <v>25</v>
      </c>
      <c r="K53" s="6" t="s">
        <v>63</v>
      </c>
      <c r="L53" s="6" t="s">
        <v>69</v>
      </c>
      <c r="M53" s="6"/>
      <c r="N53" s="6"/>
      <c r="O53" s="6" t="str">
        <f t="shared" si="1"/>
        <v>H2 60m 6C_ramp Alkane_Samples.met</v>
      </c>
      <c r="Q53" s="7">
        <f t="shared" si="2"/>
        <v>58.75</v>
      </c>
    </row>
    <row r="54" spans="1:17" x14ac:dyDescent="0.3">
      <c r="A54" s="5">
        <v>53</v>
      </c>
      <c r="B54" s="6" t="s">
        <v>23</v>
      </c>
      <c r="C54" s="6" t="s">
        <v>24</v>
      </c>
      <c r="D54" s="6" t="s">
        <v>24</v>
      </c>
      <c r="E54" s="6" t="s">
        <v>24</v>
      </c>
      <c r="F54" s="6" t="s">
        <v>24</v>
      </c>
      <c r="G54" s="6" t="s">
        <v>24</v>
      </c>
      <c r="H54" s="6" t="str">
        <f t="shared" si="0"/>
        <v>Standards 60m 1.0ml_flow PTV 6C_ramp.tr2.meth</v>
      </c>
      <c r="I54" s="6">
        <v>1</v>
      </c>
      <c r="J54" s="6" t="s">
        <v>25</v>
      </c>
      <c r="K54" s="6" t="s">
        <v>54</v>
      </c>
      <c r="L54" s="6" t="s">
        <v>68</v>
      </c>
      <c r="M54" s="6"/>
      <c r="N54" s="6">
        <v>150</v>
      </c>
      <c r="O54" s="6" t="str">
        <f t="shared" si="1"/>
        <v>H2 60m 6C_ramp Standards.met</v>
      </c>
      <c r="Q54" s="7">
        <f t="shared" si="2"/>
        <v>40.35</v>
      </c>
    </row>
    <row r="55" spans="1:17" x14ac:dyDescent="0.3">
      <c r="A55" s="5">
        <v>54</v>
      </c>
      <c r="B55" s="6" t="s">
        <v>23</v>
      </c>
      <c r="C55" s="6" t="s">
        <v>24</v>
      </c>
      <c r="D55" s="6" t="s">
        <v>24</v>
      </c>
      <c r="E55" s="6" t="s">
        <v>24</v>
      </c>
      <c r="F55" s="6" t="s">
        <v>24</v>
      </c>
      <c r="G55" s="6" t="s">
        <v>24</v>
      </c>
      <c r="H55" s="6" t="str">
        <f t="shared" si="0"/>
        <v>Standards 60m 1.0ml_flow PTV 6C_ramp.tr2.meth</v>
      </c>
      <c r="I55" s="6">
        <v>1</v>
      </c>
      <c r="J55" s="6" t="s">
        <v>25</v>
      </c>
      <c r="K55" s="6" t="s">
        <v>54</v>
      </c>
      <c r="L55" s="6" t="s">
        <v>68</v>
      </c>
      <c r="M55" s="6"/>
      <c r="N55" s="6">
        <v>150</v>
      </c>
      <c r="O55" s="6" t="str">
        <f t="shared" si="1"/>
        <v>H2 60m 6C_ramp Standards.met</v>
      </c>
      <c r="Q55" s="7">
        <f t="shared" si="2"/>
        <v>40.35</v>
      </c>
    </row>
    <row r="56" spans="1:17" x14ac:dyDescent="0.3">
      <c r="A56" s="5">
        <v>55</v>
      </c>
      <c r="B56" s="6" t="s">
        <v>23</v>
      </c>
      <c r="C56" s="6" t="s">
        <v>24</v>
      </c>
      <c r="D56" s="6" t="s">
        <v>24</v>
      </c>
      <c r="E56" s="6" t="s">
        <v>24</v>
      </c>
      <c r="F56" s="6" t="s">
        <v>24</v>
      </c>
      <c r="G56" s="6" t="s">
        <v>24</v>
      </c>
      <c r="H56" s="6" t="str">
        <f t="shared" si="0"/>
        <v>Standards 60m 1.0ml_flow PTV 6C_ramp.tr2.meth</v>
      </c>
      <c r="I56" s="6">
        <v>4</v>
      </c>
      <c r="J56" s="6" t="s">
        <v>25</v>
      </c>
      <c r="K56" s="6" t="s">
        <v>10</v>
      </c>
      <c r="L56" s="6" t="s">
        <v>41</v>
      </c>
      <c r="M56" s="6"/>
      <c r="N56" s="6">
        <v>200</v>
      </c>
      <c r="O56" s="6" t="str">
        <f t="shared" si="1"/>
        <v>H2 60m 6C_ramp Standards.met</v>
      </c>
      <c r="Q56" s="7">
        <f t="shared" si="2"/>
        <v>40.35</v>
      </c>
    </row>
    <row r="57" spans="1:17" x14ac:dyDescent="0.3">
      <c r="A57" s="5">
        <v>56</v>
      </c>
      <c r="B57" s="6" t="s">
        <v>23</v>
      </c>
      <c r="C57" s="6" t="s">
        <v>24</v>
      </c>
      <c r="D57" s="6" t="s">
        <v>24</v>
      </c>
      <c r="E57" s="6" t="s">
        <v>24</v>
      </c>
      <c r="F57" s="6" t="s">
        <v>24</v>
      </c>
      <c r="G57" s="6" t="s">
        <v>24</v>
      </c>
      <c r="H57" s="6" t="str">
        <f t="shared" si="0"/>
        <v>Standards 60m 1.0ml_flow PTV 6C_ramp.tr2.meth</v>
      </c>
      <c r="I57" s="6">
        <v>5</v>
      </c>
      <c r="J57" s="6" t="s">
        <v>25</v>
      </c>
      <c r="K57" s="6" t="s">
        <v>10</v>
      </c>
      <c r="L57" s="6" t="s">
        <v>41</v>
      </c>
      <c r="M57" s="6"/>
      <c r="N57" s="6">
        <v>150</v>
      </c>
      <c r="O57" s="6" t="str">
        <f t="shared" si="1"/>
        <v>H2 60m 6C_ramp Standards.met</v>
      </c>
      <c r="Q57" s="7">
        <f t="shared" si="2"/>
        <v>40.35</v>
      </c>
    </row>
    <row r="58" spans="1:17" x14ac:dyDescent="0.3">
      <c r="A58" s="5">
        <v>57</v>
      </c>
      <c r="B58" s="6" t="s">
        <v>23</v>
      </c>
      <c r="C58" s="6" t="s">
        <v>24</v>
      </c>
      <c r="D58" s="6" t="s">
        <v>24</v>
      </c>
      <c r="E58" s="6" t="s">
        <v>24</v>
      </c>
      <c r="F58" s="6" t="s">
        <v>24</v>
      </c>
      <c r="G58" s="6" t="s">
        <v>24</v>
      </c>
      <c r="H58" s="6" t="str">
        <f t="shared" si="0"/>
        <v>Standards 60m 1.0ml_flow PTV 6C_ramp.tr2.meth</v>
      </c>
      <c r="I58" s="6">
        <v>6</v>
      </c>
      <c r="J58" s="6" t="s">
        <v>25</v>
      </c>
      <c r="K58" s="6" t="s">
        <v>10</v>
      </c>
      <c r="L58" s="6" t="s">
        <v>41</v>
      </c>
      <c r="M58" s="6"/>
      <c r="N58" s="6">
        <v>125</v>
      </c>
      <c r="O58" s="6" t="str">
        <f t="shared" si="1"/>
        <v>H2 60m 6C_ramp Standards.met</v>
      </c>
      <c r="Q58" s="7">
        <f t="shared" si="2"/>
        <v>40.35</v>
      </c>
    </row>
    <row r="59" spans="1:17" x14ac:dyDescent="0.3">
      <c r="A59" s="5">
        <v>58</v>
      </c>
      <c r="B59" s="6" t="s">
        <v>23</v>
      </c>
      <c r="C59" s="6" t="s">
        <v>24</v>
      </c>
      <c r="D59" s="6" t="s">
        <v>24</v>
      </c>
      <c r="E59" s="6" t="s">
        <v>24</v>
      </c>
      <c r="F59" s="6" t="s">
        <v>24</v>
      </c>
      <c r="G59" s="6" t="s">
        <v>24</v>
      </c>
      <c r="H59" s="6" t="str">
        <f t="shared" si="0"/>
        <v>Standards 60m 1.0ml_flow PTV 6C_ramp.tr2.meth</v>
      </c>
      <c r="I59" s="6">
        <v>7</v>
      </c>
      <c r="J59" s="6" t="s">
        <v>25</v>
      </c>
      <c r="K59" s="6" t="s">
        <v>10</v>
      </c>
      <c r="L59" s="6" t="s">
        <v>41</v>
      </c>
      <c r="M59" s="6"/>
      <c r="N59" s="6">
        <v>100</v>
      </c>
      <c r="O59" s="6" t="str">
        <f t="shared" si="1"/>
        <v>H2 60m 6C_ramp Standards.met</v>
      </c>
      <c r="Q59" s="7">
        <f t="shared" si="2"/>
        <v>40.35</v>
      </c>
    </row>
    <row r="60" spans="1:17" x14ac:dyDescent="0.3">
      <c r="A60" s="5">
        <v>59</v>
      </c>
      <c r="B60" s="6" t="s">
        <v>23</v>
      </c>
      <c r="C60" s="6" t="s">
        <v>24</v>
      </c>
      <c r="D60" s="6" t="s">
        <v>24</v>
      </c>
      <c r="E60" s="6" t="s">
        <v>24</v>
      </c>
      <c r="F60" s="6" t="s">
        <v>24</v>
      </c>
      <c r="G60" s="6" t="s">
        <v>24</v>
      </c>
      <c r="H60" s="6" t="str">
        <f t="shared" si="0"/>
        <v>Standards 60m 1.0ml_flow PTV 6C_ramp.tr2.meth</v>
      </c>
      <c r="I60" s="6">
        <v>8</v>
      </c>
      <c r="J60" s="6" t="s">
        <v>25</v>
      </c>
      <c r="K60" s="6" t="s">
        <v>10</v>
      </c>
      <c r="L60" s="6" t="s">
        <v>41</v>
      </c>
      <c r="M60" s="6"/>
      <c r="N60" s="6">
        <v>75</v>
      </c>
      <c r="O60" s="6" t="str">
        <f t="shared" si="1"/>
        <v>H2 60m 6C_ramp Standards.met</v>
      </c>
      <c r="Q60" s="7">
        <f t="shared" si="2"/>
        <v>40.35</v>
      </c>
    </row>
    <row r="61" spans="1:17" x14ac:dyDescent="0.3">
      <c r="A61" s="5">
        <v>60</v>
      </c>
      <c r="B61" s="6" t="s">
        <v>23</v>
      </c>
      <c r="C61" s="6" t="s">
        <v>24</v>
      </c>
      <c r="D61" s="6" t="s">
        <v>24</v>
      </c>
      <c r="E61" s="6" t="s">
        <v>24</v>
      </c>
      <c r="F61" s="6" t="s">
        <v>24</v>
      </c>
      <c r="G61" s="6" t="s">
        <v>24</v>
      </c>
      <c r="H61" s="6" t="str">
        <f t="shared" si="0"/>
        <v>Standards 60m 1.0ml_flow PTV 6C_ramp.tr2.meth</v>
      </c>
      <c r="I61" s="6">
        <v>9</v>
      </c>
      <c r="J61" s="6" t="s">
        <v>25</v>
      </c>
      <c r="K61" s="6" t="s">
        <v>10</v>
      </c>
      <c r="L61" s="6" t="s">
        <v>41</v>
      </c>
      <c r="M61" s="6"/>
      <c r="N61" s="6">
        <v>50</v>
      </c>
      <c r="O61" s="6" t="str">
        <f t="shared" si="1"/>
        <v>H2 60m 6C_ramp Standards.met</v>
      </c>
      <c r="Q61" s="7">
        <f t="shared" si="2"/>
        <v>40.35</v>
      </c>
    </row>
    <row r="62" spans="1:17" x14ac:dyDescent="0.3">
      <c r="A62" s="5">
        <v>61</v>
      </c>
      <c r="B62" s="6" t="s">
        <v>23</v>
      </c>
      <c r="C62" s="6" t="s">
        <v>24</v>
      </c>
      <c r="D62" s="6" t="s">
        <v>24</v>
      </c>
      <c r="E62" s="6" t="s">
        <v>24</v>
      </c>
      <c r="F62" s="6" t="s">
        <v>24</v>
      </c>
      <c r="G62" s="6" t="s">
        <v>24</v>
      </c>
      <c r="H62" s="6" t="str">
        <f t="shared" si="0"/>
        <v>Standards 60m 1.0ml_flow PTV 6C_ramp.tr2.meth</v>
      </c>
      <c r="I62" s="6">
        <v>1</v>
      </c>
      <c r="J62" s="6" t="s">
        <v>25</v>
      </c>
      <c r="K62" s="6" t="s">
        <v>54</v>
      </c>
      <c r="L62" s="6" t="s">
        <v>68</v>
      </c>
      <c r="M62" s="6"/>
      <c r="N62" s="6">
        <v>150</v>
      </c>
      <c r="O62" s="6" t="str">
        <f t="shared" si="1"/>
        <v>H2 60m 6C_ramp Standards.met</v>
      </c>
      <c r="Q62" s="7">
        <f t="shared" si="2"/>
        <v>40.35</v>
      </c>
    </row>
    <row r="63" spans="1:17" x14ac:dyDescent="0.3">
      <c r="A63" s="5">
        <v>62</v>
      </c>
      <c r="B63" s="6" t="s">
        <v>23</v>
      </c>
      <c r="C63" s="6" t="s">
        <v>24</v>
      </c>
      <c r="D63" s="6" t="s">
        <v>24</v>
      </c>
      <c r="E63" s="6" t="s">
        <v>24</v>
      </c>
      <c r="F63" s="6" t="s">
        <v>24</v>
      </c>
      <c r="G63" s="6" t="s">
        <v>24</v>
      </c>
      <c r="H63" s="6" t="str">
        <f t="shared" si="0"/>
        <v>Standards 60m 1.0ml_flow PTV 6C_ramp.tr2.meth</v>
      </c>
      <c r="I63" s="6">
        <v>1</v>
      </c>
      <c r="J63" s="6" t="s">
        <v>25</v>
      </c>
      <c r="K63" s="6" t="s">
        <v>54</v>
      </c>
      <c r="L63" s="6" t="s">
        <v>68</v>
      </c>
      <c r="M63" s="6"/>
      <c r="N63" s="6">
        <v>150</v>
      </c>
      <c r="O63" s="6" t="str">
        <f t="shared" si="1"/>
        <v>H2 60m 6C_ramp Standards.met</v>
      </c>
      <c r="Q63" s="7">
        <f t="shared" si="2"/>
        <v>40.35</v>
      </c>
    </row>
    <row r="64" spans="1:17" x14ac:dyDescent="0.3">
      <c r="A64" s="5">
        <v>63</v>
      </c>
      <c r="B64" s="6" t="s">
        <v>23</v>
      </c>
      <c r="C64" s="6" t="s">
        <v>24</v>
      </c>
      <c r="D64" s="6" t="s">
        <v>24</v>
      </c>
      <c r="E64" s="6" t="s">
        <v>24</v>
      </c>
      <c r="F64" s="6" t="s">
        <v>24</v>
      </c>
      <c r="G64" s="6" t="s">
        <v>24</v>
      </c>
      <c r="H64" s="6" t="str">
        <f t="shared" si="0"/>
        <v>Samples 60m 1.0ml_flow PTV 6C_ramp.tr2.meth</v>
      </c>
      <c r="I64" s="6">
        <v>18</v>
      </c>
      <c r="J64" s="6" t="s">
        <v>25</v>
      </c>
      <c r="K64" s="6" t="s">
        <v>64</v>
      </c>
      <c r="L64" s="6" t="s">
        <v>69</v>
      </c>
      <c r="M64" s="6"/>
      <c r="N64" s="6"/>
      <c r="O64" s="6" t="str">
        <f t="shared" si="1"/>
        <v>H2 60m 6C_ramp Alkane_Samples.met</v>
      </c>
      <c r="Q64" s="7">
        <f t="shared" si="2"/>
        <v>58.75</v>
      </c>
    </row>
    <row r="65" spans="1:17" x14ac:dyDescent="0.3">
      <c r="A65" s="5">
        <v>64</v>
      </c>
      <c r="B65" s="6" t="s">
        <v>23</v>
      </c>
      <c r="C65" s="6" t="s">
        <v>24</v>
      </c>
      <c r="D65" s="6" t="s">
        <v>24</v>
      </c>
      <c r="E65" s="6" t="s">
        <v>24</v>
      </c>
      <c r="F65" s="6" t="s">
        <v>24</v>
      </c>
      <c r="G65" s="6" t="s">
        <v>24</v>
      </c>
      <c r="H65" s="6" t="str">
        <f t="shared" si="0"/>
        <v>Samples 60m 1.0ml_flow PTV 6C_ramp.tr2.meth</v>
      </c>
      <c r="I65" s="6">
        <v>18</v>
      </c>
      <c r="J65" s="6" t="s">
        <v>25</v>
      </c>
      <c r="K65" s="6" t="s">
        <v>64</v>
      </c>
      <c r="L65" s="6" t="s">
        <v>69</v>
      </c>
      <c r="M65" s="6"/>
      <c r="N65" s="6"/>
      <c r="O65" s="6" t="str">
        <f t="shared" si="1"/>
        <v>H2 60m 6C_ramp Alkane_Samples.met</v>
      </c>
      <c r="Q65" s="7">
        <f t="shared" si="2"/>
        <v>58.75</v>
      </c>
    </row>
    <row r="66" spans="1:17" x14ac:dyDescent="0.3">
      <c r="A66" s="5">
        <v>65</v>
      </c>
      <c r="B66" s="6" t="s">
        <v>23</v>
      </c>
      <c r="C66" s="6" t="s">
        <v>24</v>
      </c>
      <c r="D66" s="6" t="s">
        <v>24</v>
      </c>
      <c r="E66" s="6" t="s">
        <v>24</v>
      </c>
      <c r="F66" s="6" t="s">
        <v>24</v>
      </c>
      <c r="G66" s="6" t="s">
        <v>24</v>
      </c>
      <c r="H66" s="6" t="str">
        <f t="shared" ref="H66:H81" si="3">IF(L66="sample",T$2,T$3)</f>
        <v>Samples 60m 1.0ml_flow PTV 6C_ramp.tr2.meth</v>
      </c>
      <c r="I66" s="6">
        <v>18</v>
      </c>
      <c r="J66" s="6" t="s">
        <v>25</v>
      </c>
      <c r="K66" s="6" t="s">
        <v>64</v>
      </c>
      <c r="L66" s="6" t="s">
        <v>69</v>
      </c>
      <c r="M66" s="6"/>
      <c r="N66" s="6"/>
      <c r="O66" s="6" t="str">
        <f t="shared" ref="O66:O81" si="4">IF(L66=S$2,U$2,U$3)</f>
        <v>H2 60m 6C_ramp Alkane_Samples.met</v>
      </c>
      <c r="Q66" s="7">
        <f t="shared" si="2"/>
        <v>58.75</v>
      </c>
    </row>
    <row r="67" spans="1:17" x14ac:dyDescent="0.3">
      <c r="A67" s="5">
        <v>66</v>
      </c>
      <c r="B67" s="6" t="s">
        <v>23</v>
      </c>
      <c r="C67" s="6" t="s">
        <v>24</v>
      </c>
      <c r="D67" s="6" t="s">
        <v>24</v>
      </c>
      <c r="E67" s="6" t="s">
        <v>24</v>
      </c>
      <c r="F67" s="6" t="s">
        <v>24</v>
      </c>
      <c r="G67" s="6" t="s">
        <v>24</v>
      </c>
      <c r="H67" s="6" t="str">
        <f t="shared" si="3"/>
        <v>Samples 60m 1.0ml_flow PTV 6C_ramp.tr2.meth</v>
      </c>
      <c r="I67" s="6">
        <v>19</v>
      </c>
      <c r="J67" s="6" t="s">
        <v>25</v>
      </c>
      <c r="K67" s="6" t="s">
        <v>65</v>
      </c>
      <c r="L67" s="6" t="s">
        <v>69</v>
      </c>
      <c r="M67" s="6"/>
      <c r="N67" s="6"/>
      <c r="O67" s="6" t="str">
        <f t="shared" si="4"/>
        <v>H2 60m 6C_ramp Alkane_Samples.met</v>
      </c>
      <c r="Q67" s="7">
        <f t="shared" ref="Q67:Q71" si="5">IF(L67="sample",V$2,V$3)</f>
        <v>58.75</v>
      </c>
    </row>
    <row r="68" spans="1:17" x14ac:dyDescent="0.3">
      <c r="A68" s="5">
        <v>67</v>
      </c>
      <c r="B68" s="6" t="s">
        <v>23</v>
      </c>
      <c r="C68" s="6" t="s">
        <v>24</v>
      </c>
      <c r="D68" s="6" t="s">
        <v>24</v>
      </c>
      <c r="E68" s="6" t="s">
        <v>24</v>
      </c>
      <c r="F68" s="6" t="s">
        <v>24</v>
      </c>
      <c r="G68" s="6" t="s">
        <v>24</v>
      </c>
      <c r="H68" s="6" t="str">
        <f t="shared" si="3"/>
        <v>Samples 60m 1.0ml_flow PTV 6C_ramp.tr2.meth</v>
      </c>
      <c r="I68" s="6">
        <v>19</v>
      </c>
      <c r="J68" s="6" t="s">
        <v>25</v>
      </c>
      <c r="K68" s="6" t="s">
        <v>65</v>
      </c>
      <c r="L68" s="6" t="s">
        <v>69</v>
      </c>
      <c r="M68" s="6"/>
      <c r="N68" s="6"/>
      <c r="O68" s="6" t="str">
        <f t="shared" si="4"/>
        <v>H2 60m 6C_ramp Alkane_Samples.met</v>
      </c>
      <c r="Q68" s="7">
        <f t="shared" si="5"/>
        <v>58.75</v>
      </c>
    </row>
    <row r="69" spans="1:17" x14ac:dyDescent="0.3">
      <c r="A69" s="5">
        <v>68</v>
      </c>
      <c r="B69" s="6" t="s">
        <v>23</v>
      </c>
      <c r="C69" s="6" t="s">
        <v>24</v>
      </c>
      <c r="D69" s="6" t="s">
        <v>24</v>
      </c>
      <c r="E69" s="6" t="s">
        <v>24</v>
      </c>
      <c r="F69" s="6" t="s">
        <v>24</v>
      </c>
      <c r="G69" s="6" t="s">
        <v>24</v>
      </c>
      <c r="H69" s="6" t="str">
        <f t="shared" si="3"/>
        <v>Samples 60m 1.0ml_flow PTV 6C_ramp.tr2.meth</v>
      </c>
      <c r="I69" s="6">
        <v>19</v>
      </c>
      <c r="J69" s="6" t="s">
        <v>25</v>
      </c>
      <c r="K69" s="6" t="s">
        <v>65</v>
      </c>
      <c r="L69" s="6" t="s">
        <v>69</v>
      </c>
      <c r="M69" s="6"/>
      <c r="N69" s="6"/>
      <c r="O69" s="6" t="str">
        <f t="shared" si="4"/>
        <v>H2 60m 6C_ramp Alkane_Samples.met</v>
      </c>
      <c r="Q69" s="7">
        <f t="shared" si="5"/>
        <v>58.75</v>
      </c>
    </row>
    <row r="70" spans="1:17" x14ac:dyDescent="0.3">
      <c r="A70" s="5">
        <v>69</v>
      </c>
      <c r="B70" s="6" t="s">
        <v>23</v>
      </c>
      <c r="C70" s="6" t="s">
        <v>24</v>
      </c>
      <c r="D70" s="6" t="s">
        <v>24</v>
      </c>
      <c r="E70" s="6" t="s">
        <v>24</v>
      </c>
      <c r="F70" s="6" t="s">
        <v>24</v>
      </c>
      <c r="G70" s="6" t="s">
        <v>24</v>
      </c>
      <c r="H70" s="6" t="str">
        <f t="shared" si="3"/>
        <v>Standards 60m 1.0ml_flow PTV 6C_ramp.tr2.meth</v>
      </c>
      <c r="I70" s="6">
        <v>1</v>
      </c>
      <c r="J70" s="6" t="s">
        <v>25</v>
      </c>
      <c r="K70" s="6" t="s">
        <v>54</v>
      </c>
      <c r="L70" s="6" t="s">
        <v>68</v>
      </c>
      <c r="M70" s="6"/>
      <c r="N70" s="6">
        <v>150</v>
      </c>
      <c r="O70" s="6" t="str">
        <f t="shared" si="4"/>
        <v>H2 60m 6C_ramp Standards.met</v>
      </c>
      <c r="Q70" s="7">
        <f t="shared" si="5"/>
        <v>40.35</v>
      </c>
    </row>
    <row r="71" spans="1:17" x14ac:dyDescent="0.3">
      <c r="A71" s="5">
        <v>70</v>
      </c>
      <c r="B71" s="6" t="s">
        <v>23</v>
      </c>
      <c r="C71" s="6" t="s">
        <v>24</v>
      </c>
      <c r="D71" s="6" t="s">
        <v>24</v>
      </c>
      <c r="E71" s="6" t="s">
        <v>24</v>
      </c>
      <c r="F71" s="6" t="s">
        <v>24</v>
      </c>
      <c r="G71" s="6" t="s">
        <v>24</v>
      </c>
      <c r="H71" s="6" t="str">
        <f t="shared" si="3"/>
        <v>Standards 60m 1.0ml_flow PTV 6C_ramp.tr2.meth</v>
      </c>
      <c r="I71" s="6">
        <v>1</v>
      </c>
      <c r="J71" s="6" t="s">
        <v>25</v>
      </c>
      <c r="K71" s="6" t="s">
        <v>54</v>
      </c>
      <c r="L71" s="6" t="s">
        <v>68</v>
      </c>
      <c r="M71" s="6"/>
      <c r="N71" s="6">
        <v>150</v>
      </c>
      <c r="O71" s="6" t="str">
        <f t="shared" si="4"/>
        <v>H2 60m 6C_ramp Standards.met</v>
      </c>
      <c r="Q71" s="7">
        <f t="shared" si="5"/>
        <v>40.35</v>
      </c>
    </row>
    <row r="72" spans="1:17" x14ac:dyDescent="0.3">
      <c r="A72" s="5">
        <v>71</v>
      </c>
      <c r="B72" s="6" t="s">
        <v>23</v>
      </c>
      <c r="C72" s="6" t="s">
        <v>24</v>
      </c>
      <c r="D72" s="6" t="s">
        <v>24</v>
      </c>
      <c r="E72" s="6" t="s">
        <v>24</v>
      </c>
      <c r="F72" s="6" t="s">
        <v>24</v>
      </c>
      <c r="G72" s="6" t="s">
        <v>24</v>
      </c>
      <c r="H72" s="6" t="str">
        <f t="shared" si="3"/>
        <v>Standards 60m 1.0ml_flow PTV 6C_ramp.tr2.meth</v>
      </c>
      <c r="I72" s="6"/>
      <c r="J72" s="6" t="s">
        <v>25</v>
      </c>
      <c r="K72" s="6"/>
      <c r="L72" s="6"/>
      <c r="M72" s="6"/>
      <c r="N72" s="6"/>
      <c r="O72" s="6" t="str">
        <f t="shared" si="4"/>
        <v>H2 60m 6C_ramp Standards.met</v>
      </c>
    </row>
    <row r="73" spans="1:17" x14ac:dyDescent="0.3">
      <c r="A73" s="5">
        <v>72</v>
      </c>
      <c r="B73" s="6" t="s">
        <v>23</v>
      </c>
      <c r="C73" s="6" t="s">
        <v>24</v>
      </c>
      <c r="D73" s="6" t="s">
        <v>24</v>
      </c>
      <c r="E73" s="6" t="s">
        <v>24</v>
      </c>
      <c r="F73" s="6" t="s">
        <v>24</v>
      </c>
      <c r="G73" s="6" t="s">
        <v>24</v>
      </c>
      <c r="H73" s="6" t="str">
        <f t="shared" si="3"/>
        <v>Standards 60m 1.0ml_flow PTV 6C_ramp.tr2.meth</v>
      </c>
      <c r="I73" s="6"/>
      <c r="J73" s="6" t="s">
        <v>25</v>
      </c>
      <c r="K73" s="6"/>
      <c r="L73" s="6"/>
      <c r="M73" s="6"/>
      <c r="N73" s="6"/>
      <c r="O73" s="6" t="str">
        <f t="shared" si="4"/>
        <v>H2 60m 6C_ramp Standards.met</v>
      </c>
    </row>
    <row r="74" spans="1:17" x14ac:dyDescent="0.3">
      <c r="A74" s="5">
        <v>73</v>
      </c>
      <c r="B74" s="6" t="s">
        <v>23</v>
      </c>
      <c r="C74" s="6" t="s">
        <v>24</v>
      </c>
      <c r="D74" s="6" t="s">
        <v>24</v>
      </c>
      <c r="E74" s="6" t="s">
        <v>24</v>
      </c>
      <c r="F74" s="6" t="s">
        <v>24</v>
      </c>
      <c r="G74" s="6" t="s">
        <v>24</v>
      </c>
      <c r="H74" s="6" t="str">
        <f t="shared" si="3"/>
        <v>Standards 60m 1.0ml_flow PTV 6C_ramp.tr2.meth</v>
      </c>
      <c r="I74" s="6"/>
      <c r="J74" s="6" t="s">
        <v>25</v>
      </c>
      <c r="K74" s="6"/>
      <c r="L74" s="6"/>
      <c r="M74" s="6"/>
      <c r="N74" s="6"/>
      <c r="O74" s="6" t="str">
        <f t="shared" si="4"/>
        <v>H2 60m 6C_ramp Standards.met</v>
      </c>
    </row>
    <row r="75" spans="1:17" x14ac:dyDescent="0.3">
      <c r="A75" s="5">
        <v>74</v>
      </c>
      <c r="B75" s="6" t="s">
        <v>23</v>
      </c>
      <c r="C75" s="6" t="s">
        <v>24</v>
      </c>
      <c r="D75" s="6" t="s">
        <v>24</v>
      </c>
      <c r="E75" s="6" t="s">
        <v>24</v>
      </c>
      <c r="F75" s="6" t="s">
        <v>24</v>
      </c>
      <c r="G75" s="6" t="s">
        <v>24</v>
      </c>
      <c r="H75" s="6" t="str">
        <f t="shared" si="3"/>
        <v>Standards 60m 1.0ml_flow PTV 6C_ramp.tr2.meth</v>
      </c>
      <c r="I75" s="6"/>
      <c r="J75" s="6" t="s">
        <v>25</v>
      </c>
      <c r="K75" s="6"/>
      <c r="L75" s="6"/>
      <c r="M75" s="6"/>
      <c r="N75" s="6"/>
      <c r="O75" s="6" t="str">
        <f t="shared" si="4"/>
        <v>H2 60m 6C_ramp Standards.met</v>
      </c>
    </row>
    <row r="76" spans="1:17" x14ac:dyDescent="0.3">
      <c r="A76" s="5">
        <v>75</v>
      </c>
      <c r="B76" s="6" t="s">
        <v>23</v>
      </c>
      <c r="C76" s="6" t="s">
        <v>24</v>
      </c>
      <c r="D76" s="6" t="s">
        <v>24</v>
      </c>
      <c r="E76" s="6" t="s">
        <v>24</v>
      </c>
      <c r="F76" s="6" t="s">
        <v>24</v>
      </c>
      <c r="G76" s="6" t="s">
        <v>24</v>
      </c>
      <c r="H76" s="6" t="str">
        <f t="shared" si="3"/>
        <v>Standards 60m 1.0ml_flow PTV 6C_ramp.tr2.meth</v>
      </c>
      <c r="I76" s="6"/>
      <c r="J76" s="6" t="s">
        <v>25</v>
      </c>
      <c r="K76" s="6"/>
      <c r="L76" s="6"/>
      <c r="M76" s="6"/>
      <c r="N76" s="6"/>
      <c r="O76" s="6" t="str">
        <f t="shared" si="4"/>
        <v>H2 60m 6C_ramp Standards.met</v>
      </c>
    </row>
    <row r="77" spans="1:17" x14ac:dyDescent="0.3">
      <c r="A77" s="5">
        <v>76</v>
      </c>
      <c r="B77" s="6" t="s">
        <v>23</v>
      </c>
      <c r="C77" s="6" t="s">
        <v>24</v>
      </c>
      <c r="D77" s="6" t="s">
        <v>24</v>
      </c>
      <c r="E77" s="6" t="s">
        <v>24</v>
      </c>
      <c r="F77" s="6" t="s">
        <v>24</v>
      </c>
      <c r="G77" s="6" t="s">
        <v>24</v>
      </c>
      <c r="H77" s="6" t="str">
        <f t="shared" si="3"/>
        <v>Standards 60m 1.0ml_flow PTV 6C_ramp.tr2.meth</v>
      </c>
      <c r="I77" s="6"/>
      <c r="J77" s="6" t="s">
        <v>25</v>
      </c>
      <c r="K77" s="6"/>
      <c r="L77" s="6"/>
      <c r="M77" s="6"/>
      <c r="N77" s="6"/>
      <c r="O77" s="6" t="str">
        <f t="shared" si="4"/>
        <v>H2 60m 6C_ramp Standards.met</v>
      </c>
    </row>
    <row r="78" spans="1:17" x14ac:dyDescent="0.3">
      <c r="A78" s="5">
        <v>77</v>
      </c>
      <c r="B78" s="6" t="s">
        <v>23</v>
      </c>
      <c r="C78" s="6" t="s">
        <v>24</v>
      </c>
      <c r="D78" s="6" t="s">
        <v>24</v>
      </c>
      <c r="E78" s="6" t="s">
        <v>24</v>
      </c>
      <c r="F78" s="6" t="s">
        <v>24</v>
      </c>
      <c r="G78" s="6" t="s">
        <v>24</v>
      </c>
      <c r="H78" s="6" t="str">
        <f t="shared" si="3"/>
        <v>Standards 60m 1.0ml_flow PTV 6C_ramp.tr2.meth</v>
      </c>
      <c r="I78" s="6"/>
      <c r="J78" s="6" t="s">
        <v>25</v>
      </c>
      <c r="K78" s="6"/>
      <c r="L78" s="6"/>
      <c r="M78" s="6"/>
      <c r="N78" s="6"/>
      <c r="O78" s="6" t="str">
        <f t="shared" si="4"/>
        <v>H2 60m 6C_ramp Standards.met</v>
      </c>
    </row>
    <row r="79" spans="1:17" x14ac:dyDescent="0.3">
      <c r="A79" s="5">
        <v>78</v>
      </c>
      <c r="B79" s="6" t="s">
        <v>23</v>
      </c>
      <c r="C79" s="6" t="s">
        <v>24</v>
      </c>
      <c r="D79" s="6" t="s">
        <v>24</v>
      </c>
      <c r="E79" s="6" t="s">
        <v>24</v>
      </c>
      <c r="F79" s="6" t="s">
        <v>24</v>
      </c>
      <c r="G79" s="6" t="s">
        <v>24</v>
      </c>
      <c r="H79" s="6" t="str">
        <f t="shared" si="3"/>
        <v>Standards 60m 1.0ml_flow PTV 6C_ramp.tr2.meth</v>
      </c>
      <c r="I79" s="6"/>
      <c r="J79" s="6" t="s">
        <v>25</v>
      </c>
      <c r="K79" s="6"/>
      <c r="L79" s="6"/>
      <c r="M79" s="6"/>
      <c r="N79" s="6"/>
      <c r="O79" s="6" t="str">
        <f t="shared" si="4"/>
        <v>H2 60m 6C_ramp Standards.met</v>
      </c>
    </row>
    <row r="80" spans="1:17" x14ac:dyDescent="0.3">
      <c r="A80" s="5">
        <v>79</v>
      </c>
      <c r="B80" s="6" t="s">
        <v>23</v>
      </c>
      <c r="C80" s="6" t="s">
        <v>24</v>
      </c>
      <c r="D80" s="6" t="s">
        <v>24</v>
      </c>
      <c r="E80" s="6" t="s">
        <v>24</v>
      </c>
      <c r="F80" s="6" t="s">
        <v>24</v>
      </c>
      <c r="G80" s="6" t="s">
        <v>24</v>
      </c>
      <c r="H80" s="6" t="str">
        <f t="shared" si="3"/>
        <v>Standards 60m 1.0ml_flow PTV 6C_ramp.tr2.meth</v>
      </c>
      <c r="I80" s="6"/>
      <c r="J80" s="6" t="s">
        <v>25</v>
      </c>
      <c r="K80" s="6"/>
      <c r="L80" s="6"/>
      <c r="M80" s="6"/>
      <c r="N80" s="6"/>
      <c r="O80" s="6" t="str">
        <f t="shared" si="4"/>
        <v>H2 60m 6C_ramp Standards.met</v>
      </c>
    </row>
    <row r="81" spans="1:15" x14ac:dyDescent="0.3">
      <c r="A81" s="5">
        <v>80</v>
      </c>
      <c r="B81" s="6" t="s">
        <v>23</v>
      </c>
      <c r="C81" s="6" t="s">
        <v>24</v>
      </c>
      <c r="D81" s="6" t="s">
        <v>24</v>
      </c>
      <c r="E81" s="6" t="s">
        <v>24</v>
      </c>
      <c r="F81" s="6" t="s">
        <v>24</v>
      </c>
      <c r="G81" s="6" t="s">
        <v>24</v>
      </c>
      <c r="H81" s="6" t="str">
        <f t="shared" si="3"/>
        <v>Standards 60m 1.0ml_flow PTV 6C_ramp.tr2.meth</v>
      </c>
      <c r="I81" s="6"/>
      <c r="J81" s="6" t="s">
        <v>25</v>
      </c>
      <c r="K81" s="6"/>
      <c r="L81" s="6"/>
      <c r="M81" s="6"/>
      <c r="N81" s="6"/>
      <c r="O81" s="6" t="str">
        <f t="shared" si="4"/>
        <v>H2 60m 6C_ramp Standards.met</v>
      </c>
    </row>
    <row r="82" spans="1:15" x14ac:dyDescent="0.3">
      <c r="B82" s="13"/>
      <c r="C82" s="13"/>
      <c r="D82" s="13"/>
      <c r="E82" s="13"/>
      <c r="F82" s="13"/>
      <c r="G82" s="13"/>
      <c r="H82" s="13"/>
      <c r="I82" s="13"/>
      <c r="J82" s="13"/>
      <c r="K82" s="13"/>
      <c r="L82" s="13"/>
      <c r="M82" s="13"/>
      <c r="N82" s="13"/>
      <c r="O82" s="13"/>
    </row>
    <row r="83" spans="1:15" x14ac:dyDescent="0.3">
      <c r="B83" s="13"/>
      <c r="C83" s="13"/>
      <c r="D83" s="13"/>
      <c r="E83" s="13"/>
      <c r="F83" s="13"/>
      <c r="G83" s="13"/>
      <c r="H83" s="13"/>
      <c r="I83" s="13"/>
      <c r="J83" s="13"/>
      <c r="K83" s="13"/>
      <c r="L83" s="13"/>
      <c r="M83" s="13"/>
      <c r="N83" s="13"/>
      <c r="O83" s="13"/>
    </row>
    <row r="84" spans="1:15" x14ac:dyDescent="0.3">
      <c r="B84" s="13"/>
      <c r="C84" s="13"/>
      <c r="D84" s="13"/>
      <c r="E84" s="13"/>
      <c r="F84" s="13"/>
      <c r="G84" s="13"/>
      <c r="H84" s="13"/>
      <c r="I84" s="13"/>
      <c r="J84" s="13"/>
      <c r="K84" s="13"/>
      <c r="L84" s="13"/>
      <c r="M84" s="13"/>
      <c r="N84" s="13"/>
      <c r="O84" s="13"/>
    </row>
    <row r="85" spans="1:15" x14ac:dyDescent="0.3">
      <c r="B85" s="13"/>
      <c r="C85" s="13"/>
      <c r="D85" s="13"/>
      <c r="E85" s="13"/>
      <c r="F85" s="13"/>
      <c r="G85" s="13"/>
      <c r="H85" s="13"/>
      <c r="I85" s="13"/>
      <c r="J85" s="13"/>
      <c r="K85" s="13"/>
      <c r="L85" s="13"/>
      <c r="M85" s="13"/>
      <c r="N85" s="13"/>
      <c r="O85" s="13"/>
    </row>
    <row r="86" spans="1:15" x14ac:dyDescent="0.3">
      <c r="B86" s="13"/>
      <c r="C86" s="13"/>
      <c r="D86" s="13"/>
      <c r="E86" s="13"/>
      <c r="F86" s="13"/>
      <c r="G86" s="13"/>
      <c r="H86" s="13"/>
      <c r="I86" s="13"/>
      <c r="J86" s="13"/>
      <c r="K86" s="13"/>
      <c r="L86" s="13"/>
      <c r="M86" s="13"/>
      <c r="N86" s="13"/>
      <c r="O86" s="13"/>
    </row>
    <row r="87" spans="1:15" x14ac:dyDescent="0.3">
      <c r="B87" s="13"/>
      <c r="C87" s="13"/>
      <c r="D87" s="13"/>
      <c r="E87" s="13"/>
      <c r="F87" s="13"/>
      <c r="G87" s="13"/>
      <c r="H87" s="13"/>
      <c r="I87" s="13"/>
      <c r="J87" s="13"/>
      <c r="K87" s="13"/>
      <c r="L87" s="13"/>
      <c r="M87" s="13"/>
      <c r="N87" s="13"/>
      <c r="O87" s="13"/>
    </row>
    <row r="88" spans="1:15" x14ac:dyDescent="0.3">
      <c r="B88" s="13"/>
      <c r="C88" s="13"/>
      <c r="D88" s="13"/>
      <c r="E88" s="13"/>
      <c r="F88" s="13"/>
      <c r="G88" s="13"/>
      <c r="H88" s="13"/>
      <c r="I88" s="13"/>
      <c r="J88" s="13"/>
      <c r="K88" s="13"/>
      <c r="L88" s="13"/>
      <c r="M88" s="13"/>
      <c r="N88" s="13"/>
      <c r="O88" s="13"/>
    </row>
    <row r="89" spans="1:15" x14ac:dyDescent="0.3">
      <c r="B89" s="13"/>
      <c r="C89" s="13"/>
      <c r="D89" s="13"/>
      <c r="E89" s="13"/>
      <c r="F89" s="13"/>
      <c r="G89" s="13"/>
      <c r="H89" s="13"/>
      <c r="I89" s="13"/>
      <c r="J89" s="13"/>
      <c r="K89" s="13"/>
      <c r="L89" s="13"/>
      <c r="M89" s="13"/>
      <c r="N89" s="13"/>
      <c r="O89" s="13"/>
    </row>
    <row r="90" spans="1:15" x14ac:dyDescent="0.3">
      <c r="B90" s="13"/>
      <c r="C90" s="13"/>
      <c r="D90" s="13"/>
      <c r="E90" s="13"/>
      <c r="F90" s="13"/>
      <c r="G90" s="13"/>
      <c r="H90" s="13"/>
      <c r="I90" s="13"/>
      <c r="J90" s="13"/>
      <c r="K90" s="13"/>
      <c r="L90" s="13"/>
      <c r="M90" s="13"/>
      <c r="N90" s="13"/>
      <c r="O90" s="13"/>
    </row>
    <row r="91" spans="1:15" x14ac:dyDescent="0.3">
      <c r="B91" s="13"/>
      <c r="C91" s="13"/>
      <c r="D91" s="13"/>
      <c r="E91" s="13"/>
      <c r="F91" s="13"/>
      <c r="G91" s="13"/>
      <c r="H91" s="13"/>
      <c r="I91" s="13"/>
      <c r="J91" s="13"/>
      <c r="K91" s="13"/>
      <c r="L91" s="13"/>
      <c r="M91" s="13"/>
      <c r="N91" s="13"/>
      <c r="O91" s="13"/>
    </row>
    <row r="92" spans="1:15" x14ac:dyDescent="0.3">
      <c r="B92" s="13"/>
      <c r="C92" s="13"/>
      <c r="D92" s="13"/>
      <c r="E92" s="13"/>
      <c r="F92" s="13"/>
      <c r="G92" s="13"/>
      <c r="H92" s="13"/>
      <c r="I92" s="13"/>
      <c r="J92" s="13"/>
      <c r="K92" s="13"/>
      <c r="L92" s="13"/>
      <c r="M92" s="13"/>
      <c r="N92" s="13"/>
      <c r="O92" s="13"/>
    </row>
    <row r="93" spans="1:15" x14ac:dyDescent="0.3">
      <c r="B93" s="13"/>
      <c r="C93" s="13"/>
      <c r="D93" s="13"/>
      <c r="E93" s="13"/>
      <c r="F93" s="13"/>
      <c r="G93" s="13"/>
      <c r="H93" s="13"/>
      <c r="I93" s="13"/>
      <c r="J93" s="13"/>
      <c r="K93" s="13"/>
      <c r="L93" s="13"/>
      <c r="M93" s="13"/>
      <c r="N93" s="13"/>
      <c r="O93" s="13"/>
    </row>
    <row r="94" spans="1:15" x14ac:dyDescent="0.3">
      <c r="B94" s="13"/>
      <c r="C94" s="13"/>
      <c r="D94" s="13"/>
      <c r="E94" s="13"/>
      <c r="F94" s="13"/>
      <c r="G94" s="13"/>
      <c r="H94" s="13"/>
      <c r="I94" s="13"/>
      <c r="J94" s="13"/>
      <c r="K94" s="13"/>
      <c r="L94" s="13"/>
      <c r="M94" s="13"/>
      <c r="N94" s="13"/>
      <c r="O94" s="13"/>
    </row>
    <row r="95" spans="1:15" x14ac:dyDescent="0.3">
      <c r="B95" s="13"/>
      <c r="C95" s="13"/>
      <c r="D95" s="13"/>
      <c r="E95" s="13"/>
      <c r="F95" s="13"/>
      <c r="G95" s="13"/>
      <c r="H95" s="13"/>
      <c r="I95" s="13"/>
      <c r="J95" s="13"/>
      <c r="K95" s="13"/>
      <c r="L95" s="13"/>
      <c r="M95" s="13"/>
      <c r="N95" s="13"/>
      <c r="O95" s="13"/>
    </row>
    <row r="96" spans="1:15" x14ac:dyDescent="0.3">
      <c r="B96" s="13"/>
      <c r="C96" s="13"/>
      <c r="D96" s="13"/>
      <c r="E96" s="13"/>
      <c r="F96" s="13"/>
      <c r="G96" s="13"/>
      <c r="H96" s="13"/>
      <c r="I96" s="13"/>
      <c r="J96" s="13"/>
      <c r="K96" s="13"/>
      <c r="L96" s="13"/>
      <c r="M96" s="13"/>
      <c r="N96" s="13"/>
      <c r="O96" s="13"/>
    </row>
    <row r="97" spans="2:15" x14ac:dyDescent="0.3">
      <c r="B97" s="13"/>
      <c r="C97" s="13"/>
      <c r="D97" s="13"/>
      <c r="E97" s="13"/>
      <c r="F97" s="13"/>
      <c r="G97" s="13"/>
      <c r="H97" s="13"/>
      <c r="I97" s="13"/>
      <c r="J97" s="13"/>
      <c r="K97" s="13"/>
      <c r="L97" s="13"/>
      <c r="M97" s="13"/>
      <c r="N97" s="13"/>
      <c r="O97" s="13"/>
    </row>
    <row r="98" spans="2:15" x14ac:dyDescent="0.3">
      <c r="B98" s="13"/>
      <c r="C98" s="13"/>
      <c r="D98" s="13"/>
      <c r="E98" s="13"/>
      <c r="F98" s="13"/>
      <c r="G98" s="13"/>
      <c r="H98" s="13"/>
      <c r="I98" s="13"/>
      <c r="J98" s="13"/>
      <c r="K98" s="13"/>
      <c r="L98" s="13"/>
      <c r="M98" s="13"/>
      <c r="N98" s="13"/>
      <c r="O98" s="13"/>
    </row>
    <row r="99" spans="2:15" x14ac:dyDescent="0.3">
      <c r="B99" s="13"/>
      <c r="C99" s="13"/>
      <c r="D99" s="13"/>
      <c r="E99" s="13"/>
      <c r="F99" s="13"/>
      <c r="G99" s="13"/>
      <c r="H99" s="13"/>
      <c r="I99" s="13"/>
      <c r="J99" s="13"/>
      <c r="K99" s="13"/>
      <c r="L99" s="13"/>
      <c r="M99" s="13"/>
      <c r="N99" s="13"/>
      <c r="O99" s="13"/>
    </row>
    <row r="100" spans="2:15" x14ac:dyDescent="0.3">
      <c r="B100" s="13"/>
      <c r="C100" s="13"/>
      <c r="D100" s="13"/>
      <c r="E100" s="13"/>
      <c r="F100" s="13"/>
      <c r="G100" s="13"/>
      <c r="H100" s="13"/>
      <c r="I100" s="13"/>
      <c r="J100" s="13"/>
      <c r="K100" s="13"/>
      <c r="L100" s="13"/>
      <c r="M100" s="13"/>
      <c r="N100" s="13"/>
      <c r="O100" s="13"/>
    </row>
  </sheetData>
  <sortState xmlns:xlrd2="http://schemas.microsoft.com/office/spreadsheetml/2017/richdata2" ref="A41:O46">
    <sortCondition descending="1" ref="A41:A46"/>
  </sortState>
  <mergeCells count="21">
    <mergeCell ref="V34:W36"/>
    <mergeCell ref="X34:Y36"/>
    <mergeCell ref="T13:T15"/>
    <mergeCell ref="T16:T18"/>
    <mergeCell ref="T19:T21"/>
    <mergeCell ref="T22:T24"/>
    <mergeCell ref="T25:T30"/>
    <mergeCell ref="V13:W15"/>
    <mergeCell ref="X13:Y15"/>
    <mergeCell ref="V16:W18"/>
    <mergeCell ref="X16:Y18"/>
    <mergeCell ref="V19:W21"/>
    <mergeCell ref="X19:Y21"/>
    <mergeCell ref="V31:W33"/>
    <mergeCell ref="X31:Y33"/>
    <mergeCell ref="V22:W24"/>
    <mergeCell ref="X22:Y24"/>
    <mergeCell ref="V25:W27"/>
    <mergeCell ref="X25:Y27"/>
    <mergeCell ref="V28:W30"/>
    <mergeCell ref="X28:Y30"/>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F13" sqref="F13"/>
    </sheetView>
  </sheetViews>
  <sheetFormatPr defaultColWidth="13.5546875" defaultRowHeight="13.8" x14ac:dyDescent="0.25"/>
  <cols>
    <col min="1" max="1" width="9.77734375" style="16" bestFit="1" customWidth="1"/>
    <col min="2" max="2" width="11" style="16" bestFit="1" customWidth="1"/>
    <col min="3" max="3" width="8.77734375" style="16" bestFit="1" customWidth="1"/>
    <col min="4" max="4" width="10.21875" style="16" bestFit="1" customWidth="1"/>
    <col min="5" max="5" width="15.109375" style="16" bestFit="1" customWidth="1"/>
    <col min="6" max="6" width="6.88671875" style="16" bestFit="1" customWidth="1"/>
    <col min="7" max="7" width="13.21875" style="16" bestFit="1" customWidth="1"/>
    <col min="8" max="8" width="81.44140625" style="16" bestFit="1" customWidth="1"/>
    <col min="9" max="9" width="15.109375" style="16" bestFit="1" customWidth="1"/>
    <col min="10" max="10" width="84.6640625" style="16" bestFit="1" customWidth="1"/>
    <col min="11" max="16384" width="13.5546875" style="16"/>
  </cols>
  <sheetData>
    <row r="1" spans="1:10" ht="13.8" customHeight="1" x14ac:dyDescent="0.25">
      <c r="A1" s="16" t="s">
        <v>36</v>
      </c>
      <c r="B1" s="16" t="s">
        <v>22</v>
      </c>
      <c r="C1" s="16" t="s">
        <v>1</v>
      </c>
      <c r="D1" s="16" t="s">
        <v>2</v>
      </c>
      <c r="E1" s="16" t="s">
        <v>3</v>
      </c>
      <c r="F1" s="16" t="s">
        <v>73</v>
      </c>
      <c r="G1" s="16" t="s">
        <v>74</v>
      </c>
      <c r="H1" s="47" t="s">
        <v>232</v>
      </c>
      <c r="I1" s="19" t="s">
        <v>147</v>
      </c>
      <c r="J1" s="19" t="s">
        <v>134</v>
      </c>
    </row>
    <row r="2" spans="1:10" x14ac:dyDescent="0.25">
      <c r="A2" s="16" t="s">
        <v>56</v>
      </c>
      <c r="B2" s="16" t="s">
        <v>4</v>
      </c>
      <c r="D2" s="16" t="s">
        <v>5</v>
      </c>
      <c r="E2" s="27">
        <v>150</v>
      </c>
      <c r="F2" s="28">
        <v>10.898215967412561</v>
      </c>
      <c r="G2" s="29">
        <v>1634.7323951118842</v>
      </c>
      <c r="H2" s="48"/>
      <c r="I2" s="18" t="s">
        <v>36</v>
      </c>
      <c r="J2" s="18" t="s">
        <v>223</v>
      </c>
    </row>
    <row r="3" spans="1:10" x14ac:dyDescent="0.25">
      <c r="A3" s="16" t="s">
        <v>57</v>
      </c>
      <c r="B3" s="16" t="s">
        <v>4</v>
      </c>
      <c r="D3" s="16" t="s">
        <v>5</v>
      </c>
      <c r="E3" s="27">
        <v>150</v>
      </c>
      <c r="F3" s="28">
        <v>12.096832957078089</v>
      </c>
      <c r="G3" s="29">
        <v>1814.5249435617134</v>
      </c>
      <c r="H3" s="48"/>
      <c r="I3" s="18" t="s">
        <v>22</v>
      </c>
      <c r="J3" s="18" t="s">
        <v>222</v>
      </c>
    </row>
    <row r="4" spans="1:10" x14ac:dyDescent="0.25">
      <c r="A4" s="16" t="s">
        <v>58</v>
      </c>
      <c r="B4" s="16" t="s">
        <v>4</v>
      </c>
      <c r="D4" s="16" t="s">
        <v>5</v>
      </c>
      <c r="E4" s="27">
        <v>150</v>
      </c>
      <c r="F4" s="28">
        <v>10</v>
      </c>
      <c r="G4" s="29">
        <v>1328.2178546508412</v>
      </c>
      <c r="H4" s="48"/>
      <c r="I4" s="18" t="s">
        <v>1</v>
      </c>
      <c r="J4" s="18" t="s">
        <v>153</v>
      </c>
    </row>
    <row r="5" spans="1:10" ht="13.8" customHeight="1" x14ac:dyDescent="0.25">
      <c r="A5" s="16" t="s">
        <v>59</v>
      </c>
      <c r="B5" s="16" t="s">
        <v>4</v>
      </c>
      <c r="D5" s="16" t="s">
        <v>5</v>
      </c>
      <c r="E5" s="27">
        <v>150</v>
      </c>
      <c r="F5" s="28">
        <v>13.096024322804121</v>
      </c>
      <c r="G5" s="29">
        <v>1964.4036484206181</v>
      </c>
      <c r="H5" s="48"/>
      <c r="I5" s="18" t="s">
        <v>2</v>
      </c>
      <c r="J5" s="18" t="s">
        <v>154</v>
      </c>
    </row>
    <row r="6" spans="1:10" x14ac:dyDescent="0.25">
      <c r="A6" s="16" t="s">
        <v>60</v>
      </c>
      <c r="B6" s="16" t="s">
        <v>4</v>
      </c>
      <c r="D6" s="16" t="s">
        <v>5</v>
      </c>
      <c r="E6" s="27">
        <v>150</v>
      </c>
      <c r="F6" s="28">
        <v>14.265970789532314</v>
      </c>
      <c r="G6" s="29">
        <v>2139.8956184298472</v>
      </c>
      <c r="H6" s="48"/>
      <c r="I6" s="18" t="s">
        <v>3</v>
      </c>
      <c r="J6" s="18" t="s">
        <v>224</v>
      </c>
    </row>
    <row r="7" spans="1:10" x14ac:dyDescent="0.25">
      <c r="A7" s="16" t="s">
        <v>61</v>
      </c>
      <c r="B7" s="16" t="s">
        <v>4</v>
      </c>
      <c r="D7" s="16" t="s">
        <v>5</v>
      </c>
      <c r="E7" s="27">
        <v>150</v>
      </c>
      <c r="F7" s="28">
        <v>10.861765287576279</v>
      </c>
      <c r="G7" s="29">
        <v>1629.264793136442</v>
      </c>
      <c r="H7" s="48"/>
      <c r="I7" s="18" t="s">
        <v>73</v>
      </c>
      <c r="J7" s="18" t="s">
        <v>155</v>
      </c>
    </row>
    <row r="8" spans="1:10" x14ac:dyDescent="0.25">
      <c r="A8" s="16" t="s">
        <v>62</v>
      </c>
      <c r="B8" s="16" t="s">
        <v>4</v>
      </c>
      <c r="D8" s="16" t="s">
        <v>5</v>
      </c>
      <c r="E8" s="27">
        <v>150</v>
      </c>
      <c r="F8" s="28">
        <v>10</v>
      </c>
      <c r="G8" s="29">
        <v>904.89457458099537</v>
      </c>
      <c r="H8" s="49"/>
      <c r="I8" s="18" t="s">
        <v>74</v>
      </c>
      <c r="J8" s="18" t="s">
        <v>156</v>
      </c>
    </row>
    <row r="9" spans="1:10" x14ac:dyDescent="0.25">
      <c r="A9" s="16" t="s">
        <v>63</v>
      </c>
      <c r="B9" s="16" t="s">
        <v>4</v>
      </c>
      <c r="D9" s="16" t="s">
        <v>5</v>
      </c>
      <c r="E9" s="27">
        <v>150</v>
      </c>
      <c r="F9" s="28">
        <v>10</v>
      </c>
      <c r="G9" s="29">
        <v>811.15872844997125</v>
      </c>
      <c r="H9" s="17"/>
    </row>
    <row r="10" spans="1:10" x14ac:dyDescent="0.25">
      <c r="A10" s="16" t="s">
        <v>64</v>
      </c>
      <c r="B10" s="16" t="s">
        <v>4</v>
      </c>
      <c r="D10" s="16" t="s">
        <v>5</v>
      </c>
      <c r="E10" s="27">
        <v>150</v>
      </c>
      <c r="F10" s="28">
        <v>10</v>
      </c>
      <c r="G10" s="29">
        <v>1255.7914714076301</v>
      </c>
      <c r="H10" s="17"/>
    </row>
    <row r="11" spans="1:10" x14ac:dyDescent="0.25">
      <c r="A11" s="16" t="s">
        <v>65</v>
      </c>
      <c r="B11" s="16" t="s">
        <v>4</v>
      </c>
      <c r="D11" s="16" t="s">
        <v>5</v>
      </c>
      <c r="E11" s="27">
        <v>150</v>
      </c>
      <c r="F11" s="28">
        <v>12.24996449825378</v>
      </c>
      <c r="G11" s="29">
        <v>1837.494674738067</v>
      </c>
      <c r="H11" s="17"/>
    </row>
  </sheetData>
  <mergeCells count="1">
    <mergeCell ref="H1:H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zoomScale="85" zoomScaleNormal="85" workbookViewId="0">
      <selection activeCell="C2" sqref="C2:C38"/>
    </sheetView>
  </sheetViews>
  <sheetFormatPr defaultRowHeight="13.8" x14ac:dyDescent="0.25"/>
  <cols>
    <col min="1" max="1" width="12" style="17" bestFit="1" customWidth="1"/>
    <col min="2" max="3" width="8.88671875" style="17"/>
    <col min="4" max="4" width="19.77734375" style="16" bestFit="1" customWidth="1"/>
    <col min="5" max="5" width="9.6640625" style="17" bestFit="1" customWidth="1"/>
    <col min="6" max="6" width="12.44140625" style="17" bestFit="1" customWidth="1"/>
    <col min="7" max="7" width="11.6640625" style="17" bestFit="1" customWidth="1"/>
    <col min="8" max="8" width="24.5546875" style="17" customWidth="1"/>
    <col min="9" max="9" width="19.77734375" style="17" bestFit="1" customWidth="1"/>
    <col min="10" max="10" width="173.109375" style="17" bestFit="1" customWidth="1"/>
    <col min="11" max="16384" width="8.88671875" style="17"/>
  </cols>
  <sheetData>
    <row r="1" spans="1:10" x14ac:dyDescent="0.25">
      <c r="A1" s="15" t="s">
        <v>36</v>
      </c>
      <c r="B1" s="16" t="s">
        <v>11</v>
      </c>
      <c r="C1" s="17" t="s">
        <v>7</v>
      </c>
      <c r="D1" s="16" t="s">
        <v>131</v>
      </c>
      <c r="E1" s="17" t="s">
        <v>8</v>
      </c>
      <c r="F1" s="17" t="s">
        <v>48</v>
      </c>
      <c r="G1" s="17" t="s">
        <v>53</v>
      </c>
      <c r="H1" s="40" t="s">
        <v>145</v>
      </c>
      <c r="I1" s="19" t="s">
        <v>147</v>
      </c>
      <c r="J1" s="19" t="s">
        <v>134</v>
      </c>
    </row>
    <row r="2" spans="1:10" x14ac:dyDescent="0.25">
      <c r="A2" s="17" t="s">
        <v>54</v>
      </c>
      <c r="B2" s="17" t="s">
        <v>4</v>
      </c>
      <c r="C2" s="17" t="s">
        <v>13</v>
      </c>
      <c r="D2" s="16">
        <v>1</v>
      </c>
      <c r="E2" s="17">
        <v>-4.9000000000000004</v>
      </c>
      <c r="F2" s="17">
        <v>1</v>
      </c>
      <c r="G2" s="17">
        <v>118</v>
      </c>
      <c r="H2" s="40"/>
      <c r="I2" s="18" t="s">
        <v>36</v>
      </c>
      <c r="J2" s="19" t="s">
        <v>152</v>
      </c>
    </row>
    <row r="3" spans="1:10" x14ac:dyDescent="0.25">
      <c r="A3" s="17" t="s">
        <v>54</v>
      </c>
      <c r="B3" s="17" t="s">
        <v>4</v>
      </c>
      <c r="C3" s="17" t="s">
        <v>5</v>
      </c>
      <c r="D3" s="16">
        <v>1</v>
      </c>
      <c r="E3" s="17">
        <v>-189.4</v>
      </c>
      <c r="F3" s="17">
        <v>2</v>
      </c>
      <c r="G3" s="17">
        <v>5</v>
      </c>
      <c r="H3" s="40"/>
      <c r="I3" s="18" t="s">
        <v>11</v>
      </c>
      <c r="J3" s="18" t="s">
        <v>148</v>
      </c>
    </row>
    <row r="4" spans="1:10" x14ac:dyDescent="0.25">
      <c r="A4" s="17" t="s">
        <v>54</v>
      </c>
      <c r="B4" s="17" t="s">
        <v>4</v>
      </c>
      <c r="C4" s="17" t="s">
        <v>19</v>
      </c>
      <c r="D4" s="16">
        <v>1</v>
      </c>
      <c r="E4" s="17">
        <v>-179.3</v>
      </c>
      <c r="F4" s="17">
        <v>1.7</v>
      </c>
      <c r="G4" s="17">
        <v>5</v>
      </c>
      <c r="H4" s="40" t="s">
        <v>146</v>
      </c>
      <c r="I4" s="18" t="s">
        <v>7</v>
      </c>
      <c r="J4" s="18" t="s">
        <v>149</v>
      </c>
    </row>
    <row r="5" spans="1:10" x14ac:dyDescent="0.25">
      <c r="A5" s="17" t="s">
        <v>54</v>
      </c>
      <c r="B5" s="17" t="s">
        <v>12</v>
      </c>
      <c r="C5" s="17" t="s">
        <v>55</v>
      </c>
      <c r="D5" s="16">
        <v>1</v>
      </c>
      <c r="E5" s="17">
        <v>-271.89999999999998</v>
      </c>
      <c r="F5" s="17">
        <v>2</v>
      </c>
      <c r="G5" s="17">
        <v>9</v>
      </c>
      <c r="H5" s="40"/>
      <c r="I5" s="18" t="s">
        <v>131</v>
      </c>
      <c r="J5" s="18" t="s">
        <v>231</v>
      </c>
    </row>
    <row r="6" spans="1:10" x14ac:dyDescent="0.25">
      <c r="A6" s="17" t="s">
        <v>9</v>
      </c>
      <c r="B6" s="17" t="s">
        <v>12</v>
      </c>
      <c r="C6" s="17" t="s">
        <v>14</v>
      </c>
      <c r="D6" s="16">
        <v>1</v>
      </c>
      <c r="E6" s="17">
        <v>-117.8</v>
      </c>
      <c r="F6" s="17">
        <v>2.1</v>
      </c>
      <c r="G6" s="17">
        <v>7</v>
      </c>
      <c r="H6" s="40"/>
      <c r="I6" s="18" t="s">
        <v>8</v>
      </c>
      <c r="J6" s="18" t="s">
        <v>230</v>
      </c>
    </row>
    <row r="7" spans="1:10" x14ac:dyDescent="0.25">
      <c r="A7" s="17" t="s">
        <v>9</v>
      </c>
      <c r="B7" s="17" t="s">
        <v>12</v>
      </c>
      <c r="C7" s="17" t="s">
        <v>15</v>
      </c>
      <c r="D7" s="16">
        <v>1</v>
      </c>
      <c r="E7" s="17">
        <v>-56.3</v>
      </c>
      <c r="F7" s="17">
        <v>1</v>
      </c>
      <c r="G7" s="17">
        <v>5</v>
      </c>
      <c r="I7" s="18" t="s">
        <v>48</v>
      </c>
      <c r="J7" s="18" t="s">
        <v>150</v>
      </c>
    </row>
    <row r="8" spans="1:10" x14ac:dyDescent="0.25">
      <c r="A8" s="17" t="s">
        <v>9</v>
      </c>
      <c r="B8" s="17" t="s">
        <v>12</v>
      </c>
      <c r="C8" s="17" t="s">
        <v>16</v>
      </c>
      <c r="D8" s="16">
        <v>1</v>
      </c>
      <c r="E8" s="17">
        <v>-177.8</v>
      </c>
      <c r="F8" s="17">
        <v>1.5</v>
      </c>
      <c r="G8" s="17">
        <v>6</v>
      </c>
      <c r="I8" s="18" t="s">
        <v>53</v>
      </c>
      <c r="J8" s="18" t="s">
        <v>151</v>
      </c>
    </row>
    <row r="9" spans="1:10" x14ac:dyDescent="0.25">
      <c r="A9" s="17" t="s">
        <v>9</v>
      </c>
      <c r="B9" s="17" t="s">
        <v>12</v>
      </c>
      <c r="C9" s="17" t="s">
        <v>17</v>
      </c>
      <c r="D9" s="16">
        <v>1</v>
      </c>
      <c r="E9" s="17">
        <v>-67.2</v>
      </c>
      <c r="F9" s="17">
        <v>1.1000000000000001</v>
      </c>
      <c r="G9" s="17">
        <v>6</v>
      </c>
    </row>
    <row r="10" spans="1:10" x14ac:dyDescent="0.25">
      <c r="A10" s="17" t="s">
        <v>9</v>
      </c>
      <c r="B10" s="17" t="s">
        <v>12</v>
      </c>
      <c r="C10" s="17" t="s">
        <v>18</v>
      </c>
      <c r="D10" s="16">
        <v>1</v>
      </c>
      <c r="E10" s="17">
        <v>-254.1</v>
      </c>
      <c r="F10" s="17">
        <v>1.5</v>
      </c>
      <c r="G10" s="17">
        <v>5</v>
      </c>
    </row>
    <row r="11" spans="1:10" x14ac:dyDescent="0.25">
      <c r="A11" s="17" t="s">
        <v>10</v>
      </c>
      <c r="B11" s="17" t="s">
        <v>4</v>
      </c>
      <c r="C11" s="17" t="s">
        <v>19</v>
      </c>
      <c r="D11" s="16">
        <v>1</v>
      </c>
    </row>
    <row r="12" spans="1:10" x14ac:dyDescent="0.25">
      <c r="A12" s="17" t="s">
        <v>10</v>
      </c>
      <c r="B12" s="17" t="s">
        <v>4</v>
      </c>
      <c r="C12" s="17" t="s">
        <v>20</v>
      </c>
      <c r="D12" s="16">
        <v>1</v>
      </c>
    </row>
    <row r="13" spans="1:10" x14ac:dyDescent="0.25">
      <c r="A13" s="17" t="s">
        <v>10</v>
      </c>
      <c r="B13" s="17" t="s">
        <v>4</v>
      </c>
      <c r="C13" s="17" t="s">
        <v>21</v>
      </c>
      <c r="D13" s="16">
        <v>1</v>
      </c>
    </row>
    <row r="14" spans="1:10" x14ac:dyDescent="0.25">
      <c r="A14" s="17" t="s">
        <v>10</v>
      </c>
      <c r="B14" s="17" t="s">
        <v>4</v>
      </c>
      <c r="C14" s="17" t="s">
        <v>5</v>
      </c>
      <c r="D14" s="16">
        <v>1</v>
      </c>
    </row>
    <row r="15" spans="1:10" x14ac:dyDescent="0.25">
      <c r="A15" s="17" t="s">
        <v>10</v>
      </c>
      <c r="B15" s="17" t="s">
        <v>4</v>
      </c>
      <c r="C15" s="17" t="s">
        <v>6</v>
      </c>
      <c r="D15" s="16">
        <v>1</v>
      </c>
    </row>
    <row r="16" spans="1:10" x14ac:dyDescent="0.25">
      <c r="A16" s="17" t="s">
        <v>43</v>
      </c>
      <c r="B16" s="17" t="s">
        <v>4</v>
      </c>
      <c r="C16" s="17" t="s">
        <v>45</v>
      </c>
      <c r="D16" s="16">
        <v>1</v>
      </c>
      <c r="E16" s="17">
        <v>-231.2</v>
      </c>
      <c r="F16" s="17">
        <v>1.4</v>
      </c>
      <c r="G16" s="17">
        <v>4</v>
      </c>
    </row>
    <row r="17" spans="1:7" x14ac:dyDescent="0.25">
      <c r="A17" s="17" t="s">
        <v>43</v>
      </c>
      <c r="B17" s="17" t="s">
        <v>44</v>
      </c>
      <c r="C17" s="17" t="s">
        <v>45</v>
      </c>
      <c r="D17" s="16">
        <v>1</v>
      </c>
      <c r="E17" s="17">
        <v>-231.2</v>
      </c>
      <c r="F17" s="17">
        <v>2.7</v>
      </c>
      <c r="G17" s="17">
        <v>7</v>
      </c>
    </row>
    <row r="18" spans="1:7" x14ac:dyDescent="0.25">
      <c r="A18" s="17" t="s">
        <v>43</v>
      </c>
      <c r="B18" s="17" t="s">
        <v>4</v>
      </c>
      <c r="C18" s="17" t="s">
        <v>46</v>
      </c>
      <c r="D18" s="16">
        <v>1</v>
      </c>
      <c r="E18" s="17">
        <v>-166.8</v>
      </c>
      <c r="F18" s="17">
        <v>1.7</v>
      </c>
      <c r="G18" s="17">
        <v>4</v>
      </c>
    </row>
    <row r="19" spans="1:7" x14ac:dyDescent="0.25">
      <c r="A19" s="17" t="s">
        <v>43</v>
      </c>
      <c r="B19" s="17" t="s">
        <v>44</v>
      </c>
      <c r="C19" s="17" t="s">
        <v>46</v>
      </c>
      <c r="D19" s="16">
        <v>1</v>
      </c>
      <c r="E19" s="17">
        <v>-211</v>
      </c>
      <c r="F19" s="17">
        <v>1.7</v>
      </c>
      <c r="G19" s="17">
        <v>4</v>
      </c>
    </row>
    <row r="20" spans="1:7" x14ac:dyDescent="0.25">
      <c r="A20" s="17" t="s">
        <v>43</v>
      </c>
      <c r="B20" s="17" t="s">
        <v>4</v>
      </c>
      <c r="C20" s="17" t="s">
        <v>47</v>
      </c>
      <c r="D20" s="16">
        <v>1</v>
      </c>
      <c r="E20" s="17">
        <v>-206.2</v>
      </c>
      <c r="F20" s="17">
        <v>1.7</v>
      </c>
      <c r="G20" s="17">
        <v>5</v>
      </c>
    </row>
    <row r="21" spans="1:7" x14ac:dyDescent="0.25">
      <c r="A21" s="17" t="s">
        <v>43</v>
      </c>
      <c r="B21" s="17" t="s">
        <v>44</v>
      </c>
      <c r="C21" s="17" t="s">
        <v>47</v>
      </c>
      <c r="D21" s="16">
        <v>1</v>
      </c>
      <c r="E21" s="17">
        <v>-214.2</v>
      </c>
      <c r="F21" s="17">
        <v>0.7</v>
      </c>
      <c r="G21" s="17">
        <v>4</v>
      </c>
    </row>
    <row r="22" spans="1:7" x14ac:dyDescent="0.25">
      <c r="A22" s="17" t="s">
        <v>43</v>
      </c>
      <c r="B22" s="17" t="s">
        <v>4</v>
      </c>
      <c r="C22" s="17" t="s">
        <v>13</v>
      </c>
      <c r="D22" s="16">
        <v>1</v>
      </c>
      <c r="E22" s="17">
        <v>-166.7</v>
      </c>
      <c r="F22" s="17">
        <v>0.3</v>
      </c>
      <c r="G22" s="17">
        <v>3</v>
      </c>
    </row>
    <row r="23" spans="1:7" x14ac:dyDescent="0.25">
      <c r="A23" s="17" t="s">
        <v>43</v>
      </c>
      <c r="B23" s="17" t="s">
        <v>44</v>
      </c>
      <c r="C23" s="17" t="s">
        <v>13</v>
      </c>
      <c r="D23" s="16">
        <v>1</v>
      </c>
      <c r="E23" s="17">
        <v>-195.5</v>
      </c>
      <c r="F23" s="17">
        <v>1.2</v>
      </c>
      <c r="G23" s="17">
        <v>4</v>
      </c>
    </row>
    <row r="24" spans="1:7" x14ac:dyDescent="0.25">
      <c r="A24" s="17" t="s">
        <v>49</v>
      </c>
      <c r="B24" s="17" t="s">
        <v>12</v>
      </c>
      <c r="C24" s="17" t="s">
        <v>46</v>
      </c>
      <c r="D24" s="16">
        <v>1</v>
      </c>
      <c r="E24" s="20">
        <v>-9.1</v>
      </c>
      <c r="F24" s="17">
        <v>1.4</v>
      </c>
      <c r="G24" s="17">
        <v>7</v>
      </c>
    </row>
    <row r="25" spans="1:7" x14ac:dyDescent="0.25">
      <c r="A25" s="17" t="s">
        <v>49</v>
      </c>
      <c r="B25" s="17" t="s">
        <v>12</v>
      </c>
      <c r="C25" s="17" t="s">
        <v>14</v>
      </c>
      <c r="D25" s="16">
        <v>1</v>
      </c>
      <c r="E25" s="17">
        <v>-117.5</v>
      </c>
      <c r="F25" s="17">
        <v>2.1</v>
      </c>
      <c r="G25" s="17">
        <v>8</v>
      </c>
    </row>
    <row r="26" spans="1:7" x14ac:dyDescent="0.25">
      <c r="A26" s="17" t="s">
        <v>49</v>
      </c>
      <c r="B26" s="17" t="s">
        <v>12</v>
      </c>
      <c r="C26" s="17" t="s">
        <v>47</v>
      </c>
      <c r="D26" s="16">
        <v>1</v>
      </c>
      <c r="E26" s="17">
        <v>-52</v>
      </c>
      <c r="F26" s="17">
        <v>1.1000000000000001</v>
      </c>
      <c r="G26" s="17">
        <v>5</v>
      </c>
    </row>
    <row r="27" spans="1:7" x14ac:dyDescent="0.25">
      <c r="A27" s="17" t="s">
        <v>49</v>
      </c>
      <c r="B27" s="17" t="s">
        <v>12</v>
      </c>
      <c r="C27" s="17" t="s">
        <v>15</v>
      </c>
      <c r="D27" s="16">
        <v>1</v>
      </c>
      <c r="E27" s="17">
        <v>-56.3</v>
      </c>
      <c r="F27" s="17">
        <v>1</v>
      </c>
      <c r="G27" s="17">
        <v>5</v>
      </c>
    </row>
    <row r="28" spans="1:7" x14ac:dyDescent="0.25">
      <c r="A28" s="17" t="s">
        <v>49</v>
      </c>
      <c r="B28" s="17" t="s">
        <v>12</v>
      </c>
      <c r="C28" s="17" t="s">
        <v>13</v>
      </c>
      <c r="D28" s="16">
        <v>1</v>
      </c>
      <c r="E28" s="17">
        <v>-177.6</v>
      </c>
      <c r="F28" s="17">
        <v>1.1000000000000001</v>
      </c>
      <c r="G28" s="17">
        <v>5</v>
      </c>
    </row>
    <row r="29" spans="1:7" x14ac:dyDescent="0.25">
      <c r="A29" s="17" t="s">
        <v>49</v>
      </c>
      <c r="B29" s="17" t="s">
        <v>12</v>
      </c>
      <c r="C29" s="17" t="s">
        <v>16</v>
      </c>
      <c r="D29" s="16">
        <v>1</v>
      </c>
      <c r="E29" s="17">
        <v>-177.8</v>
      </c>
      <c r="F29" s="17">
        <v>1.5</v>
      </c>
      <c r="G29" s="17">
        <v>6</v>
      </c>
    </row>
    <row r="30" spans="1:7" x14ac:dyDescent="0.25">
      <c r="A30" s="17" t="s">
        <v>49</v>
      </c>
      <c r="B30" s="17" t="s">
        <v>12</v>
      </c>
      <c r="C30" s="17" t="s">
        <v>50</v>
      </c>
      <c r="D30" s="16">
        <v>1</v>
      </c>
      <c r="E30" s="17">
        <v>-75.8</v>
      </c>
      <c r="F30" s="17">
        <v>1.8</v>
      </c>
      <c r="G30" s="17">
        <v>5</v>
      </c>
    </row>
    <row r="31" spans="1:7" x14ac:dyDescent="0.25">
      <c r="A31" s="17" t="s">
        <v>49</v>
      </c>
      <c r="B31" s="17" t="s">
        <v>12</v>
      </c>
      <c r="C31" s="17" t="s">
        <v>17</v>
      </c>
      <c r="D31" s="16">
        <v>1</v>
      </c>
      <c r="E31" s="17">
        <v>-67.2</v>
      </c>
      <c r="F31" s="17">
        <v>1</v>
      </c>
      <c r="G31" s="17">
        <v>6</v>
      </c>
    </row>
    <row r="32" spans="1:7" x14ac:dyDescent="0.25">
      <c r="A32" s="17" t="s">
        <v>49</v>
      </c>
      <c r="B32" s="17" t="s">
        <v>12</v>
      </c>
      <c r="C32" s="17" t="s">
        <v>19</v>
      </c>
      <c r="D32" s="16">
        <v>1</v>
      </c>
      <c r="E32" s="17">
        <v>-29.7</v>
      </c>
      <c r="F32" s="17">
        <v>1.5</v>
      </c>
      <c r="G32" s="17">
        <v>6</v>
      </c>
    </row>
    <row r="33" spans="1:7" x14ac:dyDescent="0.25">
      <c r="A33" s="17" t="s">
        <v>49</v>
      </c>
      <c r="B33" s="17" t="s">
        <v>12</v>
      </c>
      <c r="C33" s="17" t="s">
        <v>18</v>
      </c>
      <c r="D33" s="16">
        <v>1</v>
      </c>
      <c r="E33" s="17">
        <v>-263.60000000000002</v>
      </c>
      <c r="F33" s="17">
        <v>2.2000000000000002</v>
      </c>
      <c r="G33" s="17">
        <v>5</v>
      </c>
    </row>
    <row r="34" spans="1:7" x14ac:dyDescent="0.25">
      <c r="A34" s="17" t="s">
        <v>49</v>
      </c>
      <c r="B34" s="17" t="s">
        <v>12</v>
      </c>
      <c r="C34" s="17" t="s">
        <v>20</v>
      </c>
      <c r="D34" s="16">
        <v>1</v>
      </c>
      <c r="E34" s="17">
        <v>-45.9</v>
      </c>
      <c r="F34" s="17">
        <v>1</v>
      </c>
      <c r="G34" s="17">
        <v>5</v>
      </c>
    </row>
    <row r="35" spans="1:7" x14ac:dyDescent="0.25">
      <c r="A35" s="17" t="s">
        <v>49</v>
      </c>
      <c r="B35" s="17" t="s">
        <v>12</v>
      </c>
      <c r="C35" s="17" t="s">
        <v>51</v>
      </c>
      <c r="D35" s="16">
        <v>1</v>
      </c>
      <c r="E35" s="17">
        <v>-172.8</v>
      </c>
      <c r="F35" s="17">
        <v>1.6</v>
      </c>
      <c r="G35" s="17">
        <v>6</v>
      </c>
    </row>
    <row r="36" spans="1:7" x14ac:dyDescent="0.25">
      <c r="A36" s="17" t="s">
        <v>49</v>
      </c>
      <c r="B36" s="17" t="s">
        <v>12</v>
      </c>
      <c r="C36" s="17" t="s">
        <v>21</v>
      </c>
      <c r="D36" s="16">
        <v>1</v>
      </c>
      <c r="E36" s="17">
        <v>-36.799999999999997</v>
      </c>
      <c r="F36" s="17">
        <v>1.3</v>
      </c>
      <c r="G36" s="17">
        <v>5</v>
      </c>
    </row>
    <row r="37" spans="1:7" x14ac:dyDescent="0.25">
      <c r="A37" s="17" t="s">
        <v>49</v>
      </c>
      <c r="B37" s="17" t="s">
        <v>12</v>
      </c>
      <c r="C37" s="17" t="s">
        <v>52</v>
      </c>
      <c r="D37" s="16">
        <v>1</v>
      </c>
      <c r="E37" s="17">
        <v>-177.8</v>
      </c>
      <c r="F37" s="17">
        <v>1.3</v>
      </c>
      <c r="G37" s="17">
        <v>9</v>
      </c>
    </row>
    <row r="38" spans="1:7" x14ac:dyDescent="0.25">
      <c r="A38" s="17" t="s">
        <v>49</v>
      </c>
      <c r="B38" s="17" t="s">
        <v>12</v>
      </c>
      <c r="C38" s="17" t="s">
        <v>5</v>
      </c>
      <c r="D38" s="16">
        <v>1</v>
      </c>
      <c r="E38" s="17">
        <v>-213.6</v>
      </c>
      <c r="F38" s="17">
        <v>2.4</v>
      </c>
      <c r="G38" s="17">
        <v>6</v>
      </c>
    </row>
    <row r="39" spans="1:7" x14ac:dyDescent="0.25">
      <c r="A39" s="17" t="s">
        <v>227</v>
      </c>
      <c r="B39" s="17" t="s">
        <v>228</v>
      </c>
      <c r="C39" s="17" t="s">
        <v>229</v>
      </c>
      <c r="D39" s="16">
        <v>1</v>
      </c>
      <c r="E39" s="17">
        <v>-81.900000000000006</v>
      </c>
      <c r="F39" s="17">
        <v>1.2</v>
      </c>
      <c r="G39" s="17">
        <v>4</v>
      </c>
    </row>
  </sheetData>
  <mergeCells count="2">
    <mergeCell ref="H1:H3"/>
    <mergeCell ref="H4:H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E9E2-3DCF-434C-AB9C-85D8CFEC2B0B}">
  <dimension ref="A1:E12"/>
  <sheetViews>
    <sheetView workbookViewId="0">
      <selection activeCell="D1" sqref="D1:E4"/>
    </sheetView>
  </sheetViews>
  <sheetFormatPr defaultRowHeight="14.4" x14ac:dyDescent="0.3"/>
  <cols>
    <col min="1" max="1" width="12.44140625" bestFit="1" customWidth="1"/>
    <col min="2" max="2" width="16.109375" customWidth="1"/>
    <col min="3" max="3" width="95.33203125" bestFit="1" customWidth="1"/>
    <col min="4" max="4" width="17.21875" style="1" customWidth="1"/>
    <col min="5" max="5" width="92.33203125" style="1" customWidth="1"/>
  </cols>
  <sheetData>
    <row r="1" spans="1:5" x14ac:dyDescent="0.3">
      <c r="A1" s="17" t="s">
        <v>76</v>
      </c>
      <c r="B1" s="17" t="s">
        <v>75</v>
      </c>
      <c r="C1" s="17" t="s">
        <v>77</v>
      </c>
      <c r="D1" s="21" t="s">
        <v>147</v>
      </c>
      <c r="E1" s="21" t="s">
        <v>134</v>
      </c>
    </row>
    <row r="2" spans="1:5" x14ac:dyDescent="0.3">
      <c r="A2" s="17" t="s">
        <v>0</v>
      </c>
      <c r="B2" s="22" t="s">
        <v>89</v>
      </c>
      <c r="C2" s="17" t="s">
        <v>98</v>
      </c>
      <c r="D2" s="23" t="s">
        <v>76</v>
      </c>
      <c r="E2" s="24" t="s">
        <v>79</v>
      </c>
    </row>
    <row r="3" spans="1:5" x14ac:dyDescent="0.3">
      <c r="A3" s="17" t="s">
        <v>80</v>
      </c>
      <c r="B3" s="22" t="s">
        <v>90</v>
      </c>
      <c r="C3" s="17" t="s">
        <v>99</v>
      </c>
      <c r="D3" s="23" t="s">
        <v>75</v>
      </c>
      <c r="E3" s="24" t="s">
        <v>78</v>
      </c>
    </row>
    <row r="4" spans="1:5" x14ac:dyDescent="0.3">
      <c r="A4" s="17" t="s">
        <v>81</v>
      </c>
      <c r="B4" s="22" t="s">
        <v>39</v>
      </c>
      <c r="C4" s="17" t="s">
        <v>157</v>
      </c>
      <c r="D4" s="18" t="s">
        <v>77</v>
      </c>
      <c r="E4" s="18" t="s">
        <v>159</v>
      </c>
    </row>
    <row r="5" spans="1:5" x14ac:dyDescent="0.3">
      <c r="A5" s="17" t="s">
        <v>82</v>
      </c>
      <c r="B5" s="22" t="s">
        <v>91</v>
      </c>
      <c r="C5" s="17" t="s">
        <v>100</v>
      </c>
      <c r="D5" s="22"/>
      <c r="E5" s="22"/>
    </row>
    <row r="6" spans="1:5" x14ac:dyDescent="0.3">
      <c r="A6" s="17" t="s">
        <v>83</v>
      </c>
      <c r="B6" s="22" t="s">
        <v>92</v>
      </c>
      <c r="C6" s="17" t="s">
        <v>234</v>
      </c>
      <c r="D6" s="25"/>
      <c r="E6" s="26"/>
    </row>
    <row r="7" spans="1:5" x14ac:dyDescent="0.3">
      <c r="A7" s="17" t="s">
        <v>84</v>
      </c>
      <c r="B7" s="22" t="s">
        <v>93</v>
      </c>
      <c r="C7" s="17" t="s">
        <v>101</v>
      </c>
      <c r="D7" s="25"/>
      <c r="E7" s="26"/>
    </row>
    <row r="8" spans="1:5" x14ac:dyDescent="0.3">
      <c r="A8" s="17" t="s">
        <v>85</v>
      </c>
      <c r="B8" s="22" t="s">
        <v>94</v>
      </c>
      <c r="C8" s="17" t="s">
        <v>158</v>
      </c>
      <c r="D8" s="25"/>
      <c r="E8" s="25"/>
    </row>
    <row r="9" spans="1:5" x14ac:dyDescent="0.3">
      <c r="A9" s="17" t="s">
        <v>86</v>
      </c>
      <c r="B9" s="22" t="s">
        <v>95</v>
      </c>
      <c r="C9" s="17" t="s">
        <v>233</v>
      </c>
      <c r="D9" s="25"/>
      <c r="E9" s="25"/>
    </row>
    <row r="10" spans="1:5" x14ac:dyDescent="0.3">
      <c r="A10" s="17" t="s">
        <v>87</v>
      </c>
      <c r="B10" s="22" t="s">
        <v>96</v>
      </c>
      <c r="C10" s="17" t="s">
        <v>235</v>
      </c>
      <c r="D10" s="25"/>
      <c r="E10" s="25"/>
    </row>
    <row r="11" spans="1:5" x14ac:dyDescent="0.3">
      <c r="A11" s="17" t="s">
        <v>88</v>
      </c>
      <c r="B11" s="22" t="s">
        <v>26</v>
      </c>
      <c r="C11" s="17" t="s">
        <v>102</v>
      </c>
      <c r="D11" s="22"/>
      <c r="E11" s="22"/>
    </row>
    <row r="12" spans="1:5" x14ac:dyDescent="0.3">
      <c r="A12" s="17" t="s">
        <v>7</v>
      </c>
      <c r="B12" s="22" t="s">
        <v>97</v>
      </c>
      <c r="C12" s="17" t="s">
        <v>236</v>
      </c>
      <c r="D12" s="22"/>
      <c r="E1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D204-8EEA-41CE-94A6-48833B4F60E9}">
  <dimension ref="A1:E20"/>
  <sheetViews>
    <sheetView workbookViewId="0">
      <selection activeCell="C10" sqref="C10"/>
    </sheetView>
  </sheetViews>
  <sheetFormatPr defaultRowHeight="13.8" x14ac:dyDescent="0.25"/>
  <cols>
    <col min="1" max="1" width="11.77734375" style="17" bestFit="1" customWidth="1"/>
    <col min="2" max="2" width="7" style="17" bestFit="1" customWidth="1"/>
    <col min="3" max="3" width="7.33203125" style="17" bestFit="1" customWidth="1"/>
    <col min="4" max="4" width="12.33203125" style="17" bestFit="1" customWidth="1"/>
    <col min="5" max="5" width="119.44140625" style="17" customWidth="1"/>
    <col min="6" max="16384" width="8.88671875" style="17"/>
  </cols>
  <sheetData>
    <row r="1" spans="1:5" x14ac:dyDescent="0.25">
      <c r="A1" s="17" t="s">
        <v>7</v>
      </c>
      <c r="B1" s="17" t="s">
        <v>87</v>
      </c>
      <c r="C1" s="17" t="s">
        <v>237</v>
      </c>
      <c r="D1" s="21" t="s">
        <v>147</v>
      </c>
      <c r="E1" s="21" t="s">
        <v>134</v>
      </c>
    </row>
    <row r="2" spans="1:5" x14ac:dyDescent="0.25">
      <c r="A2" s="17" t="s">
        <v>243</v>
      </c>
      <c r="B2" s="17">
        <v>768.2</v>
      </c>
      <c r="C2" s="17">
        <v>10</v>
      </c>
      <c r="D2" s="24" t="s">
        <v>7</v>
      </c>
      <c r="E2" s="24" t="s">
        <v>255</v>
      </c>
    </row>
    <row r="3" spans="1:5" x14ac:dyDescent="0.25">
      <c r="A3" s="17" t="s">
        <v>244</v>
      </c>
      <c r="B3" s="17">
        <v>895.7</v>
      </c>
      <c r="C3" s="17">
        <v>10</v>
      </c>
      <c r="D3" s="24" t="s">
        <v>87</v>
      </c>
      <c r="E3" s="24" t="s">
        <v>256</v>
      </c>
    </row>
    <row r="4" spans="1:5" x14ac:dyDescent="0.25">
      <c r="A4" s="17" t="s">
        <v>188</v>
      </c>
      <c r="B4" s="17">
        <v>1217.5</v>
      </c>
      <c r="C4" s="17">
        <v>10</v>
      </c>
      <c r="D4" s="18" t="s">
        <v>237</v>
      </c>
      <c r="E4" s="18" t="s">
        <v>257</v>
      </c>
    </row>
    <row r="5" spans="1:5" x14ac:dyDescent="0.25">
      <c r="A5" s="17" t="s">
        <v>245</v>
      </c>
      <c r="B5" s="17">
        <v>1042.8</v>
      </c>
      <c r="C5" s="17">
        <v>10</v>
      </c>
    </row>
    <row r="6" spans="1:5" x14ac:dyDescent="0.25">
      <c r="A6" s="17" t="s">
        <v>248</v>
      </c>
      <c r="B6" s="17">
        <v>1357.2</v>
      </c>
      <c r="C6" s="17">
        <v>5</v>
      </c>
    </row>
    <row r="7" spans="1:5" x14ac:dyDescent="0.25">
      <c r="A7" s="17" t="s">
        <v>249</v>
      </c>
      <c r="B7" s="17">
        <v>1373.3</v>
      </c>
      <c r="C7" s="17">
        <v>10</v>
      </c>
    </row>
    <row r="8" spans="1:5" x14ac:dyDescent="0.25">
      <c r="A8" s="17" t="s">
        <v>246</v>
      </c>
      <c r="B8" s="17">
        <v>1196.8</v>
      </c>
      <c r="C8" s="17">
        <v>10</v>
      </c>
    </row>
    <row r="9" spans="1:5" x14ac:dyDescent="0.25">
      <c r="A9" s="17" t="s">
        <v>241</v>
      </c>
      <c r="B9" s="17">
        <v>1522.3</v>
      </c>
      <c r="C9" s="17">
        <v>10</v>
      </c>
    </row>
    <row r="10" spans="1:5" x14ac:dyDescent="0.25">
      <c r="A10" s="17" t="s">
        <v>247</v>
      </c>
      <c r="B10" s="17">
        <v>1350.6</v>
      </c>
      <c r="C10" s="17">
        <v>5</v>
      </c>
    </row>
    <row r="11" spans="1:5" x14ac:dyDescent="0.25">
      <c r="A11" s="17" t="s">
        <v>250</v>
      </c>
      <c r="B11" s="17">
        <v>1665.6</v>
      </c>
      <c r="C11" s="17">
        <v>10</v>
      </c>
    </row>
    <row r="12" spans="1:5" x14ac:dyDescent="0.25">
      <c r="A12" s="17" t="s">
        <v>251</v>
      </c>
      <c r="B12" s="17">
        <v>1816.6</v>
      </c>
      <c r="C12" s="17">
        <v>10</v>
      </c>
    </row>
    <row r="13" spans="1:5" x14ac:dyDescent="0.25">
      <c r="A13" s="17" t="s">
        <v>242</v>
      </c>
      <c r="B13" s="17">
        <v>2000.3</v>
      </c>
      <c r="C13" s="17">
        <v>10</v>
      </c>
    </row>
    <row r="14" spans="1:5" x14ac:dyDescent="0.25">
      <c r="A14" s="17" t="s">
        <v>189</v>
      </c>
      <c r="B14" s="17">
        <v>1786.4</v>
      </c>
      <c r="C14" s="17">
        <v>10</v>
      </c>
    </row>
    <row r="15" spans="1:5" x14ac:dyDescent="0.25">
      <c r="A15" s="17" t="s">
        <v>252</v>
      </c>
      <c r="B15" s="17">
        <v>2243.6</v>
      </c>
      <c r="C15" s="17">
        <v>10</v>
      </c>
    </row>
    <row r="16" spans="1:5" x14ac:dyDescent="0.25">
      <c r="A16" s="17" t="s">
        <v>253</v>
      </c>
      <c r="B16" s="17">
        <v>2575.6</v>
      </c>
      <c r="C16" s="17">
        <v>10</v>
      </c>
    </row>
    <row r="17" spans="1:3" x14ac:dyDescent="0.25">
      <c r="A17" s="17" t="s">
        <v>254</v>
      </c>
      <c r="B17" s="17">
        <v>3034.2</v>
      </c>
      <c r="C17" s="17">
        <v>10</v>
      </c>
    </row>
    <row r="18" spans="1:3" x14ac:dyDescent="0.25">
      <c r="A18" s="17" t="s">
        <v>258</v>
      </c>
      <c r="B18" s="17">
        <v>40.1</v>
      </c>
      <c r="C18" s="17">
        <v>10</v>
      </c>
    </row>
    <row r="19" spans="1:3" x14ac:dyDescent="0.25">
      <c r="A19" s="17" t="s">
        <v>259</v>
      </c>
      <c r="B19" s="17">
        <v>89.9</v>
      </c>
      <c r="C19" s="17">
        <v>10</v>
      </c>
    </row>
    <row r="20" spans="1:3" x14ac:dyDescent="0.25">
      <c r="A20" s="17" t="s">
        <v>260</v>
      </c>
      <c r="B20" s="17">
        <v>139.6</v>
      </c>
      <c r="C20" s="17">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EAB1-8D74-44E1-B064-2F1BCE93660D}">
  <dimension ref="A1:H13"/>
  <sheetViews>
    <sheetView workbookViewId="0">
      <selection activeCell="H2" sqref="H2"/>
    </sheetView>
  </sheetViews>
  <sheetFormatPr defaultRowHeight="13.8" x14ac:dyDescent="0.25"/>
  <cols>
    <col min="1" max="1" width="9.88671875" style="17" bestFit="1" customWidth="1"/>
    <col min="2" max="2" width="8.88671875" style="17"/>
    <col min="3" max="3" width="25.5546875" style="17" bestFit="1" customWidth="1"/>
    <col min="4" max="4" width="23" style="17" bestFit="1" customWidth="1"/>
    <col min="5" max="5" width="12.21875" style="17" bestFit="1" customWidth="1"/>
    <col min="6" max="6" width="22.44140625" style="17" bestFit="1" customWidth="1"/>
    <col min="7" max="7" width="25.5546875" style="17" bestFit="1" customWidth="1"/>
    <col min="8" max="8" width="75.109375" style="17" bestFit="1" customWidth="1"/>
    <col min="9" max="16384" width="8.88671875" style="17"/>
  </cols>
  <sheetData>
    <row r="1" spans="1:8" x14ac:dyDescent="0.25">
      <c r="A1" s="17" t="s">
        <v>7</v>
      </c>
      <c r="B1" s="17" t="s">
        <v>11</v>
      </c>
      <c r="C1" s="17" t="s">
        <v>221</v>
      </c>
      <c r="D1" s="17" t="s">
        <v>216</v>
      </c>
      <c r="E1" s="17" t="s">
        <v>217</v>
      </c>
      <c r="F1" s="17" t="s">
        <v>218</v>
      </c>
      <c r="G1" s="19" t="s">
        <v>147</v>
      </c>
      <c r="H1" s="19" t="s">
        <v>134</v>
      </c>
    </row>
    <row r="2" spans="1:8" x14ac:dyDescent="0.25">
      <c r="A2" s="17" t="s">
        <v>46</v>
      </c>
      <c r="B2" s="17" t="s">
        <v>4</v>
      </c>
      <c r="C2" s="17">
        <v>31</v>
      </c>
      <c r="D2" s="17">
        <v>3</v>
      </c>
      <c r="E2" s="22">
        <v>-215.7</v>
      </c>
      <c r="F2" s="22">
        <v>4.0999999999999996</v>
      </c>
      <c r="G2" s="18" t="s">
        <v>7</v>
      </c>
      <c r="H2" s="18" t="s">
        <v>148</v>
      </c>
    </row>
    <row r="3" spans="1:8" x14ac:dyDescent="0.25">
      <c r="A3" s="17" t="s">
        <v>47</v>
      </c>
      <c r="B3" s="17" t="s">
        <v>4</v>
      </c>
      <c r="C3" s="17">
        <v>35</v>
      </c>
      <c r="D3" s="17">
        <v>3</v>
      </c>
      <c r="G3" s="18" t="s">
        <v>11</v>
      </c>
      <c r="H3" s="18" t="s">
        <v>149</v>
      </c>
    </row>
    <row r="4" spans="1:8" x14ac:dyDescent="0.25">
      <c r="A4" s="17" t="s">
        <v>13</v>
      </c>
      <c r="B4" s="17" t="s">
        <v>4</v>
      </c>
      <c r="C4" s="17">
        <v>39</v>
      </c>
      <c r="D4" s="17">
        <v>3</v>
      </c>
      <c r="G4" s="18" t="s">
        <v>221</v>
      </c>
      <c r="H4" s="18" t="s">
        <v>220</v>
      </c>
    </row>
    <row r="5" spans="1:8" x14ac:dyDescent="0.25">
      <c r="A5" s="17" t="s">
        <v>50</v>
      </c>
      <c r="B5" s="17" t="s">
        <v>4</v>
      </c>
      <c r="C5" s="17">
        <v>43</v>
      </c>
      <c r="D5" s="17">
        <v>3</v>
      </c>
      <c r="G5" s="18" t="s">
        <v>216</v>
      </c>
      <c r="H5" s="18" t="s">
        <v>219</v>
      </c>
    </row>
    <row r="6" spans="1:8" x14ac:dyDescent="0.25">
      <c r="A6" s="17" t="s">
        <v>121</v>
      </c>
      <c r="B6" s="17" t="s">
        <v>4</v>
      </c>
      <c r="C6" s="17">
        <v>41</v>
      </c>
      <c r="D6" s="17">
        <v>3</v>
      </c>
      <c r="G6" s="18" t="s">
        <v>217</v>
      </c>
      <c r="H6" s="18" t="s">
        <v>160</v>
      </c>
    </row>
    <row r="7" spans="1:8" x14ac:dyDescent="0.25">
      <c r="A7" s="17" t="s">
        <v>19</v>
      </c>
      <c r="B7" s="17" t="s">
        <v>4</v>
      </c>
      <c r="C7" s="17">
        <v>47</v>
      </c>
      <c r="D7" s="17">
        <v>3</v>
      </c>
      <c r="G7" s="18" t="s">
        <v>218</v>
      </c>
      <c r="H7" s="18" t="s">
        <v>161</v>
      </c>
    </row>
    <row r="8" spans="1:8" x14ac:dyDescent="0.25">
      <c r="A8" s="17" t="s">
        <v>20</v>
      </c>
      <c r="B8" s="17" t="s">
        <v>4</v>
      </c>
      <c r="C8" s="17">
        <v>51</v>
      </c>
      <c r="D8" s="17">
        <v>3</v>
      </c>
    </row>
    <row r="9" spans="1:8" x14ac:dyDescent="0.25">
      <c r="A9" s="17" t="s">
        <v>21</v>
      </c>
      <c r="B9" s="17" t="s">
        <v>4</v>
      </c>
      <c r="C9" s="17">
        <v>55</v>
      </c>
      <c r="D9" s="17">
        <v>3</v>
      </c>
    </row>
    <row r="10" spans="1:8" x14ac:dyDescent="0.25">
      <c r="A10" s="17" t="s">
        <v>5</v>
      </c>
      <c r="B10" s="17" t="s">
        <v>4</v>
      </c>
      <c r="C10" s="17">
        <v>59</v>
      </c>
      <c r="D10" s="17">
        <v>3</v>
      </c>
    </row>
    <row r="11" spans="1:8" x14ac:dyDescent="0.25">
      <c r="A11" s="17" t="s">
        <v>6</v>
      </c>
      <c r="B11" s="17" t="s">
        <v>4</v>
      </c>
      <c r="C11" s="17">
        <v>63</v>
      </c>
      <c r="D11" s="17">
        <v>3</v>
      </c>
    </row>
    <row r="12" spans="1:8" x14ac:dyDescent="0.25">
      <c r="A12" s="17" t="s">
        <v>119</v>
      </c>
      <c r="B12" s="17" t="s">
        <v>4</v>
      </c>
      <c r="C12" s="17">
        <v>67</v>
      </c>
      <c r="D12" s="17">
        <v>3</v>
      </c>
    </row>
    <row r="13" spans="1:8" x14ac:dyDescent="0.25">
      <c r="A13" s="17" t="s">
        <v>120</v>
      </c>
      <c r="B13" s="17" t="s">
        <v>4</v>
      </c>
      <c r="C13" s="17">
        <v>71</v>
      </c>
      <c r="D13" s="17">
        <v>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9863-0B75-4A54-BECC-533A542694F0}">
  <dimension ref="A1:E19"/>
  <sheetViews>
    <sheetView tabSelected="1" workbookViewId="0">
      <selection activeCell="B4" sqref="B4"/>
    </sheetView>
  </sheetViews>
  <sheetFormatPr defaultRowHeight="30" customHeight="1" x14ac:dyDescent="0.3"/>
  <cols>
    <col min="1" max="1" width="23.44140625" style="33" bestFit="1" customWidth="1"/>
    <col min="2" max="2" width="46" style="33" bestFit="1" customWidth="1"/>
    <col min="3" max="3" width="86.88671875" style="32" bestFit="1" customWidth="1"/>
    <col min="4" max="4" width="24.6640625" style="31" bestFit="1" customWidth="1"/>
    <col min="5" max="5" width="90.6640625" style="31" bestFit="1" customWidth="1"/>
    <col min="6" max="16384" width="8.88671875" style="31"/>
  </cols>
  <sheetData>
    <row r="1" spans="1:5" ht="30" customHeight="1" x14ac:dyDescent="0.3">
      <c r="A1" s="34" t="s">
        <v>103</v>
      </c>
      <c r="B1" s="34" t="s">
        <v>177</v>
      </c>
      <c r="C1" s="35" t="s">
        <v>77</v>
      </c>
      <c r="D1" s="36" t="s">
        <v>147</v>
      </c>
      <c r="E1" s="36" t="s">
        <v>134</v>
      </c>
    </row>
    <row r="2" spans="1:5" ht="30" customHeight="1" x14ac:dyDescent="0.3">
      <c r="A2" s="33" t="s">
        <v>261</v>
      </c>
      <c r="B2" s="33" t="s">
        <v>262</v>
      </c>
      <c r="C2" s="32" t="s">
        <v>263</v>
      </c>
      <c r="D2" s="24" t="s">
        <v>103</v>
      </c>
      <c r="E2" s="24" t="s">
        <v>206</v>
      </c>
    </row>
    <row r="3" spans="1:5" ht="30" customHeight="1" x14ac:dyDescent="0.3">
      <c r="A3" s="33" t="s">
        <v>110</v>
      </c>
      <c r="B3" s="33" t="s">
        <v>104</v>
      </c>
      <c r="C3" s="32" t="s">
        <v>190</v>
      </c>
      <c r="D3" s="24" t="s">
        <v>177</v>
      </c>
      <c r="E3" s="24" t="s">
        <v>207</v>
      </c>
    </row>
    <row r="4" spans="1:5" ht="30" customHeight="1" x14ac:dyDescent="0.3">
      <c r="A4" s="33" t="s">
        <v>111</v>
      </c>
      <c r="B4" s="33" t="s">
        <v>105</v>
      </c>
      <c r="C4" s="32" t="s">
        <v>191</v>
      </c>
      <c r="D4" s="24" t="s">
        <v>77</v>
      </c>
      <c r="E4" s="24" t="s">
        <v>208</v>
      </c>
    </row>
    <row r="5" spans="1:5" ht="30" customHeight="1" x14ac:dyDescent="0.3">
      <c r="A5" s="33" t="s">
        <v>112</v>
      </c>
      <c r="B5" s="33" t="s">
        <v>106</v>
      </c>
      <c r="C5" s="32" t="s">
        <v>192</v>
      </c>
    </row>
    <row r="6" spans="1:5" ht="30" customHeight="1" x14ac:dyDescent="0.3">
      <c r="A6" s="33" t="s">
        <v>213</v>
      </c>
      <c r="B6" s="33" t="s">
        <v>118</v>
      </c>
      <c r="C6" s="32" t="s">
        <v>193</v>
      </c>
    </row>
    <row r="7" spans="1:5" ht="30" customHeight="1" x14ac:dyDescent="0.3">
      <c r="A7" s="33" t="s">
        <v>113</v>
      </c>
      <c r="B7" s="33" t="s">
        <v>107</v>
      </c>
      <c r="C7" s="32" t="s">
        <v>194</v>
      </c>
    </row>
    <row r="8" spans="1:5" ht="30" customHeight="1" x14ac:dyDescent="0.3">
      <c r="A8" s="33" t="s">
        <v>114</v>
      </c>
      <c r="B8" s="33" t="s">
        <v>108</v>
      </c>
      <c r="C8" s="32" t="s">
        <v>195</v>
      </c>
    </row>
    <row r="9" spans="1:5" ht="30" customHeight="1" x14ac:dyDescent="0.3">
      <c r="A9" s="33" t="s">
        <v>115</v>
      </c>
      <c r="B9" s="33">
        <v>3000</v>
      </c>
      <c r="C9" s="32" t="s">
        <v>196</v>
      </c>
    </row>
    <row r="10" spans="1:5" ht="30" customHeight="1" x14ac:dyDescent="0.3">
      <c r="A10" s="33" t="s">
        <v>178</v>
      </c>
      <c r="B10" s="33" t="s">
        <v>185</v>
      </c>
      <c r="C10" s="32" t="s">
        <v>197</v>
      </c>
    </row>
    <row r="11" spans="1:5" ht="30" customHeight="1" x14ac:dyDescent="0.3">
      <c r="A11" s="33" t="s">
        <v>179</v>
      </c>
      <c r="B11" s="33" t="s">
        <v>186</v>
      </c>
      <c r="C11" s="32" t="s">
        <v>198</v>
      </c>
    </row>
    <row r="12" spans="1:5" ht="30" customHeight="1" x14ac:dyDescent="0.3">
      <c r="A12" s="33" t="s">
        <v>180</v>
      </c>
      <c r="B12" s="33" t="s">
        <v>186</v>
      </c>
      <c r="C12" s="32" t="s">
        <v>199</v>
      </c>
    </row>
    <row r="13" spans="1:5" ht="30" customHeight="1" x14ac:dyDescent="0.3">
      <c r="A13" s="33" t="s">
        <v>181</v>
      </c>
      <c r="B13" s="33" t="s">
        <v>187</v>
      </c>
      <c r="C13" s="32" t="s">
        <v>200</v>
      </c>
    </row>
    <row r="14" spans="1:5" ht="30" customHeight="1" x14ac:dyDescent="0.3">
      <c r="A14" s="33" t="s">
        <v>182</v>
      </c>
      <c r="B14" s="33" t="s">
        <v>108</v>
      </c>
      <c r="C14" s="32" t="s">
        <v>201</v>
      </c>
    </row>
    <row r="15" spans="1:5" ht="30" customHeight="1" x14ac:dyDescent="0.3">
      <c r="A15" s="33" t="s">
        <v>183</v>
      </c>
      <c r="C15" s="32" t="s">
        <v>202</v>
      </c>
    </row>
    <row r="16" spans="1:5" ht="30" customHeight="1" x14ac:dyDescent="0.3">
      <c r="A16" s="33" t="s">
        <v>184</v>
      </c>
      <c r="C16" s="32" t="s">
        <v>203</v>
      </c>
    </row>
    <row r="17" spans="1:3" ht="30" customHeight="1" x14ac:dyDescent="0.3">
      <c r="A17" s="33" t="s">
        <v>116</v>
      </c>
      <c r="B17" s="33" t="s">
        <v>109</v>
      </c>
      <c r="C17" s="32" t="s">
        <v>204</v>
      </c>
    </row>
    <row r="18" spans="1:3" ht="30" customHeight="1" x14ac:dyDescent="0.3">
      <c r="A18" s="33" t="s">
        <v>117</v>
      </c>
      <c r="B18" s="33" t="s">
        <v>188</v>
      </c>
      <c r="C18" s="32" t="s">
        <v>205</v>
      </c>
    </row>
    <row r="19" spans="1:3" ht="30" customHeight="1" x14ac:dyDescent="0.3">
      <c r="A19" s="33" t="s">
        <v>117</v>
      </c>
      <c r="B19" s="33" t="s">
        <v>189</v>
      </c>
      <c r="C19" s="32"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Sequence Table</vt:lpstr>
      <vt:lpstr>Samples</vt:lpstr>
      <vt:lpstr>Standards</vt:lpstr>
      <vt:lpstr>Headers</vt:lpstr>
      <vt:lpstr>Retention Times</vt:lpstr>
      <vt:lpstr>Derivatization</vt:lpstr>
      <vt:lpstr>Initials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2019-10-07T21:17:36Z</dcterms:modified>
</cp:coreProperties>
</file>