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82A429BC-44ED-48BF-9702-97D3B82C0F83}" xr6:coauthVersionLast="44" xr6:coauthVersionMax="44" xr10:uidLastSave="{00000000-0000-0000-0000-000000000000}"/>
  <bookViews>
    <workbookView xWindow="30612" yWindow="-108" windowWidth="30936" windowHeight="16896" activeTab="2" xr2:uid="{00000000-000D-0000-FFFF-FFFF00000000}"/>
  </bookViews>
  <sheets>
    <sheet name="readme" sheetId="5" r:id="rId1"/>
    <sheet name="Sequence Table" sheetId="3" r:id="rId2"/>
    <sheet name="Samples" sheetId="1" r:id="rId3"/>
    <sheet name="Standards" sheetId="2" r:id="rId4"/>
    <sheet name="Headers" sheetId="4" r:id="rId5"/>
    <sheet name="Derivatization" sheetId="8" r:id="rId6"/>
    <sheet name="Initials" sheetId="9" r:id="rId7"/>
  </sheets>
  <externalReferences>
    <externalReference r:id="rId8"/>
  </externalReferences>
  <definedNames>
    <definedName name="_xlnm._FilterDatabase" localSheetId="3" hidden="1">Standards!$A$1:$G$38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1" i="3" l="1"/>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O81" i="3"/>
  <c r="O80" i="3"/>
  <c r="O79" i="3"/>
  <c r="O78" i="3"/>
  <c r="O77" i="3"/>
  <c r="O76" i="3"/>
  <c r="O75" i="3"/>
  <c r="O74" i="3"/>
  <c r="O73" i="3"/>
  <c r="O72" i="3"/>
  <c r="O71" i="3"/>
  <c r="O70" i="3"/>
  <c r="U2"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V3"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2" i="3"/>
  <c r="Q3" i="3"/>
  <c r="Q4" i="3"/>
  <c r="Q5" i="3"/>
  <c r="Q6" i="3"/>
  <c r="Q7" i="3"/>
  <c r="Q8" i="3"/>
  <c r="Q9" i="3"/>
  <c r="Q10" i="3"/>
  <c r="S10" i="3"/>
</calcChain>
</file>

<file path=xl/sharedStrings.xml><?xml version="1.0" encoding="utf-8"?>
<sst xmlns="http://schemas.openxmlformats.org/spreadsheetml/2006/main" count="1114" uniqueCount="237">
  <si>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</si>
  <si>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</si>
  <si>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</si>
  <si>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</si>
  <si>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</si>
  <si>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</si>
  <si>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</si>
  <si>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</si>
  <si>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</si>
  <si>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</si>
  <si>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</si>
  <si>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</si>
  <si>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</si>
  <si>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</si>
  <si>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</si>
  <si>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</si>
  <si>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</si>
  <si>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</si>
  <si>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</si>
  <si>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</si>
  <si>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</si>
  <si>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</si>
  <si>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</si>
  <si>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</si>
  <si>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</si>
  <si>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</si>
  <si>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</si>
  <si>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</si>
  <si>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</si>
  <si>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</si>
  <si>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</si>
  <si>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</si>
  <si>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</si>
  <si>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</si>
  <si>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</si>
  <si>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</si>
  <si>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</si>
  <si>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</si>
  <si>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</si>
  <si>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</si>
  <si>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</si>
  <si>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</si>
  <si>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</si>
  <si>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</si>
  <si>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</si>
  <si>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</si>
  <si>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</si>
  <si>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</si>
  <si>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</si>
  <si>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</si>
  <si>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</si>
  <si>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</si>
  <si>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</si>
  <si>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</si>
  <si>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</si>
  <si>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</si>
  <si>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SibiN_01</t>
  </si>
  <si>
    <t>SibiN_02</t>
  </si>
  <si>
    <t>SibiN_03</t>
  </si>
  <si>
    <t>SibiN_04</t>
  </si>
  <si>
    <t>SibiN_05</t>
  </si>
  <si>
    <t>SibiN_06</t>
  </si>
  <si>
    <t>SibiN_07</t>
  </si>
  <si>
    <t>SibiN_08</t>
  </si>
  <si>
    <t>SibiN_09</t>
  </si>
  <si>
    <t>SibiN_10</t>
  </si>
  <si>
    <t>warm-up</t>
  </si>
  <si>
    <t>standard</t>
  </si>
  <si>
    <t>standard_control_drift</t>
  </si>
  <si>
    <t>sample</t>
  </si>
  <si>
    <t>H2 60m 6C_ramp FAME_Samples.met</t>
  </si>
  <si>
    <t>Method Type</t>
  </si>
  <si>
    <t>H2 60m 6C_ramp Standards.met</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</si>
  <si>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</si>
  <si>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</si>
  <si>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</si>
  <si>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</si>
  <si>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</si>
  <si>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</si>
  <si>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</si>
  <si>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</si>
  <si>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</si>
  <si>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</si>
  <si>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</si>
  <si>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</si>
  <si>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</si>
  <si>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</si>
  <si>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</si>
  <si>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</si>
  <si>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</si>
  <si>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</si>
  <si>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</si>
  <si>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</si>
  <si>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</si>
  <si>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</si>
  <si>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</si>
  <si>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</si>
  <si>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</si>
  <si>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</si>
  <si>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</si>
  <si>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</si>
  <si>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number in sample (unclear on functionality for non-Isodat users)</t>
  </si>
  <si>
    <t>Peak area in Volt-seconds (Vs)</t>
  </si>
  <si>
    <t>Raw isotope ratio</t>
  </si>
  <si>
    <t>Injection row number</t>
  </si>
  <si>
    <t>Peak retention time</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</si>
  <si>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</si>
  <si>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</si>
  <si>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</si>
  <si>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</si>
  <si>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</si>
  <si>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</si>
  <si>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</si>
  <si>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</si>
  <si>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</si>
  <si>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</si>
  <si>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</si>
  <si>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</si>
  <si>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</si>
  <si>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</si>
  <si>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</si>
  <si>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</si>
  <si>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</si>
  <si>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</si>
  <si>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</si>
  <si>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</si>
  <si>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</si>
  <si>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Samples 60m 1.0ml_flow PTV 6C_ramp.tr2.meth</t>
  </si>
  <si>
    <t>Standards 60m 1.0ml_flow PTV 6C_ramp.tr2.meth</t>
  </si>
  <si>
    <t>Sample Type</t>
  </si>
  <si>
    <t>H2 60m 6C_ramp Alkane_Samples.met</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</si>
  <si>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</si>
  <si>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</si>
  <si>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</si>
  <si>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</si>
  <si>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</si>
  <si>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</si>
  <si>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</si>
  <si>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</si>
  <si>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</si>
  <si>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</si>
  <si>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</si>
  <si>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</si>
  <si>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</si>
  <si>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</si>
  <si>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</si>
  <si>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</si>
  <si>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Sample Type Isodat Method</t>
  </si>
  <si>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</si>
  <si>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</si>
  <si>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</si>
  <si>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</si>
  <si>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</si>
  <si>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</si>
  <si>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</si>
  <si>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</si>
  <si>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</si>
  <si>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</si>
  <si>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</si>
  <si>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</si>
  <si>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</si>
  <si>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</si>
  <si>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Compound name and class (separated by a space)</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</si>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</sst>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indexed="64"/>
      </top>
      <bottom/>
      <diagonal/>
    </border>
    <border>
      <left/>
      <right/>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8" xfId="0" applyFont="1" applyBorder="1" applyAlignment="1">
      <alignment vertical="center"/>
    </xf>
    <xf numFmtId="0" fontId="3" fillId="0" borderId="5" xfId="0" applyFont="1" applyBorder="1" applyAlignment="1">
      <alignment vertical="center"/>
    </xf>
    <xf numFmtId="0" fontId="3" fillId="0" borderId="1"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x%20Sync/Konecky%20Lab/Data/Thermo%20GC-IRMS/Results/2019/09_20%20SibiN17%20Alkanes%20Sequence%201-10cm/190922%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s"/>
      <sheetName val="Standards"/>
      <sheetName val="Sequence Table"/>
    </sheetNames>
    <sheetDataSet>
      <sheetData sheetId="0">
        <row r="2">
          <cell r="E2" t="str">
            <v>Alkane</v>
          </cell>
        </row>
      </sheetData>
      <sheetData sheetId="1"/>
      <sheetData sheetId="2">
        <row r="6">
          <cell r="S6" t="str">
            <v>FAME</v>
          </cell>
        </row>
        <row r="7">
          <cell r="S7" t="str">
            <v>Alkane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D4A5-5C4B-4F65-B4E7-6F2D013F4981}">
  <dimension ref="A1:C7"/>
  <sheetViews>
    <sheetView workbookViewId="0">
      <selection activeCell="B29" sqref="B29"/>
    </sheetView>
  </sheetViews>
  <sheetFormatPr defaultRowHeight="13.8" x14ac:dyDescent="0.25"/>
  <cols>
    <col min="1" max="1" width="17.5546875" style="17" bestFit="1" customWidth="1"/>
    <col min="2" max="2" width="50.77734375" style="17" customWidth="1"/>
    <col min="3" max="3" width="105.109375" style="17" customWidth="1"/>
    <col min="4" max="16384" width="8.88671875" style="17"/>
  </cols>
  <sheetData>
    <row r="1" spans="1:3" x14ac:dyDescent="0.25">
      <c r="A1" s="19" t="s">
        <v>166</v>
      </c>
      <c r="B1" s="19" t="s">
        <v>167</v>
      </c>
      <c r="C1" s="19" t="s">
        <v>168</v>
      </c>
    </row>
    <row r="2" spans="1:3" ht="49.95" customHeight="1" x14ac:dyDescent="0.25">
      <c r="A2" s="30" t="s">
        <v>169</v>
      </c>
      <c r="B2" s="14" t="s">
        <v>173</v>
      </c>
      <c r="C2" s="14" t="s">
        <v>216</v>
      </c>
    </row>
    <row r="3" spans="1:3" ht="49.95" customHeight="1" x14ac:dyDescent="0.25">
      <c r="A3" s="30" t="s">
        <v>170</v>
      </c>
      <c r="B3" s="30" t="s">
        <v>174</v>
      </c>
      <c r="C3" s="30" t="s">
        <v>175</v>
      </c>
    </row>
    <row r="4" spans="1:3" ht="49.95" customHeight="1" x14ac:dyDescent="0.25">
      <c r="A4" s="30" t="s">
        <v>171</v>
      </c>
      <c r="B4" s="30" t="s">
        <v>176</v>
      </c>
      <c r="C4" s="30" t="s">
        <v>177</v>
      </c>
    </row>
    <row r="5" spans="1:3" ht="49.95" customHeight="1" x14ac:dyDescent="0.25">
      <c r="A5" s="30" t="s">
        <v>172</v>
      </c>
      <c r="B5" s="14" t="s">
        <v>178</v>
      </c>
      <c r="C5" s="14" t="s">
        <v>179</v>
      </c>
    </row>
    <row r="6" spans="1:3" ht="49.95" customHeight="1" x14ac:dyDescent="0.25">
      <c r="A6" s="30" t="s">
        <v>218</v>
      </c>
      <c r="B6" s="14" t="s">
        <v>180</v>
      </c>
      <c r="C6" s="14" t="s">
        <v>219</v>
      </c>
    </row>
    <row r="7" spans="1:3" ht="49.95" customHeight="1" x14ac:dyDescent="0.25">
      <c r="A7" s="30" t="s">
        <v>213</v>
      </c>
      <c r="B7" s="14" t="s">
        <v>214</v>
      </c>
      <c r="C7" s="14" t="s">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
  <sheetViews>
    <sheetView topLeftCell="I1" zoomScale="70" zoomScaleNormal="70" workbookViewId="0">
      <selection activeCell="V31" sqref="V31:W33"/>
    </sheetView>
  </sheetViews>
  <sheetFormatPr defaultColWidth="9" defaultRowHeight="13.8" x14ac:dyDescent="0.3"/>
  <cols>
    <col min="1" max="1" width="4" style="5" bestFit="1" customWidth="1"/>
    <col min="2" max="2" width="7.5546875" style="8" bestFit="1" customWidth="1"/>
    <col min="3" max="3" width="11.6640625" style="8" bestFit="1" customWidth="1"/>
    <col min="4" max="4" width="8.5546875" style="8" bestFit="1" customWidth="1"/>
    <col min="5" max="5" width="7.33203125" style="8" bestFit="1" customWidth="1"/>
    <col min="6" max="6" width="11.77734375" style="8" bestFit="1" customWidth="1"/>
    <col min="7" max="7" width="13.21875" style="8" bestFit="1" customWidth="1"/>
    <col min="8" max="8" width="48.44140625" style="8" bestFit="1" customWidth="1"/>
    <col min="9" max="9" width="8.44140625" style="8" bestFit="1" customWidth="1"/>
    <col min="10" max="10" width="36.21875" style="8" bestFit="1" customWidth="1"/>
    <col min="11" max="11" width="9.77734375" style="8" bestFit="1" customWidth="1"/>
    <col min="12" max="12" width="22.33203125" style="8" bestFit="1" customWidth="1"/>
    <col min="13" max="13" width="8.88671875" style="8" bestFit="1" customWidth="1"/>
    <col min="14" max="14" width="10.77734375" style="8" bestFit="1" customWidth="1"/>
    <col min="15" max="15" width="38.44140625" style="8" bestFit="1" customWidth="1"/>
    <col min="16" max="16" width="9" style="7"/>
    <col min="17" max="17" width="8.5546875" style="7" bestFit="1" customWidth="1"/>
    <col min="18" max="18" width="9" style="7"/>
    <col min="19" max="19" width="16.44140625" style="7" bestFit="1" customWidth="1"/>
    <col min="20" max="20" width="44" style="7" customWidth="1"/>
    <col min="21" max="21" width="34.44140625" style="7" customWidth="1"/>
    <col min="22" max="22" width="8.5546875" style="7" bestFit="1" customWidth="1"/>
    <col min="23" max="23" width="9" style="7"/>
    <col min="24" max="25" width="38.21875" style="7" customWidth="1"/>
    <col min="26" max="16384" width="9" style="7"/>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4" t="s">
        <v>125</v>
      </c>
      <c r="R1" s="4"/>
      <c r="S1" s="4" t="s">
        <v>71</v>
      </c>
      <c r="T1" s="4" t="s">
        <v>33</v>
      </c>
      <c r="U1" s="4" t="s">
        <v>126</v>
      </c>
      <c r="V1" s="4" t="s">
        <v>125</v>
      </c>
    </row>
    <row r="2" spans="1:26" x14ac:dyDescent="0.3">
      <c r="A2" s="5">
        <v>1</v>
      </c>
      <c r="B2" s="6" t="s">
        <v>23</v>
      </c>
      <c r="C2" s="6" t="s">
        <v>24</v>
      </c>
      <c r="D2" s="6" t="s">
        <v>24</v>
      </c>
      <c r="E2" s="6" t="s">
        <v>24</v>
      </c>
      <c r="F2" s="6" t="s">
        <v>24</v>
      </c>
      <c r="G2" s="6" t="s">
        <v>24</v>
      </c>
      <c r="H2" s="6" t="str">
        <f t="shared" ref="H2:H65" si="0">IF(L2="sample",T$2,T$3)</f>
        <v>Standards 60m 1.0ml_flow PTV 6C_ramp.tr2.meth</v>
      </c>
      <c r="I2" s="6">
        <v>5</v>
      </c>
      <c r="J2" s="6" t="s">
        <v>25</v>
      </c>
      <c r="K2" s="6" t="s">
        <v>10</v>
      </c>
      <c r="L2" s="6" t="s">
        <v>66</v>
      </c>
      <c r="M2" s="6"/>
      <c r="N2" s="6">
        <v>150</v>
      </c>
      <c r="O2" s="6" t="str">
        <f t="shared" ref="O2:O65" si="1">IF(L2=S$2,U$2,U$3)</f>
        <v>H2 60m 6C_ramp Standards.met</v>
      </c>
      <c r="Q2" s="7">
        <f>IF(L2="sample",V$2,V$3)</f>
        <v>40.35</v>
      </c>
      <c r="S2" s="8" t="s">
        <v>69</v>
      </c>
      <c r="T2" s="7" t="s">
        <v>127</v>
      </c>
      <c r="U2" s="7" t="str">
        <f>INDEX(T6:T7,MATCH([1]Samples!E2,'[1]Sequence Table'!S6:S7,0))</f>
        <v>H2 60m 6C_ramp Alkane_Samples.met</v>
      </c>
      <c r="V2" s="7">
        <v>58.75</v>
      </c>
    </row>
    <row r="3" spans="1:26" x14ac:dyDescent="0.3">
      <c r="A3" s="5">
        <v>2</v>
      </c>
      <c r="B3" s="6" t="s">
        <v>23</v>
      </c>
      <c r="C3" s="6" t="s">
        <v>24</v>
      </c>
      <c r="D3" s="6" t="s">
        <v>24</v>
      </c>
      <c r="E3" s="6" t="s">
        <v>24</v>
      </c>
      <c r="F3" s="6" t="s">
        <v>24</v>
      </c>
      <c r="G3" s="6" t="s">
        <v>24</v>
      </c>
      <c r="H3" s="6" t="str">
        <f t="shared" si="0"/>
        <v>Standards 60m 1.0ml_flow PTV 6C_ramp.tr2.meth</v>
      </c>
      <c r="I3" s="6">
        <v>5</v>
      </c>
      <c r="J3" s="6" t="s">
        <v>25</v>
      </c>
      <c r="K3" s="6" t="s">
        <v>10</v>
      </c>
      <c r="L3" s="6" t="s">
        <v>66</v>
      </c>
      <c r="M3" s="6"/>
      <c r="N3" s="6">
        <v>150</v>
      </c>
      <c r="O3" s="6" t="str">
        <f t="shared" si="1"/>
        <v>H2 60m 6C_ramp Standards.met</v>
      </c>
      <c r="Q3" s="7">
        <f t="shared" ref="Q3:Q66" si="2">IF(L3="sample",V$2,V$3)</f>
        <v>40.35</v>
      </c>
      <c r="S3" s="8" t="s">
        <v>67</v>
      </c>
      <c r="T3" s="7" t="s">
        <v>128</v>
      </c>
      <c r="U3" s="7" t="s">
        <v>72</v>
      </c>
      <c r="V3" s="7">
        <f>V2-18.4</f>
        <v>40.35</v>
      </c>
    </row>
    <row r="4" spans="1:26" x14ac:dyDescent="0.3">
      <c r="A4" s="5">
        <v>3</v>
      </c>
      <c r="B4" s="6" t="s">
        <v>23</v>
      </c>
      <c r="C4" s="6" t="s">
        <v>24</v>
      </c>
      <c r="D4" s="6" t="s">
        <v>24</v>
      </c>
      <c r="E4" s="6" t="s">
        <v>24</v>
      </c>
      <c r="F4" s="6" t="s">
        <v>24</v>
      </c>
      <c r="G4" s="6" t="s">
        <v>24</v>
      </c>
      <c r="H4" s="6" t="str">
        <f t="shared" si="0"/>
        <v>Standards 60m 1.0ml_flow PTV 6C_ramp.tr2.meth</v>
      </c>
      <c r="I4" s="6">
        <v>5</v>
      </c>
      <c r="J4" s="6" t="s">
        <v>25</v>
      </c>
      <c r="K4" s="6" t="s">
        <v>10</v>
      </c>
      <c r="L4" s="6" t="s">
        <v>66</v>
      </c>
      <c r="M4" s="6"/>
      <c r="N4" s="6">
        <v>150</v>
      </c>
      <c r="O4" s="6" t="str">
        <f t="shared" si="1"/>
        <v>H2 60m 6C_ramp Standards.met</v>
      </c>
      <c r="Q4" s="7">
        <f t="shared" si="2"/>
        <v>40.35</v>
      </c>
    </row>
    <row r="5" spans="1:26" x14ac:dyDescent="0.3">
      <c r="A5" s="5">
        <v>4</v>
      </c>
      <c r="B5" s="6" t="s">
        <v>23</v>
      </c>
      <c r="C5" s="6" t="s">
        <v>24</v>
      </c>
      <c r="D5" s="6" t="s">
        <v>24</v>
      </c>
      <c r="E5" s="6" t="s">
        <v>24</v>
      </c>
      <c r="F5" s="6" t="s">
        <v>24</v>
      </c>
      <c r="G5" s="6" t="s">
        <v>24</v>
      </c>
      <c r="H5" s="6" t="str">
        <f t="shared" si="0"/>
        <v>Standards 60m 1.0ml_flow PTV 6C_ramp.tr2.meth</v>
      </c>
      <c r="I5" s="6">
        <v>5</v>
      </c>
      <c r="J5" s="6" t="s">
        <v>25</v>
      </c>
      <c r="K5" s="6" t="s">
        <v>10</v>
      </c>
      <c r="L5" s="6" t="s">
        <v>66</v>
      </c>
      <c r="M5" s="6"/>
      <c r="N5" s="6">
        <v>150</v>
      </c>
      <c r="O5" s="6" t="str">
        <f t="shared" si="1"/>
        <v>H2 60m 6C_ramp Standards.met</v>
      </c>
      <c r="Q5" s="7">
        <f t="shared" si="2"/>
        <v>40.35</v>
      </c>
      <c r="S5" s="7" t="s">
        <v>129</v>
      </c>
      <c r="T5" s="7" t="s">
        <v>147</v>
      </c>
    </row>
    <row r="6" spans="1:26" x14ac:dyDescent="0.3">
      <c r="A6" s="5">
        <v>5</v>
      </c>
      <c r="B6" s="6" t="s">
        <v>23</v>
      </c>
      <c r="C6" s="6" t="s">
        <v>24</v>
      </c>
      <c r="D6" s="6" t="s">
        <v>24</v>
      </c>
      <c r="E6" s="6" t="s">
        <v>24</v>
      </c>
      <c r="F6" s="6" t="s">
        <v>24</v>
      </c>
      <c r="G6" s="6" t="s">
        <v>24</v>
      </c>
      <c r="H6" s="6" t="str">
        <f t="shared" si="0"/>
        <v>Standards 60m 1.0ml_flow PTV 6C_ramp.tr2.meth</v>
      </c>
      <c r="I6" s="6">
        <v>1</v>
      </c>
      <c r="J6" s="6" t="s">
        <v>25</v>
      </c>
      <c r="K6" s="6" t="s">
        <v>54</v>
      </c>
      <c r="L6" s="6" t="s">
        <v>68</v>
      </c>
      <c r="M6" s="6"/>
      <c r="N6" s="6">
        <v>150</v>
      </c>
      <c r="O6" s="6" t="str">
        <f t="shared" si="1"/>
        <v>H2 60m 6C_ramp Standards.met</v>
      </c>
      <c r="Q6" s="7">
        <f t="shared" si="2"/>
        <v>40.35</v>
      </c>
      <c r="S6" s="8" t="s">
        <v>4</v>
      </c>
      <c r="T6" s="7" t="s">
        <v>70</v>
      </c>
    </row>
    <row r="7" spans="1:26" x14ac:dyDescent="0.3">
      <c r="A7" s="5">
        <v>6</v>
      </c>
      <c r="B7" s="6" t="s">
        <v>23</v>
      </c>
      <c r="C7" s="6" t="s">
        <v>24</v>
      </c>
      <c r="D7" s="6" t="s">
        <v>24</v>
      </c>
      <c r="E7" s="6" t="s">
        <v>24</v>
      </c>
      <c r="F7" s="6" t="s">
        <v>24</v>
      </c>
      <c r="G7" s="6" t="s">
        <v>24</v>
      </c>
      <c r="H7" s="6" t="str">
        <f t="shared" si="0"/>
        <v>Standards 60m 1.0ml_flow PTV 6C_ramp.tr2.meth</v>
      </c>
      <c r="I7" s="6">
        <v>1</v>
      </c>
      <c r="J7" s="6" t="s">
        <v>25</v>
      </c>
      <c r="K7" s="6" t="s">
        <v>54</v>
      </c>
      <c r="L7" s="6" t="s">
        <v>68</v>
      </c>
      <c r="M7" s="6"/>
      <c r="N7" s="6">
        <v>150</v>
      </c>
      <c r="O7" s="6" t="str">
        <f t="shared" si="1"/>
        <v>H2 60m 6C_ramp Standards.met</v>
      </c>
      <c r="Q7" s="7">
        <f t="shared" si="2"/>
        <v>40.35</v>
      </c>
      <c r="S7" s="8" t="s">
        <v>12</v>
      </c>
      <c r="T7" s="7" t="s">
        <v>130</v>
      </c>
    </row>
    <row r="8" spans="1:26" x14ac:dyDescent="0.3">
      <c r="A8" s="5">
        <v>7</v>
      </c>
      <c r="B8" s="6" t="s">
        <v>23</v>
      </c>
      <c r="C8" s="6" t="s">
        <v>24</v>
      </c>
      <c r="D8" s="6" t="s">
        <v>24</v>
      </c>
      <c r="E8" s="6" t="s">
        <v>24</v>
      </c>
      <c r="F8" s="6" t="s">
        <v>24</v>
      </c>
      <c r="G8" s="6" t="s">
        <v>24</v>
      </c>
      <c r="H8" s="6" t="str">
        <f t="shared" si="0"/>
        <v>Samples 60m 1.0ml_flow PTV 6C_ramp.tr2.meth</v>
      </c>
      <c r="I8" s="6">
        <v>10</v>
      </c>
      <c r="J8" s="6" t="s">
        <v>25</v>
      </c>
      <c r="K8" s="6" t="s">
        <v>56</v>
      </c>
      <c r="L8" s="6" t="s">
        <v>69</v>
      </c>
      <c r="M8" s="6"/>
      <c r="N8" s="6"/>
      <c r="O8" s="6" t="str">
        <f t="shared" si="1"/>
        <v>H2 60m 6C_ramp Alkane_Samples.met</v>
      </c>
      <c r="Q8" s="7">
        <f t="shared" si="2"/>
        <v>58.75</v>
      </c>
    </row>
    <row r="9" spans="1:26" x14ac:dyDescent="0.3">
      <c r="A9" s="5">
        <v>8</v>
      </c>
      <c r="B9" s="6" t="s">
        <v>23</v>
      </c>
      <c r="C9" s="6" t="s">
        <v>24</v>
      </c>
      <c r="D9" s="6" t="s">
        <v>24</v>
      </c>
      <c r="E9" s="6" t="s">
        <v>24</v>
      </c>
      <c r="F9" s="6" t="s">
        <v>24</v>
      </c>
      <c r="G9" s="6" t="s">
        <v>24</v>
      </c>
      <c r="H9" s="6" t="str">
        <f t="shared" si="0"/>
        <v>Samples 60m 1.0ml_flow PTV 6C_ramp.tr2.meth</v>
      </c>
      <c r="I9" s="6">
        <v>10</v>
      </c>
      <c r="J9" s="6" t="s">
        <v>25</v>
      </c>
      <c r="K9" s="6" t="s">
        <v>56</v>
      </c>
      <c r="L9" s="6" t="s">
        <v>69</v>
      </c>
      <c r="M9" s="6"/>
      <c r="N9" s="6"/>
      <c r="O9" s="6" t="str">
        <f t="shared" si="1"/>
        <v>H2 60m 6C_ramp Alkane_Samples.met</v>
      </c>
      <c r="Q9" s="7">
        <f t="shared" si="2"/>
        <v>58.75</v>
      </c>
      <c r="S9" s="7" t="s">
        <v>131</v>
      </c>
    </row>
    <row r="10" spans="1:26" x14ac:dyDescent="0.3">
      <c r="A10" s="5">
        <v>9</v>
      </c>
      <c r="B10" s="6" t="s">
        <v>23</v>
      </c>
      <c r="C10" s="6" t="s">
        <v>24</v>
      </c>
      <c r="D10" s="6" t="s">
        <v>24</v>
      </c>
      <c r="E10" s="6" t="s">
        <v>24</v>
      </c>
      <c r="F10" s="6" t="s">
        <v>24</v>
      </c>
      <c r="G10" s="6" t="s">
        <v>24</v>
      </c>
      <c r="H10" s="6" t="str">
        <f t="shared" si="0"/>
        <v>Samples 60m 1.0ml_flow PTV 6C_ramp.tr2.meth</v>
      </c>
      <c r="I10" s="6">
        <v>10</v>
      </c>
      <c r="J10" s="6" t="s">
        <v>25</v>
      </c>
      <c r="K10" s="6" t="s">
        <v>56</v>
      </c>
      <c r="L10" s="6" t="s">
        <v>69</v>
      </c>
      <c r="M10" s="6"/>
      <c r="N10" s="6"/>
      <c r="O10" s="6" t="str">
        <f t="shared" si="1"/>
        <v>H2 60m 6C_ramp Alkane_Samples.met</v>
      </c>
      <c r="Q10" s="7">
        <f t="shared" si="2"/>
        <v>58.75</v>
      </c>
      <c r="S10" s="8">
        <f>SUM(Q2:Q71)/60</f>
        <v>56.27499999999997</v>
      </c>
    </row>
    <row r="11" spans="1:26" x14ac:dyDescent="0.3">
      <c r="A11" s="5">
        <v>10</v>
      </c>
      <c r="B11" s="6" t="s">
        <v>23</v>
      </c>
      <c r="C11" s="6" t="s">
        <v>24</v>
      </c>
      <c r="D11" s="6" t="s">
        <v>24</v>
      </c>
      <c r="E11" s="6" t="s">
        <v>24</v>
      </c>
      <c r="F11" s="6" t="s">
        <v>24</v>
      </c>
      <c r="G11" s="6" t="s">
        <v>24</v>
      </c>
      <c r="H11" s="6" t="str">
        <f t="shared" si="0"/>
        <v>Samples 60m 1.0ml_flow PTV 6C_ramp.tr2.meth</v>
      </c>
      <c r="I11" s="6">
        <v>11</v>
      </c>
      <c r="J11" s="6" t="s">
        <v>25</v>
      </c>
      <c r="K11" s="6" t="s">
        <v>57</v>
      </c>
      <c r="L11" s="6" t="s">
        <v>69</v>
      </c>
      <c r="M11" s="6"/>
      <c r="N11" s="6"/>
      <c r="O11" s="6" t="str">
        <f t="shared" si="1"/>
        <v>H2 60m 6C_ramp Alkane_Samples.met</v>
      </c>
      <c r="Q11" s="7">
        <f t="shared" si="2"/>
        <v>58.75</v>
      </c>
    </row>
    <row r="12" spans="1:26" x14ac:dyDescent="0.3">
      <c r="A12" s="5">
        <v>11</v>
      </c>
      <c r="B12" s="6" t="s">
        <v>23</v>
      </c>
      <c r="C12" s="6" t="s">
        <v>24</v>
      </c>
      <c r="D12" s="6" t="s">
        <v>24</v>
      </c>
      <c r="E12" s="6" t="s">
        <v>24</v>
      </c>
      <c r="F12" s="6" t="s">
        <v>24</v>
      </c>
      <c r="G12" s="6" t="s">
        <v>24</v>
      </c>
      <c r="H12" s="6" t="str">
        <f t="shared" si="0"/>
        <v>Samples 60m 1.0ml_flow PTV 6C_ramp.tr2.meth</v>
      </c>
      <c r="I12" s="6">
        <v>11</v>
      </c>
      <c r="J12" s="6" t="s">
        <v>25</v>
      </c>
      <c r="K12" s="6" t="s">
        <v>57</v>
      </c>
      <c r="L12" s="6" t="s">
        <v>69</v>
      </c>
      <c r="M12" s="6"/>
      <c r="N12" s="6"/>
      <c r="O12" s="6" t="str">
        <f t="shared" si="1"/>
        <v>H2 60m 6C_ramp Alkane_Samples.met</v>
      </c>
      <c r="Q12" s="7">
        <f t="shared" si="2"/>
        <v>58.75</v>
      </c>
      <c r="T12" s="9"/>
      <c r="V12" s="9"/>
      <c r="W12" s="9"/>
      <c r="X12" s="9"/>
      <c r="Y12" s="9"/>
    </row>
    <row r="13" spans="1:26" x14ac:dyDescent="0.3">
      <c r="A13" s="5">
        <v>12</v>
      </c>
      <c r="B13" s="6" t="s">
        <v>23</v>
      </c>
      <c r="C13" s="6" t="s">
        <v>24</v>
      </c>
      <c r="D13" s="6" t="s">
        <v>24</v>
      </c>
      <c r="E13" s="6" t="s">
        <v>24</v>
      </c>
      <c r="F13" s="6" t="s">
        <v>24</v>
      </c>
      <c r="G13" s="6" t="s">
        <v>24</v>
      </c>
      <c r="H13" s="6" t="str">
        <f t="shared" si="0"/>
        <v>Samples 60m 1.0ml_flow PTV 6C_ramp.tr2.meth</v>
      </c>
      <c r="I13" s="6">
        <v>11</v>
      </c>
      <c r="J13" s="6" t="s">
        <v>25</v>
      </c>
      <c r="K13" s="6" t="s">
        <v>57</v>
      </c>
      <c r="L13" s="6" t="s">
        <v>69</v>
      </c>
      <c r="M13" s="6"/>
      <c r="N13" s="6"/>
      <c r="O13" s="6" t="str">
        <f t="shared" si="1"/>
        <v>H2 60m 6C_ramp Alkane_Samples.met</v>
      </c>
      <c r="Q13" s="7">
        <f t="shared" si="2"/>
        <v>58.75</v>
      </c>
      <c r="S13" s="10"/>
      <c r="T13" s="38" t="s">
        <v>138</v>
      </c>
      <c r="U13" s="11"/>
      <c r="V13" s="39" t="s">
        <v>136</v>
      </c>
      <c r="W13" s="39"/>
      <c r="X13" s="40" t="s">
        <v>137</v>
      </c>
      <c r="Y13" s="40"/>
      <c r="Z13" s="12"/>
    </row>
    <row r="14" spans="1:26" x14ac:dyDescent="0.3">
      <c r="A14" s="5">
        <v>13</v>
      </c>
      <c r="B14" s="6" t="s">
        <v>23</v>
      </c>
      <c r="C14" s="6" t="s">
        <v>24</v>
      </c>
      <c r="D14" s="6" t="s">
        <v>24</v>
      </c>
      <c r="E14" s="6" t="s">
        <v>24</v>
      </c>
      <c r="F14" s="6" t="s">
        <v>24</v>
      </c>
      <c r="G14" s="6" t="s">
        <v>24</v>
      </c>
      <c r="H14" s="6" t="str">
        <f t="shared" si="0"/>
        <v>Standards 60m 1.0ml_flow PTV 6C_ramp.tr2.meth</v>
      </c>
      <c r="I14" s="6">
        <v>1</v>
      </c>
      <c r="J14" s="6" t="s">
        <v>25</v>
      </c>
      <c r="K14" s="6" t="s">
        <v>54</v>
      </c>
      <c r="L14" s="6" t="s">
        <v>68</v>
      </c>
      <c r="M14" s="6"/>
      <c r="N14" s="6">
        <v>150</v>
      </c>
      <c r="O14" s="6" t="str">
        <f t="shared" si="1"/>
        <v>H2 60m 6C_ramp Standards.met</v>
      </c>
      <c r="Q14" s="7">
        <f t="shared" si="2"/>
        <v>40.35</v>
      </c>
      <c r="S14" s="10"/>
      <c r="T14" s="38"/>
      <c r="U14" s="11"/>
      <c r="V14" s="39"/>
      <c r="W14" s="39"/>
      <c r="X14" s="40"/>
      <c r="Y14" s="40"/>
      <c r="Z14" s="12"/>
    </row>
    <row r="15" spans="1:26" x14ac:dyDescent="0.3">
      <c r="A15" s="5">
        <v>14</v>
      </c>
      <c r="B15" s="6" t="s">
        <v>23</v>
      </c>
      <c r="C15" s="6" t="s">
        <v>24</v>
      </c>
      <c r="D15" s="6" t="s">
        <v>24</v>
      </c>
      <c r="E15" s="6" t="s">
        <v>24</v>
      </c>
      <c r="F15" s="6" t="s">
        <v>24</v>
      </c>
      <c r="G15" s="6" t="s">
        <v>24</v>
      </c>
      <c r="H15" s="6" t="str">
        <f t="shared" si="0"/>
        <v>Standards 60m 1.0ml_flow PTV 6C_ramp.tr2.meth</v>
      </c>
      <c r="I15" s="6">
        <v>1</v>
      </c>
      <c r="J15" s="6" t="s">
        <v>25</v>
      </c>
      <c r="K15" s="6" t="s">
        <v>54</v>
      </c>
      <c r="L15" s="6" t="s">
        <v>68</v>
      </c>
      <c r="M15" s="6"/>
      <c r="N15" s="6">
        <v>150</v>
      </c>
      <c r="O15" s="6" t="str">
        <f t="shared" si="1"/>
        <v>H2 60m 6C_ramp Standards.met</v>
      </c>
      <c r="Q15" s="7">
        <f t="shared" si="2"/>
        <v>40.35</v>
      </c>
      <c r="S15" s="10"/>
      <c r="T15" s="38"/>
      <c r="U15" s="11"/>
      <c r="V15" s="39"/>
      <c r="W15" s="39"/>
      <c r="X15" s="40"/>
      <c r="Y15" s="40"/>
      <c r="Z15" s="12"/>
    </row>
    <row r="16" spans="1:26" x14ac:dyDescent="0.3">
      <c r="A16" s="5">
        <v>15</v>
      </c>
      <c r="B16" s="6" t="s">
        <v>23</v>
      </c>
      <c r="C16" s="6" t="s">
        <v>24</v>
      </c>
      <c r="D16" s="6" t="s">
        <v>24</v>
      </c>
      <c r="E16" s="6" t="s">
        <v>24</v>
      </c>
      <c r="F16" s="6" t="s">
        <v>24</v>
      </c>
      <c r="G16" s="6" t="s">
        <v>24</v>
      </c>
      <c r="H16" s="6" t="str">
        <f t="shared" si="0"/>
        <v>Standards 60m 1.0ml_flow PTV 6C_ramp.tr2.meth</v>
      </c>
      <c r="I16" s="6">
        <v>4</v>
      </c>
      <c r="J16" s="6" t="s">
        <v>25</v>
      </c>
      <c r="K16" s="6" t="s">
        <v>10</v>
      </c>
      <c r="L16" s="6" t="s">
        <v>41</v>
      </c>
      <c r="M16" s="6"/>
      <c r="N16" s="6">
        <v>200</v>
      </c>
      <c r="O16" s="6" t="str">
        <f t="shared" si="1"/>
        <v>H2 60m 6C_ramp Standards.met</v>
      </c>
      <c r="Q16" s="7">
        <f t="shared" si="2"/>
        <v>40.35</v>
      </c>
      <c r="S16" s="10"/>
      <c r="T16" s="38" t="s">
        <v>132</v>
      </c>
      <c r="U16" s="11"/>
      <c r="V16" s="37" t="s">
        <v>66</v>
      </c>
      <c r="W16" s="37"/>
      <c r="X16" s="38" t="s">
        <v>139</v>
      </c>
      <c r="Y16" s="38"/>
      <c r="Z16" s="12"/>
    </row>
    <row r="17" spans="1:26" x14ac:dyDescent="0.3">
      <c r="A17" s="5">
        <v>16</v>
      </c>
      <c r="B17" s="6" t="s">
        <v>23</v>
      </c>
      <c r="C17" s="6" t="s">
        <v>24</v>
      </c>
      <c r="D17" s="6" t="s">
        <v>24</v>
      </c>
      <c r="E17" s="6" t="s">
        <v>24</v>
      </c>
      <c r="F17" s="6" t="s">
        <v>24</v>
      </c>
      <c r="G17" s="6" t="s">
        <v>24</v>
      </c>
      <c r="H17" s="6" t="str">
        <f t="shared" si="0"/>
        <v>Standards 60m 1.0ml_flow PTV 6C_ramp.tr2.meth</v>
      </c>
      <c r="I17" s="6">
        <v>5</v>
      </c>
      <c r="J17" s="6" t="s">
        <v>25</v>
      </c>
      <c r="K17" s="6" t="s">
        <v>10</v>
      </c>
      <c r="L17" s="6" t="s">
        <v>41</v>
      </c>
      <c r="M17" s="6"/>
      <c r="N17" s="6">
        <v>150</v>
      </c>
      <c r="O17" s="6" t="str">
        <f t="shared" si="1"/>
        <v>H2 60m 6C_ramp Standards.met</v>
      </c>
      <c r="Q17" s="7">
        <f t="shared" si="2"/>
        <v>40.35</v>
      </c>
      <c r="S17" s="10"/>
      <c r="T17" s="38"/>
      <c r="U17" s="11"/>
      <c r="V17" s="37"/>
      <c r="W17" s="37"/>
      <c r="X17" s="38"/>
      <c r="Y17" s="38"/>
      <c r="Z17" s="12"/>
    </row>
    <row r="18" spans="1:26" x14ac:dyDescent="0.3">
      <c r="A18" s="5">
        <v>17</v>
      </c>
      <c r="B18" s="6" t="s">
        <v>23</v>
      </c>
      <c r="C18" s="6" t="s">
        <v>24</v>
      </c>
      <c r="D18" s="6" t="s">
        <v>24</v>
      </c>
      <c r="E18" s="6" t="s">
        <v>24</v>
      </c>
      <c r="F18" s="6" t="s">
        <v>24</v>
      </c>
      <c r="G18" s="6" t="s">
        <v>24</v>
      </c>
      <c r="H18" s="6" t="str">
        <f t="shared" si="0"/>
        <v>Standards 60m 1.0ml_flow PTV 6C_ramp.tr2.meth</v>
      </c>
      <c r="I18" s="6">
        <v>6</v>
      </c>
      <c r="J18" s="6" t="s">
        <v>25</v>
      </c>
      <c r="K18" s="6" t="s">
        <v>10</v>
      </c>
      <c r="L18" s="6" t="s">
        <v>41</v>
      </c>
      <c r="M18" s="6"/>
      <c r="N18" s="6">
        <v>125</v>
      </c>
      <c r="O18" s="6" t="str">
        <f t="shared" si="1"/>
        <v>H2 60m 6C_ramp Standards.met</v>
      </c>
      <c r="Q18" s="7">
        <f t="shared" si="2"/>
        <v>40.35</v>
      </c>
      <c r="S18" s="10"/>
      <c r="T18" s="38"/>
      <c r="U18" s="11"/>
      <c r="V18" s="37"/>
      <c r="W18" s="37"/>
      <c r="X18" s="38"/>
      <c r="Y18" s="38"/>
      <c r="Z18" s="12"/>
    </row>
    <row r="19" spans="1:26" x14ac:dyDescent="0.3">
      <c r="A19" s="5">
        <v>18</v>
      </c>
      <c r="B19" s="6" t="s">
        <v>23</v>
      </c>
      <c r="C19" s="6" t="s">
        <v>24</v>
      </c>
      <c r="D19" s="6" t="s">
        <v>24</v>
      </c>
      <c r="E19" s="6" t="s">
        <v>24</v>
      </c>
      <c r="F19" s="6" t="s">
        <v>24</v>
      </c>
      <c r="G19" s="6" t="s">
        <v>24</v>
      </c>
      <c r="H19" s="6" t="str">
        <f t="shared" si="0"/>
        <v>Standards 60m 1.0ml_flow PTV 6C_ramp.tr2.meth</v>
      </c>
      <c r="I19" s="6">
        <v>7</v>
      </c>
      <c r="J19" s="6" t="s">
        <v>25</v>
      </c>
      <c r="K19" s="6" t="s">
        <v>10</v>
      </c>
      <c r="L19" s="6" t="s">
        <v>41</v>
      </c>
      <c r="M19" s="6"/>
      <c r="N19" s="6">
        <v>100</v>
      </c>
      <c r="O19" s="6" t="str">
        <f t="shared" si="1"/>
        <v>H2 60m 6C_ramp Standards.met</v>
      </c>
      <c r="Q19" s="7">
        <f t="shared" si="2"/>
        <v>40.35</v>
      </c>
      <c r="S19" s="10"/>
      <c r="T19" s="38" t="s">
        <v>133</v>
      </c>
      <c r="U19" s="11"/>
      <c r="V19" s="37" t="s">
        <v>67</v>
      </c>
      <c r="W19" s="37"/>
      <c r="X19" s="38" t="s">
        <v>140</v>
      </c>
      <c r="Y19" s="38"/>
      <c r="Z19" s="12"/>
    </row>
    <row r="20" spans="1:26" x14ac:dyDescent="0.3">
      <c r="A20" s="5">
        <v>19</v>
      </c>
      <c r="B20" s="6" t="s">
        <v>23</v>
      </c>
      <c r="C20" s="6" t="s">
        <v>24</v>
      </c>
      <c r="D20" s="6" t="s">
        <v>24</v>
      </c>
      <c r="E20" s="6" t="s">
        <v>24</v>
      </c>
      <c r="F20" s="6" t="s">
        <v>24</v>
      </c>
      <c r="G20" s="6" t="s">
        <v>24</v>
      </c>
      <c r="H20" s="6" t="str">
        <f t="shared" si="0"/>
        <v>Standards 60m 1.0ml_flow PTV 6C_ramp.tr2.meth</v>
      </c>
      <c r="I20" s="6">
        <v>8</v>
      </c>
      <c r="J20" s="6" t="s">
        <v>25</v>
      </c>
      <c r="K20" s="6" t="s">
        <v>10</v>
      </c>
      <c r="L20" s="6" t="s">
        <v>41</v>
      </c>
      <c r="M20" s="6"/>
      <c r="N20" s="6">
        <v>75</v>
      </c>
      <c r="O20" s="6" t="str">
        <f t="shared" si="1"/>
        <v>H2 60m 6C_ramp Standards.met</v>
      </c>
      <c r="Q20" s="7">
        <f t="shared" si="2"/>
        <v>40.35</v>
      </c>
      <c r="S20" s="10"/>
      <c r="T20" s="38"/>
      <c r="U20" s="11"/>
      <c r="V20" s="37"/>
      <c r="W20" s="37"/>
      <c r="X20" s="38"/>
      <c r="Y20" s="38"/>
      <c r="Z20" s="12"/>
    </row>
    <row r="21" spans="1:26" x14ac:dyDescent="0.3">
      <c r="A21" s="5">
        <v>20</v>
      </c>
      <c r="B21" s="6" t="s">
        <v>23</v>
      </c>
      <c r="C21" s="6" t="s">
        <v>24</v>
      </c>
      <c r="D21" s="6" t="s">
        <v>24</v>
      </c>
      <c r="E21" s="6" t="s">
        <v>24</v>
      </c>
      <c r="F21" s="6" t="s">
        <v>24</v>
      </c>
      <c r="G21" s="6" t="s">
        <v>24</v>
      </c>
      <c r="H21" s="6" t="str">
        <f t="shared" si="0"/>
        <v>Standards 60m 1.0ml_flow PTV 6C_ramp.tr2.meth</v>
      </c>
      <c r="I21" s="6">
        <v>9</v>
      </c>
      <c r="J21" s="6" t="s">
        <v>25</v>
      </c>
      <c r="K21" s="6" t="s">
        <v>10</v>
      </c>
      <c r="L21" s="6" t="s">
        <v>41</v>
      </c>
      <c r="M21" s="6"/>
      <c r="N21" s="6">
        <v>50</v>
      </c>
      <c r="O21" s="6" t="str">
        <f t="shared" si="1"/>
        <v>H2 60m 6C_ramp Standards.met</v>
      </c>
      <c r="Q21" s="7">
        <f t="shared" si="2"/>
        <v>40.35</v>
      </c>
      <c r="S21" s="10"/>
      <c r="T21" s="38"/>
      <c r="U21" s="11"/>
      <c r="V21" s="37"/>
      <c r="W21" s="37"/>
      <c r="X21" s="38"/>
      <c r="Y21" s="38"/>
      <c r="Z21" s="12"/>
    </row>
    <row r="22" spans="1:26" x14ac:dyDescent="0.3">
      <c r="A22" s="5">
        <v>21</v>
      </c>
      <c r="B22" s="6" t="s">
        <v>23</v>
      </c>
      <c r="C22" s="6" t="s">
        <v>24</v>
      </c>
      <c r="D22" s="6" t="s">
        <v>24</v>
      </c>
      <c r="E22" s="6" t="s">
        <v>24</v>
      </c>
      <c r="F22" s="6" t="s">
        <v>24</v>
      </c>
      <c r="G22" s="6" t="s">
        <v>24</v>
      </c>
      <c r="H22" s="6" t="str">
        <f t="shared" si="0"/>
        <v>Standards 60m 1.0ml_flow PTV 6C_ramp.tr2.meth</v>
      </c>
      <c r="I22" s="6">
        <v>1</v>
      </c>
      <c r="J22" s="6" t="s">
        <v>25</v>
      </c>
      <c r="K22" s="6" t="s">
        <v>54</v>
      </c>
      <c r="L22" s="6" t="s">
        <v>68</v>
      </c>
      <c r="M22" s="6"/>
      <c r="N22" s="6">
        <v>150</v>
      </c>
      <c r="O22" s="6" t="str">
        <f t="shared" si="1"/>
        <v>H2 60m 6C_ramp Standards.met</v>
      </c>
      <c r="Q22" s="7">
        <f t="shared" si="2"/>
        <v>40.35</v>
      </c>
      <c r="T22" s="38" t="s">
        <v>141</v>
      </c>
      <c r="U22" s="10"/>
      <c r="V22" s="37" t="s">
        <v>42</v>
      </c>
      <c r="W22" s="37"/>
      <c r="X22" s="38" t="s">
        <v>146</v>
      </c>
      <c r="Y22" s="38"/>
      <c r="Z22" s="12"/>
    </row>
    <row r="23" spans="1:26" x14ac:dyDescent="0.3">
      <c r="A23" s="5">
        <v>22</v>
      </c>
      <c r="B23" s="6" t="s">
        <v>23</v>
      </c>
      <c r="C23" s="6" t="s">
        <v>24</v>
      </c>
      <c r="D23" s="6" t="s">
        <v>24</v>
      </c>
      <c r="E23" s="6" t="s">
        <v>24</v>
      </c>
      <c r="F23" s="6" t="s">
        <v>24</v>
      </c>
      <c r="G23" s="6" t="s">
        <v>24</v>
      </c>
      <c r="H23" s="6" t="str">
        <f t="shared" si="0"/>
        <v>Standards 60m 1.0ml_flow PTV 6C_ramp.tr2.meth</v>
      </c>
      <c r="I23" s="6">
        <v>1</v>
      </c>
      <c r="J23" s="6" t="s">
        <v>25</v>
      </c>
      <c r="K23" s="6" t="s">
        <v>54</v>
      </c>
      <c r="L23" s="6" t="s">
        <v>68</v>
      </c>
      <c r="M23" s="6"/>
      <c r="N23" s="6">
        <v>150</v>
      </c>
      <c r="O23" s="6" t="str">
        <f t="shared" si="1"/>
        <v>H2 60m 6C_ramp Standards.met</v>
      </c>
      <c r="Q23" s="7">
        <f t="shared" si="2"/>
        <v>40.35</v>
      </c>
      <c r="T23" s="38"/>
      <c r="U23" s="10"/>
      <c r="V23" s="37"/>
      <c r="W23" s="37"/>
      <c r="X23" s="38"/>
      <c r="Y23" s="38"/>
      <c r="Z23" s="12"/>
    </row>
    <row r="24" spans="1:26" x14ac:dyDescent="0.3">
      <c r="A24" s="5">
        <v>23</v>
      </c>
      <c r="B24" s="6" t="s">
        <v>23</v>
      </c>
      <c r="C24" s="6" t="s">
        <v>24</v>
      </c>
      <c r="D24" s="6" t="s">
        <v>24</v>
      </c>
      <c r="E24" s="6" t="s">
        <v>24</v>
      </c>
      <c r="F24" s="6" t="s">
        <v>24</v>
      </c>
      <c r="G24" s="6" t="s">
        <v>24</v>
      </c>
      <c r="H24" s="6" t="str">
        <f t="shared" si="0"/>
        <v>Samples 60m 1.0ml_flow PTV 6C_ramp.tr2.meth</v>
      </c>
      <c r="I24" s="6">
        <v>12</v>
      </c>
      <c r="J24" s="6" t="s">
        <v>25</v>
      </c>
      <c r="K24" s="6" t="s">
        <v>58</v>
      </c>
      <c r="L24" s="6" t="s">
        <v>69</v>
      </c>
      <c r="M24" s="6"/>
      <c r="N24" s="6"/>
      <c r="O24" s="6" t="str">
        <f t="shared" si="1"/>
        <v>H2 60m 6C_ramp Alkane_Samples.met</v>
      </c>
      <c r="Q24" s="7">
        <f t="shared" si="2"/>
        <v>58.75</v>
      </c>
      <c r="T24" s="38"/>
      <c r="U24" s="10"/>
      <c r="V24" s="37"/>
      <c r="W24" s="37"/>
      <c r="X24" s="38"/>
      <c r="Y24" s="38"/>
      <c r="Z24" s="12"/>
    </row>
    <row r="25" spans="1:26" ht="14.4" customHeight="1" x14ac:dyDescent="0.3">
      <c r="A25" s="5">
        <v>24</v>
      </c>
      <c r="B25" s="6" t="s">
        <v>23</v>
      </c>
      <c r="C25" s="6" t="s">
        <v>24</v>
      </c>
      <c r="D25" s="6" t="s">
        <v>24</v>
      </c>
      <c r="E25" s="6" t="s">
        <v>24</v>
      </c>
      <c r="F25" s="6" t="s">
        <v>24</v>
      </c>
      <c r="G25" s="6" t="s">
        <v>24</v>
      </c>
      <c r="H25" s="6" t="str">
        <f t="shared" si="0"/>
        <v>Samples 60m 1.0ml_flow PTV 6C_ramp.tr2.meth</v>
      </c>
      <c r="I25" s="6">
        <v>12</v>
      </c>
      <c r="J25" s="6" t="s">
        <v>25</v>
      </c>
      <c r="K25" s="6" t="s">
        <v>58</v>
      </c>
      <c r="L25" s="6" t="s">
        <v>69</v>
      </c>
      <c r="M25" s="6"/>
      <c r="N25" s="6"/>
      <c r="O25" s="6" t="str">
        <f t="shared" si="1"/>
        <v>H2 60m 6C_ramp Alkane_Samples.met</v>
      </c>
      <c r="Q25" s="7">
        <f t="shared" si="2"/>
        <v>58.75</v>
      </c>
      <c r="T25" s="41" t="s">
        <v>135</v>
      </c>
      <c r="U25" s="10"/>
      <c r="V25" s="37" t="s">
        <v>142</v>
      </c>
      <c r="W25" s="37"/>
      <c r="X25" s="38" t="s">
        <v>143</v>
      </c>
      <c r="Y25" s="38"/>
      <c r="Z25" s="12"/>
    </row>
    <row r="26" spans="1:26" x14ac:dyDescent="0.3">
      <c r="A26" s="5">
        <v>25</v>
      </c>
      <c r="B26" s="6" t="s">
        <v>23</v>
      </c>
      <c r="C26" s="6" t="s">
        <v>24</v>
      </c>
      <c r="D26" s="6" t="s">
        <v>24</v>
      </c>
      <c r="E26" s="6" t="s">
        <v>24</v>
      </c>
      <c r="F26" s="6" t="s">
        <v>24</v>
      </c>
      <c r="G26" s="6" t="s">
        <v>24</v>
      </c>
      <c r="H26" s="6" t="str">
        <f t="shared" si="0"/>
        <v>Samples 60m 1.0ml_flow PTV 6C_ramp.tr2.meth</v>
      </c>
      <c r="I26" s="6">
        <v>12</v>
      </c>
      <c r="J26" s="6" t="s">
        <v>25</v>
      </c>
      <c r="K26" s="6" t="s">
        <v>58</v>
      </c>
      <c r="L26" s="6" t="s">
        <v>69</v>
      </c>
      <c r="M26" s="6"/>
      <c r="N26" s="6"/>
      <c r="O26" s="6" t="str">
        <f t="shared" si="1"/>
        <v>H2 60m 6C_ramp Alkane_Samples.met</v>
      </c>
      <c r="Q26" s="7">
        <f t="shared" si="2"/>
        <v>58.75</v>
      </c>
      <c r="T26" s="42"/>
      <c r="U26" s="10"/>
      <c r="V26" s="37"/>
      <c r="W26" s="37"/>
      <c r="X26" s="38"/>
      <c r="Y26" s="38"/>
      <c r="Z26" s="12"/>
    </row>
    <row r="27" spans="1:26" x14ac:dyDescent="0.3">
      <c r="A27" s="5">
        <v>26</v>
      </c>
      <c r="B27" s="6" t="s">
        <v>23</v>
      </c>
      <c r="C27" s="6" t="s">
        <v>24</v>
      </c>
      <c r="D27" s="6" t="s">
        <v>24</v>
      </c>
      <c r="E27" s="6" t="s">
        <v>24</v>
      </c>
      <c r="F27" s="6" t="s">
        <v>24</v>
      </c>
      <c r="G27" s="6" t="s">
        <v>24</v>
      </c>
      <c r="H27" s="6" t="str">
        <f t="shared" si="0"/>
        <v>Samples 60m 1.0ml_flow PTV 6C_ramp.tr2.meth</v>
      </c>
      <c r="I27" s="6">
        <v>13</v>
      </c>
      <c r="J27" s="6" t="s">
        <v>25</v>
      </c>
      <c r="K27" s="6" t="s">
        <v>59</v>
      </c>
      <c r="L27" s="6" t="s">
        <v>69</v>
      </c>
      <c r="M27" s="6"/>
      <c r="N27" s="6"/>
      <c r="O27" s="6" t="str">
        <f t="shared" si="1"/>
        <v>H2 60m 6C_ramp Alkane_Samples.met</v>
      </c>
      <c r="Q27" s="7">
        <f t="shared" si="2"/>
        <v>58.75</v>
      </c>
      <c r="T27" s="42"/>
      <c r="U27" s="10"/>
      <c r="V27" s="37"/>
      <c r="W27" s="37"/>
      <c r="X27" s="38"/>
      <c r="Y27" s="38"/>
      <c r="Z27" s="12"/>
    </row>
    <row r="28" spans="1:26" x14ac:dyDescent="0.3">
      <c r="A28" s="5">
        <v>27</v>
      </c>
      <c r="B28" s="6" t="s">
        <v>23</v>
      </c>
      <c r="C28" s="6" t="s">
        <v>24</v>
      </c>
      <c r="D28" s="6" t="s">
        <v>24</v>
      </c>
      <c r="E28" s="6" t="s">
        <v>24</v>
      </c>
      <c r="F28" s="6" t="s">
        <v>24</v>
      </c>
      <c r="G28" s="6" t="s">
        <v>24</v>
      </c>
      <c r="H28" s="6" t="str">
        <f t="shared" si="0"/>
        <v>Samples 60m 1.0ml_flow PTV 6C_ramp.tr2.meth</v>
      </c>
      <c r="I28" s="6">
        <v>13</v>
      </c>
      <c r="J28" s="6" t="s">
        <v>25</v>
      </c>
      <c r="K28" s="6" t="s">
        <v>59</v>
      </c>
      <c r="L28" s="6" t="s">
        <v>69</v>
      </c>
      <c r="M28" s="6"/>
      <c r="N28" s="6"/>
      <c r="O28" s="6" t="str">
        <f t="shared" si="1"/>
        <v>H2 60m 6C_ramp Alkane_Samples.met</v>
      </c>
      <c r="Q28" s="7">
        <f t="shared" si="2"/>
        <v>58.75</v>
      </c>
      <c r="T28" s="42"/>
      <c r="U28" s="10"/>
      <c r="V28" s="37" t="s">
        <v>41</v>
      </c>
      <c r="W28" s="37"/>
      <c r="X28" s="38" t="s">
        <v>144</v>
      </c>
      <c r="Y28" s="38"/>
      <c r="Z28" s="12"/>
    </row>
    <row r="29" spans="1:26" x14ac:dyDescent="0.3">
      <c r="A29" s="5">
        <v>28</v>
      </c>
      <c r="B29" s="6" t="s">
        <v>23</v>
      </c>
      <c r="C29" s="6" t="s">
        <v>24</v>
      </c>
      <c r="D29" s="6" t="s">
        <v>24</v>
      </c>
      <c r="E29" s="6" t="s">
        <v>24</v>
      </c>
      <c r="F29" s="6" t="s">
        <v>24</v>
      </c>
      <c r="G29" s="6" t="s">
        <v>24</v>
      </c>
      <c r="H29" s="6" t="str">
        <f t="shared" si="0"/>
        <v>Samples 60m 1.0ml_flow PTV 6C_ramp.tr2.meth</v>
      </c>
      <c r="I29" s="6">
        <v>13</v>
      </c>
      <c r="J29" s="6" t="s">
        <v>25</v>
      </c>
      <c r="K29" s="6" t="s">
        <v>59</v>
      </c>
      <c r="L29" s="6" t="s">
        <v>69</v>
      </c>
      <c r="M29" s="6"/>
      <c r="N29" s="6"/>
      <c r="O29" s="6" t="str">
        <f t="shared" si="1"/>
        <v>H2 60m 6C_ramp Alkane_Samples.met</v>
      </c>
      <c r="Q29" s="7">
        <f t="shared" si="2"/>
        <v>58.75</v>
      </c>
      <c r="T29" s="42"/>
      <c r="U29" s="10"/>
      <c r="V29" s="37"/>
      <c r="W29" s="37"/>
      <c r="X29" s="38"/>
      <c r="Y29" s="38"/>
      <c r="Z29" s="12"/>
    </row>
    <row r="30" spans="1:26" x14ac:dyDescent="0.3">
      <c r="A30" s="5">
        <v>29</v>
      </c>
      <c r="B30" s="6" t="s">
        <v>23</v>
      </c>
      <c r="C30" s="6" t="s">
        <v>24</v>
      </c>
      <c r="D30" s="6" t="s">
        <v>24</v>
      </c>
      <c r="E30" s="6" t="s">
        <v>24</v>
      </c>
      <c r="F30" s="6" t="s">
        <v>24</v>
      </c>
      <c r="G30" s="6" t="s">
        <v>24</v>
      </c>
      <c r="H30" s="6" t="str">
        <f t="shared" si="0"/>
        <v>Standards 60m 1.0ml_flow PTV 6C_ramp.tr2.meth</v>
      </c>
      <c r="I30" s="6">
        <v>1</v>
      </c>
      <c r="J30" s="6" t="s">
        <v>25</v>
      </c>
      <c r="K30" s="6" t="s">
        <v>54</v>
      </c>
      <c r="L30" s="6" t="s">
        <v>68</v>
      </c>
      <c r="M30" s="6"/>
      <c r="N30" s="6">
        <v>150</v>
      </c>
      <c r="O30" s="6" t="str">
        <f t="shared" si="1"/>
        <v>H2 60m 6C_ramp Standards.met</v>
      </c>
      <c r="Q30" s="7">
        <f t="shared" si="2"/>
        <v>40.35</v>
      </c>
      <c r="T30" s="43"/>
      <c r="U30" s="10"/>
      <c r="V30" s="37"/>
      <c r="W30" s="37"/>
      <c r="X30" s="38"/>
      <c r="Y30" s="38"/>
      <c r="Z30" s="12"/>
    </row>
    <row r="31" spans="1:26" x14ac:dyDescent="0.3">
      <c r="A31" s="5">
        <v>30</v>
      </c>
      <c r="B31" s="6" t="s">
        <v>23</v>
      </c>
      <c r="C31" s="6" t="s">
        <v>24</v>
      </c>
      <c r="D31" s="6" t="s">
        <v>24</v>
      </c>
      <c r="E31" s="6" t="s">
        <v>24</v>
      </c>
      <c r="F31" s="6" t="s">
        <v>24</v>
      </c>
      <c r="G31" s="6" t="s">
        <v>24</v>
      </c>
      <c r="H31" s="6" t="str">
        <f t="shared" si="0"/>
        <v>Standards 60m 1.0ml_flow PTV 6C_ramp.tr2.meth</v>
      </c>
      <c r="I31" s="6">
        <v>1</v>
      </c>
      <c r="J31" s="6" t="s">
        <v>25</v>
      </c>
      <c r="K31" s="6" t="s">
        <v>54</v>
      </c>
      <c r="L31" s="6" t="s">
        <v>68</v>
      </c>
      <c r="M31" s="6"/>
      <c r="N31" s="6">
        <v>150</v>
      </c>
      <c r="O31" s="6" t="str">
        <f t="shared" si="1"/>
        <v>H2 60m 6C_ramp Standards.met</v>
      </c>
      <c r="Q31" s="7">
        <f t="shared" si="2"/>
        <v>40.35</v>
      </c>
      <c r="V31" s="37" t="s">
        <v>229</v>
      </c>
      <c r="W31" s="37"/>
      <c r="X31" s="38" t="s">
        <v>230</v>
      </c>
      <c r="Y31" s="38"/>
    </row>
    <row r="32" spans="1:26" x14ac:dyDescent="0.3">
      <c r="A32" s="5">
        <v>31</v>
      </c>
      <c r="B32" s="6" t="s">
        <v>23</v>
      </c>
      <c r="C32" s="6" t="s">
        <v>24</v>
      </c>
      <c r="D32" s="6" t="s">
        <v>24</v>
      </c>
      <c r="E32" s="6" t="s">
        <v>24</v>
      </c>
      <c r="F32" s="6" t="s">
        <v>24</v>
      </c>
      <c r="G32" s="6" t="s">
        <v>24</v>
      </c>
      <c r="H32" s="6" t="str">
        <f t="shared" si="0"/>
        <v>Samples 60m 1.0ml_flow PTV 6C_ramp.tr2.meth</v>
      </c>
      <c r="I32" s="6">
        <v>14</v>
      </c>
      <c r="J32" s="6" t="s">
        <v>25</v>
      </c>
      <c r="K32" s="6" t="s">
        <v>60</v>
      </c>
      <c r="L32" s="6" t="s">
        <v>69</v>
      </c>
      <c r="M32" s="6"/>
      <c r="N32" s="6"/>
      <c r="O32" s="6" t="str">
        <f t="shared" si="1"/>
        <v>H2 60m 6C_ramp Alkane_Samples.met</v>
      </c>
      <c r="Q32" s="7">
        <f t="shared" si="2"/>
        <v>58.75</v>
      </c>
      <c r="V32" s="37"/>
      <c r="W32" s="37"/>
      <c r="X32" s="38"/>
      <c r="Y32" s="38"/>
    </row>
    <row r="33" spans="1:25" x14ac:dyDescent="0.3">
      <c r="A33" s="5">
        <v>32</v>
      </c>
      <c r="B33" s="6" t="s">
        <v>23</v>
      </c>
      <c r="C33" s="6" t="s">
        <v>24</v>
      </c>
      <c r="D33" s="6" t="s">
        <v>24</v>
      </c>
      <c r="E33" s="6" t="s">
        <v>24</v>
      </c>
      <c r="F33" s="6" t="s">
        <v>24</v>
      </c>
      <c r="G33" s="6" t="s">
        <v>24</v>
      </c>
      <c r="H33" s="6" t="str">
        <f t="shared" si="0"/>
        <v>Samples 60m 1.0ml_flow PTV 6C_ramp.tr2.meth</v>
      </c>
      <c r="I33" s="6">
        <v>14</v>
      </c>
      <c r="J33" s="6" t="s">
        <v>25</v>
      </c>
      <c r="K33" s="6" t="s">
        <v>60</v>
      </c>
      <c r="L33" s="6" t="s">
        <v>69</v>
      </c>
      <c r="M33" s="6"/>
      <c r="N33" s="6"/>
      <c r="O33" s="6" t="str">
        <f t="shared" si="1"/>
        <v>H2 60m 6C_ramp Alkane_Samples.met</v>
      </c>
      <c r="Q33" s="7">
        <f t="shared" si="2"/>
        <v>58.75</v>
      </c>
      <c r="V33" s="37"/>
      <c r="W33" s="37"/>
      <c r="X33" s="38"/>
      <c r="Y33" s="38"/>
    </row>
    <row r="34" spans="1:25" x14ac:dyDescent="0.3">
      <c r="A34" s="5">
        <v>33</v>
      </c>
      <c r="B34" s="6" t="s">
        <v>23</v>
      </c>
      <c r="C34" s="6" t="s">
        <v>24</v>
      </c>
      <c r="D34" s="6" t="s">
        <v>24</v>
      </c>
      <c r="E34" s="6" t="s">
        <v>24</v>
      </c>
      <c r="F34" s="6" t="s">
        <v>24</v>
      </c>
      <c r="G34" s="6" t="s">
        <v>24</v>
      </c>
      <c r="H34" s="6" t="str">
        <f t="shared" si="0"/>
        <v>Samples 60m 1.0ml_flow PTV 6C_ramp.tr2.meth</v>
      </c>
      <c r="I34" s="6">
        <v>14</v>
      </c>
      <c r="J34" s="6" t="s">
        <v>25</v>
      </c>
      <c r="K34" s="6" t="s">
        <v>60</v>
      </c>
      <c r="L34" s="6" t="s">
        <v>69</v>
      </c>
      <c r="M34" s="6"/>
      <c r="N34" s="6"/>
      <c r="O34" s="6" t="str">
        <f t="shared" si="1"/>
        <v>H2 60m 6C_ramp Alkane_Samples.met</v>
      </c>
      <c r="Q34" s="7">
        <f t="shared" si="2"/>
        <v>58.75</v>
      </c>
      <c r="V34" s="37" t="s">
        <v>69</v>
      </c>
      <c r="W34" s="37"/>
      <c r="X34" s="38" t="s">
        <v>145</v>
      </c>
      <c r="Y34" s="38"/>
    </row>
    <row r="35" spans="1:25" x14ac:dyDescent="0.3">
      <c r="A35" s="5">
        <v>34</v>
      </c>
      <c r="B35" s="6" t="s">
        <v>23</v>
      </c>
      <c r="C35" s="6" t="s">
        <v>24</v>
      </c>
      <c r="D35" s="6" t="s">
        <v>24</v>
      </c>
      <c r="E35" s="6" t="s">
        <v>24</v>
      </c>
      <c r="F35" s="6" t="s">
        <v>24</v>
      </c>
      <c r="G35" s="6" t="s">
        <v>24</v>
      </c>
      <c r="H35" s="6" t="str">
        <f t="shared" si="0"/>
        <v>Standards 60m 1.0ml_flow PTV 6C_ramp.tr2.meth</v>
      </c>
      <c r="I35" s="6">
        <v>2</v>
      </c>
      <c r="J35" s="6" t="s">
        <v>25</v>
      </c>
      <c r="K35" s="6" t="s">
        <v>54</v>
      </c>
      <c r="L35" s="6" t="s">
        <v>42</v>
      </c>
      <c r="M35" s="6"/>
      <c r="N35" s="6">
        <v>75</v>
      </c>
      <c r="O35" s="6" t="str">
        <f t="shared" si="1"/>
        <v>H2 60m 6C_ramp Standards.met</v>
      </c>
      <c r="Q35" s="7">
        <f t="shared" si="2"/>
        <v>40.35</v>
      </c>
      <c r="V35" s="37"/>
      <c r="W35" s="37"/>
      <c r="X35" s="38"/>
      <c r="Y35" s="38"/>
    </row>
    <row r="36" spans="1:25" x14ac:dyDescent="0.3">
      <c r="A36" s="5">
        <v>35</v>
      </c>
      <c r="B36" s="6" t="s">
        <v>23</v>
      </c>
      <c r="C36" s="6" t="s">
        <v>24</v>
      </c>
      <c r="D36" s="6" t="s">
        <v>24</v>
      </c>
      <c r="E36" s="6" t="s">
        <v>24</v>
      </c>
      <c r="F36" s="6" t="s">
        <v>24</v>
      </c>
      <c r="G36" s="6" t="s">
        <v>24</v>
      </c>
      <c r="H36" s="6" t="str">
        <f t="shared" si="0"/>
        <v>Standards 60m 1.0ml_flow PTV 6C_ramp.tr2.meth</v>
      </c>
      <c r="I36" s="6">
        <v>2</v>
      </c>
      <c r="J36" s="6" t="s">
        <v>25</v>
      </c>
      <c r="K36" s="6" t="s">
        <v>54</v>
      </c>
      <c r="L36" s="6" t="s">
        <v>42</v>
      </c>
      <c r="M36" s="6"/>
      <c r="N36" s="6">
        <v>75</v>
      </c>
      <c r="O36" s="6" t="str">
        <f t="shared" si="1"/>
        <v>H2 60m 6C_ramp Standards.met</v>
      </c>
      <c r="Q36" s="7">
        <f t="shared" si="2"/>
        <v>40.35</v>
      </c>
      <c r="V36" s="37"/>
      <c r="W36" s="37"/>
      <c r="X36" s="38"/>
      <c r="Y36" s="38"/>
    </row>
    <row r="37" spans="1:25" x14ac:dyDescent="0.3">
      <c r="A37" s="5">
        <v>36</v>
      </c>
      <c r="B37" s="6" t="s">
        <v>23</v>
      </c>
      <c r="C37" s="6" t="s">
        <v>24</v>
      </c>
      <c r="D37" s="6" t="s">
        <v>24</v>
      </c>
      <c r="E37" s="6" t="s">
        <v>24</v>
      </c>
      <c r="F37" s="6" t="s">
        <v>24</v>
      </c>
      <c r="G37" s="6" t="s">
        <v>24</v>
      </c>
      <c r="H37" s="6" t="str">
        <f t="shared" si="0"/>
        <v>Standards 60m 1.0ml_flow PTV 6C_ramp.tr2.meth</v>
      </c>
      <c r="I37" s="6">
        <v>2</v>
      </c>
      <c r="J37" s="6" t="s">
        <v>25</v>
      </c>
      <c r="K37" s="6" t="s">
        <v>54</v>
      </c>
      <c r="L37" s="6" t="s">
        <v>42</v>
      </c>
      <c r="M37" s="6"/>
      <c r="N37" s="6">
        <v>75</v>
      </c>
      <c r="O37" s="6" t="str">
        <f t="shared" si="1"/>
        <v>H2 60m 6C_ramp Standards.met</v>
      </c>
      <c r="Q37" s="7">
        <f t="shared" si="2"/>
        <v>40.35</v>
      </c>
    </row>
    <row r="38" spans="1:25" x14ac:dyDescent="0.3">
      <c r="A38" s="5">
        <v>37</v>
      </c>
      <c r="B38" s="6" t="s">
        <v>23</v>
      </c>
      <c r="C38" s="6" t="s">
        <v>24</v>
      </c>
      <c r="D38" s="6" t="s">
        <v>24</v>
      </c>
      <c r="E38" s="6" t="s">
        <v>24</v>
      </c>
      <c r="F38" s="6" t="s">
        <v>24</v>
      </c>
      <c r="G38" s="6" t="s">
        <v>24</v>
      </c>
      <c r="H38" s="6" t="str">
        <f t="shared" si="0"/>
        <v>Standards 60m 1.0ml_flow PTV 6C_ramp.tr2.meth</v>
      </c>
      <c r="I38" s="6">
        <v>1</v>
      </c>
      <c r="J38" s="6" t="s">
        <v>25</v>
      </c>
      <c r="K38" s="6" t="s">
        <v>54</v>
      </c>
      <c r="L38" s="6" t="s">
        <v>68</v>
      </c>
      <c r="M38" s="6"/>
      <c r="N38" s="6">
        <v>150</v>
      </c>
      <c r="O38" s="6" t="str">
        <f t="shared" si="1"/>
        <v>H2 60m 6C_ramp Standards.met</v>
      </c>
      <c r="Q38" s="7">
        <f t="shared" si="2"/>
        <v>40.35</v>
      </c>
    </row>
    <row r="39" spans="1:25" x14ac:dyDescent="0.3">
      <c r="A39" s="5">
        <v>38</v>
      </c>
      <c r="B39" s="6" t="s">
        <v>23</v>
      </c>
      <c r="C39" s="6" t="s">
        <v>24</v>
      </c>
      <c r="D39" s="6" t="s">
        <v>24</v>
      </c>
      <c r="E39" s="6" t="s">
        <v>24</v>
      </c>
      <c r="F39" s="6" t="s">
        <v>24</v>
      </c>
      <c r="G39" s="6" t="s">
        <v>24</v>
      </c>
      <c r="H39" s="6" t="str">
        <f t="shared" si="0"/>
        <v>Standards 60m 1.0ml_flow PTV 6C_ramp.tr2.meth</v>
      </c>
      <c r="I39" s="6">
        <v>1</v>
      </c>
      <c r="J39" s="6" t="s">
        <v>25</v>
      </c>
      <c r="K39" s="6" t="s">
        <v>54</v>
      </c>
      <c r="L39" s="6" t="s">
        <v>68</v>
      </c>
      <c r="M39" s="6"/>
      <c r="N39" s="6">
        <v>150</v>
      </c>
      <c r="O39" s="6" t="str">
        <f t="shared" si="1"/>
        <v>H2 60m 6C_ramp Standards.met</v>
      </c>
      <c r="Q39" s="7">
        <f t="shared" si="2"/>
        <v>40.35</v>
      </c>
    </row>
    <row r="40" spans="1:25" x14ac:dyDescent="0.3">
      <c r="A40" s="5">
        <v>39</v>
      </c>
      <c r="B40" s="6" t="s">
        <v>23</v>
      </c>
      <c r="C40" s="6" t="s">
        <v>24</v>
      </c>
      <c r="D40" s="6" t="s">
        <v>24</v>
      </c>
      <c r="E40" s="6" t="s">
        <v>24</v>
      </c>
      <c r="F40" s="6" t="s">
        <v>24</v>
      </c>
      <c r="G40" s="6" t="s">
        <v>24</v>
      </c>
      <c r="H40" s="6" t="str">
        <f t="shared" si="0"/>
        <v>Standards 60m 1.0ml_flow PTV 6C_ramp.tr2.meth</v>
      </c>
      <c r="I40" s="6">
        <v>3</v>
      </c>
      <c r="J40" s="6" t="s">
        <v>25</v>
      </c>
      <c r="K40" s="6" t="s">
        <v>9</v>
      </c>
      <c r="L40" s="6" t="s">
        <v>42</v>
      </c>
      <c r="M40" s="6"/>
      <c r="N40" s="6">
        <v>100</v>
      </c>
      <c r="O40" s="6" t="str">
        <f t="shared" si="1"/>
        <v>H2 60m 6C_ramp Standards.met</v>
      </c>
      <c r="Q40" s="7">
        <f t="shared" si="2"/>
        <v>40.35</v>
      </c>
    </row>
    <row r="41" spans="1:25" x14ac:dyDescent="0.3">
      <c r="A41" s="5">
        <v>40</v>
      </c>
      <c r="B41" s="6" t="s">
        <v>23</v>
      </c>
      <c r="C41" s="6" t="s">
        <v>24</v>
      </c>
      <c r="D41" s="6" t="s">
        <v>24</v>
      </c>
      <c r="E41" s="6" t="s">
        <v>24</v>
      </c>
      <c r="F41" s="6" t="s">
        <v>24</v>
      </c>
      <c r="G41" s="6" t="s">
        <v>24</v>
      </c>
      <c r="H41" s="6" t="str">
        <f t="shared" si="0"/>
        <v>Standards 60m 1.0ml_flow PTV 6C_ramp.tr2.meth</v>
      </c>
      <c r="I41" s="6">
        <v>3</v>
      </c>
      <c r="J41" s="6" t="s">
        <v>25</v>
      </c>
      <c r="K41" s="6" t="s">
        <v>9</v>
      </c>
      <c r="L41" s="6" t="s">
        <v>42</v>
      </c>
      <c r="M41" s="6"/>
      <c r="N41" s="6">
        <v>100</v>
      </c>
      <c r="O41" s="6" t="str">
        <f t="shared" si="1"/>
        <v>H2 60m 6C_ramp Standards.met</v>
      </c>
      <c r="Q41" s="7">
        <f t="shared" si="2"/>
        <v>40.35</v>
      </c>
    </row>
    <row r="42" spans="1:25" x14ac:dyDescent="0.3">
      <c r="A42" s="5">
        <v>41</v>
      </c>
      <c r="B42" s="6" t="s">
        <v>23</v>
      </c>
      <c r="C42" s="6" t="s">
        <v>24</v>
      </c>
      <c r="D42" s="6" t="s">
        <v>24</v>
      </c>
      <c r="E42" s="6" t="s">
        <v>24</v>
      </c>
      <c r="F42" s="6" t="s">
        <v>24</v>
      </c>
      <c r="G42" s="6" t="s">
        <v>24</v>
      </c>
      <c r="H42" s="6" t="str">
        <f t="shared" si="0"/>
        <v>Standards 60m 1.0ml_flow PTV 6C_ramp.tr2.meth</v>
      </c>
      <c r="I42" s="6">
        <v>3</v>
      </c>
      <c r="J42" s="6" t="s">
        <v>25</v>
      </c>
      <c r="K42" s="6" t="s">
        <v>9</v>
      </c>
      <c r="L42" s="6" t="s">
        <v>42</v>
      </c>
      <c r="M42" s="6"/>
      <c r="N42" s="6">
        <v>100</v>
      </c>
      <c r="O42" s="6" t="str">
        <f t="shared" si="1"/>
        <v>H2 60m 6C_ramp Standards.met</v>
      </c>
      <c r="Q42" s="7">
        <f t="shared" si="2"/>
        <v>40.35</v>
      </c>
    </row>
    <row r="43" spans="1:25" x14ac:dyDescent="0.3">
      <c r="A43" s="5">
        <v>42</v>
      </c>
      <c r="B43" s="6" t="s">
        <v>23</v>
      </c>
      <c r="C43" s="6" t="s">
        <v>24</v>
      </c>
      <c r="D43" s="6" t="s">
        <v>24</v>
      </c>
      <c r="E43" s="6" t="s">
        <v>24</v>
      </c>
      <c r="F43" s="6" t="s">
        <v>24</v>
      </c>
      <c r="G43" s="6" t="s">
        <v>24</v>
      </c>
      <c r="H43" s="6" t="str">
        <f t="shared" si="0"/>
        <v>Samples 60m 1.0ml_flow PTV 6C_ramp.tr2.meth</v>
      </c>
      <c r="I43" s="6">
        <v>15</v>
      </c>
      <c r="J43" s="6" t="s">
        <v>25</v>
      </c>
      <c r="K43" s="6" t="s">
        <v>61</v>
      </c>
      <c r="L43" s="6" t="s">
        <v>69</v>
      </c>
      <c r="M43" s="6"/>
      <c r="N43" s="6"/>
      <c r="O43" s="6" t="str">
        <f t="shared" si="1"/>
        <v>H2 60m 6C_ramp Alkane_Samples.met</v>
      </c>
      <c r="Q43" s="7">
        <f t="shared" si="2"/>
        <v>58.75</v>
      </c>
    </row>
    <row r="44" spans="1:25" x14ac:dyDescent="0.3">
      <c r="A44" s="5">
        <v>43</v>
      </c>
      <c r="B44" s="6" t="s">
        <v>23</v>
      </c>
      <c r="C44" s="6" t="s">
        <v>24</v>
      </c>
      <c r="D44" s="6" t="s">
        <v>24</v>
      </c>
      <c r="E44" s="6" t="s">
        <v>24</v>
      </c>
      <c r="F44" s="6" t="s">
        <v>24</v>
      </c>
      <c r="G44" s="6" t="s">
        <v>24</v>
      </c>
      <c r="H44" s="6" t="str">
        <f t="shared" si="0"/>
        <v>Samples 60m 1.0ml_flow PTV 6C_ramp.tr2.meth</v>
      </c>
      <c r="I44" s="6">
        <v>15</v>
      </c>
      <c r="J44" s="6" t="s">
        <v>25</v>
      </c>
      <c r="K44" s="6" t="s">
        <v>61</v>
      </c>
      <c r="L44" s="6" t="s">
        <v>69</v>
      </c>
      <c r="M44" s="6"/>
      <c r="N44" s="6"/>
      <c r="O44" s="6" t="str">
        <f t="shared" si="1"/>
        <v>H2 60m 6C_ramp Alkane_Samples.met</v>
      </c>
      <c r="Q44" s="7">
        <f t="shared" si="2"/>
        <v>58.75</v>
      </c>
    </row>
    <row r="45" spans="1:25" x14ac:dyDescent="0.3">
      <c r="A45" s="5">
        <v>44</v>
      </c>
      <c r="B45" s="6" t="s">
        <v>23</v>
      </c>
      <c r="C45" s="6" t="s">
        <v>24</v>
      </c>
      <c r="D45" s="6" t="s">
        <v>24</v>
      </c>
      <c r="E45" s="6" t="s">
        <v>24</v>
      </c>
      <c r="F45" s="6" t="s">
        <v>24</v>
      </c>
      <c r="G45" s="6" t="s">
        <v>24</v>
      </c>
      <c r="H45" s="6" t="str">
        <f t="shared" si="0"/>
        <v>Samples 60m 1.0ml_flow PTV 6C_ramp.tr2.meth</v>
      </c>
      <c r="I45" s="6">
        <v>15</v>
      </c>
      <c r="J45" s="6" t="s">
        <v>25</v>
      </c>
      <c r="K45" s="6" t="s">
        <v>61</v>
      </c>
      <c r="L45" s="6" t="s">
        <v>69</v>
      </c>
      <c r="M45" s="6"/>
      <c r="N45" s="6"/>
      <c r="O45" s="6" t="str">
        <f t="shared" si="1"/>
        <v>H2 60m 6C_ramp Alkane_Samples.met</v>
      </c>
      <c r="Q45" s="7">
        <f t="shared" si="2"/>
        <v>58.75</v>
      </c>
    </row>
    <row r="46" spans="1:25" x14ac:dyDescent="0.3">
      <c r="A46" s="5">
        <v>45</v>
      </c>
      <c r="B46" s="6" t="s">
        <v>23</v>
      </c>
      <c r="C46" s="6" t="s">
        <v>24</v>
      </c>
      <c r="D46" s="6" t="s">
        <v>24</v>
      </c>
      <c r="E46" s="6" t="s">
        <v>24</v>
      </c>
      <c r="F46" s="6" t="s">
        <v>24</v>
      </c>
      <c r="G46" s="6" t="s">
        <v>24</v>
      </c>
      <c r="H46" s="6" t="str">
        <f t="shared" si="0"/>
        <v>Standards 60m 1.0ml_flow PTV 6C_ramp.tr2.meth</v>
      </c>
      <c r="I46" s="6">
        <v>1</v>
      </c>
      <c r="J46" s="6" t="s">
        <v>25</v>
      </c>
      <c r="K46" s="6" t="s">
        <v>54</v>
      </c>
      <c r="L46" s="6" t="s">
        <v>68</v>
      </c>
      <c r="M46" s="6"/>
      <c r="N46" s="6">
        <v>150</v>
      </c>
      <c r="O46" s="6" t="str">
        <f t="shared" si="1"/>
        <v>H2 60m 6C_ramp Standards.met</v>
      </c>
      <c r="Q46" s="7">
        <f t="shared" si="2"/>
        <v>40.35</v>
      </c>
    </row>
    <row r="47" spans="1:25" x14ac:dyDescent="0.3">
      <c r="A47" s="5">
        <v>46</v>
      </c>
      <c r="B47" s="6" t="s">
        <v>23</v>
      </c>
      <c r="C47" s="6" t="s">
        <v>24</v>
      </c>
      <c r="D47" s="6" t="s">
        <v>24</v>
      </c>
      <c r="E47" s="6" t="s">
        <v>24</v>
      </c>
      <c r="F47" s="6" t="s">
        <v>24</v>
      </c>
      <c r="G47" s="6" t="s">
        <v>24</v>
      </c>
      <c r="H47" s="6" t="str">
        <f t="shared" si="0"/>
        <v>Standards 60m 1.0ml_flow PTV 6C_ramp.tr2.meth</v>
      </c>
      <c r="I47" s="6">
        <v>1</v>
      </c>
      <c r="J47" s="6" t="s">
        <v>25</v>
      </c>
      <c r="K47" s="6" t="s">
        <v>54</v>
      </c>
      <c r="L47" s="6" t="s">
        <v>68</v>
      </c>
      <c r="M47" s="6"/>
      <c r="N47" s="6">
        <v>150</v>
      </c>
      <c r="O47" s="6" t="str">
        <f t="shared" si="1"/>
        <v>H2 60m 6C_ramp Standards.met</v>
      </c>
      <c r="Q47" s="7">
        <f t="shared" si="2"/>
        <v>40.35</v>
      </c>
    </row>
    <row r="48" spans="1:25" x14ac:dyDescent="0.3">
      <c r="A48" s="5">
        <v>47</v>
      </c>
      <c r="B48" s="6" t="s">
        <v>23</v>
      </c>
      <c r="C48" s="6" t="s">
        <v>24</v>
      </c>
      <c r="D48" s="6" t="s">
        <v>24</v>
      </c>
      <c r="E48" s="6" t="s">
        <v>24</v>
      </c>
      <c r="F48" s="6" t="s">
        <v>24</v>
      </c>
      <c r="G48" s="6" t="s">
        <v>24</v>
      </c>
      <c r="H48" s="6" t="str">
        <f t="shared" si="0"/>
        <v>Samples 60m 1.0ml_flow PTV 6C_ramp.tr2.meth</v>
      </c>
      <c r="I48" s="6">
        <v>16</v>
      </c>
      <c r="J48" s="6" t="s">
        <v>25</v>
      </c>
      <c r="K48" s="6" t="s">
        <v>62</v>
      </c>
      <c r="L48" s="6" t="s">
        <v>69</v>
      </c>
      <c r="M48" s="6"/>
      <c r="N48" s="6"/>
      <c r="O48" s="6" t="str">
        <f t="shared" si="1"/>
        <v>H2 60m 6C_ramp Alkane_Samples.met</v>
      </c>
      <c r="Q48" s="7">
        <f t="shared" si="2"/>
        <v>58.75</v>
      </c>
    </row>
    <row r="49" spans="1:17" x14ac:dyDescent="0.3">
      <c r="A49" s="5">
        <v>48</v>
      </c>
      <c r="B49" s="6" t="s">
        <v>23</v>
      </c>
      <c r="C49" s="6" t="s">
        <v>24</v>
      </c>
      <c r="D49" s="6" t="s">
        <v>24</v>
      </c>
      <c r="E49" s="6" t="s">
        <v>24</v>
      </c>
      <c r="F49" s="6" t="s">
        <v>24</v>
      </c>
      <c r="G49" s="6" t="s">
        <v>24</v>
      </c>
      <c r="H49" s="6" t="str">
        <f t="shared" si="0"/>
        <v>Samples 60m 1.0ml_flow PTV 6C_ramp.tr2.meth</v>
      </c>
      <c r="I49" s="6">
        <v>16</v>
      </c>
      <c r="J49" s="6" t="s">
        <v>25</v>
      </c>
      <c r="K49" s="6" t="s">
        <v>62</v>
      </c>
      <c r="L49" s="6" t="s">
        <v>69</v>
      </c>
      <c r="M49" s="6"/>
      <c r="N49" s="6"/>
      <c r="O49" s="6" t="str">
        <f t="shared" si="1"/>
        <v>H2 60m 6C_ramp Alkane_Samples.met</v>
      </c>
      <c r="Q49" s="7">
        <f t="shared" si="2"/>
        <v>58.75</v>
      </c>
    </row>
    <row r="50" spans="1:17" x14ac:dyDescent="0.3">
      <c r="A50" s="5">
        <v>49</v>
      </c>
      <c r="B50" s="6" t="s">
        <v>23</v>
      </c>
      <c r="C50" s="6" t="s">
        <v>24</v>
      </c>
      <c r="D50" s="6" t="s">
        <v>24</v>
      </c>
      <c r="E50" s="6" t="s">
        <v>24</v>
      </c>
      <c r="F50" s="6" t="s">
        <v>24</v>
      </c>
      <c r="G50" s="6" t="s">
        <v>24</v>
      </c>
      <c r="H50" s="6" t="str">
        <f t="shared" si="0"/>
        <v>Samples 60m 1.0ml_flow PTV 6C_ramp.tr2.meth</v>
      </c>
      <c r="I50" s="6">
        <v>16</v>
      </c>
      <c r="J50" s="6" t="s">
        <v>25</v>
      </c>
      <c r="K50" s="6" t="s">
        <v>62</v>
      </c>
      <c r="L50" s="6" t="s">
        <v>69</v>
      </c>
      <c r="M50" s="6"/>
      <c r="N50" s="6"/>
      <c r="O50" s="6" t="str">
        <f t="shared" si="1"/>
        <v>H2 60m 6C_ramp Alkane_Samples.met</v>
      </c>
      <c r="Q50" s="7">
        <f t="shared" si="2"/>
        <v>58.75</v>
      </c>
    </row>
    <row r="51" spans="1:17" x14ac:dyDescent="0.3">
      <c r="A51" s="5">
        <v>50</v>
      </c>
      <c r="B51" s="6" t="s">
        <v>23</v>
      </c>
      <c r="C51" s="6" t="s">
        <v>24</v>
      </c>
      <c r="D51" s="6" t="s">
        <v>24</v>
      </c>
      <c r="E51" s="6" t="s">
        <v>24</v>
      </c>
      <c r="F51" s="6" t="s">
        <v>24</v>
      </c>
      <c r="G51" s="6" t="s">
        <v>24</v>
      </c>
      <c r="H51" s="6" t="str">
        <f t="shared" si="0"/>
        <v>Samples 60m 1.0ml_flow PTV 6C_ramp.tr2.meth</v>
      </c>
      <c r="I51" s="6">
        <v>17</v>
      </c>
      <c r="J51" s="6" t="s">
        <v>25</v>
      </c>
      <c r="K51" s="6" t="s">
        <v>63</v>
      </c>
      <c r="L51" s="6" t="s">
        <v>69</v>
      </c>
      <c r="M51" s="6"/>
      <c r="N51" s="6"/>
      <c r="O51" s="6" t="str">
        <f t="shared" si="1"/>
        <v>H2 60m 6C_ramp Alkane_Samples.met</v>
      </c>
      <c r="Q51" s="7">
        <f t="shared" si="2"/>
        <v>58.75</v>
      </c>
    </row>
    <row r="52" spans="1:17" x14ac:dyDescent="0.3">
      <c r="A52" s="5">
        <v>51</v>
      </c>
      <c r="B52" s="6" t="s">
        <v>23</v>
      </c>
      <c r="C52" s="6" t="s">
        <v>24</v>
      </c>
      <c r="D52" s="6" t="s">
        <v>24</v>
      </c>
      <c r="E52" s="6" t="s">
        <v>24</v>
      </c>
      <c r="F52" s="6" t="s">
        <v>24</v>
      </c>
      <c r="G52" s="6" t="s">
        <v>24</v>
      </c>
      <c r="H52" s="6" t="str">
        <f t="shared" si="0"/>
        <v>Samples 60m 1.0ml_flow PTV 6C_ramp.tr2.meth</v>
      </c>
      <c r="I52" s="6">
        <v>17</v>
      </c>
      <c r="J52" s="6" t="s">
        <v>25</v>
      </c>
      <c r="K52" s="6" t="s">
        <v>63</v>
      </c>
      <c r="L52" s="6" t="s">
        <v>69</v>
      </c>
      <c r="M52" s="6"/>
      <c r="N52" s="6"/>
      <c r="O52" s="6" t="str">
        <f t="shared" si="1"/>
        <v>H2 60m 6C_ramp Alkane_Samples.met</v>
      </c>
      <c r="Q52" s="7">
        <f t="shared" si="2"/>
        <v>58.75</v>
      </c>
    </row>
    <row r="53" spans="1:17" x14ac:dyDescent="0.3">
      <c r="A53" s="5">
        <v>52</v>
      </c>
      <c r="B53" s="6" t="s">
        <v>23</v>
      </c>
      <c r="C53" s="6" t="s">
        <v>24</v>
      </c>
      <c r="D53" s="6" t="s">
        <v>24</v>
      </c>
      <c r="E53" s="6" t="s">
        <v>24</v>
      </c>
      <c r="F53" s="6" t="s">
        <v>24</v>
      </c>
      <c r="G53" s="6" t="s">
        <v>24</v>
      </c>
      <c r="H53" s="6" t="str">
        <f t="shared" si="0"/>
        <v>Samples 60m 1.0ml_flow PTV 6C_ramp.tr2.meth</v>
      </c>
      <c r="I53" s="6">
        <v>17</v>
      </c>
      <c r="J53" s="6" t="s">
        <v>25</v>
      </c>
      <c r="K53" s="6" t="s">
        <v>63</v>
      </c>
      <c r="L53" s="6" t="s">
        <v>69</v>
      </c>
      <c r="M53" s="6"/>
      <c r="N53" s="6"/>
      <c r="O53" s="6" t="str">
        <f t="shared" si="1"/>
        <v>H2 60m 6C_ramp Alkane_Samples.met</v>
      </c>
      <c r="Q53" s="7">
        <f t="shared" si="2"/>
        <v>58.75</v>
      </c>
    </row>
    <row r="54" spans="1:17" x14ac:dyDescent="0.3">
      <c r="A54" s="5">
        <v>53</v>
      </c>
      <c r="B54" s="6" t="s">
        <v>23</v>
      </c>
      <c r="C54" s="6" t="s">
        <v>24</v>
      </c>
      <c r="D54" s="6" t="s">
        <v>24</v>
      </c>
      <c r="E54" s="6" t="s">
        <v>24</v>
      </c>
      <c r="F54" s="6" t="s">
        <v>24</v>
      </c>
      <c r="G54" s="6" t="s">
        <v>24</v>
      </c>
      <c r="H54" s="6" t="str">
        <f t="shared" si="0"/>
        <v>Standards 60m 1.0ml_flow PTV 6C_ramp.tr2.meth</v>
      </c>
      <c r="I54" s="6">
        <v>1</v>
      </c>
      <c r="J54" s="6" t="s">
        <v>25</v>
      </c>
      <c r="K54" s="6" t="s">
        <v>54</v>
      </c>
      <c r="L54" s="6" t="s">
        <v>68</v>
      </c>
      <c r="M54" s="6"/>
      <c r="N54" s="6">
        <v>150</v>
      </c>
      <c r="O54" s="6" t="str">
        <f t="shared" si="1"/>
        <v>H2 60m 6C_ramp Standards.met</v>
      </c>
      <c r="Q54" s="7">
        <f t="shared" si="2"/>
        <v>40.35</v>
      </c>
    </row>
    <row r="55" spans="1:17" x14ac:dyDescent="0.3">
      <c r="A55" s="5">
        <v>54</v>
      </c>
      <c r="B55" s="6" t="s">
        <v>23</v>
      </c>
      <c r="C55" s="6" t="s">
        <v>24</v>
      </c>
      <c r="D55" s="6" t="s">
        <v>24</v>
      </c>
      <c r="E55" s="6" t="s">
        <v>24</v>
      </c>
      <c r="F55" s="6" t="s">
        <v>24</v>
      </c>
      <c r="G55" s="6" t="s">
        <v>24</v>
      </c>
      <c r="H55" s="6" t="str">
        <f t="shared" si="0"/>
        <v>Standards 60m 1.0ml_flow PTV 6C_ramp.tr2.meth</v>
      </c>
      <c r="I55" s="6">
        <v>1</v>
      </c>
      <c r="J55" s="6" t="s">
        <v>25</v>
      </c>
      <c r="K55" s="6" t="s">
        <v>54</v>
      </c>
      <c r="L55" s="6" t="s">
        <v>68</v>
      </c>
      <c r="M55" s="6"/>
      <c r="N55" s="6">
        <v>150</v>
      </c>
      <c r="O55" s="6" t="str">
        <f t="shared" si="1"/>
        <v>H2 60m 6C_ramp Standards.met</v>
      </c>
      <c r="Q55" s="7">
        <f t="shared" si="2"/>
        <v>40.35</v>
      </c>
    </row>
    <row r="56" spans="1:17" x14ac:dyDescent="0.3">
      <c r="A56" s="5">
        <v>55</v>
      </c>
      <c r="B56" s="6" t="s">
        <v>23</v>
      </c>
      <c r="C56" s="6" t="s">
        <v>24</v>
      </c>
      <c r="D56" s="6" t="s">
        <v>24</v>
      </c>
      <c r="E56" s="6" t="s">
        <v>24</v>
      </c>
      <c r="F56" s="6" t="s">
        <v>24</v>
      </c>
      <c r="G56" s="6" t="s">
        <v>24</v>
      </c>
      <c r="H56" s="6" t="str">
        <f t="shared" si="0"/>
        <v>Standards 60m 1.0ml_flow PTV 6C_ramp.tr2.meth</v>
      </c>
      <c r="I56" s="6">
        <v>4</v>
      </c>
      <c r="J56" s="6" t="s">
        <v>25</v>
      </c>
      <c r="K56" s="6" t="s">
        <v>10</v>
      </c>
      <c r="L56" s="6" t="s">
        <v>41</v>
      </c>
      <c r="M56" s="6"/>
      <c r="N56" s="6">
        <v>200</v>
      </c>
      <c r="O56" s="6" t="str">
        <f t="shared" si="1"/>
        <v>H2 60m 6C_ramp Standards.met</v>
      </c>
      <c r="Q56" s="7">
        <f t="shared" si="2"/>
        <v>40.35</v>
      </c>
    </row>
    <row r="57" spans="1:17" x14ac:dyDescent="0.3">
      <c r="A57" s="5">
        <v>56</v>
      </c>
      <c r="B57" s="6" t="s">
        <v>23</v>
      </c>
      <c r="C57" s="6" t="s">
        <v>24</v>
      </c>
      <c r="D57" s="6" t="s">
        <v>24</v>
      </c>
      <c r="E57" s="6" t="s">
        <v>24</v>
      </c>
      <c r="F57" s="6" t="s">
        <v>24</v>
      </c>
      <c r="G57" s="6" t="s">
        <v>24</v>
      </c>
      <c r="H57" s="6" t="str">
        <f t="shared" si="0"/>
        <v>Standards 60m 1.0ml_flow PTV 6C_ramp.tr2.meth</v>
      </c>
      <c r="I57" s="6">
        <v>5</v>
      </c>
      <c r="J57" s="6" t="s">
        <v>25</v>
      </c>
      <c r="K57" s="6" t="s">
        <v>10</v>
      </c>
      <c r="L57" s="6" t="s">
        <v>41</v>
      </c>
      <c r="M57" s="6"/>
      <c r="N57" s="6">
        <v>150</v>
      </c>
      <c r="O57" s="6" t="str">
        <f t="shared" si="1"/>
        <v>H2 60m 6C_ramp Standards.met</v>
      </c>
      <c r="Q57" s="7">
        <f t="shared" si="2"/>
        <v>40.35</v>
      </c>
    </row>
    <row r="58" spans="1:17" x14ac:dyDescent="0.3">
      <c r="A58" s="5">
        <v>57</v>
      </c>
      <c r="B58" s="6" t="s">
        <v>23</v>
      </c>
      <c r="C58" s="6" t="s">
        <v>24</v>
      </c>
      <c r="D58" s="6" t="s">
        <v>24</v>
      </c>
      <c r="E58" s="6" t="s">
        <v>24</v>
      </c>
      <c r="F58" s="6" t="s">
        <v>24</v>
      </c>
      <c r="G58" s="6" t="s">
        <v>24</v>
      </c>
      <c r="H58" s="6" t="str">
        <f t="shared" si="0"/>
        <v>Standards 60m 1.0ml_flow PTV 6C_ramp.tr2.meth</v>
      </c>
      <c r="I58" s="6">
        <v>6</v>
      </c>
      <c r="J58" s="6" t="s">
        <v>25</v>
      </c>
      <c r="K58" s="6" t="s">
        <v>10</v>
      </c>
      <c r="L58" s="6" t="s">
        <v>41</v>
      </c>
      <c r="M58" s="6"/>
      <c r="N58" s="6">
        <v>125</v>
      </c>
      <c r="O58" s="6" t="str">
        <f t="shared" si="1"/>
        <v>H2 60m 6C_ramp Standards.met</v>
      </c>
      <c r="Q58" s="7">
        <f t="shared" si="2"/>
        <v>40.35</v>
      </c>
    </row>
    <row r="59" spans="1:17" x14ac:dyDescent="0.3">
      <c r="A59" s="5">
        <v>58</v>
      </c>
      <c r="B59" s="6" t="s">
        <v>23</v>
      </c>
      <c r="C59" s="6" t="s">
        <v>24</v>
      </c>
      <c r="D59" s="6" t="s">
        <v>24</v>
      </c>
      <c r="E59" s="6" t="s">
        <v>24</v>
      </c>
      <c r="F59" s="6" t="s">
        <v>24</v>
      </c>
      <c r="G59" s="6" t="s">
        <v>24</v>
      </c>
      <c r="H59" s="6" t="str">
        <f t="shared" si="0"/>
        <v>Standards 60m 1.0ml_flow PTV 6C_ramp.tr2.meth</v>
      </c>
      <c r="I59" s="6">
        <v>7</v>
      </c>
      <c r="J59" s="6" t="s">
        <v>25</v>
      </c>
      <c r="K59" s="6" t="s">
        <v>10</v>
      </c>
      <c r="L59" s="6" t="s">
        <v>41</v>
      </c>
      <c r="M59" s="6"/>
      <c r="N59" s="6">
        <v>100</v>
      </c>
      <c r="O59" s="6" t="str">
        <f t="shared" si="1"/>
        <v>H2 60m 6C_ramp Standards.met</v>
      </c>
      <c r="Q59" s="7">
        <f t="shared" si="2"/>
        <v>40.35</v>
      </c>
    </row>
    <row r="60" spans="1:17" x14ac:dyDescent="0.3">
      <c r="A60" s="5">
        <v>59</v>
      </c>
      <c r="B60" s="6" t="s">
        <v>23</v>
      </c>
      <c r="C60" s="6" t="s">
        <v>24</v>
      </c>
      <c r="D60" s="6" t="s">
        <v>24</v>
      </c>
      <c r="E60" s="6" t="s">
        <v>24</v>
      </c>
      <c r="F60" s="6" t="s">
        <v>24</v>
      </c>
      <c r="G60" s="6" t="s">
        <v>24</v>
      </c>
      <c r="H60" s="6" t="str">
        <f t="shared" si="0"/>
        <v>Standards 60m 1.0ml_flow PTV 6C_ramp.tr2.meth</v>
      </c>
      <c r="I60" s="6">
        <v>8</v>
      </c>
      <c r="J60" s="6" t="s">
        <v>25</v>
      </c>
      <c r="K60" s="6" t="s">
        <v>10</v>
      </c>
      <c r="L60" s="6" t="s">
        <v>41</v>
      </c>
      <c r="M60" s="6"/>
      <c r="N60" s="6">
        <v>75</v>
      </c>
      <c r="O60" s="6" t="str">
        <f t="shared" si="1"/>
        <v>H2 60m 6C_ramp Standards.met</v>
      </c>
      <c r="Q60" s="7">
        <f t="shared" si="2"/>
        <v>40.35</v>
      </c>
    </row>
    <row r="61" spans="1:17" x14ac:dyDescent="0.3">
      <c r="A61" s="5">
        <v>60</v>
      </c>
      <c r="B61" s="6" t="s">
        <v>23</v>
      </c>
      <c r="C61" s="6" t="s">
        <v>24</v>
      </c>
      <c r="D61" s="6" t="s">
        <v>24</v>
      </c>
      <c r="E61" s="6" t="s">
        <v>24</v>
      </c>
      <c r="F61" s="6" t="s">
        <v>24</v>
      </c>
      <c r="G61" s="6" t="s">
        <v>24</v>
      </c>
      <c r="H61" s="6" t="str">
        <f t="shared" si="0"/>
        <v>Standards 60m 1.0ml_flow PTV 6C_ramp.tr2.meth</v>
      </c>
      <c r="I61" s="6">
        <v>9</v>
      </c>
      <c r="J61" s="6" t="s">
        <v>25</v>
      </c>
      <c r="K61" s="6" t="s">
        <v>10</v>
      </c>
      <c r="L61" s="6" t="s">
        <v>41</v>
      </c>
      <c r="M61" s="6"/>
      <c r="N61" s="6">
        <v>50</v>
      </c>
      <c r="O61" s="6" t="str">
        <f t="shared" si="1"/>
        <v>H2 60m 6C_ramp Standards.met</v>
      </c>
      <c r="Q61" s="7">
        <f t="shared" si="2"/>
        <v>40.35</v>
      </c>
    </row>
    <row r="62" spans="1:17" x14ac:dyDescent="0.3">
      <c r="A62" s="5">
        <v>61</v>
      </c>
      <c r="B62" s="6" t="s">
        <v>23</v>
      </c>
      <c r="C62" s="6" t="s">
        <v>24</v>
      </c>
      <c r="D62" s="6" t="s">
        <v>24</v>
      </c>
      <c r="E62" s="6" t="s">
        <v>24</v>
      </c>
      <c r="F62" s="6" t="s">
        <v>24</v>
      </c>
      <c r="G62" s="6" t="s">
        <v>24</v>
      </c>
      <c r="H62" s="6" t="str">
        <f t="shared" si="0"/>
        <v>Standards 60m 1.0ml_flow PTV 6C_ramp.tr2.meth</v>
      </c>
      <c r="I62" s="6">
        <v>1</v>
      </c>
      <c r="J62" s="6" t="s">
        <v>25</v>
      </c>
      <c r="K62" s="6" t="s">
        <v>54</v>
      </c>
      <c r="L62" s="6" t="s">
        <v>68</v>
      </c>
      <c r="M62" s="6"/>
      <c r="N62" s="6">
        <v>150</v>
      </c>
      <c r="O62" s="6" t="str">
        <f t="shared" si="1"/>
        <v>H2 60m 6C_ramp Standards.met</v>
      </c>
      <c r="Q62" s="7">
        <f t="shared" si="2"/>
        <v>40.35</v>
      </c>
    </row>
    <row r="63" spans="1:17" x14ac:dyDescent="0.3">
      <c r="A63" s="5">
        <v>62</v>
      </c>
      <c r="B63" s="6" t="s">
        <v>23</v>
      </c>
      <c r="C63" s="6" t="s">
        <v>24</v>
      </c>
      <c r="D63" s="6" t="s">
        <v>24</v>
      </c>
      <c r="E63" s="6" t="s">
        <v>24</v>
      </c>
      <c r="F63" s="6" t="s">
        <v>24</v>
      </c>
      <c r="G63" s="6" t="s">
        <v>24</v>
      </c>
      <c r="H63" s="6" t="str">
        <f t="shared" si="0"/>
        <v>Standards 60m 1.0ml_flow PTV 6C_ramp.tr2.meth</v>
      </c>
      <c r="I63" s="6">
        <v>1</v>
      </c>
      <c r="J63" s="6" t="s">
        <v>25</v>
      </c>
      <c r="K63" s="6" t="s">
        <v>54</v>
      </c>
      <c r="L63" s="6" t="s">
        <v>68</v>
      </c>
      <c r="M63" s="6"/>
      <c r="N63" s="6">
        <v>150</v>
      </c>
      <c r="O63" s="6" t="str">
        <f t="shared" si="1"/>
        <v>H2 60m 6C_ramp Standards.met</v>
      </c>
      <c r="Q63" s="7">
        <f t="shared" si="2"/>
        <v>40.35</v>
      </c>
    </row>
    <row r="64" spans="1:17" x14ac:dyDescent="0.3">
      <c r="A64" s="5">
        <v>63</v>
      </c>
      <c r="B64" s="6" t="s">
        <v>23</v>
      </c>
      <c r="C64" s="6" t="s">
        <v>24</v>
      </c>
      <c r="D64" s="6" t="s">
        <v>24</v>
      </c>
      <c r="E64" s="6" t="s">
        <v>24</v>
      </c>
      <c r="F64" s="6" t="s">
        <v>24</v>
      </c>
      <c r="G64" s="6" t="s">
        <v>24</v>
      </c>
      <c r="H64" s="6" t="str">
        <f t="shared" si="0"/>
        <v>Samples 60m 1.0ml_flow PTV 6C_ramp.tr2.meth</v>
      </c>
      <c r="I64" s="6">
        <v>18</v>
      </c>
      <c r="J64" s="6" t="s">
        <v>25</v>
      </c>
      <c r="K64" s="6" t="s">
        <v>64</v>
      </c>
      <c r="L64" s="6" t="s">
        <v>69</v>
      </c>
      <c r="M64" s="6"/>
      <c r="N64" s="6"/>
      <c r="O64" s="6" t="str">
        <f t="shared" si="1"/>
        <v>H2 60m 6C_ramp Alkane_Samples.met</v>
      </c>
      <c r="Q64" s="7">
        <f t="shared" si="2"/>
        <v>58.75</v>
      </c>
    </row>
    <row r="65" spans="1:17" x14ac:dyDescent="0.3">
      <c r="A65" s="5">
        <v>64</v>
      </c>
      <c r="B65" s="6" t="s">
        <v>23</v>
      </c>
      <c r="C65" s="6" t="s">
        <v>24</v>
      </c>
      <c r="D65" s="6" t="s">
        <v>24</v>
      </c>
      <c r="E65" s="6" t="s">
        <v>24</v>
      </c>
      <c r="F65" s="6" t="s">
        <v>24</v>
      </c>
      <c r="G65" s="6" t="s">
        <v>24</v>
      </c>
      <c r="H65" s="6" t="str">
        <f t="shared" si="0"/>
        <v>Samples 60m 1.0ml_flow PTV 6C_ramp.tr2.meth</v>
      </c>
      <c r="I65" s="6">
        <v>18</v>
      </c>
      <c r="J65" s="6" t="s">
        <v>25</v>
      </c>
      <c r="K65" s="6" t="s">
        <v>64</v>
      </c>
      <c r="L65" s="6" t="s">
        <v>69</v>
      </c>
      <c r="M65" s="6"/>
      <c r="N65" s="6"/>
      <c r="O65" s="6" t="str">
        <f t="shared" si="1"/>
        <v>H2 60m 6C_ramp Alkane_Samples.met</v>
      </c>
      <c r="Q65" s="7">
        <f t="shared" si="2"/>
        <v>58.75</v>
      </c>
    </row>
    <row r="66" spans="1:17" x14ac:dyDescent="0.3">
      <c r="A66" s="5">
        <v>65</v>
      </c>
      <c r="B66" s="6" t="s">
        <v>23</v>
      </c>
      <c r="C66" s="6" t="s">
        <v>24</v>
      </c>
      <c r="D66" s="6" t="s">
        <v>24</v>
      </c>
      <c r="E66" s="6" t="s">
        <v>24</v>
      </c>
      <c r="F66" s="6" t="s">
        <v>24</v>
      </c>
      <c r="G66" s="6" t="s">
        <v>24</v>
      </c>
      <c r="H66" s="6" t="str">
        <f t="shared" ref="H66:H81" si="3">IF(L66="sample",T$2,T$3)</f>
        <v>Samples 60m 1.0ml_flow PTV 6C_ramp.tr2.meth</v>
      </c>
      <c r="I66" s="6">
        <v>18</v>
      </c>
      <c r="J66" s="6" t="s">
        <v>25</v>
      </c>
      <c r="K66" s="6" t="s">
        <v>64</v>
      </c>
      <c r="L66" s="6" t="s">
        <v>69</v>
      </c>
      <c r="M66" s="6"/>
      <c r="N66" s="6"/>
      <c r="O66" s="6" t="str">
        <f t="shared" ref="O66:O81" si="4">IF(L66=S$2,U$2,U$3)</f>
        <v>H2 60m 6C_ramp Alkane_Samples.met</v>
      </c>
      <c r="Q66" s="7">
        <f t="shared" si="2"/>
        <v>58.75</v>
      </c>
    </row>
    <row r="67" spans="1:17" x14ac:dyDescent="0.3">
      <c r="A67" s="5">
        <v>66</v>
      </c>
      <c r="B67" s="6" t="s">
        <v>23</v>
      </c>
      <c r="C67" s="6" t="s">
        <v>24</v>
      </c>
      <c r="D67" s="6" t="s">
        <v>24</v>
      </c>
      <c r="E67" s="6" t="s">
        <v>24</v>
      </c>
      <c r="F67" s="6" t="s">
        <v>24</v>
      </c>
      <c r="G67" s="6" t="s">
        <v>24</v>
      </c>
      <c r="H67" s="6" t="str">
        <f t="shared" si="3"/>
        <v>Samples 60m 1.0ml_flow PTV 6C_ramp.tr2.meth</v>
      </c>
      <c r="I67" s="6">
        <v>19</v>
      </c>
      <c r="J67" s="6" t="s">
        <v>25</v>
      </c>
      <c r="K67" s="6" t="s">
        <v>65</v>
      </c>
      <c r="L67" s="6" t="s">
        <v>69</v>
      </c>
      <c r="M67" s="6"/>
      <c r="N67" s="6"/>
      <c r="O67" s="6" t="str">
        <f t="shared" si="4"/>
        <v>H2 60m 6C_ramp Alkane_Samples.met</v>
      </c>
      <c r="Q67" s="7">
        <f t="shared" ref="Q67:Q71" si="5">IF(L67="sample",V$2,V$3)</f>
        <v>58.75</v>
      </c>
    </row>
    <row r="68" spans="1:17" x14ac:dyDescent="0.3">
      <c r="A68" s="5">
        <v>67</v>
      </c>
      <c r="B68" s="6" t="s">
        <v>23</v>
      </c>
      <c r="C68" s="6" t="s">
        <v>24</v>
      </c>
      <c r="D68" s="6" t="s">
        <v>24</v>
      </c>
      <c r="E68" s="6" t="s">
        <v>24</v>
      </c>
      <c r="F68" s="6" t="s">
        <v>24</v>
      </c>
      <c r="G68" s="6" t="s">
        <v>24</v>
      </c>
      <c r="H68" s="6" t="str">
        <f t="shared" si="3"/>
        <v>Samples 60m 1.0ml_flow PTV 6C_ramp.tr2.meth</v>
      </c>
      <c r="I68" s="6">
        <v>19</v>
      </c>
      <c r="J68" s="6" t="s">
        <v>25</v>
      </c>
      <c r="K68" s="6" t="s">
        <v>65</v>
      </c>
      <c r="L68" s="6" t="s">
        <v>69</v>
      </c>
      <c r="M68" s="6"/>
      <c r="N68" s="6"/>
      <c r="O68" s="6" t="str">
        <f t="shared" si="4"/>
        <v>H2 60m 6C_ramp Alkane_Samples.met</v>
      </c>
      <c r="Q68" s="7">
        <f t="shared" si="5"/>
        <v>58.75</v>
      </c>
    </row>
    <row r="69" spans="1:17" x14ac:dyDescent="0.3">
      <c r="A69" s="5">
        <v>68</v>
      </c>
      <c r="B69" s="6" t="s">
        <v>23</v>
      </c>
      <c r="C69" s="6" t="s">
        <v>24</v>
      </c>
      <c r="D69" s="6" t="s">
        <v>24</v>
      </c>
      <c r="E69" s="6" t="s">
        <v>24</v>
      </c>
      <c r="F69" s="6" t="s">
        <v>24</v>
      </c>
      <c r="G69" s="6" t="s">
        <v>24</v>
      </c>
      <c r="H69" s="6" t="str">
        <f t="shared" si="3"/>
        <v>Samples 60m 1.0ml_flow PTV 6C_ramp.tr2.meth</v>
      </c>
      <c r="I69" s="6">
        <v>19</v>
      </c>
      <c r="J69" s="6" t="s">
        <v>25</v>
      </c>
      <c r="K69" s="6" t="s">
        <v>65</v>
      </c>
      <c r="L69" s="6" t="s">
        <v>69</v>
      </c>
      <c r="M69" s="6"/>
      <c r="N69" s="6"/>
      <c r="O69" s="6" t="str">
        <f t="shared" si="4"/>
        <v>H2 60m 6C_ramp Alkane_Samples.met</v>
      </c>
      <c r="Q69" s="7">
        <f t="shared" si="5"/>
        <v>58.75</v>
      </c>
    </row>
    <row r="70" spans="1:17" x14ac:dyDescent="0.3">
      <c r="A70" s="5">
        <v>69</v>
      </c>
      <c r="B70" s="6" t="s">
        <v>23</v>
      </c>
      <c r="C70" s="6" t="s">
        <v>24</v>
      </c>
      <c r="D70" s="6" t="s">
        <v>24</v>
      </c>
      <c r="E70" s="6" t="s">
        <v>24</v>
      </c>
      <c r="F70" s="6" t="s">
        <v>24</v>
      </c>
      <c r="G70" s="6" t="s">
        <v>24</v>
      </c>
      <c r="H70" s="6" t="str">
        <f t="shared" si="3"/>
        <v>Standards 60m 1.0ml_flow PTV 6C_ramp.tr2.meth</v>
      </c>
      <c r="I70" s="6">
        <v>1</v>
      </c>
      <c r="J70" s="6" t="s">
        <v>25</v>
      </c>
      <c r="K70" s="6" t="s">
        <v>54</v>
      </c>
      <c r="L70" s="6" t="s">
        <v>68</v>
      </c>
      <c r="M70" s="6"/>
      <c r="N70" s="6">
        <v>150</v>
      </c>
      <c r="O70" s="6" t="str">
        <f t="shared" si="4"/>
        <v>H2 60m 6C_ramp Standards.met</v>
      </c>
      <c r="Q70" s="7">
        <f t="shared" si="5"/>
        <v>40.35</v>
      </c>
    </row>
    <row r="71" spans="1:17" x14ac:dyDescent="0.3">
      <c r="A71" s="5">
        <v>70</v>
      </c>
      <c r="B71" s="6" t="s">
        <v>23</v>
      </c>
      <c r="C71" s="6" t="s">
        <v>24</v>
      </c>
      <c r="D71" s="6" t="s">
        <v>24</v>
      </c>
      <c r="E71" s="6" t="s">
        <v>24</v>
      </c>
      <c r="F71" s="6" t="s">
        <v>24</v>
      </c>
      <c r="G71" s="6" t="s">
        <v>24</v>
      </c>
      <c r="H71" s="6" t="str">
        <f t="shared" si="3"/>
        <v>Standards 60m 1.0ml_flow PTV 6C_ramp.tr2.meth</v>
      </c>
      <c r="I71" s="6">
        <v>1</v>
      </c>
      <c r="J71" s="6" t="s">
        <v>25</v>
      </c>
      <c r="K71" s="6" t="s">
        <v>54</v>
      </c>
      <c r="L71" s="6" t="s">
        <v>68</v>
      </c>
      <c r="M71" s="6"/>
      <c r="N71" s="6">
        <v>150</v>
      </c>
      <c r="O71" s="6" t="str">
        <f t="shared" si="4"/>
        <v>H2 60m 6C_ramp Standards.met</v>
      </c>
      <c r="Q71" s="7">
        <f t="shared" si="5"/>
        <v>40.35</v>
      </c>
    </row>
    <row r="72" spans="1:17" x14ac:dyDescent="0.3">
      <c r="A72" s="5">
        <v>71</v>
      </c>
      <c r="B72" s="6" t="s">
        <v>23</v>
      </c>
      <c r="C72" s="6" t="s">
        <v>24</v>
      </c>
      <c r="D72" s="6" t="s">
        <v>24</v>
      </c>
      <c r="E72" s="6" t="s">
        <v>24</v>
      </c>
      <c r="F72" s="6" t="s">
        <v>24</v>
      </c>
      <c r="G72" s="6" t="s">
        <v>24</v>
      </c>
      <c r="H72" s="6" t="str">
        <f t="shared" si="3"/>
        <v>Standards 60m 1.0ml_flow PTV 6C_ramp.tr2.meth</v>
      </c>
      <c r="I72" s="6"/>
      <c r="J72" s="6" t="s">
        <v>25</v>
      </c>
      <c r="K72" s="6"/>
      <c r="L72" s="6"/>
      <c r="M72" s="6"/>
      <c r="N72" s="6"/>
      <c r="O72" s="6" t="str">
        <f t="shared" si="4"/>
        <v>H2 60m 6C_ramp Standards.met</v>
      </c>
    </row>
    <row r="73" spans="1:17" x14ac:dyDescent="0.3">
      <c r="A73" s="5">
        <v>72</v>
      </c>
      <c r="B73" s="6" t="s">
        <v>23</v>
      </c>
      <c r="C73" s="6" t="s">
        <v>24</v>
      </c>
      <c r="D73" s="6" t="s">
        <v>24</v>
      </c>
      <c r="E73" s="6" t="s">
        <v>24</v>
      </c>
      <c r="F73" s="6" t="s">
        <v>24</v>
      </c>
      <c r="G73" s="6" t="s">
        <v>24</v>
      </c>
      <c r="H73" s="6" t="str">
        <f t="shared" si="3"/>
        <v>Standards 60m 1.0ml_flow PTV 6C_ramp.tr2.meth</v>
      </c>
      <c r="I73" s="6"/>
      <c r="J73" s="6" t="s">
        <v>25</v>
      </c>
      <c r="K73" s="6"/>
      <c r="L73" s="6"/>
      <c r="M73" s="6"/>
      <c r="N73" s="6"/>
      <c r="O73" s="6" t="str">
        <f t="shared" si="4"/>
        <v>H2 60m 6C_ramp Standards.met</v>
      </c>
    </row>
    <row r="74" spans="1:17" x14ac:dyDescent="0.3">
      <c r="A74" s="5">
        <v>73</v>
      </c>
      <c r="B74" s="6" t="s">
        <v>23</v>
      </c>
      <c r="C74" s="6" t="s">
        <v>24</v>
      </c>
      <c r="D74" s="6" t="s">
        <v>24</v>
      </c>
      <c r="E74" s="6" t="s">
        <v>24</v>
      </c>
      <c r="F74" s="6" t="s">
        <v>24</v>
      </c>
      <c r="G74" s="6" t="s">
        <v>24</v>
      </c>
      <c r="H74" s="6" t="str">
        <f t="shared" si="3"/>
        <v>Standards 60m 1.0ml_flow PTV 6C_ramp.tr2.meth</v>
      </c>
      <c r="I74" s="6"/>
      <c r="J74" s="6" t="s">
        <v>25</v>
      </c>
      <c r="K74" s="6"/>
      <c r="L74" s="6"/>
      <c r="M74" s="6"/>
      <c r="N74" s="6"/>
      <c r="O74" s="6" t="str">
        <f t="shared" si="4"/>
        <v>H2 60m 6C_ramp Standards.met</v>
      </c>
    </row>
    <row r="75" spans="1:17" x14ac:dyDescent="0.3">
      <c r="A75" s="5">
        <v>74</v>
      </c>
      <c r="B75" s="6" t="s">
        <v>23</v>
      </c>
      <c r="C75" s="6" t="s">
        <v>24</v>
      </c>
      <c r="D75" s="6" t="s">
        <v>24</v>
      </c>
      <c r="E75" s="6" t="s">
        <v>24</v>
      </c>
      <c r="F75" s="6" t="s">
        <v>24</v>
      </c>
      <c r="G75" s="6" t="s">
        <v>24</v>
      </c>
      <c r="H75" s="6" t="str">
        <f t="shared" si="3"/>
        <v>Standards 60m 1.0ml_flow PTV 6C_ramp.tr2.meth</v>
      </c>
      <c r="I75" s="6"/>
      <c r="J75" s="6" t="s">
        <v>25</v>
      </c>
      <c r="K75" s="6"/>
      <c r="L75" s="6"/>
      <c r="M75" s="6"/>
      <c r="N75" s="6"/>
      <c r="O75" s="6" t="str">
        <f t="shared" si="4"/>
        <v>H2 60m 6C_ramp Standards.met</v>
      </c>
    </row>
    <row r="76" spans="1:17" x14ac:dyDescent="0.3">
      <c r="A76" s="5">
        <v>75</v>
      </c>
      <c r="B76" s="6" t="s">
        <v>23</v>
      </c>
      <c r="C76" s="6" t="s">
        <v>24</v>
      </c>
      <c r="D76" s="6" t="s">
        <v>24</v>
      </c>
      <c r="E76" s="6" t="s">
        <v>24</v>
      </c>
      <c r="F76" s="6" t="s">
        <v>24</v>
      </c>
      <c r="G76" s="6" t="s">
        <v>24</v>
      </c>
      <c r="H76" s="6" t="str">
        <f t="shared" si="3"/>
        <v>Standards 60m 1.0ml_flow PTV 6C_ramp.tr2.meth</v>
      </c>
      <c r="I76" s="6"/>
      <c r="J76" s="6" t="s">
        <v>25</v>
      </c>
      <c r="K76" s="6"/>
      <c r="L76" s="6"/>
      <c r="M76" s="6"/>
      <c r="N76" s="6"/>
      <c r="O76" s="6" t="str">
        <f t="shared" si="4"/>
        <v>H2 60m 6C_ramp Standards.met</v>
      </c>
    </row>
    <row r="77" spans="1:17" x14ac:dyDescent="0.3">
      <c r="A77" s="5">
        <v>76</v>
      </c>
      <c r="B77" s="6" t="s">
        <v>23</v>
      </c>
      <c r="C77" s="6" t="s">
        <v>24</v>
      </c>
      <c r="D77" s="6" t="s">
        <v>24</v>
      </c>
      <c r="E77" s="6" t="s">
        <v>24</v>
      </c>
      <c r="F77" s="6" t="s">
        <v>24</v>
      </c>
      <c r="G77" s="6" t="s">
        <v>24</v>
      </c>
      <c r="H77" s="6" t="str">
        <f t="shared" si="3"/>
        <v>Standards 60m 1.0ml_flow PTV 6C_ramp.tr2.meth</v>
      </c>
      <c r="I77" s="6"/>
      <c r="J77" s="6" t="s">
        <v>25</v>
      </c>
      <c r="K77" s="6"/>
      <c r="L77" s="6"/>
      <c r="M77" s="6"/>
      <c r="N77" s="6"/>
      <c r="O77" s="6" t="str">
        <f t="shared" si="4"/>
        <v>H2 60m 6C_ramp Standards.met</v>
      </c>
    </row>
    <row r="78" spans="1:17" x14ac:dyDescent="0.3">
      <c r="A78" s="5">
        <v>77</v>
      </c>
      <c r="B78" s="6" t="s">
        <v>23</v>
      </c>
      <c r="C78" s="6" t="s">
        <v>24</v>
      </c>
      <c r="D78" s="6" t="s">
        <v>24</v>
      </c>
      <c r="E78" s="6" t="s">
        <v>24</v>
      </c>
      <c r="F78" s="6" t="s">
        <v>24</v>
      </c>
      <c r="G78" s="6" t="s">
        <v>24</v>
      </c>
      <c r="H78" s="6" t="str">
        <f t="shared" si="3"/>
        <v>Standards 60m 1.0ml_flow PTV 6C_ramp.tr2.meth</v>
      </c>
      <c r="I78" s="6"/>
      <c r="J78" s="6" t="s">
        <v>25</v>
      </c>
      <c r="K78" s="6"/>
      <c r="L78" s="6"/>
      <c r="M78" s="6"/>
      <c r="N78" s="6"/>
      <c r="O78" s="6" t="str">
        <f t="shared" si="4"/>
        <v>H2 60m 6C_ramp Standards.met</v>
      </c>
    </row>
    <row r="79" spans="1:17" x14ac:dyDescent="0.3">
      <c r="A79" s="5">
        <v>78</v>
      </c>
      <c r="B79" s="6" t="s">
        <v>23</v>
      </c>
      <c r="C79" s="6" t="s">
        <v>24</v>
      </c>
      <c r="D79" s="6" t="s">
        <v>24</v>
      </c>
      <c r="E79" s="6" t="s">
        <v>24</v>
      </c>
      <c r="F79" s="6" t="s">
        <v>24</v>
      </c>
      <c r="G79" s="6" t="s">
        <v>24</v>
      </c>
      <c r="H79" s="6" t="str">
        <f t="shared" si="3"/>
        <v>Standards 60m 1.0ml_flow PTV 6C_ramp.tr2.meth</v>
      </c>
      <c r="I79" s="6"/>
      <c r="J79" s="6" t="s">
        <v>25</v>
      </c>
      <c r="K79" s="6"/>
      <c r="L79" s="6"/>
      <c r="M79" s="6"/>
      <c r="N79" s="6"/>
      <c r="O79" s="6" t="str">
        <f t="shared" si="4"/>
        <v>H2 60m 6C_ramp Standards.met</v>
      </c>
    </row>
    <row r="80" spans="1:17" x14ac:dyDescent="0.3">
      <c r="A80" s="5">
        <v>79</v>
      </c>
      <c r="B80" s="6" t="s">
        <v>23</v>
      </c>
      <c r="C80" s="6" t="s">
        <v>24</v>
      </c>
      <c r="D80" s="6" t="s">
        <v>24</v>
      </c>
      <c r="E80" s="6" t="s">
        <v>24</v>
      </c>
      <c r="F80" s="6" t="s">
        <v>24</v>
      </c>
      <c r="G80" s="6" t="s">
        <v>24</v>
      </c>
      <c r="H80" s="6" t="str">
        <f t="shared" si="3"/>
        <v>Standards 60m 1.0ml_flow PTV 6C_ramp.tr2.meth</v>
      </c>
      <c r="I80" s="6"/>
      <c r="J80" s="6" t="s">
        <v>25</v>
      </c>
      <c r="K80" s="6"/>
      <c r="L80" s="6"/>
      <c r="M80" s="6"/>
      <c r="N80" s="6"/>
      <c r="O80" s="6" t="str">
        <f t="shared" si="4"/>
        <v>H2 60m 6C_ramp Standards.met</v>
      </c>
    </row>
    <row r="81" spans="1:15" x14ac:dyDescent="0.3">
      <c r="A81" s="5">
        <v>80</v>
      </c>
      <c r="B81" s="6" t="s">
        <v>23</v>
      </c>
      <c r="C81" s="6" t="s">
        <v>24</v>
      </c>
      <c r="D81" s="6" t="s">
        <v>24</v>
      </c>
      <c r="E81" s="6" t="s">
        <v>24</v>
      </c>
      <c r="F81" s="6" t="s">
        <v>24</v>
      </c>
      <c r="G81" s="6" t="s">
        <v>24</v>
      </c>
      <c r="H81" s="6" t="str">
        <f t="shared" si="3"/>
        <v>Standards 60m 1.0ml_flow PTV 6C_ramp.tr2.meth</v>
      </c>
      <c r="I81" s="6"/>
      <c r="J81" s="6" t="s">
        <v>25</v>
      </c>
      <c r="K81" s="6"/>
      <c r="L81" s="6"/>
      <c r="M81" s="6"/>
      <c r="N81" s="6"/>
      <c r="O81" s="6" t="str">
        <f t="shared" si="4"/>
        <v>H2 60m 6C_ramp Standards.met</v>
      </c>
    </row>
    <row r="82" spans="1:15" x14ac:dyDescent="0.3">
      <c r="B82" s="13"/>
      <c r="C82" s="13"/>
      <c r="D82" s="13"/>
      <c r="E82" s="13"/>
      <c r="F82" s="13"/>
      <c r="G82" s="13"/>
      <c r="H82" s="13"/>
      <c r="I82" s="13"/>
      <c r="J82" s="13"/>
      <c r="K82" s="13"/>
      <c r="L82" s="13"/>
      <c r="M82" s="13"/>
      <c r="N82" s="13"/>
      <c r="O82" s="13"/>
    </row>
    <row r="83" spans="1:15" x14ac:dyDescent="0.3">
      <c r="B83" s="13"/>
      <c r="C83" s="13"/>
      <c r="D83" s="13"/>
      <c r="E83" s="13"/>
      <c r="F83" s="13"/>
      <c r="G83" s="13"/>
      <c r="H83" s="13"/>
      <c r="I83" s="13"/>
      <c r="J83" s="13"/>
      <c r="K83" s="13"/>
      <c r="L83" s="13"/>
      <c r="M83" s="13"/>
      <c r="N83" s="13"/>
      <c r="O83" s="13"/>
    </row>
    <row r="84" spans="1:15" x14ac:dyDescent="0.3">
      <c r="B84" s="13"/>
      <c r="C84" s="13"/>
      <c r="D84" s="13"/>
      <c r="E84" s="13"/>
      <c r="F84" s="13"/>
      <c r="G84" s="13"/>
      <c r="H84" s="13"/>
      <c r="I84" s="13"/>
      <c r="J84" s="13"/>
      <c r="K84" s="13"/>
      <c r="L84" s="13"/>
      <c r="M84" s="13"/>
      <c r="N84" s="13"/>
      <c r="O84" s="13"/>
    </row>
    <row r="85" spans="1:15" x14ac:dyDescent="0.3">
      <c r="B85" s="13"/>
      <c r="C85" s="13"/>
      <c r="D85" s="13"/>
      <c r="E85" s="13"/>
      <c r="F85" s="13"/>
      <c r="G85" s="13"/>
      <c r="H85" s="13"/>
      <c r="I85" s="13"/>
      <c r="J85" s="13"/>
      <c r="K85" s="13"/>
      <c r="L85" s="13"/>
      <c r="M85" s="13"/>
      <c r="N85" s="13"/>
      <c r="O85" s="13"/>
    </row>
    <row r="86" spans="1:15" x14ac:dyDescent="0.3">
      <c r="B86" s="13"/>
      <c r="C86" s="13"/>
      <c r="D86" s="13"/>
      <c r="E86" s="13"/>
      <c r="F86" s="13"/>
      <c r="G86" s="13"/>
      <c r="H86" s="13"/>
      <c r="I86" s="13"/>
      <c r="J86" s="13"/>
      <c r="K86" s="13"/>
      <c r="L86" s="13"/>
      <c r="M86" s="13"/>
      <c r="N86" s="13"/>
      <c r="O86" s="13"/>
    </row>
    <row r="87" spans="1:15" x14ac:dyDescent="0.3">
      <c r="B87" s="13"/>
      <c r="C87" s="13"/>
      <c r="D87" s="13"/>
      <c r="E87" s="13"/>
      <c r="F87" s="13"/>
      <c r="G87" s="13"/>
      <c r="H87" s="13"/>
      <c r="I87" s="13"/>
      <c r="J87" s="13"/>
      <c r="K87" s="13"/>
      <c r="L87" s="13"/>
      <c r="M87" s="13"/>
      <c r="N87" s="13"/>
      <c r="O87" s="13"/>
    </row>
    <row r="88" spans="1:15" x14ac:dyDescent="0.3">
      <c r="B88" s="13"/>
      <c r="C88" s="13"/>
      <c r="D88" s="13"/>
      <c r="E88" s="13"/>
      <c r="F88" s="13"/>
      <c r="G88" s="13"/>
      <c r="H88" s="13"/>
      <c r="I88" s="13"/>
      <c r="J88" s="13"/>
      <c r="K88" s="13"/>
      <c r="L88" s="13"/>
      <c r="M88" s="13"/>
      <c r="N88" s="13"/>
      <c r="O88" s="13"/>
    </row>
    <row r="89" spans="1:15" x14ac:dyDescent="0.3">
      <c r="B89" s="13"/>
      <c r="C89" s="13"/>
      <c r="D89" s="13"/>
      <c r="E89" s="13"/>
      <c r="F89" s="13"/>
      <c r="G89" s="13"/>
      <c r="H89" s="13"/>
      <c r="I89" s="13"/>
      <c r="J89" s="13"/>
      <c r="K89" s="13"/>
      <c r="L89" s="13"/>
      <c r="M89" s="13"/>
      <c r="N89" s="13"/>
      <c r="O89" s="13"/>
    </row>
    <row r="90" spans="1:15" x14ac:dyDescent="0.3">
      <c r="B90" s="13"/>
      <c r="C90" s="13"/>
      <c r="D90" s="13"/>
      <c r="E90" s="13"/>
      <c r="F90" s="13"/>
      <c r="G90" s="13"/>
      <c r="H90" s="13"/>
      <c r="I90" s="13"/>
      <c r="J90" s="13"/>
      <c r="K90" s="13"/>
      <c r="L90" s="13"/>
      <c r="M90" s="13"/>
      <c r="N90" s="13"/>
      <c r="O90" s="13"/>
    </row>
    <row r="91" spans="1:15" x14ac:dyDescent="0.3">
      <c r="B91" s="13"/>
      <c r="C91" s="13"/>
      <c r="D91" s="13"/>
      <c r="E91" s="13"/>
      <c r="F91" s="13"/>
      <c r="G91" s="13"/>
      <c r="H91" s="13"/>
      <c r="I91" s="13"/>
      <c r="J91" s="13"/>
      <c r="K91" s="13"/>
      <c r="L91" s="13"/>
      <c r="M91" s="13"/>
      <c r="N91" s="13"/>
      <c r="O91" s="13"/>
    </row>
    <row r="92" spans="1:15" x14ac:dyDescent="0.3">
      <c r="B92" s="13"/>
      <c r="C92" s="13"/>
      <c r="D92" s="13"/>
      <c r="E92" s="13"/>
      <c r="F92" s="13"/>
      <c r="G92" s="13"/>
      <c r="H92" s="13"/>
      <c r="I92" s="13"/>
      <c r="J92" s="13"/>
      <c r="K92" s="13"/>
      <c r="L92" s="13"/>
      <c r="M92" s="13"/>
      <c r="N92" s="13"/>
      <c r="O92" s="13"/>
    </row>
    <row r="93" spans="1:15" x14ac:dyDescent="0.3">
      <c r="B93" s="13"/>
      <c r="C93" s="13"/>
      <c r="D93" s="13"/>
      <c r="E93" s="13"/>
      <c r="F93" s="13"/>
      <c r="G93" s="13"/>
      <c r="H93" s="13"/>
      <c r="I93" s="13"/>
      <c r="J93" s="13"/>
      <c r="K93" s="13"/>
      <c r="L93" s="13"/>
      <c r="M93" s="13"/>
      <c r="N93" s="13"/>
      <c r="O93" s="13"/>
    </row>
    <row r="94" spans="1:15" x14ac:dyDescent="0.3">
      <c r="B94" s="13"/>
      <c r="C94" s="13"/>
      <c r="D94" s="13"/>
      <c r="E94" s="13"/>
      <c r="F94" s="13"/>
      <c r="G94" s="13"/>
      <c r="H94" s="13"/>
      <c r="I94" s="13"/>
      <c r="J94" s="13"/>
      <c r="K94" s="13"/>
      <c r="L94" s="13"/>
      <c r="M94" s="13"/>
      <c r="N94" s="13"/>
      <c r="O94" s="13"/>
    </row>
    <row r="95" spans="1:15" x14ac:dyDescent="0.3">
      <c r="B95" s="13"/>
      <c r="C95" s="13"/>
      <c r="D95" s="13"/>
      <c r="E95" s="13"/>
      <c r="F95" s="13"/>
      <c r="G95" s="13"/>
      <c r="H95" s="13"/>
      <c r="I95" s="13"/>
      <c r="J95" s="13"/>
      <c r="K95" s="13"/>
      <c r="L95" s="13"/>
      <c r="M95" s="13"/>
      <c r="N95" s="13"/>
      <c r="O95" s="13"/>
    </row>
    <row r="96" spans="1:15" x14ac:dyDescent="0.3">
      <c r="B96" s="13"/>
      <c r="C96" s="13"/>
      <c r="D96" s="13"/>
      <c r="E96" s="13"/>
      <c r="F96" s="13"/>
      <c r="G96" s="13"/>
      <c r="H96" s="13"/>
      <c r="I96" s="13"/>
      <c r="J96" s="13"/>
      <c r="K96" s="13"/>
      <c r="L96" s="13"/>
      <c r="M96" s="13"/>
      <c r="N96" s="13"/>
      <c r="O96" s="13"/>
    </row>
    <row r="97" spans="2:15" x14ac:dyDescent="0.3">
      <c r="B97" s="13"/>
      <c r="C97" s="13"/>
      <c r="D97" s="13"/>
      <c r="E97" s="13"/>
      <c r="F97" s="13"/>
      <c r="G97" s="13"/>
      <c r="H97" s="13"/>
      <c r="I97" s="13"/>
      <c r="J97" s="13"/>
      <c r="K97" s="13"/>
      <c r="L97" s="13"/>
      <c r="M97" s="13"/>
      <c r="N97" s="13"/>
      <c r="O97" s="13"/>
    </row>
    <row r="98" spans="2:15" x14ac:dyDescent="0.3">
      <c r="B98" s="13"/>
      <c r="C98" s="13"/>
      <c r="D98" s="13"/>
      <c r="E98" s="13"/>
      <c r="F98" s="13"/>
      <c r="G98" s="13"/>
      <c r="H98" s="13"/>
      <c r="I98" s="13"/>
      <c r="J98" s="13"/>
      <c r="K98" s="13"/>
      <c r="L98" s="13"/>
      <c r="M98" s="13"/>
      <c r="N98" s="13"/>
      <c r="O98" s="13"/>
    </row>
    <row r="99" spans="2:15" x14ac:dyDescent="0.3">
      <c r="B99" s="13"/>
      <c r="C99" s="13"/>
      <c r="D99" s="13"/>
      <c r="E99" s="13"/>
      <c r="F99" s="13"/>
      <c r="G99" s="13"/>
      <c r="H99" s="13"/>
      <c r="I99" s="13"/>
      <c r="J99" s="13"/>
      <c r="K99" s="13"/>
      <c r="L99" s="13"/>
      <c r="M99" s="13"/>
      <c r="N99" s="13"/>
      <c r="O99" s="13"/>
    </row>
    <row r="100" spans="2:15" x14ac:dyDescent="0.3">
      <c r="B100" s="13"/>
      <c r="C100" s="13"/>
      <c r="D100" s="13"/>
      <c r="E100" s="13"/>
      <c r="F100" s="13"/>
      <c r="G100" s="13"/>
      <c r="H100" s="13"/>
      <c r="I100" s="13"/>
      <c r="J100" s="13"/>
      <c r="K100" s="13"/>
      <c r="L100" s="13"/>
      <c r="M100" s="13"/>
      <c r="N100" s="13"/>
      <c r="O100" s="13"/>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abSelected="1" workbookViewId="0">
      <selection activeCell="E17" sqref="E17"/>
    </sheetView>
  </sheetViews>
  <sheetFormatPr defaultColWidth="13.5546875" defaultRowHeight="13.8" x14ac:dyDescent="0.25"/>
  <cols>
    <col min="1" max="1" width="9.77734375" style="16" bestFit="1" customWidth="1"/>
    <col min="2" max="2" width="11" style="16" bestFit="1" customWidth="1"/>
    <col min="3" max="3" width="8.77734375" style="16" bestFit="1" customWidth="1"/>
    <col min="4" max="4" width="10.21875" style="16" bestFit="1" customWidth="1"/>
    <col min="5" max="5" width="15.109375" style="16" bestFit="1" customWidth="1"/>
    <col min="6" max="6" width="6.88671875" style="16" bestFit="1" customWidth="1"/>
    <col min="7" max="7" width="13.21875" style="16" bestFit="1" customWidth="1"/>
    <col min="8" max="8" width="81.44140625" style="16" bestFit="1" customWidth="1"/>
    <col min="9" max="9" width="15.109375" style="16" bestFit="1" customWidth="1"/>
    <col min="10" max="10" width="84.6640625" style="16" bestFit="1" customWidth="1"/>
    <col min="11" max="16384" width="13.5546875" style="16"/>
  </cols>
  <sheetData>
    <row r="1" spans="1:10" ht="13.8" customHeight="1" x14ac:dyDescent="0.25">
      <c r="A1" s="16" t="s">
        <v>36</v>
      </c>
      <c r="B1" s="16" t="s">
        <v>22</v>
      </c>
      <c r="C1" s="16" t="s">
        <v>1</v>
      </c>
      <c r="D1" s="16" t="s">
        <v>2</v>
      </c>
      <c r="E1" s="16" t="s">
        <v>3</v>
      </c>
      <c r="F1" s="16" t="s">
        <v>73</v>
      </c>
      <c r="G1" s="16" t="s">
        <v>74</v>
      </c>
      <c r="H1" s="44" t="s">
        <v>236</v>
      </c>
      <c r="I1" s="19" t="s">
        <v>150</v>
      </c>
      <c r="J1" s="19" t="s">
        <v>137</v>
      </c>
    </row>
    <row r="2" spans="1:10" x14ac:dyDescent="0.25">
      <c r="A2" s="16" t="s">
        <v>56</v>
      </c>
      <c r="B2" s="16" t="s">
        <v>4</v>
      </c>
      <c r="D2" s="16" t="s">
        <v>5</v>
      </c>
      <c r="E2" s="27">
        <v>150</v>
      </c>
      <c r="F2" s="28">
        <v>10.898215967412561</v>
      </c>
      <c r="G2" s="29">
        <v>1634.7323951118842</v>
      </c>
      <c r="H2" s="45"/>
      <c r="I2" s="18" t="s">
        <v>36</v>
      </c>
      <c r="J2" s="18" t="s">
        <v>227</v>
      </c>
    </row>
    <row r="3" spans="1:10" x14ac:dyDescent="0.25">
      <c r="A3" s="16" t="s">
        <v>57</v>
      </c>
      <c r="B3" s="16" t="s">
        <v>4</v>
      </c>
      <c r="D3" s="16" t="s">
        <v>5</v>
      </c>
      <c r="E3" s="27">
        <v>150</v>
      </c>
      <c r="F3" s="28">
        <v>12.096832957078089</v>
      </c>
      <c r="G3" s="29">
        <v>1814.5249435617134</v>
      </c>
      <c r="H3" s="45"/>
      <c r="I3" s="18" t="s">
        <v>22</v>
      </c>
      <c r="J3" s="18" t="s">
        <v>226</v>
      </c>
    </row>
    <row r="4" spans="1:10" x14ac:dyDescent="0.25">
      <c r="A4" s="16" t="s">
        <v>58</v>
      </c>
      <c r="B4" s="16" t="s">
        <v>4</v>
      </c>
      <c r="D4" s="16" t="s">
        <v>5</v>
      </c>
      <c r="E4" s="27">
        <v>150</v>
      </c>
      <c r="F4" s="28">
        <v>10</v>
      </c>
      <c r="G4" s="29">
        <v>1328.2178546508412</v>
      </c>
      <c r="H4" s="45"/>
      <c r="I4" s="18" t="s">
        <v>1</v>
      </c>
      <c r="J4" s="18" t="s">
        <v>156</v>
      </c>
    </row>
    <row r="5" spans="1:10" ht="13.8" customHeight="1" x14ac:dyDescent="0.25">
      <c r="A5" s="16" t="s">
        <v>59</v>
      </c>
      <c r="B5" s="16" t="s">
        <v>4</v>
      </c>
      <c r="D5" s="16" t="s">
        <v>5</v>
      </c>
      <c r="E5" s="27">
        <v>150</v>
      </c>
      <c r="F5" s="28">
        <v>13.096024322804121</v>
      </c>
      <c r="G5" s="29">
        <v>1964.4036484206181</v>
      </c>
      <c r="H5" s="45"/>
      <c r="I5" s="18" t="s">
        <v>2</v>
      </c>
      <c r="J5" s="18" t="s">
        <v>157</v>
      </c>
    </row>
    <row r="6" spans="1:10" x14ac:dyDescent="0.25">
      <c r="A6" s="16" t="s">
        <v>60</v>
      </c>
      <c r="B6" s="16" t="s">
        <v>4</v>
      </c>
      <c r="D6" s="16" t="s">
        <v>5</v>
      </c>
      <c r="E6" s="27">
        <v>150</v>
      </c>
      <c r="F6" s="28">
        <v>14.265970789532314</v>
      </c>
      <c r="G6" s="29">
        <v>2139.8956184298472</v>
      </c>
      <c r="H6" s="45"/>
      <c r="I6" s="18" t="s">
        <v>3</v>
      </c>
      <c r="J6" s="18" t="s">
        <v>228</v>
      </c>
    </row>
    <row r="7" spans="1:10" x14ac:dyDescent="0.25">
      <c r="A7" s="16" t="s">
        <v>61</v>
      </c>
      <c r="B7" s="16" t="s">
        <v>4</v>
      </c>
      <c r="D7" s="16" t="s">
        <v>5</v>
      </c>
      <c r="E7" s="27">
        <v>150</v>
      </c>
      <c r="F7" s="28">
        <v>10.861765287576279</v>
      </c>
      <c r="G7" s="29">
        <v>1629.264793136442</v>
      </c>
      <c r="H7" s="45"/>
      <c r="I7" s="18" t="s">
        <v>73</v>
      </c>
      <c r="J7" s="18" t="s">
        <v>158</v>
      </c>
    </row>
    <row r="8" spans="1:10" x14ac:dyDescent="0.25">
      <c r="A8" s="16" t="s">
        <v>62</v>
      </c>
      <c r="B8" s="16" t="s">
        <v>4</v>
      </c>
      <c r="D8" s="16" t="s">
        <v>5</v>
      </c>
      <c r="E8" s="27">
        <v>150</v>
      </c>
      <c r="F8" s="28">
        <v>10</v>
      </c>
      <c r="G8" s="29">
        <v>904.89457458099537</v>
      </c>
      <c r="H8" s="46"/>
      <c r="I8" s="18" t="s">
        <v>74</v>
      </c>
      <c r="J8" s="18" t="s">
        <v>159</v>
      </c>
    </row>
    <row r="9" spans="1:10" x14ac:dyDescent="0.25">
      <c r="A9" s="16" t="s">
        <v>63</v>
      </c>
      <c r="B9" s="16" t="s">
        <v>4</v>
      </c>
      <c r="D9" s="16" t="s">
        <v>5</v>
      </c>
      <c r="E9" s="27">
        <v>150</v>
      </c>
      <c r="F9" s="28">
        <v>10</v>
      </c>
      <c r="G9" s="29">
        <v>811.15872844997125</v>
      </c>
      <c r="H9" s="17"/>
    </row>
    <row r="10" spans="1:10" x14ac:dyDescent="0.25">
      <c r="A10" s="16" t="s">
        <v>64</v>
      </c>
      <c r="B10" s="16" t="s">
        <v>4</v>
      </c>
      <c r="D10" s="16" t="s">
        <v>5</v>
      </c>
      <c r="E10" s="27">
        <v>150</v>
      </c>
      <c r="F10" s="28">
        <v>10</v>
      </c>
      <c r="G10" s="29">
        <v>1255.7914714076301</v>
      </c>
      <c r="H10" s="17"/>
    </row>
    <row r="11" spans="1:10" x14ac:dyDescent="0.25">
      <c r="A11" s="16" t="s">
        <v>65</v>
      </c>
      <c r="B11" s="16" t="s">
        <v>4</v>
      </c>
      <c r="D11" s="16" t="s">
        <v>5</v>
      </c>
      <c r="E11" s="27">
        <v>150</v>
      </c>
      <c r="F11" s="28">
        <v>12.24996449825378</v>
      </c>
      <c r="G11" s="29">
        <v>1837.494674738067</v>
      </c>
      <c r="H11" s="17"/>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zoomScale="85" zoomScaleNormal="85" workbookViewId="0">
      <selection activeCell="J5" sqref="J5"/>
    </sheetView>
  </sheetViews>
  <sheetFormatPr defaultRowHeight="13.8" x14ac:dyDescent="0.25"/>
  <cols>
    <col min="1" max="1" width="12" style="17" bestFit="1" customWidth="1"/>
    <col min="2" max="3" width="8.88671875" style="17"/>
    <col min="4" max="4" width="19.77734375" style="16" bestFit="1" customWidth="1"/>
    <col min="5" max="5" width="9.6640625" style="17" bestFit="1" customWidth="1"/>
    <col min="6" max="6" width="12.44140625" style="17" bestFit="1" customWidth="1"/>
    <col min="7" max="7" width="11.6640625" style="17" bestFit="1" customWidth="1"/>
    <col min="8" max="8" width="24.5546875" style="17" customWidth="1"/>
    <col min="9" max="9" width="19.77734375" style="17" bestFit="1" customWidth="1"/>
    <col min="10" max="10" width="173.109375" style="17" bestFit="1" customWidth="1"/>
    <col min="11" max="16384" width="8.88671875" style="17"/>
  </cols>
  <sheetData>
    <row r="1" spans="1:10" x14ac:dyDescent="0.25">
      <c r="A1" s="15" t="s">
        <v>36</v>
      </c>
      <c r="B1" s="16" t="s">
        <v>11</v>
      </c>
      <c r="C1" s="17" t="s">
        <v>7</v>
      </c>
      <c r="D1" s="16" t="s">
        <v>134</v>
      </c>
      <c r="E1" s="17" t="s">
        <v>8</v>
      </c>
      <c r="F1" s="17" t="s">
        <v>48</v>
      </c>
      <c r="G1" s="17" t="s">
        <v>53</v>
      </c>
      <c r="H1" s="38" t="s">
        <v>148</v>
      </c>
      <c r="I1" s="19" t="s">
        <v>150</v>
      </c>
      <c r="J1" s="19" t="s">
        <v>137</v>
      </c>
    </row>
    <row r="2" spans="1:10" x14ac:dyDescent="0.25">
      <c r="A2" s="17" t="s">
        <v>54</v>
      </c>
      <c r="B2" s="17" t="s">
        <v>4</v>
      </c>
      <c r="C2" s="17" t="s">
        <v>13</v>
      </c>
      <c r="D2" s="16">
        <v>1</v>
      </c>
      <c r="E2" s="17">
        <v>-4.9000000000000004</v>
      </c>
      <c r="F2" s="17">
        <v>1</v>
      </c>
      <c r="G2" s="17">
        <v>118</v>
      </c>
      <c r="H2" s="38"/>
      <c r="I2" s="18" t="s">
        <v>36</v>
      </c>
      <c r="J2" s="19" t="s">
        <v>155</v>
      </c>
    </row>
    <row r="3" spans="1:10" x14ac:dyDescent="0.25">
      <c r="A3" s="17" t="s">
        <v>54</v>
      </c>
      <c r="B3" s="17" t="s">
        <v>4</v>
      </c>
      <c r="C3" s="17" t="s">
        <v>5</v>
      </c>
      <c r="D3" s="16">
        <v>1</v>
      </c>
      <c r="E3" s="17">
        <v>-189.4</v>
      </c>
      <c r="F3" s="17">
        <v>2</v>
      </c>
      <c r="G3" s="17">
        <v>5</v>
      </c>
      <c r="H3" s="38"/>
      <c r="I3" s="18" t="s">
        <v>11</v>
      </c>
      <c r="J3" s="18" t="s">
        <v>151</v>
      </c>
    </row>
    <row r="4" spans="1:10" x14ac:dyDescent="0.25">
      <c r="A4" s="17" t="s">
        <v>54</v>
      </c>
      <c r="B4" s="17" t="s">
        <v>4</v>
      </c>
      <c r="C4" s="17" t="s">
        <v>19</v>
      </c>
      <c r="D4" s="16">
        <v>1</v>
      </c>
      <c r="E4" s="17">
        <v>-179.3</v>
      </c>
      <c r="F4" s="17">
        <v>1.7</v>
      </c>
      <c r="G4" s="17">
        <v>5</v>
      </c>
      <c r="H4" s="38" t="s">
        <v>149</v>
      </c>
      <c r="I4" s="18" t="s">
        <v>7</v>
      </c>
      <c r="J4" s="18" t="s">
        <v>152</v>
      </c>
    </row>
    <row r="5" spans="1:10" x14ac:dyDescent="0.25">
      <c r="A5" s="17" t="s">
        <v>54</v>
      </c>
      <c r="B5" s="17" t="s">
        <v>12</v>
      </c>
      <c r="C5" s="17" t="s">
        <v>55</v>
      </c>
      <c r="D5" s="16">
        <v>1</v>
      </c>
      <c r="E5" s="17">
        <v>-271.89999999999998</v>
      </c>
      <c r="F5" s="17">
        <v>2</v>
      </c>
      <c r="G5" s="17">
        <v>9</v>
      </c>
      <c r="H5" s="38"/>
      <c r="I5" s="18" t="s">
        <v>134</v>
      </c>
      <c r="J5" s="18" t="s">
        <v>235</v>
      </c>
    </row>
    <row r="6" spans="1:10" x14ac:dyDescent="0.25">
      <c r="A6" s="17" t="s">
        <v>9</v>
      </c>
      <c r="B6" s="17" t="s">
        <v>12</v>
      </c>
      <c r="C6" s="17" t="s">
        <v>14</v>
      </c>
      <c r="D6" s="16">
        <v>1</v>
      </c>
      <c r="E6" s="17">
        <v>-117.8</v>
      </c>
      <c r="F6" s="17">
        <v>2.1</v>
      </c>
      <c r="G6" s="17">
        <v>7</v>
      </c>
      <c r="H6" s="38"/>
      <c r="I6" s="18" t="s">
        <v>8</v>
      </c>
      <c r="J6" s="18" t="s">
        <v>234</v>
      </c>
    </row>
    <row r="7" spans="1:10" x14ac:dyDescent="0.25">
      <c r="A7" s="17" t="s">
        <v>9</v>
      </c>
      <c r="B7" s="17" t="s">
        <v>12</v>
      </c>
      <c r="C7" s="17" t="s">
        <v>15</v>
      </c>
      <c r="D7" s="16">
        <v>1</v>
      </c>
      <c r="E7" s="17">
        <v>-56.3</v>
      </c>
      <c r="F7" s="17">
        <v>1</v>
      </c>
      <c r="G7" s="17">
        <v>5</v>
      </c>
      <c r="I7" s="18" t="s">
        <v>48</v>
      </c>
      <c r="J7" s="18" t="s">
        <v>153</v>
      </c>
    </row>
    <row r="8" spans="1:10" x14ac:dyDescent="0.25">
      <c r="A8" s="17" t="s">
        <v>9</v>
      </c>
      <c r="B8" s="17" t="s">
        <v>12</v>
      </c>
      <c r="C8" s="17" t="s">
        <v>16</v>
      </c>
      <c r="D8" s="16">
        <v>1</v>
      </c>
      <c r="E8" s="17">
        <v>-177.8</v>
      </c>
      <c r="F8" s="17">
        <v>1.5</v>
      </c>
      <c r="G8" s="17">
        <v>6</v>
      </c>
      <c r="I8" s="18" t="s">
        <v>53</v>
      </c>
      <c r="J8" s="18" t="s">
        <v>154</v>
      </c>
    </row>
    <row r="9" spans="1:10" x14ac:dyDescent="0.25">
      <c r="A9" s="17" t="s">
        <v>9</v>
      </c>
      <c r="B9" s="17" t="s">
        <v>12</v>
      </c>
      <c r="C9" s="17" t="s">
        <v>17</v>
      </c>
      <c r="D9" s="16">
        <v>1</v>
      </c>
      <c r="E9" s="17">
        <v>-67.2</v>
      </c>
      <c r="F9" s="17">
        <v>1.1000000000000001</v>
      </c>
      <c r="G9" s="17">
        <v>6</v>
      </c>
    </row>
    <row r="10" spans="1:10" x14ac:dyDescent="0.25">
      <c r="A10" s="17" t="s">
        <v>9</v>
      </c>
      <c r="B10" s="17" t="s">
        <v>12</v>
      </c>
      <c r="C10" s="17" t="s">
        <v>18</v>
      </c>
      <c r="D10" s="16">
        <v>1</v>
      </c>
      <c r="E10" s="17">
        <v>-254.1</v>
      </c>
      <c r="F10" s="17">
        <v>1.5</v>
      </c>
      <c r="G10" s="17">
        <v>5</v>
      </c>
    </row>
    <row r="11" spans="1:10" x14ac:dyDescent="0.25">
      <c r="A11" s="17" t="s">
        <v>10</v>
      </c>
      <c r="B11" s="17" t="s">
        <v>4</v>
      </c>
      <c r="C11" s="17" t="s">
        <v>19</v>
      </c>
      <c r="D11" s="16">
        <v>1</v>
      </c>
    </row>
    <row r="12" spans="1:10" x14ac:dyDescent="0.25">
      <c r="A12" s="17" t="s">
        <v>10</v>
      </c>
      <c r="B12" s="17" t="s">
        <v>4</v>
      </c>
      <c r="C12" s="17" t="s">
        <v>20</v>
      </c>
      <c r="D12" s="16">
        <v>1</v>
      </c>
    </row>
    <row r="13" spans="1:10" x14ac:dyDescent="0.25">
      <c r="A13" s="17" t="s">
        <v>10</v>
      </c>
      <c r="B13" s="17" t="s">
        <v>4</v>
      </c>
      <c r="C13" s="17" t="s">
        <v>21</v>
      </c>
      <c r="D13" s="16">
        <v>1</v>
      </c>
    </row>
    <row r="14" spans="1:10" x14ac:dyDescent="0.25">
      <c r="A14" s="17" t="s">
        <v>10</v>
      </c>
      <c r="B14" s="17" t="s">
        <v>4</v>
      </c>
      <c r="C14" s="17" t="s">
        <v>5</v>
      </c>
      <c r="D14" s="16">
        <v>1</v>
      </c>
    </row>
    <row r="15" spans="1:10" x14ac:dyDescent="0.25">
      <c r="A15" s="17" t="s">
        <v>10</v>
      </c>
      <c r="B15" s="17" t="s">
        <v>4</v>
      </c>
      <c r="C15" s="17" t="s">
        <v>6</v>
      </c>
      <c r="D15" s="16">
        <v>1</v>
      </c>
    </row>
    <row r="16" spans="1:10" x14ac:dyDescent="0.25">
      <c r="A16" s="17" t="s">
        <v>43</v>
      </c>
      <c r="B16" s="17" t="s">
        <v>4</v>
      </c>
      <c r="C16" s="17" t="s">
        <v>45</v>
      </c>
      <c r="D16" s="16">
        <v>1</v>
      </c>
      <c r="E16" s="17">
        <v>-231.2</v>
      </c>
      <c r="F16" s="17">
        <v>1.4</v>
      </c>
      <c r="G16" s="17">
        <v>4</v>
      </c>
    </row>
    <row r="17" spans="1:7" x14ac:dyDescent="0.25">
      <c r="A17" s="17" t="s">
        <v>43</v>
      </c>
      <c r="B17" s="17" t="s">
        <v>44</v>
      </c>
      <c r="C17" s="17" t="s">
        <v>45</v>
      </c>
      <c r="D17" s="16">
        <v>1</v>
      </c>
      <c r="E17" s="17">
        <v>-231.2</v>
      </c>
      <c r="F17" s="17">
        <v>2.7</v>
      </c>
      <c r="G17" s="17">
        <v>7</v>
      </c>
    </row>
    <row r="18" spans="1:7" x14ac:dyDescent="0.25">
      <c r="A18" s="17" t="s">
        <v>43</v>
      </c>
      <c r="B18" s="17" t="s">
        <v>4</v>
      </c>
      <c r="C18" s="17" t="s">
        <v>46</v>
      </c>
      <c r="D18" s="16">
        <v>1</v>
      </c>
      <c r="E18" s="17">
        <v>-166.8</v>
      </c>
      <c r="F18" s="17">
        <v>1.7</v>
      </c>
      <c r="G18" s="17">
        <v>4</v>
      </c>
    </row>
    <row r="19" spans="1:7" x14ac:dyDescent="0.25">
      <c r="A19" s="17" t="s">
        <v>43</v>
      </c>
      <c r="B19" s="17" t="s">
        <v>44</v>
      </c>
      <c r="C19" s="17" t="s">
        <v>46</v>
      </c>
      <c r="D19" s="16">
        <v>1</v>
      </c>
      <c r="E19" s="17">
        <v>-211</v>
      </c>
      <c r="F19" s="17">
        <v>1.7</v>
      </c>
      <c r="G19" s="17">
        <v>4</v>
      </c>
    </row>
    <row r="20" spans="1:7" x14ac:dyDescent="0.25">
      <c r="A20" s="17" t="s">
        <v>43</v>
      </c>
      <c r="B20" s="17" t="s">
        <v>4</v>
      </c>
      <c r="C20" s="17" t="s">
        <v>47</v>
      </c>
      <c r="D20" s="16">
        <v>1</v>
      </c>
      <c r="E20" s="17">
        <v>-206.2</v>
      </c>
      <c r="F20" s="17">
        <v>1.7</v>
      </c>
      <c r="G20" s="17">
        <v>5</v>
      </c>
    </row>
    <row r="21" spans="1:7" x14ac:dyDescent="0.25">
      <c r="A21" s="17" t="s">
        <v>43</v>
      </c>
      <c r="B21" s="17" t="s">
        <v>44</v>
      </c>
      <c r="C21" s="17" t="s">
        <v>47</v>
      </c>
      <c r="D21" s="16">
        <v>1</v>
      </c>
      <c r="E21" s="17">
        <v>-214.2</v>
      </c>
      <c r="F21" s="17">
        <v>0.7</v>
      </c>
      <c r="G21" s="17">
        <v>4</v>
      </c>
    </row>
    <row r="22" spans="1:7" x14ac:dyDescent="0.25">
      <c r="A22" s="17" t="s">
        <v>43</v>
      </c>
      <c r="B22" s="17" t="s">
        <v>4</v>
      </c>
      <c r="C22" s="17" t="s">
        <v>13</v>
      </c>
      <c r="D22" s="16">
        <v>1</v>
      </c>
      <c r="E22" s="17">
        <v>-166.7</v>
      </c>
      <c r="F22" s="17">
        <v>0.3</v>
      </c>
      <c r="G22" s="17">
        <v>3</v>
      </c>
    </row>
    <row r="23" spans="1:7" x14ac:dyDescent="0.25">
      <c r="A23" s="17" t="s">
        <v>43</v>
      </c>
      <c r="B23" s="17" t="s">
        <v>44</v>
      </c>
      <c r="C23" s="17" t="s">
        <v>13</v>
      </c>
      <c r="D23" s="16">
        <v>1</v>
      </c>
      <c r="E23" s="17">
        <v>-195.5</v>
      </c>
      <c r="F23" s="17">
        <v>1.2</v>
      </c>
      <c r="G23" s="17">
        <v>4</v>
      </c>
    </row>
    <row r="24" spans="1:7" x14ac:dyDescent="0.25">
      <c r="A24" s="17" t="s">
        <v>49</v>
      </c>
      <c r="B24" s="17" t="s">
        <v>12</v>
      </c>
      <c r="C24" s="17" t="s">
        <v>46</v>
      </c>
      <c r="D24" s="16">
        <v>1</v>
      </c>
      <c r="E24" s="20">
        <v>-9.1</v>
      </c>
      <c r="F24" s="17">
        <v>1.4</v>
      </c>
      <c r="G24" s="17">
        <v>7</v>
      </c>
    </row>
    <row r="25" spans="1:7" x14ac:dyDescent="0.25">
      <c r="A25" s="17" t="s">
        <v>49</v>
      </c>
      <c r="B25" s="17" t="s">
        <v>12</v>
      </c>
      <c r="C25" s="17" t="s">
        <v>14</v>
      </c>
      <c r="D25" s="16">
        <v>1</v>
      </c>
      <c r="E25" s="17">
        <v>-117.5</v>
      </c>
      <c r="F25" s="17">
        <v>2.1</v>
      </c>
      <c r="G25" s="17">
        <v>8</v>
      </c>
    </row>
    <row r="26" spans="1:7" x14ac:dyDescent="0.25">
      <c r="A26" s="17" t="s">
        <v>49</v>
      </c>
      <c r="B26" s="17" t="s">
        <v>12</v>
      </c>
      <c r="C26" s="17" t="s">
        <v>47</v>
      </c>
      <c r="D26" s="16">
        <v>1</v>
      </c>
      <c r="E26" s="17">
        <v>-52</v>
      </c>
      <c r="F26" s="17">
        <v>1.1000000000000001</v>
      </c>
      <c r="G26" s="17">
        <v>5</v>
      </c>
    </row>
    <row r="27" spans="1:7" x14ac:dyDescent="0.25">
      <c r="A27" s="17" t="s">
        <v>49</v>
      </c>
      <c r="B27" s="17" t="s">
        <v>12</v>
      </c>
      <c r="C27" s="17" t="s">
        <v>15</v>
      </c>
      <c r="D27" s="16">
        <v>1</v>
      </c>
      <c r="E27" s="17">
        <v>-56.3</v>
      </c>
      <c r="F27" s="17">
        <v>1</v>
      </c>
      <c r="G27" s="17">
        <v>5</v>
      </c>
    </row>
    <row r="28" spans="1:7" x14ac:dyDescent="0.25">
      <c r="A28" s="17" t="s">
        <v>49</v>
      </c>
      <c r="B28" s="17" t="s">
        <v>12</v>
      </c>
      <c r="C28" s="17" t="s">
        <v>13</v>
      </c>
      <c r="D28" s="16">
        <v>1</v>
      </c>
      <c r="E28" s="17">
        <v>-177.6</v>
      </c>
      <c r="F28" s="17">
        <v>1.1000000000000001</v>
      </c>
      <c r="G28" s="17">
        <v>5</v>
      </c>
    </row>
    <row r="29" spans="1:7" x14ac:dyDescent="0.25">
      <c r="A29" s="17" t="s">
        <v>49</v>
      </c>
      <c r="B29" s="17" t="s">
        <v>12</v>
      </c>
      <c r="C29" s="17" t="s">
        <v>16</v>
      </c>
      <c r="D29" s="16">
        <v>1</v>
      </c>
      <c r="E29" s="17">
        <v>-177.8</v>
      </c>
      <c r="F29" s="17">
        <v>1.5</v>
      </c>
      <c r="G29" s="17">
        <v>6</v>
      </c>
    </row>
    <row r="30" spans="1:7" x14ac:dyDescent="0.25">
      <c r="A30" s="17" t="s">
        <v>49</v>
      </c>
      <c r="B30" s="17" t="s">
        <v>12</v>
      </c>
      <c r="C30" s="17" t="s">
        <v>50</v>
      </c>
      <c r="D30" s="16">
        <v>1</v>
      </c>
      <c r="E30" s="17">
        <v>-75.8</v>
      </c>
      <c r="F30" s="17">
        <v>1.8</v>
      </c>
      <c r="G30" s="17">
        <v>5</v>
      </c>
    </row>
    <row r="31" spans="1:7" x14ac:dyDescent="0.25">
      <c r="A31" s="17" t="s">
        <v>49</v>
      </c>
      <c r="B31" s="17" t="s">
        <v>12</v>
      </c>
      <c r="C31" s="17" t="s">
        <v>17</v>
      </c>
      <c r="D31" s="16">
        <v>1</v>
      </c>
      <c r="E31" s="17">
        <v>-67.2</v>
      </c>
      <c r="F31" s="17">
        <v>1</v>
      </c>
      <c r="G31" s="17">
        <v>6</v>
      </c>
    </row>
    <row r="32" spans="1:7" x14ac:dyDescent="0.25">
      <c r="A32" s="17" t="s">
        <v>49</v>
      </c>
      <c r="B32" s="17" t="s">
        <v>12</v>
      </c>
      <c r="C32" s="17" t="s">
        <v>19</v>
      </c>
      <c r="D32" s="16">
        <v>1</v>
      </c>
      <c r="E32" s="17">
        <v>-29.7</v>
      </c>
      <c r="F32" s="17">
        <v>1.5</v>
      </c>
      <c r="G32" s="17">
        <v>6</v>
      </c>
    </row>
    <row r="33" spans="1:7" x14ac:dyDescent="0.25">
      <c r="A33" s="17" t="s">
        <v>49</v>
      </c>
      <c r="B33" s="17" t="s">
        <v>12</v>
      </c>
      <c r="C33" s="17" t="s">
        <v>18</v>
      </c>
      <c r="D33" s="16">
        <v>1</v>
      </c>
      <c r="E33" s="17">
        <v>-263.60000000000002</v>
      </c>
      <c r="F33" s="17">
        <v>2.2000000000000002</v>
      </c>
      <c r="G33" s="17">
        <v>5</v>
      </c>
    </row>
    <row r="34" spans="1:7" x14ac:dyDescent="0.25">
      <c r="A34" s="17" t="s">
        <v>49</v>
      </c>
      <c r="B34" s="17" t="s">
        <v>12</v>
      </c>
      <c r="C34" s="17" t="s">
        <v>20</v>
      </c>
      <c r="D34" s="16">
        <v>1</v>
      </c>
      <c r="E34" s="17">
        <v>-45.9</v>
      </c>
      <c r="F34" s="17">
        <v>1</v>
      </c>
      <c r="G34" s="17">
        <v>5</v>
      </c>
    </row>
    <row r="35" spans="1:7" x14ac:dyDescent="0.25">
      <c r="A35" s="17" t="s">
        <v>49</v>
      </c>
      <c r="B35" s="17" t="s">
        <v>12</v>
      </c>
      <c r="C35" s="17" t="s">
        <v>51</v>
      </c>
      <c r="D35" s="16">
        <v>1</v>
      </c>
      <c r="E35" s="17">
        <v>-172.8</v>
      </c>
      <c r="F35" s="17">
        <v>1.6</v>
      </c>
      <c r="G35" s="17">
        <v>6</v>
      </c>
    </row>
    <row r="36" spans="1:7" x14ac:dyDescent="0.25">
      <c r="A36" s="17" t="s">
        <v>49</v>
      </c>
      <c r="B36" s="17" t="s">
        <v>12</v>
      </c>
      <c r="C36" s="17" t="s">
        <v>21</v>
      </c>
      <c r="D36" s="16">
        <v>1</v>
      </c>
      <c r="E36" s="17">
        <v>-36.799999999999997</v>
      </c>
      <c r="F36" s="17">
        <v>1.3</v>
      </c>
      <c r="G36" s="17">
        <v>5</v>
      </c>
    </row>
    <row r="37" spans="1:7" x14ac:dyDescent="0.25">
      <c r="A37" s="17" t="s">
        <v>49</v>
      </c>
      <c r="B37" s="17" t="s">
        <v>12</v>
      </c>
      <c r="C37" s="17" t="s">
        <v>52</v>
      </c>
      <c r="D37" s="16">
        <v>1</v>
      </c>
      <c r="E37" s="17">
        <v>-177.8</v>
      </c>
      <c r="F37" s="17">
        <v>1.3</v>
      </c>
      <c r="G37" s="17">
        <v>9</v>
      </c>
    </row>
    <row r="38" spans="1:7" x14ac:dyDescent="0.25">
      <c r="A38" s="17" t="s">
        <v>49</v>
      </c>
      <c r="B38" s="17" t="s">
        <v>12</v>
      </c>
      <c r="C38" s="17" t="s">
        <v>5</v>
      </c>
      <c r="D38" s="16">
        <v>1</v>
      </c>
      <c r="E38" s="17">
        <v>-213.6</v>
      </c>
      <c r="F38" s="17">
        <v>2.4</v>
      </c>
      <c r="G38" s="17">
        <v>6</v>
      </c>
    </row>
    <row r="39" spans="1:7" x14ac:dyDescent="0.25">
      <c r="A39" s="17" t="s">
        <v>231</v>
      </c>
      <c r="B39" s="17" t="s">
        <v>232</v>
      </c>
      <c r="C39" s="17" t="s">
        <v>233</v>
      </c>
      <c r="D39" s="16">
        <v>1</v>
      </c>
      <c r="E39" s="17">
        <v>-81.900000000000006</v>
      </c>
      <c r="F39" s="17">
        <v>1.2</v>
      </c>
      <c r="G39" s="17">
        <v>4</v>
      </c>
    </row>
  </sheetData>
  <mergeCells count="2">
    <mergeCell ref="H1:H3"/>
    <mergeCell ref="H4:H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BE9E2-3DCF-434C-AB9C-85D8CFEC2B0B}">
  <dimension ref="A1:E12"/>
  <sheetViews>
    <sheetView workbookViewId="0">
      <selection activeCell="C12" sqref="C12"/>
    </sheetView>
  </sheetViews>
  <sheetFormatPr defaultRowHeight="14.4" x14ac:dyDescent="0.3"/>
  <cols>
    <col min="1" max="1" width="12.44140625" bestFit="1" customWidth="1"/>
    <col min="2" max="2" width="16.109375" customWidth="1"/>
    <col min="3" max="3" width="58.6640625" bestFit="1" customWidth="1"/>
    <col min="4" max="4" width="17.21875" style="1" customWidth="1"/>
    <col min="5" max="5" width="92.33203125" style="1" customWidth="1"/>
  </cols>
  <sheetData>
    <row r="1" spans="1:5" x14ac:dyDescent="0.3">
      <c r="A1" s="17" t="s">
        <v>76</v>
      </c>
      <c r="B1" s="17" t="s">
        <v>75</v>
      </c>
      <c r="C1" s="17" t="s">
        <v>77</v>
      </c>
      <c r="D1" s="21" t="s">
        <v>150</v>
      </c>
      <c r="E1" s="21" t="s">
        <v>137</v>
      </c>
    </row>
    <row r="2" spans="1:5" x14ac:dyDescent="0.3">
      <c r="A2" s="17" t="s">
        <v>0</v>
      </c>
      <c r="B2" s="22" t="s">
        <v>89</v>
      </c>
      <c r="C2" s="17" t="s">
        <v>98</v>
      </c>
      <c r="D2" s="23" t="s">
        <v>76</v>
      </c>
      <c r="E2" s="24" t="s">
        <v>79</v>
      </c>
    </row>
    <row r="3" spans="1:5" x14ac:dyDescent="0.3">
      <c r="A3" s="17" t="s">
        <v>80</v>
      </c>
      <c r="B3" s="22" t="s">
        <v>90</v>
      </c>
      <c r="C3" s="17" t="s">
        <v>99</v>
      </c>
      <c r="D3" s="23" t="s">
        <v>75</v>
      </c>
      <c r="E3" s="24" t="s">
        <v>78</v>
      </c>
    </row>
    <row r="4" spans="1:5" x14ac:dyDescent="0.3">
      <c r="A4" s="17" t="s">
        <v>81</v>
      </c>
      <c r="B4" s="22" t="s">
        <v>39</v>
      </c>
      <c r="C4" s="17" t="s">
        <v>160</v>
      </c>
      <c r="D4" s="18" t="s">
        <v>77</v>
      </c>
      <c r="E4" s="18" t="s">
        <v>163</v>
      </c>
    </row>
    <row r="5" spans="1:5" x14ac:dyDescent="0.3">
      <c r="A5" s="17" t="s">
        <v>82</v>
      </c>
      <c r="B5" s="22" t="s">
        <v>91</v>
      </c>
      <c r="C5" s="17" t="s">
        <v>100</v>
      </c>
      <c r="D5" s="22"/>
      <c r="E5" s="22"/>
    </row>
    <row r="6" spans="1:5" x14ac:dyDescent="0.3">
      <c r="A6" s="17" t="s">
        <v>83</v>
      </c>
      <c r="B6" s="22" t="s">
        <v>92</v>
      </c>
      <c r="C6" s="17" t="s">
        <v>101</v>
      </c>
      <c r="D6" s="25"/>
      <c r="E6" s="26"/>
    </row>
    <row r="7" spans="1:5" x14ac:dyDescent="0.3">
      <c r="A7" s="17" t="s">
        <v>84</v>
      </c>
      <c r="B7" s="22" t="s">
        <v>93</v>
      </c>
      <c r="C7" s="17" t="s">
        <v>102</v>
      </c>
      <c r="D7" s="25"/>
      <c r="E7" s="26"/>
    </row>
    <row r="8" spans="1:5" x14ac:dyDescent="0.3">
      <c r="A8" s="17" t="s">
        <v>85</v>
      </c>
      <c r="B8" s="22" t="s">
        <v>94</v>
      </c>
      <c r="C8" s="17" t="s">
        <v>161</v>
      </c>
      <c r="D8" s="25"/>
      <c r="E8" s="25"/>
    </row>
    <row r="9" spans="1:5" x14ac:dyDescent="0.3">
      <c r="A9" s="17" t="s">
        <v>86</v>
      </c>
      <c r="B9" s="22" t="s">
        <v>95</v>
      </c>
      <c r="C9" s="17" t="s">
        <v>103</v>
      </c>
      <c r="D9" s="25"/>
      <c r="E9" s="25"/>
    </row>
    <row r="10" spans="1:5" x14ac:dyDescent="0.3">
      <c r="A10" s="17" t="s">
        <v>87</v>
      </c>
      <c r="B10" s="22" t="s">
        <v>96</v>
      </c>
      <c r="C10" s="17" t="s">
        <v>105</v>
      </c>
      <c r="D10" s="25"/>
      <c r="E10" s="25"/>
    </row>
    <row r="11" spans="1:5" x14ac:dyDescent="0.3">
      <c r="A11" s="17" t="s">
        <v>88</v>
      </c>
      <c r="B11" s="22" t="s">
        <v>26</v>
      </c>
      <c r="C11" s="17" t="s">
        <v>104</v>
      </c>
      <c r="D11" s="22"/>
      <c r="E11" s="22"/>
    </row>
    <row r="12" spans="1:5" x14ac:dyDescent="0.3">
      <c r="A12" s="17" t="s">
        <v>7</v>
      </c>
      <c r="B12" s="22" t="s">
        <v>97</v>
      </c>
      <c r="C12" s="17" t="s">
        <v>162</v>
      </c>
      <c r="D12" s="22"/>
      <c r="E1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EAB1-8D74-44E1-B064-2F1BCE93660D}">
  <dimension ref="A1:H13"/>
  <sheetViews>
    <sheetView workbookViewId="0">
      <selection activeCell="H2" sqref="H2"/>
    </sheetView>
  </sheetViews>
  <sheetFormatPr defaultRowHeight="13.8" x14ac:dyDescent="0.25"/>
  <cols>
    <col min="1" max="1" width="9.88671875" style="17" bestFit="1" customWidth="1"/>
    <col min="2" max="2" width="8.88671875" style="17"/>
    <col min="3" max="3" width="25.5546875" style="17" bestFit="1" customWidth="1"/>
    <col min="4" max="4" width="23" style="17" bestFit="1" customWidth="1"/>
    <col min="5" max="5" width="12.21875" style="17" bestFit="1" customWidth="1"/>
    <col min="6" max="6" width="22.44140625" style="17" bestFit="1" customWidth="1"/>
    <col min="7" max="7" width="25.5546875" style="17" bestFit="1" customWidth="1"/>
    <col min="8" max="8" width="75.109375" style="17" bestFit="1" customWidth="1"/>
    <col min="9" max="16384" width="8.88671875" style="17"/>
  </cols>
  <sheetData>
    <row r="1" spans="1:8" x14ac:dyDescent="0.25">
      <c r="A1" s="17" t="s">
        <v>7</v>
      </c>
      <c r="B1" s="17" t="s">
        <v>11</v>
      </c>
      <c r="C1" s="17" t="s">
        <v>225</v>
      </c>
      <c r="D1" s="17" t="s">
        <v>220</v>
      </c>
      <c r="E1" s="17" t="s">
        <v>221</v>
      </c>
      <c r="F1" s="17" t="s">
        <v>222</v>
      </c>
      <c r="G1" s="19" t="s">
        <v>150</v>
      </c>
      <c r="H1" s="19" t="s">
        <v>137</v>
      </c>
    </row>
    <row r="2" spans="1:8" x14ac:dyDescent="0.25">
      <c r="A2" s="17" t="s">
        <v>46</v>
      </c>
      <c r="B2" s="17" t="s">
        <v>4</v>
      </c>
      <c r="C2" s="17">
        <v>31</v>
      </c>
      <c r="D2" s="17">
        <v>3</v>
      </c>
      <c r="E2" s="22">
        <v>-215.7</v>
      </c>
      <c r="F2" s="22">
        <v>4.0999999999999996</v>
      </c>
      <c r="G2" s="18" t="s">
        <v>7</v>
      </c>
      <c r="H2" s="18" t="s">
        <v>151</v>
      </c>
    </row>
    <row r="3" spans="1:8" x14ac:dyDescent="0.25">
      <c r="A3" s="17" t="s">
        <v>47</v>
      </c>
      <c r="B3" s="17" t="s">
        <v>4</v>
      </c>
      <c r="C3" s="17">
        <v>35</v>
      </c>
      <c r="D3" s="17">
        <v>3</v>
      </c>
      <c r="G3" s="18" t="s">
        <v>11</v>
      </c>
      <c r="H3" s="18" t="s">
        <v>152</v>
      </c>
    </row>
    <row r="4" spans="1:8" x14ac:dyDescent="0.25">
      <c r="A4" s="17" t="s">
        <v>13</v>
      </c>
      <c r="B4" s="17" t="s">
        <v>4</v>
      </c>
      <c r="C4" s="17">
        <v>39</v>
      </c>
      <c r="D4" s="17">
        <v>3</v>
      </c>
      <c r="G4" s="18" t="s">
        <v>225</v>
      </c>
      <c r="H4" s="18" t="s">
        <v>224</v>
      </c>
    </row>
    <row r="5" spans="1:8" x14ac:dyDescent="0.25">
      <c r="A5" s="17" t="s">
        <v>50</v>
      </c>
      <c r="B5" s="17" t="s">
        <v>4</v>
      </c>
      <c r="C5" s="17">
        <v>43</v>
      </c>
      <c r="D5" s="17">
        <v>3</v>
      </c>
      <c r="G5" s="18" t="s">
        <v>220</v>
      </c>
      <c r="H5" s="18" t="s">
        <v>223</v>
      </c>
    </row>
    <row r="6" spans="1:8" x14ac:dyDescent="0.25">
      <c r="A6" s="17" t="s">
        <v>124</v>
      </c>
      <c r="B6" s="17" t="s">
        <v>4</v>
      </c>
      <c r="C6" s="17">
        <v>41</v>
      </c>
      <c r="D6" s="17">
        <v>3</v>
      </c>
      <c r="G6" s="18" t="s">
        <v>221</v>
      </c>
      <c r="H6" s="18" t="s">
        <v>164</v>
      </c>
    </row>
    <row r="7" spans="1:8" x14ac:dyDescent="0.25">
      <c r="A7" s="17" t="s">
        <v>19</v>
      </c>
      <c r="B7" s="17" t="s">
        <v>4</v>
      </c>
      <c r="C7" s="17">
        <v>47</v>
      </c>
      <c r="D7" s="17">
        <v>3</v>
      </c>
      <c r="G7" s="18" t="s">
        <v>222</v>
      </c>
      <c r="H7" s="18" t="s">
        <v>165</v>
      </c>
    </row>
    <row r="8" spans="1:8" x14ac:dyDescent="0.25">
      <c r="A8" s="17" t="s">
        <v>20</v>
      </c>
      <c r="B8" s="17" t="s">
        <v>4</v>
      </c>
      <c r="C8" s="17">
        <v>51</v>
      </c>
      <c r="D8" s="17">
        <v>3</v>
      </c>
    </row>
    <row r="9" spans="1:8" x14ac:dyDescent="0.25">
      <c r="A9" s="17" t="s">
        <v>21</v>
      </c>
      <c r="B9" s="17" t="s">
        <v>4</v>
      </c>
      <c r="C9" s="17">
        <v>55</v>
      </c>
      <c r="D9" s="17">
        <v>3</v>
      </c>
    </row>
    <row r="10" spans="1:8" x14ac:dyDescent="0.25">
      <c r="A10" s="17" t="s">
        <v>5</v>
      </c>
      <c r="B10" s="17" t="s">
        <v>4</v>
      </c>
      <c r="C10" s="17">
        <v>59</v>
      </c>
      <c r="D10" s="17">
        <v>3</v>
      </c>
    </row>
    <row r="11" spans="1:8" x14ac:dyDescent="0.25">
      <c r="A11" s="17" t="s">
        <v>6</v>
      </c>
      <c r="B11" s="17" t="s">
        <v>4</v>
      </c>
      <c r="C11" s="17">
        <v>63</v>
      </c>
      <c r="D11" s="17">
        <v>3</v>
      </c>
    </row>
    <row r="12" spans="1:8" x14ac:dyDescent="0.25">
      <c r="A12" s="17" t="s">
        <v>122</v>
      </c>
      <c r="B12" s="17" t="s">
        <v>4</v>
      </c>
      <c r="C12" s="17">
        <v>67</v>
      </c>
      <c r="D12" s="17">
        <v>3</v>
      </c>
    </row>
    <row r="13" spans="1:8" x14ac:dyDescent="0.25">
      <c r="A13" s="17" t="s">
        <v>123</v>
      </c>
      <c r="B13" s="17" t="s">
        <v>4</v>
      </c>
      <c r="C13" s="17">
        <v>71</v>
      </c>
      <c r="D13" s="17">
        <v>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9863-0B75-4A54-BECC-533A542694F0}">
  <dimension ref="A1:E18"/>
  <sheetViews>
    <sheetView workbookViewId="0">
      <selection activeCell="B17" sqref="B17"/>
    </sheetView>
  </sheetViews>
  <sheetFormatPr defaultRowHeight="30" customHeight="1" x14ac:dyDescent="0.3"/>
  <cols>
    <col min="1" max="1" width="23.44140625" style="33" bestFit="1" customWidth="1"/>
    <col min="2" max="2" width="46" style="33" bestFit="1" customWidth="1"/>
    <col min="3" max="3" width="86.88671875" style="32" bestFit="1" customWidth="1"/>
    <col min="4" max="4" width="24.6640625" style="31" bestFit="1" customWidth="1"/>
    <col min="5" max="5" width="90.6640625" style="31" bestFit="1" customWidth="1"/>
    <col min="6" max="16384" width="8.88671875" style="31"/>
  </cols>
  <sheetData>
    <row r="1" spans="1:5" ht="30" customHeight="1" x14ac:dyDescent="0.3">
      <c r="A1" s="34" t="s">
        <v>106</v>
      </c>
      <c r="B1" s="34" t="s">
        <v>181</v>
      </c>
      <c r="C1" s="35" t="s">
        <v>77</v>
      </c>
      <c r="D1" s="36" t="s">
        <v>150</v>
      </c>
      <c r="E1" s="36" t="s">
        <v>137</v>
      </c>
    </row>
    <row r="2" spans="1:5" ht="30" customHeight="1" x14ac:dyDescent="0.3">
      <c r="A2" s="33" t="s">
        <v>113</v>
      </c>
      <c r="B2" s="33" t="s">
        <v>107</v>
      </c>
      <c r="C2" s="32" t="s">
        <v>194</v>
      </c>
      <c r="D2" s="24" t="s">
        <v>106</v>
      </c>
      <c r="E2" s="24" t="s">
        <v>210</v>
      </c>
    </row>
    <row r="3" spans="1:5" ht="30" customHeight="1" x14ac:dyDescent="0.3">
      <c r="A3" s="33" t="s">
        <v>114</v>
      </c>
      <c r="B3" s="33" t="s">
        <v>108</v>
      </c>
      <c r="C3" s="32" t="s">
        <v>195</v>
      </c>
      <c r="D3" s="24" t="s">
        <v>181</v>
      </c>
      <c r="E3" s="24" t="s">
        <v>211</v>
      </c>
    </row>
    <row r="4" spans="1:5" ht="30" customHeight="1" x14ac:dyDescent="0.3">
      <c r="A4" s="33" t="s">
        <v>115</v>
      </c>
      <c r="B4" s="33" t="s">
        <v>109</v>
      </c>
      <c r="C4" s="32" t="s">
        <v>196</v>
      </c>
      <c r="D4" s="24" t="s">
        <v>77</v>
      </c>
      <c r="E4" s="24" t="s">
        <v>212</v>
      </c>
    </row>
    <row r="5" spans="1:5" ht="30" customHeight="1" x14ac:dyDescent="0.3">
      <c r="A5" s="33" t="s">
        <v>217</v>
      </c>
      <c r="B5" s="33" t="s">
        <v>121</v>
      </c>
      <c r="C5" s="32" t="s">
        <v>197</v>
      </c>
    </row>
    <row r="6" spans="1:5" ht="30" customHeight="1" x14ac:dyDescent="0.3">
      <c r="A6" s="33" t="s">
        <v>116</v>
      </c>
      <c r="B6" s="33" t="s">
        <v>110</v>
      </c>
      <c r="C6" s="32" t="s">
        <v>198</v>
      </c>
    </row>
    <row r="7" spans="1:5" ht="30" customHeight="1" x14ac:dyDescent="0.3">
      <c r="A7" s="33" t="s">
        <v>117</v>
      </c>
      <c r="B7" s="33" t="s">
        <v>111</v>
      </c>
      <c r="C7" s="32" t="s">
        <v>199</v>
      </c>
    </row>
    <row r="8" spans="1:5" ht="30" customHeight="1" x14ac:dyDescent="0.3">
      <c r="A8" s="33" t="s">
        <v>118</v>
      </c>
      <c r="B8" s="33">
        <v>3000</v>
      </c>
      <c r="C8" s="32" t="s">
        <v>200</v>
      </c>
    </row>
    <row r="9" spans="1:5" ht="30" customHeight="1" x14ac:dyDescent="0.3">
      <c r="A9" s="33" t="s">
        <v>182</v>
      </c>
      <c r="B9" s="33" t="s">
        <v>189</v>
      </c>
      <c r="C9" s="32" t="s">
        <v>201</v>
      </c>
    </row>
    <row r="10" spans="1:5" ht="30" customHeight="1" x14ac:dyDescent="0.3">
      <c r="A10" s="33" t="s">
        <v>183</v>
      </c>
      <c r="B10" s="33" t="s">
        <v>190</v>
      </c>
      <c r="C10" s="32" t="s">
        <v>202</v>
      </c>
    </row>
    <row r="11" spans="1:5" ht="30" customHeight="1" x14ac:dyDescent="0.3">
      <c r="A11" s="33" t="s">
        <v>184</v>
      </c>
      <c r="B11" s="33" t="s">
        <v>190</v>
      </c>
      <c r="C11" s="32" t="s">
        <v>203</v>
      </c>
    </row>
    <row r="12" spans="1:5" ht="30" customHeight="1" x14ac:dyDescent="0.3">
      <c r="A12" s="33" t="s">
        <v>185</v>
      </c>
      <c r="B12" s="33" t="s">
        <v>191</v>
      </c>
      <c r="C12" s="32" t="s">
        <v>204</v>
      </c>
    </row>
    <row r="13" spans="1:5" ht="30" customHeight="1" x14ac:dyDescent="0.3">
      <c r="A13" s="33" t="s">
        <v>186</v>
      </c>
      <c r="B13" s="33" t="s">
        <v>111</v>
      </c>
      <c r="C13" s="32" t="s">
        <v>205</v>
      </c>
    </row>
    <row r="14" spans="1:5" ht="30" customHeight="1" x14ac:dyDescent="0.3">
      <c r="A14" s="33" t="s">
        <v>187</v>
      </c>
      <c r="C14" s="32" t="s">
        <v>206</v>
      </c>
    </row>
    <row r="15" spans="1:5" ht="30" customHeight="1" x14ac:dyDescent="0.3">
      <c r="A15" s="33" t="s">
        <v>188</v>
      </c>
      <c r="C15" s="32" t="s">
        <v>207</v>
      </c>
    </row>
    <row r="16" spans="1:5" ht="30" customHeight="1" x14ac:dyDescent="0.3">
      <c r="A16" s="33" t="s">
        <v>119</v>
      </c>
      <c r="B16" s="33" t="s">
        <v>112</v>
      </c>
      <c r="C16" s="32" t="s">
        <v>208</v>
      </c>
    </row>
    <row r="17" spans="1:3" ht="30" customHeight="1" x14ac:dyDescent="0.3">
      <c r="A17" s="33" t="s">
        <v>120</v>
      </c>
      <c r="B17" s="33" t="s">
        <v>192</v>
      </c>
      <c r="C17" s="32" t="s">
        <v>209</v>
      </c>
    </row>
    <row r="18" spans="1:3" ht="30" customHeight="1" x14ac:dyDescent="0.3">
      <c r="A18" s="33" t="s">
        <v>120</v>
      </c>
      <c r="B18" s="33" t="s">
        <v>193</v>
      </c>
      <c r="C18" s="32" t="s">
        <v>209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Sequence Table</vt:lpstr>
      <vt:lpstr>Samples</vt:lpstr>
      <vt:lpstr>Standards</vt:lpstr>
      <vt:lpstr>Headers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2019-10-04T21:59:58Z</dcterms:modified>
</cp:coreProperties>
</file>