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f1e37eadce2959/University/Labs/Y2/GP32 - Latent Heat of LN2/"/>
    </mc:Choice>
  </mc:AlternateContent>
  <xr:revisionPtr revIDLastSave="38" documentId="13_ncr:1_{85CE2D65-4DE1-40F9-BF27-919057EE6044}" xr6:coauthVersionLast="47" xr6:coauthVersionMax="47" xr10:uidLastSave="{779DB978-67DB-4BAB-85FE-24A89EC0CA6C}"/>
  <bookViews>
    <workbookView xWindow="-120" yWindow="-120" windowWidth="29040" windowHeight="15720" activeTab="3" xr2:uid="{9FEE1FA8-12FF-445E-B324-1DF41AE6C928}"/>
  </bookViews>
  <sheets>
    <sheet name="3.1" sheetId="1" r:id="rId1"/>
    <sheet name="3.2" sheetId="2" r:id="rId2"/>
    <sheet name="3.3" sheetId="3" r:id="rId3"/>
    <sheet name="Sheet4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"11/19/2022 13:13:30"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autoNoTable" iterate="1" iterateCount="100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3" l="1" a="1"/>
  <c r="D12" i="3"/>
  <c r="B12" i="3" a="1"/>
  <c r="B12" i="3"/>
  <c r="Y20" i="3" a="1"/>
  <c r="Y20" i="3"/>
  <c r="C9" i="3"/>
  <c r="D9" i="3"/>
  <c r="B9" i="3"/>
  <c r="P20" i="3" a="1"/>
  <c r="P20" i="3"/>
  <c r="G20" i="3" a="1"/>
  <c r="G20" i="3"/>
  <c r="C3" i="3"/>
  <c r="C4" i="3"/>
  <c r="D8" i="3"/>
  <c r="C8" i="3"/>
  <c r="B8" i="3"/>
  <c r="V20" i="3" a="1"/>
  <c r="V20" i="3"/>
  <c r="D7" i="3"/>
  <c r="C7" i="3"/>
  <c r="B7" i="3"/>
  <c r="S20" i="3" a="1"/>
  <c r="S20" i="3"/>
  <c r="C6" i="3"/>
  <c r="D6" i="3"/>
  <c r="B6" i="3"/>
  <c r="B4" i="3"/>
  <c r="J20" i="3" a="1"/>
  <c r="J20" i="3"/>
  <c r="D4" i="3"/>
  <c r="B5" i="3"/>
  <c r="M20" i="3" a="1"/>
  <c r="M20" i="3"/>
  <c r="C5" i="3"/>
  <c r="D5" i="3"/>
  <c r="B3" i="3"/>
  <c r="D3" i="3"/>
  <c r="B15" i="2" a="1"/>
  <c r="B15" i="2"/>
  <c r="B15" i="1" a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<sst xmlns="http://schemas.openxmlformats.org/spreadsheetml/2006/main" count="63" uniqueCount="9">
  <si>
    <t>Time (s)</t>
  </si>
  <si>
    <t>Flow Meter Reading (m3)</t>
  </si>
  <si>
    <t>Current (mA)</t>
  </si>
  <si>
    <t>Voltage (V)</t>
  </si>
  <si>
    <t>Power (W)</t>
  </si>
  <si>
    <t>Flow Rate (m3/s)</t>
  </si>
  <si>
    <t>Molar Flow Rate (mol/s)</t>
  </si>
  <si>
    <t>Gas Meter Reading (m3)</t>
  </si>
  <si>
    <r>
      <t>Gas Meter Reading 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</si>
</sst>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1" fontId="0" fillId="0" borderId="0" xfId="0" applyNumberFormat="1"/>
    <xf numFmtId="164" fontId="0" fillId="0" borderId="0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Evaporation of LN2 without</a:t>
            </a:r>
            <a:r>
              <a:rPr lang="en-GB" baseline="0"/>
              <a:t> Cooled Radiation Shield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74912510936132"/>
                  <c:y val="0.6847685185185185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'3.1'!$B$3:$B$10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97</c:v>
                </c:pt>
                <c:pt idx="3">
                  <c:v>147</c:v>
                </c:pt>
                <c:pt idx="4">
                  <c:v>194</c:v>
                </c:pt>
                <c:pt idx="5">
                  <c:v>250</c:v>
                </c:pt>
                <c:pt idx="6">
                  <c:v>292</c:v>
                </c:pt>
                <c:pt idx="7">
                  <c:v>351</c:v>
                </c:pt>
              </c:numCache>
            </c:numRef>
          </c:xVal>
          <c:yVal>
            <c:numRef>
              <c:f>'3.1'!$C$3:$C$10</c:f>
              <c:numCache>
                <c:formatCode>0.0000</c:formatCode>
                <c:ptCount val="8"/>
                <c:pt idx="0">
                  <c:v>150.56100000000001</c:v>
                </c:pt>
                <c:pt idx="1">
                  <c:v>150.56200000000001</c:v>
                </c:pt>
                <c:pt idx="2">
                  <c:v>150.56299999999999</c:v>
                </c:pt>
                <c:pt idx="3">
                  <c:v>150.56399999999999</c:v>
                </c:pt>
                <c:pt idx="4">
                  <c:v>150.565</c:v>
                </c:pt>
                <c:pt idx="5">
                  <c:v>150.566</c:v>
                </c:pt>
                <c:pt idx="6">
                  <c:v>150.56700000000001</c:v>
                </c:pt>
                <c:pt idx="7">
                  <c:v>150.56800000000001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5B-4F0D-90C5-8800146AA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396000"/>
        <c:axId val="1323395168"/>
      </c:scatterChart>
      <c:valAx>
        <c:axId val="132339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95168"/>
        <c:crosses val="autoZero"/>
        <c:crossBetween val="midCat"/>
      </c:valAx>
      <c:valAx>
        <c:axId val="132339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Gas Meter Reading (m</a:t>
                </a:r>
                <a:r>
                  <a:rPr lang="en-GB" baseline="30000"/>
                  <a:t>3</a:t>
                </a:r>
                <a:r>
                  <a:rPr lang="en-GB" baseline="0"/>
                  <a:t>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9444444444444445E-2"/>
              <c:y val="0.283603455818022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9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Evaporation of LN2 with Cooled Radiation Shield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58733595800525"/>
                  <c:y val="0.6847685185185185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'3.2'!$B$3:$B$11</c:f>
              <c:numCache>
                <c:formatCode>General</c:formatCode>
                <c:ptCount val="9"/>
                <c:pt idx="0">
                  <c:v>0</c:v>
                </c:pt>
                <c:pt idx="1">
                  <c:v>63</c:v>
                </c:pt>
                <c:pt idx="2">
                  <c:v>97</c:v>
                </c:pt>
                <c:pt idx="3">
                  <c:v>124</c:v>
                </c:pt>
                <c:pt idx="4">
                  <c:v>156</c:v>
                </c:pt>
                <c:pt idx="5">
                  <c:v>184</c:v>
                </c:pt>
                <c:pt idx="6">
                  <c:v>216</c:v>
                </c:pt>
                <c:pt idx="7">
                  <c:v>256</c:v>
                </c:pt>
                <c:pt idx="8">
                  <c:v>303</c:v>
                </c:pt>
              </c:numCache>
            </c:numRef>
          </c:xVal>
          <c:yVal>
            <c:numRef>
              <c:f>'3.2'!$C$3:$C$11</c:f>
              <c:numCache>
                <c:formatCode>0.0000</c:formatCode>
                <c:ptCount val="9"/>
                <c:pt idx="0">
                  <c:v>160.58779999999999</c:v>
                </c:pt>
                <c:pt idx="1">
                  <c:v>160.5882</c:v>
                </c:pt>
                <c:pt idx="2">
                  <c:v>160.58840000000001</c:v>
                </c:pt>
                <c:pt idx="3">
                  <c:v>160.58860000000001</c:v>
                </c:pt>
                <c:pt idx="4">
                  <c:v>160.58879999999999</c:v>
                </c:pt>
                <c:pt idx="5">
                  <c:v>160.589</c:v>
                </c:pt>
                <c:pt idx="6">
                  <c:v>160.58920000000001</c:v>
                </c:pt>
                <c:pt idx="7">
                  <c:v>160.58940000000001</c:v>
                </c:pt>
                <c:pt idx="8">
                  <c:v>160.58959999999999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58-456A-B15C-42922FCFA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396000"/>
        <c:axId val="1323395168"/>
      </c:scatterChart>
      <c:valAx>
        <c:axId val="132339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95168"/>
        <c:crosses val="autoZero"/>
        <c:crossBetween val="midCat"/>
      </c:valAx>
      <c:valAx>
        <c:axId val="132339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Gas Meter Reading</a:t>
                </a:r>
                <a:r>
                  <a:rPr lang="en-GB" baseline="0"/>
                  <a:t> (m</a:t>
                </a:r>
                <a:r>
                  <a:rPr lang="en-GB" baseline="30000"/>
                  <a:t>3</a:t>
                </a:r>
                <a:r>
                  <a:rPr lang="en-GB" baseline="0"/>
                  <a:t>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9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Heated</a:t>
            </a:r>
            <a:r>
              <a:rPr lang="en-GB" baseline="0"/>
              <a:t> Evaporation of LN2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7176290463692"/>
                  <c:y val="0.62569043452901718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'3.3'!$D$3:$D$9</c:f>
              <c:numCache>
                <c:formatCode>General</c:formatCode>
                <c:ptCount val="7"/>
                <c:pt idx="0">
                  <c:v>2.672789044919126E-4</c:v>
                </c:pt>
                <c:pt idx="1">
                  <c:v>3.903534495182647E-4</c:v>
                </c:pt>
                <c:pt idx="2">
                  <c:v>4.9108621963901895E-4</c:v>
                </c:pt>
                <c:pt idx="3">
                  <c:v>7.0440015498365828E-4</c:v>
                </c:pt>
                <c:pt idx="4">
                  <c:v>1.0783986793607818E-3</c:v>
                </c:pt>
                <c:pt idx="5">
                  <c:v>1.4404933769036536E-3</c:v>
                </c:pt>
                <c:pt idx="6">
                  <c:v>1.8751688073937436E-3</c:v>
                </c:pt>
              </c:numCache>
            </c:numRef>
          </c:xVal>
          <c:yVal>
            <c:numRef>
              <c:f>'3.3'!$B$3:$B$9</c:f>
              <c:numCache>
                <c:formatCode>General</c:formatCode>
                <c:ptCount val="7"/>
                <c:pt idx="0">
                  <c:v>0.16600000000000001</c:v>
                </c:pt>
                <c:pt idx="1">
                  <c:v>0.65834999999999999</c:v>
                </c:pt>
                <c:pt idx="2">
                  <c:v>1.49048</c:v>
                </c:pt>
                <c:pt idx="3">
                  <c:v>2.65462</c:v>
                </c:pt>
                <c:pt idx="4">
                  <c:v>4.1117600000000003</c:v>
                </c:pt>
                <c:pt idx="5">
                  <c:v>5.9012099999999998</c:v>
                </c:pt>
                <c:pt idx="6">
                  <c:v>9.8671300000000013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6-48B4-8C17-00E99B90B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224528"/>
        <c:axId val="1251226192"/>
      </c:scatterChart>
      <c:valAx>
        <c:axId val="125122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Flow Rate (mol/s)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226192"/>
        <c:crosses val="autoZero"/>
        <c:crossBetween val="midCat"/>
      </c:valAx>
      <c:valAx>
        <c:axId val="1251226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22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41275</xdr:rowOff>
    </xdr:from>
    <xdr:to>
      <xdr:col>13</xdr:col>
      <xdr:colOff>231775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F42427-7CA9-BDEE-D943-F29088E06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41275</xdr:rowOff>
    </xdr:from>
    <xdr:to>
      <xdr:col>13</xdr:col>
      <xdr:colOff>231775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BEDAC1-80FF-4016-A8C4-0A6D85B66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320675</xdr:colOff>
      <xdr:row>16</xdr:row>
      <xdr:rowOff>180975</xdr:rowOff>
    </xdr:from>
    <xdr:to>
      <xdr:col>5</xdr:col>
      <xdr:colOff>257175</xdr:colOff>
      <xdr:row>31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6F68A0-307B-F256-6B4B-42AD6DB17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A387-47DE-47F2-A10D-E7EDF1326C78}">
  <dimension ref="B2:C19"/>
  <sheetViews>
    <sheetView zoomScale="124" workbookViewId="0">
      <selection activeCell="R18" sqref="R18"/>
    </sheetView>
  </sheetViews>
  <sheetFormatPr defaultRowHeight="15" x14ac:dyDescent="0.25"/>
  <cols>
    <col min="2" max="2" width="11.85546875" bestFit="1" customWidth="1"/>
  </cols>
  <sheetData>
    <row r="2" spans="2:3" x14ac:dyDescent="0.25">
      <c r="B2" t="s">
        <v>0</v>
      </c>
      <c r="C2" t="s">
        <v>7</v>
      </c>
    </row>
    <row r="3" spans="2:3" x14ac:dyDescent="0.25">
      <c r="B3">
        <v>0</v>
      </c>
      <c r="C3" s="1">
        <v>150.56100000000001</v>
      </c>
    </row>
    <row r="4" spans="2:3" x14ac:dyDescent="0.25">
      <c r="B4">
        <v>50</v>
      </c>
      <c r="C4" s="1">
        <v>150.56200000000001</v>
      </c>
    </row>
    <row r="5" spans="2:3" x14ac:dyDescent="0.25">
      <c r="B5">
        <v>97</v>
      </c>
      <c r="C5" s="1">
        <v>150.56299999999999</v>
      </c>
    </row>
    <row r="6" spans="2:3" x14ac:dyDescent="0.25">
      <c r="B6">
        <v>147</v>
      </c>
      <c r="C6" s="1">
        <v>150.56399999999999</v>
      </c>
    </row>
    <row r="7" spans="2:3" x14ac:dyDescent="0.25">
      <c r="B7">
        <v>194</v>
      </c>
      <c r="C7" s="1">
        <v>150.565</v>
      </c>
    </row>
    <row r="8" spans="2:3" x14ac:dyDescent="0.25">
      <c r="B8">
        <v>250</v>
      </c>
      <c r="C8" s="1">
        <v>150.566</v>
      </c>
    </row>
    <row r="9" spans="2:3" x14ac:dyDescent="0.25">
      <c r="B9">
        <v>292</v>
      </c>
      <c r="C9" s="1">
        <v>150.56700000000001</v>
      </c>
    </row>
    <row r="10" spans="2:3" x14ac:dyDescent="0.25">
      <c r="B10">
        <v>351</v>
      </c>
      <c r="C10" s="1">
        <v>150.56800000000001</v>
      </c>
    </row>
    <row r="15" spans="2:3" x14ac:dyDescent="0.25">
      <c r="B15" cm="1">
        <f t="array" ref="B15:C19">LINEST(C3:C10,B3:B10,TRUE,TRUE)</f>
        <v>2.0115908704737179E-5</v>
      </c>
      <c r="C15">
        <v>150.56102749125986</v>
      </c>
    </row>
    <row r="16" spans="2:3" x14ac:dyDescent="0.25">
      <c r="B16">
        <v>2.1270330935536291E-7</v>
      </c>
      <c r="C16">
        <v>4.3986342386453908E-5</v>
      </c>
    </row>
    <row r="17" spans="2:3" x14ac:dyDescent="0.25">
      <c r="B17">
        <v>0.99932960743823207</v>
      </c>
      <c r="C17">
        <v>6.8503634446518438E-5</v>
      </c>
    </row>
    <row r="18" spans="2:3" x14ac:dyDescent="0.25">
      <c r="B18">
        <v>8943.9799702088712</v>
      </c>
      <c r="C18">
        <v>6</v>
      </c>
    </row>
    <row r="19" spans="2:3" x14ac:dyDescent="0.25">
      <c r="B19">
        <v>4.1971843512465736E-5</v>
      </c>
      <c r="C19">
        <v>2.8156487594293368E-8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07F9-CA13-4C9D-A59B-12E942991823}">
  <dimension ref="B2:C19"/>
  <sheetViews>
    <sheetView topLeftCell="B3" zoomScale="125" workbookViewId="0">
      <selection activeCell="K2" sqref="K2"/>
    </sheetView>
  </sheetViews>
  <sheetFormatPr defaultRowHeight="15" x14ac:dyDescent="0.25"/>
  <cols>
    <col min="2" max="2" width="11.85546875" bestFit="1" customWidth="1"/>
  </cols>
  <sheetData>
    <row r="2" spans="2:3" x14ac:dyDescent="0.25">
      <c r="B2" t="s">
        <v>0</v>
      </c>
      <c r="C2" t="s">
        <v>7</v>
      </c>
    </row>
    <row r="3" spans="2:3" x14ac:dyDescent="0.25">
      <c r="B3">
        <v>0</v>
      </c>
      <c r="C3" s="1">
        <v>160.58779999999999</v>
      </c>
    </row>
    <row r="4" spans="2:3" x14ac:dyDescent="0.25">
      <c r="B4">
        <v>63</v>
      </c>
      <c r="C4" s="1">
        <v>160.5882</v>
      </c>
    </row>
    <row r="5" spans="2:3" x14ac:dyDescent="0.25">
      <c r="B5">
        <v>97</v>
      </c>
      <c r="C5" s="1">
        <v>160.58840000000001</v>
      </c>
    </row>
    <row r="6" spans="2:3" x14ac:dyDescent="0.25">
      <c r="B6">
        <v>124</v>
      </c>
      <c r="C6" s="1">
        <v>160.58860000000001</v>
      </c>
    </row>
    <row r="7" spans="2:3" x14ac:dyDescent="0.25">
      <c r="B7">
        <v>156</v>
      </c>
      <c r="C7" s="1">
        <v>160.58879999999999</v>
      </c>
    </row>
    <row r="8" spans="2:3" x14ac:dyDescent="0.25">
      <c r="B8">
        <v>184</v>
      </c>
      <c r="C8" s="1">
        <v>160.589</v>
      </c>
    </row>
    <row r="9" spans="2:3" x14ac:dyDescent="0.25">
      <c r="B9">
        <v>216</v>
      </c>
      <c r="C9" s="1">
        <v>160.58920000000001</v>
      </c>
    </row>
    <row r="10" spans="2:3" x14ac:dyDescent="0.25">
      <c r="B10">
        <v>256</v>
      </c>
      <c r="C10" s="1">
        <v>160.58940000000001</v>
      </c>
    </row>
    <row r="11" spans="2:3" x14ac:dyDescent="0.25">
      <c r="B11">
        <v>303</v>
      </c>
      <c r="C11" s="1">
        <v>160.58959999999999</v>
      </c>
    </row>
    <row r="12" spans="2:3" x14ac:dyDescent="0.25">
      <c r="C12" s="1"/>
    </row>
    <row r="13" spans="2:3" x14ac:dyDescent="0.25">
      <c r="C13" s="1"/>
    </row>
    <row r="15" spans="2:3" x14ac:dyDescent="0.25">
      <c r="B15" cm="1">
        <f t="array" ref="B15:C19">LINEST(C3:C9,B3:B9,TRUE,TRUE)</f>
        <v>6.5178952503361622E-6</v>
      </c>
      <c r="C15">
        <v>160.58778928114137</v>
      </c>
    </row>
    <row r="16" spans="2:3" x14ac:dyDescent="0.25">
      <c r="B16">
        <v>6.8059490316712678E-8</v>
      </c>
      <c r="C16">
        <v>9.4025608386412522E-6</v>
      </c>
    </row>
    <row r="17" spans="2:3" x14ac:dyDescent="0.25">
      <c r="B17">
        <v>0.99945512618713384</v>
      </c>
      <c r="C17">
        <v>1.2326473732403908E-5</v>
      </c>
    </row>
    <row r="18" spans="2:3" x14ac:dyDescent="0.25">
      <c r="B18">
        <v>9171.4366022645772</v>
      </c>
      <c r="C18">
        <v>5</v>
      </c>
    </row>
    <row r="19" spans="2:3" x14ac:dyDescent="0.25">
      <c r="B19">
        <v>1.3935260045318225E-6</v>
      </c>
      <c r="C19">
        <v>7.5970977337821768E-10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47D9-BBA3-4496-8F2F-E6D07D33ED8F}">
  <dimension ref="B2:Z40"/>
  <sheetViews>
    <sheetView workbookViewId="0">
      <selection activeCell="H15" sqref="H15"/>
    </sheetView>
  </sheetViews>
  <sheetFormatPr defaultRowHeight="15" x14ac:dyDescent="0.25"/>
  <cols>
    <col min="2" max="2" width="9.5703125" bestFit="1" customWidth="1"/>
    <col min="3" max="3" width="15" bestFit="1" customWidth="1"/>
    <col min="4" max="4" width="21.140625" bestFit="1" customWidth="1"/>
    <col min="5" max="5" width="11.85546875" bestFit="1" customWidth="1"/>
    <col min="7" max="7" width="11.85546875" bestFit="1" customWidth="1"/>
    <col min="8" max="8" width="22" bestFit="1" customWidth="1"/>
    <col min="10" max="10" width="11.85546875" bestFit="1" customWidth="1"/>
    <col min="11" max="11" width="22" bestFit="1" customWidth="1"/>
    <col min="13" max="13" width="11.85546875" bestFit="1" customWidth="1"/>
    <col min="14" max="14" width="22" bestFit="1" customWidth="1"/>
    <col min="16" max="16" width="11.85546875" bestFit="1" customWidth="1"/>
    <col min="17" max="17" width="22" bestFit="1" customWidth="1"/>
    <col min="19" max="19" width="11.85546875" bestFit="1" customWidth="1"/>
    <col min="20" max="20" width="22" bestFit="1" customWidth="1"/>
    <col min="22" max="22" width="11.85546875" bestFit="1" customWidth="1"/>
    <col min="23" max="23" width="22" bestFit="1" customWidth="1"/>
    <col min="25" max="25" width="11.85546875" bestFit="1" customWidth="1"/>
    <col min="26" max="26" width="22" bestFit="1" customWidth="1"/>
  </cols>
  <sheetData>
    <row r="2" spans="2:26" x14ac:dyDescent="0.25">
      <c r="B2" t="s">
        <v>4</v>
      </c>
      <c r="C2" t="s">
        <v>5</v>
      </c>
      <c r="D2" t="s">
        <v>6</v>
      </c>
      <c r="G2" t="s">
        <v>2</v>
      </c>
      <c r="H2" t="s">
        <v>3</v>
      </c>
      <c r="J2" t="s">
        <v>2</v>
      </c>
      <c r="K2" t="s">
        <v>3</v>
      </c>
      <c r="M2" t="s">
        <v>2</v>
      </c>
      <c r="N2" t="s">
        <v>3</v>
      </c>
      <c r="P2" t="s">
        <v>2</v>
      </c>
      <c r="Q2" t="s">
        <v>3</v>
      </c>
      <c r="S2" t="s">
        <v>2</v>
      </c>
      <c r="T2" t="s">
        <v>3</v>
      </c>
      <c r="V2" t="s">
        <v>2</v>
      </c>
      <c r="W2" t="s">
        <v>3</v>
      </c>
      <c r="Y2" t="s">
        <v>2</v>
      </c>
      <c r="Z2" t="s">
        <v>3</v>
      </c>
    </row>
    <row r="3" spans="2:26" x14ac:dyDescent="0.25">
      <c r="B3">
        <f>G3*H3/1000</f>
        <v>0.16600000000000001</v>
      </c>
      <c r="C3">
        <f>G20</f>
        <v>6.4146937078059026E-6</v>
      </c>
      <c r="D3">
        <f>C3/0.024</f>
        <v>2.672789044919126E-4</v>
      </c>
      <c r="G3">
        <v>83</v>
      </c>
      <c r="H3">
        <v>2</v>
      </c>
      <c r="J3">
        <v>165</v>
      </c>
      <c r="K3">
        <v>3.99</v>
      </c>
      <c r="M3">
        <v>248</v>
      </c>
      <c r="N3">
        <v>6.01</v>
      </c>
      <c r="P3">
        <v>331</v>
      </c>
      <c r="Q3">
        <v>8.02</v>
      </c>
      <c r="S3">
        <v>412</v>
      </c>
      <c r="T3">
        <v>9.98</v>
      </c>
      <c r="V3">
        <v>493</v>
      </c>
      <c r="W3">
        <v>11.97</v>
      </c>
      <c r="Y3">
        <v>637</v>
      </c>
      <c r="Z3">
        <v>15.49</v>
      </c>
    </row>
    <row r="4" spans="2:26" x14ac:dyDescent="0.25">
      <c r="B4">
        <f>PRODUCT(J3:K3)/1000</f>
        <v>0.65834999999999999</v>
      </c>
      <c r="C4" s="2">
        <f>J20</f>
        <v>9.3684827884383531E-6</v>
      </c>
      <c r="D4">
        <f t="shared" ref="D4:D9" si="0">C4/0.024</f>
        <v>3.903534495182647E-4</v>
      </c>
      <c r="G4" t="s">
        <v>0</v>
      </c>
      <c r="H4" t="s">
        <v>1</v>
      </c>
      <c r="J4" t="s">
        <v>0</v>
      </c>
      <c r="K4" t="s">
        <v>1</v>
      </c>
      <c r="M4" t="s">
        <v>0</v>
      </c>
      <c r="N4" t="s">
        <v>1</v>
      </c>
      <c r="P4" t="s">
        <v>0</v>
      </c>
      <c r="Q4" t="s">
        <v>1</v>
      </c>
      <c r="S4" t="s">
        <v>0</v>
      </c>
      <c r="T4" t="s">
        <v>1</v>
      </c>
      <c r="V4" t="s">
        <v>0</v>
      </c>
      <c r="W4" t="s">
        <v>1</v>
      </c>
      <c r="Y4" t="s">
        <v>0</v>
      </c>
      <c r="Z4" t="s">
        <v>1</v>
      </c>
    </row>
    <row r="5" spans="2:26" x14ac:dyDescent="0.25">
      <c r="B5">
        <f>PRODUCT(M3:N3)/1000</f>
        <v>1.49048</v>
      </c>
      <c r="C5">
        <f>M20</f>
        <v>1.1786069271336455E-5</v>
      </c>
      <c r="D5">
        <f t="shared" si="0"/>
        <v>4.9108621963901895E-4</v>
      </c>
      <c r="G5">
        <v>0</v>
      </c>
      <c r="H5" s="3">
        <v>160.73240000000001</v>
      </c>
      <c r="J5">
        <v>0</v>
      </c>
      <c r="K5" s="1">
        <v>160.7286</v>
      </c>
      <c r="M5">
        <v>0</v>
      </c>
      <c r="N5" s="1">
        <v>160.73580000000001</v>
      </c>
      <c r="P5">
        <v>0</v>
      </c>
      <c r="Q5" s="1">
        <v>160.7406</v>
      </c>
      <c r="S5">
        <v>0</v>
      </c>
      <c r="T5" s="1">
        <v>160.68899999999999</v>
      </c>
      <c r="V5">
        <v>0</v>
      </c>
      <c r="W5" s="1">
        <v>160.69999999999999</v>
      </c>
      <c r="Y5">
        <v>0</v>
      </c>
      <c r="Z5" s="1">
        <v>160.77500000000001</v>
      </c>
    </row>
    <row r="6" spans="2:26" x14ac:dyDescent="0.25">
      <c r="B6">
        <f>PRODUCT(P3:Q3)/1000</f>
        <v>2.65462</v>
      </c>
      <c r="C6">
        <f>P20</f>
        <v>1.6905603719607799E-5</v>
      </c>
      <c r="D6">
        <f t="shared" si="0"/>
        <v>7.0440015498365828E-4</v>
      </c>
      <c r="G6">
        <v>42</v>
      </c>
      <c r="H6" s="3">
        <v>160.73259999999999</v>
      </c>
      <c r="J6">
        <v>11</v>
      </c>
      <c r="K6" s="1">
        <v>160.72880000000001</v>
      </c>
      <c r="M6">
        <v>20</v>
      </c>
      <c r="N6" s="1">
        <v>160.73599999999999</v>
      </c>
      <c r="P6">
        <v>12</v>
      </c>
      <c r="Q6" s="1">
        <v>160.74080000000001</v>
      </c>
      <c r="S6">
        <v>5</v>
      </c>
      <c r="T6" s="1">
        <v>160.6892</v>
      </c>
      <c r="V6">
        <v>5</v>
      </c>
      <c r="W6" s="1">
        <v>160.7002</v>
      </c>
      <c r="Y6">
        <v>21</v>
      </c>
      <c r="Z6" s="1">
        <v>160.77600000000001</v>
      </c>
    </row>
    <row r="7" spans="2:26" x14ac:dyDescent="0.25">
      <c r="B7">
        <f>PRODUCT(S3:T3)/1000</f>
        <v>4.1117600000000003</v>
      </c>
      <c r="C7">
        <f>S20</f>
        <v>2.5881568304658763E-5</v>
      </c>
      <c r="D7">
        <f t="shared" si="0"/>
        <v>1.0783986793607818E-3</v>
      </c>
      <c r="G7">
        <v>77</v>
      </c>
      <c r="H7" s="3">
        <v>160.7328</v>
      </c>
      <c r="J7">
        <v>30</v>
      </c>
      <c r="K7" s="1">
        <v>160.72900000000001</v>
      </c>
      <c r="M7">
        <v>30</v>
      </c>
      <c r="N7" s="1">
        <v>160.7362</v>
      </c>
      <c r="P7">
        <v>22</v>
      </c>
      <c r="Q7" s="1">
        <v>160.74100000000001</v>
      </c>
      <c r="S7">
        <v>12</v>
      </c>
      <c r="T7" s="1">
        <v>160.68940000000001</v>
      </c>
      <c r="V7">
        <v>12</v>
      </c>
      <c r="W7" s="1">
        <v>160.7004</v>
      </c>
      <c r="Y7">
        <v>43</v>
      </c>
      <c r="Z7" s="1">
        <v>160.77699999999999</v>
      </c>
    </row>
    <row r="8" spans="2:26" x14ac:dyDescent="0.25">
      <c r="B8">
        <f>1/1000*PRODUCT(V3:W3)</f>
        <v>5.9012099999999998</v>
      </c>
      <c r="C8">
        <f>V20</f>
        <v>3.4571841045687689E-5</v>
      </c>
      <c r="D8">
        <f t="shared" si="0"/>
        <v>1.4404933769036536E-3</v>
      </c>
      <c r="G8">
        <v>109</v>
      </c>
      <c r="H8" s="3">
        <v>160.733</v>
      </c>
      <c r="J8">
        <v>47</v>
      </c>
      <c r="K8" s="1">
        <v>160.72919999999999</v>
      </c>
      <c r="M8">
        <v>49</v>
      </c>
      <c r="N8" s="1">
        <v>160.7364</v>
      </c>
      <c r="P8">
        <v>34</v>
      </c>
      <c r="Q8" s="1">
        <v>160.74119999999999</v>
      </c>
      <c r="S8">
        <v>17</v>
      </c>
      <c r="T8" s="1">
        <v>160.68960000000001</v>
      </c>
      <c r="V8">
        <v>20</v>
      </c>
      <c r="W8" s="1">
        <v>160.70060000000001</v>
      </c>
      <c r="Y8">
        <v>66</v>
      </c>
      <c r="Z8" s="1">
        <v>160.77799999999999</v>
      </c>
    </row>
    <row r="9" spans="2:26" x14ac:dyDescent="0.25">
      <c r="B9">
        <f>PRODUCT(Y3:Z3)/1000</f>
        <v>9.8671300000000013</v>
      </c>
      <c r="C9">
        <f>Y20</f>
        <v>4.5004051377449846E-5</v>
      </c>
      <c r="D9">
        <f t="shared" si="0"/>
        <v>1.8751688073937436E-3</v>
      </c>
      <c r="G9">
        <v>140</v>
      </c>
      <c r="H9" s="3">
        <v>160.73320000000001</v>
      </c>
      <c r="J9">
        <v>63</v>
      </c>
      <c r="K9" s="1">
        <v>160.7294</v>
      </c>
      <c r="M9">
        <v>62</v>
      </c>
      <c r="N9" s="1">
        <v>160.73660000000001</v>
      </c>
      <c r="P9">
        <v>46</v>
      </c>
      <c r="Q9" s="1">
        <v>160.7414</v>
      </c>
      <c r="S9">
        <v>27</v>
      </c>
      <c r="T9" s="1">
        <v>160.68979999999999</v>
      </c>
      <c r="V9">
        <v>26</v>
      </c>
      <c r="W9" s="1">
        <v>160.70079999999999</v>
      </c>
      <c r="Y9">
        <v>88</v>
      </c>
      <c r="Z9" s="1">
        <v>160.779</v>
      </c>
    </row>
    <row r="10" spans="2:26" x14ac:dyDescent="0.25">
      <c r="G10">
        <v>169</v>
      </c>
      <c r="H10" s="3">
        <v>160.73339999999999</v>
      </c>
      <c r="J10">
        <v>86</v>
      </c>
      <c r="K10" s="1">
        <v>160.7296</v>
      </c>
      <c r="M10">
        <v>83</v>
      </c>
      <c r="N10" s="1">
        <v>160.73679999999999</v>
      </c>
      <c r="P10">
        <v>57</v>
      </c>
      <c r="Q10" s="1">
        <v>160.74160000000001</v>
      </c>
      <c r="S10">
        <v>34</v>
      </c>
      <c r="T10" s="1">
        <v>160.69</v>
      </c>
      <c r="V10">
        <v>32</v>
      </c>
      <c r="W10" s="1">
        <v>160.70099999999999</v>
      </c>
      <c r="Y10">
        <v>111</v>
      </c>
      <c r="Z10" s="1">
        <v>160.78</v>
      </c>
    </row>
    <row r="11" spans="2:26" x14ac:dyDescent="0.25">
      <c r="G11">
        <v>200</v>
      </c>
      <c r="H11" s="3">
        <v>160.7336</v>
      </c>
      <c r="J11">
        <v>105</v>
      </c>
      <c r="K11" s="1">
        <v>160.72980000000001</v>
      </c>
      <c r="M11">
        <v>104</v>
      </c>
      <c r="N11" s="1">
        <v>160.73699999999999</v>
      </c>
      <c r="P11">
        <v>67</v>
      </c>
      <c r="Q11" s="1">
        <v>160.74180000000001</v>
      </c>
      <c r="S11">
        <v>43</v>
      </c>
      <c r="T11" s="1">
        <v>160.6902</v>
      </c>
      <c r="V11">
        <v>36</v>
      </c>
      <c r="W11" s="1">
        <v>160.7012</v>
      </c>
      <c r="Y11">
        <v>134</v>
      </c>
      <c r="Z11" s="1">
        <v>160.78100000000001</v>
      </c>
    </row>
    <row r="12" spans="2:26" x14ac:dyDescent="0.25">
      <c r="B12" cm="1">
        <f t="array" ref="B12:C16">LINEST(B3:B9,D3:D9,TRUE,TRUE)</f>
        <v>5683.6931244976031</v>
      </c>
      <c r="C12">
        <v>-1.5225002423151834</v>
      </c>
      <c r="D12" cm="1">
        <f t="array" ref="D12:E16">LINEST(D3:D9,B3:B9,TRUE,TRUE)</f>
        <v>1.722713449447629E-4</v>
      </c>
      <c r="E12">
        <v>2.8090202750270007E-4</v>
      </c>
      <c r="G12">
        <v>230</v>
      </c>
      <c r="H12" s="3">
        <v>160.7338</v>
      </c>
      <c r="J12">
        <v>123</v>
      </c>
      <c r="K12" s="1">
        <v>160.72999999999999</v>
      </c>
      <c r="M12">
        <v>121</v>
      </c>
      <c r="N12" s="1">
        <v>160.7372</v>
      </c>
      <c r="P12">
        <v>78</v>
      </c>
      <c r="Q12" s="1">
        <v>160.74199999999999</v>
      </c>
      <c r="S12">
        <v>51</v>
      </c>
      <c r="T12" s="1">
        <v>160.69040000000001</v>
      </c>
      <c r="V12">
        <v>42</v>
      </c>
      <c r="W12" s="1">
        <v>160.70140000000001</v>
      </c>
      <c r="Y12">
        <v>155</v>
      </c>
      <c r="Z12" s="1">
        <v>160.78200000000001</v>
      </c>
    </row>
    <row r="13" spans="2:26" x14ac:dyDescent="0.25">
      <c r="B13">
        <v>371.0286019442147</v>
      </c>
      <c r="C13">
        <v>0.38952657043517741</v>
      </c>
      <c r="D13">
        <v>1.1245785947592799E-5</v>
      </c>
      <c r="E13">
        <v>5.3566619591204367E-5</v>
      </c>
      <c r="G13">
        <v>262</v>
      </c>
      <c r="H13" s="3">
        <v>160.73400000000001</v>
      </c>
      <c r="J13">
        <v>148</v>
      </c>
      <c r="K13" s="1">
        <v>160.7302</v>
      </c>
      <c r="M13">
        <v>138</v>
      </c>
      <c r="N13" s="1">
        <v>160.73740000000001</v>
      </c>
      <c r="P13">
        <v>89</v>
      </c>
      <c r="Q13" s="1">
        <v>160.7422</v>
      </c>
      <c r="S13">
        <v>58</v>
      </c>
      <c r="T13" s="1">
        <v>160.69059999999999</v>
      </c>
      <c r="V13">
        <v>47</v>
      </c>
      <c r="W13" s="1">
        <v>160.70160000000001</v>
      </c>
      <c r="Y13">
        <v>176</v>
      </c>
      <c r="Z13" s="1">
        <v>160.78299999999999</v>
      </c>
    </row>
    <row r="14" spans="2:26" x14ac:dyDescent="0.25">
      <c r="B14">
        <v>0.97913745881050385</v>
      </c>
      <c r="C14">
        <v>0.54277568382129215</v>
      </c>
      <c r="D14">
        <v>0.97913745881050362</v>
      </c>
      <c r="E14">
        <v>9.4495601683874716E-5</v>
      </c>
      <c r="G14">
        <v>287</v>
      </c>
      <c r="H14" s="3">
        <v>160.73419999999999</v>
      </c>
      <c r="J14">
        <v>169</v>
      </c>
      <c r="K14" s="1">
        <v>160.7304</v>
      </c>
      <c r="M14">
        <v>151</v>
      </c>
      <c r="N14" s="1">
        <v>160.73759999999999</v>
      </c>
      <c r="P14">
        <v>103</v>
      </c>
      <c r="Q14" s="1">
        <v>160.7424</v>
      </c>
      <c r="S14">
        <v>68</v>
      </c>
      <c r="T14" s="1">
        <v>160.6908</v>
      </c>
      <c r="V14">
        <v>53</v>
      </c>
      <c r="W14" s="1">
        <v>160.70179999999999</v>
      </c>
      <c r="Z14" s="1"/>
    </row>
    <row r="15" spans="2:26" x14ac:dyDescent="0.25">
      <c r="B15">
        <v>234.66399656612163</v>
      </c>
      <c r="C15">
        <v>5</v>
      </c>
      <c r="D15">
        <v>234.66399656612134</v>
      </c>
      <c r="E15">
        <v>5</v>
      </c>
      <c r="G15">
        <v>317</v>
      </c>
      <c r="H15" s="3">
        <v>160.73439999999999</v>
      </c>
      <c r="J15">
        <v>200</v>
      </c>
      <c r="K15" s="1">
        <v>160.73060000000001</v>
      </c>
      <c r="M15">
        <v>170</v>
      </c>
      <c r="N15" s="1">
        <v>160.73779999999999</v>
      </c>
      <c r="P15">
        <v>116</v>
      </c>
      <c r="Q15" s="1">
        <v>160.74260000000001</v>
      </c>
      <c r="S15">
        <v>75</v>
      </c>
      <c r="T15" s="1">
        <v>160.691</v>
      </c>
      <c r="V15">
        <v>58</v>
      </c>
      <c r="W15" s="1">
        <v>160.702</v>
      </c>
      <c r="Z15" s="1"/>
    </row>
    <row r="16" spans="2:26" x14ac:dyDescent="0.25">
      <c r="B16">
        <v>69.133290652233086</v>
      </c>
      <c r="C16">
        <v>1.4730272147383565</v>
      </c>
      <c r="D16">
        <v>2.0954130879770407E-6</v>
      </c>
      <c r="E16">
        <v>4.4647093687987525E-8</v>
      </c>
      <c r="H16" s="1"/>
      <c r="J16">
        <v>226</v>
      </c>
      <c r="K16" s="1">
        <v>160.73079999999999</v>
      </c>
      <c r="M16">
        <v>183</v>
      </c>
      <c r="N16" s="1">
        <v>160.738</v>
      </c>
      <c r="P16">
        <v>132</v>
      </c>
      <c r="Q16" s="1">
        <v>160.74279999999999</v>
      </c>
      <c r="S16">
        <v>82</v>
      </c>
      <c r="T16" s="1">
        <v>160.69120000000001</v>
      </c>
      <c r="V16">
        <v>64</v>
      </c>
      <c r="W16" s="1">
        <v>160.7022</v>
      </c>
      <c r="Z16" s="1"/>
    </row>
    <row r="17" spans="7:26" x14ac:dyDescent="0.25">
      <c r="H17" s="1"/>
      <c r="J17">
        <v>253</v>
      </c>
      <c r="K17" s="1">
        <v>160.73099999999999</v>
      </c>
      <c r="M17">
        <v>202</v>
      </c>
      <c r="N17" s="1">
        <v>160.73820000000001</v>
      </c>
      <c r="P17">
        <v>143</v>
      </c>
      <c r="Q17" s="1">
        <v>160.74299999999999</v>
      </c>
      <c r="S17">
        <v>89</v>
      </c>
      <c r="T17" s="1">
        <v>160.69139999999999</v>
      </c>
      <c r="V17">
        <v>70</v>
      </c>
      <c r="W17" s="1">
        <v>160.70240000000001</v>
      </c>
      <c r="Z17" s="1"/>
    </row>
    <row r="20" spans="7:26" x14ac:dyDescent="0.25">
      <c r="G20" cm="1">
        <f t="array" ref="G20:H24">LINEST(H5:H15,G5:G15,TRUE,TRUE)</f>
        <v>6.4146937078059026E-6</v>
      </c>
      <c r="H20">
        <v>160.73233107876672</v>
      </c>
      <c r="J20" cm="1">
        <f t="array" ref="J20:K24">LINEST(K5:K17,J5:J17,TRUE,TRUE)</f>
        <v>9.3684827884383531E-6</v>
      </c>
      <c r="K20">
        <v>160.7287471266651</v>
      </c>
      <c r="M20" cm="1">
        <f t="array" ref="M20:N24">LINEST(N5:N17,M5:M17,TRUE,TRUE)</f>
        <v>1.1786069271336455E-5</v>
      </c>
      <c r="N20">
        <v>160.73580960700363</v>
      </c>
      <c r="P20" cm="1">
        <f t="array" ref="P20:Q24">LINEST(Q5:Q17,P5:P17,TRUE,TRUE)</f>
        <v>1.6905603719607799E-5</v>
      </c>
      <c r="Q20">
        <v>160.74063091248121</v>
      </c>
      <c r="S20" cm="1">
        <f t="array" ref="S20:T24">LINEST(T5:T17,S5:S17,TRUE,TRUE)</f>
        <v>2.5881568304658763E-5</v>
      </c>
      <c r="T20">
        <v>160.68908311078317</v>
      </c>
      <c r="V20" cm="1">
        <f t="array" ref="V20:W24">LINEST(W5:W17,V5:V17,TRUE,TRUE)</f>
        <v>3.4571841045687689E-5</v>
      </c>
      <c r="W20">
        <v>160.69996339183953</v>
      </c>
      <c r="Y20" cm="1">
        <f t="array" ref="Y20:Z24">LINEST(Z5:Z13,Y5:Y13,TRUE,TRUE)</f>
        <v>4.5004051377449846E-5</v>
      </c>
      <c r="Z20">
        <v>160.77502964257846</v>
      </c>
    </row>
    <row r="21" spans="7:26" x14ac:dyDescent="0.25">
      <c r="G21">
        <v>1.0093961320521797E-7</v>
      </c>
      <c r="H21">
        <v>1.9538269529151E-5</v>
      </c>
      <c r="J21">
        <v>2.8578409315775092E-7</v>
      </c>
      <c r="K21">
        <v>3.9336679766535207E-5</v>
      </c>
      <c r="M21">
        <v>1.4861198136521307E-7</v>
      </c>
      <c r="N21">
        <v>1.77249353128647E-5</v>
      </c>
      <c r="P21">
        <v>2.491550346014867E-7</v>
      </c>
      <c r="Q21">
        <v>2.0450453394670362E-5</v>
      </c>
      <c r="S21">
        <v>3.8450774382399816E-7</v>
      </c>
      <c r="T21">
        <v>1.996565769511361E-5</v>
      </c>
      <c r="V21">
        <v>5.4591843394167023E-7</v>
      </c>
      <c r="W21">
        <v>2.2815813759318699E-5</v>
      </c>
      <c r="Y21">
        <v>2.1517228436341132E-7</v>
      </c>
      <c r="Z21">
        <v>2.2643468252816458E-5</v>
      </c>
    </row>
    <row r="22" spans="7:26" x14ac:dyDescent="0.25">
      <c r="G22">
        <v>0.99777644855477921</v>
      </c>
      <c r="H22">
        <v>3.2970738472651733E-5</v>
      </c>
      <c r="J22">
        <v>0.98986771440817489</v>
      </c>
      <c r="K22">
        <v>8.1888526839828015E-5</v>
      </c>
      <c r="M22">
        <v>0.99825416383433074</v>
      </c>
      <c r="N22">
        <v>3.3991559495159729E-5</v>
      </c>
      <c r="P22">
        <v>0.997616395325304</v>
      </c>
      <c r="Q22">
        <v>3.9717916762710253E-5</v>
      </c>
      <c r="S22">
        <v>0.99757803108441745</v>
      </c>
      <c r="T22">
        <v>4.0036271855996266E-5</v>
      </c>
      <c r="V22">
        <v>0.99726464554356864</v>
      </c>
      <c r="W22">
        <v>4.254770631893203E-5</v>
      </c>
      <c r="Y22">
        <v>0.99984000810280449</v>
      </c>
      <c r="Z22">
        <v>3.7031866261611303E-5</v>
      </c>
    </row>
    <row r="23" spans="7:26" x14ac:dyDescent="0.25">
      <c r="G23">
        <v>4038.5789392434403</v>
      </c>
      <c r="H23">
        <v>9</v>
      </c>
      <c r="J23">
        <v>1074.6385659791379</v>
      </c>
      <c r="K23">
        <v>11</v>
      </c>
      <c r="M23">
        <v>6289.7057685639829</v>
      </c>
      <c r="N23">
        <v>11</v>
      </c>
      <c r="P23">
        <v>4603.8592158651054</v>
      </c>
      <c r="Q23">
        <v>11</v>
      </c>
      <c r="S23">
        <v>4530.7593633130855</v>
      </c>
      <c r="T23">
        <v>11</v>
      </c>
      <c r="V23">
        <v>4010.4166665445437</v>
      </c>
      <c r="W23">
        <v>11</v>
      </c>
      <c r="Y23">
        <v>43745.215722799665</v>
      </c>
      <c r="Z23">
        <v>7</v>
      </c>
    </row>
    <row r="24" spans="7:26" x14ac:dyDescent="0.25">
      <c r="G24">
        <v>4.3902163736035498E-6</v>
      </c>
      <c r="H24">
        <v>9.7836263588879723E-9</v>
      </c>
      <c r="J24">
        <v>7.2062369608410444E-6</v>
      </c>
      <c r="K24">
        <v>7.3763039107969575E-8</v>
      </c>
      <c r="M24">
        <v>7.2672903126970771E-6</v>
      </c>
      <c r="N24">
        <v>1.2709687286042822E-8</v>
      </c>
      <c r="P24">
        <v>7.2626473579173497E-6</v>
      </c>
      <c r="Q24">
        <v>1.7352642031665379E-8</v>
      </c>
      <c r="S24">
        <v>7.262368066277721E-6</v>
      </c>
      <c r="T24">
        <v>1.7631933705399622E-8</v>
      </c>
      <c r="V24">
        <v>7.2600866196310463E-6</v>
      </c>
      <c r="W24">
        <v>1.9913380443022974E-8</v>
      </c>
      <c r="Y24">
        <v>5.9990400486115977E-5</v>
      </c>
      <c r="Z24">
        <v>9.599513831725057E-9</v>
      </c>
    </row>
    <row r="39" spans="8:8" x14ac:dyDescent="0.25">
      <c r="H39" s="3"/>
    </row>
    <row r="40" spans="8:8" x14ac:dyDescent="0.25">
      <c r="H40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5F15-0B06-495B-B615-23C3515CB5AB}">
  <sheetPr>
    <pageSetUpPr fitToPage="1"/>
  </sheetPr>
  <dimension ref="A1:U71"/>
  <sheetViews>
    <sheetView showGridLines="0" tabSelected="1" topLeftCell="A30" workbookViewId="0">
      <selection activeCell="B53" sqref="B53:C65"/>
    </sheetView>
  </sheetViews>
  <sheetFormatPr defaultRowHeight="15" x14ac:dyDescent="0.25"/>
  <cols>
    <col min="2" max="2" width="14.5703125" customWidth="1"/>
    <col min="3" max="3" width="22.5703125" customWidth="1"/>
    <col min="4" max="4" width="5.85546875" customWidth="1"/>
    <col min="5" max="5" width="14.5703125" customWidth="1"/>
    <col min="6" max="6" width="22.5703125" customWidth="1"/>
  </cols>
  <sheetData>
    <row r="1" spans="1:21" x14ac:dyDescent="0.25">
      <c r="B1" s="19" t="s">
        <v>2</v>
      </c>
      <c r="C1" s="15" t="s">
        <v>3</v>
      </c>
      <c r="E1" s="23" t="s">
        <v>2</v>
      </c>
      <c r="F1" s="17" t="s">
        <v>3</v>
      </c>
    </row>
    <row r="2" spans="1:21" x14ac:dyDescent="0.25">
      <c r="B2" s="20">
        <v>83</v>
      </c>
      <c r="C2" s="10">
        <v>2</v>
      </c>
      <c r="D2" s="16"/>
      <c r="E2" s="20">
        <v>165</v>
      </c>
      <c r="F2" s="8">
        <v>3.99</v>
      </c>
    </row>
    <row r="3" spans="1:21" x14ac:dyDescent="0.25">
      <c r="B3" s="14"/>
      <c r="C3" s="13"/>
      <c r="D3" s="4"/>
      <c r="E3" s="9"/>
      <c r="F3" s="9"/>
    </row>
    <row r="4" spans="1:21" ht="17.25" x14ac:dyDescent="0.25">
      <c r="A4" s="12"/>
      <c r="B4" s="19" t="s">
        <v>0</v>
      </c>
      <c r="C4" s="18" t="s">
        <v>8</v>
      </c>
      <c r="D4" s="9"/>
      <c r="E4" s="19" t="s">
        <v>0</v>
      </c>
      <c r="F4" s="15" t="s">
        <v>8</v>
      </c>
      <c r="G4" s="12"/>
    </row>
    <row r="5" spans="1:21" x14ac:dyDescent="0.25">
      <c r="B5" s="21">
        <v>0</v>
      </c>
      <c r="C5" s="6">
        <v>160.73240000000001</v>
      </c>
      <c r="D5" s="16"/>
      <c r="E5" s="21">
        <v>0</v>
      </c>
      <c r="F5" s="6">
        <v>160.7286</v>
      </c>
    </row>
    <row r="6" spans="1:21" x14ac:dyDescent="0.25">
      <c r="B6" s="21">
        <v>42</v>
      </c>
      <c r="C6" s="6">
        <v>160.73259999999999</v>
      </c>
      <c r="D6" s="4"/>
      <c r="E6" s="21">
        <v>11</v>
      </c>
      <c r="F6" s="6">
        <v>160.72880000000001</v>
      </c>
    </row>
    <row r="7" spans="1:21" x14ac:dyDescent="0.25">
      <c r="B7" s="21">
        <v>77</v>
      </c>
      <c r="C7" s="6">
        <v>160.7328</v>
      </c>
      <c r="D7" s="4"/>
      <c r="E7" s="21">
        <v>30</v>
      </c>
      <c r="F7" s="6">
        <v>160.72900000000001</v>
      </c>
    </row>
    <row r="8" spans="1:21" x14ac:dyDescent="0.25">
      <c r="B8" s="21">
        <v>109</v>
      </c>
      <c r="C8" s="6">
        <v>160.733</v>
      </c>
      <c r="D8" s="4"/>
      <c r="E8" s="21">
        <v>47</v>
      </c>
      <c r="F8" s="6">
        <v>160.72919999999999</v>
      </c>
    </row>
    <row r="9" spans="1:21" x14ac:dyDescent="0.25">
      <c r="B9" s="21">
        <v>140</v>
      </c>
      <c r="C9" s="6">
        <v>160.73320000000001</v>
      </c>
      <c r="D9" s="4"/>
      <c r="E9" s="21">
        <v>63</v>
      </c>
      <c r="F9" s="6">
        <v>160.7294</v>
      </c>
    </row>
    <row r="10" spans="1:21" x14ac:dyDescent="0.25">
      <c r="B10" s="21">
        <v>169</v>
      </c>
      <c r="C10" s="6">
        <v>160.73339999999999</v>
      </c>
      <c r="D10" s="4"/>
      <c r="E10" s="21">
        <v>86</v>
      </c>
      <c r="F10" s="6">
        <v>160.7296</v>
      </c>
    </row>
    <row r="11" spans="1:21" x14ac:dyDescent="0.25">
      <c r="B11" s="21">
        <v>200</v>
      </c>
      <c r="C11" s="6">
        <v>160.7336</v>
      </c>
      <c r="D11" s="4"/>
      <c r="E11" s="21">
        <v>105</v>
      </c>
      <c r="F11" s="6">
        <v>160.72980000000001</v>
      </c>
    </row>
    <row r="12" spans="1:21" x14ac:dyDescent="0.25">
      <c r="B12" s="21">
        <v>230</v>
      </c>
      <c r="C12" s="6">
        <v>160.7338</v>
      </c>
      <c r="D12" s="4"/>
      <c r="E12" s="21">
        <v>123</v>
      </c>
      <c r="F12" s="6">
        <v>160.72999999999999</v>
      </c>
    </row>
    <row r="13" spans="1:21" x14ac:dyDescent="0.25">
      <c r="B13" s="21">
        <v>262</v>
      </c>
      <c r="C13" s="6">
        <v>160.73400000000001</v>
      </c>
      <c r="D13" s="4"/>
      <c r="E13" s="21">
        <v>148</v>
      </c>
      <c r="F13" s="6">
        <v>160.7302</v>
      </c>
    </row>
    <row r="14" spans="1:21" x14ac:dyDescent="0.25">
      <c r="B14" s="21">
        <v>287</v>
      </c>
      <c r="C14" s="6">
        <v>160.73419999999999</v>
      </c>
      <c r="D14" s="4"/>
      <c r="E14" s="21">
        <v>169</v>
      </c>
      <c r="F14" s="6">
        <v>160.7304</v>
      </c>
    </row>
    <row r="15" spans="1:21" x14ac:dyDescent="0.25">
      <c r="B15" s="22">
        <v>317</v>
      </c>
      <c r="C15" s="7">
        <v>160.73439999999999</v>
      </c>
      <c r="D15" s="4"/>
      <c r="E15" s="21">
        <v>200</v>
      </c>
      <c r="F15" s="6">
        <v>160.73060000000001</v>
      </c>
      <c r="U15" s="1"/>
    </row>
    <row r="16" spans="1:21" x14ac:dyDescent="0.25">
      <c r="D16" s="4"/>
      <c r="E16" s="21">
        <v>226</v>
      </c>
      <c r="F16" s="6">
        <v>160.73079999999999</v>
      </c>
      <c r="U16" s="1"/>
    </row>
    <row r="17" spans="1:21" x14ac:dyDescent="0.25">
      <c r="B17" s="23" t="s">
        <v>2</v>
      </c>
      <c r="C17" s="17" t="s">
        <v>3</v>
      </c>
      <c r="D17" s="4"/>
      <c r="E17" s="22">
        <v>253</v>
      </c>
      <c r="F17" s="7">
        <v>160.73099999999999</v>
      </c>
      <c r="U17" s="1"/>
    </row>
    <row r="18" spans="1:21" x14ac:dyDescent="0.25">
      <c r="B18" s="20">
        <v>248</v>
      </c>
      <c r="C18" s="8">
        <v>6.01</v>
      </c>
      <c r="D18" s="4"/>
      <c r="U18" s="1"/>
    </row>
    <row r="19" spans="1:21" x14ac:dyDescent="0.25">
      <c r="B19" s="9"/>
      <c r="C19" s="9"/>
      <c r="D19" s="4"/>
      <c r="E19" s="23" t="s">
        <v>2</v>
      </c>
      <c r="F19" s="17" t="s">
        <v>3</v>
      </c>
      <c r="U19" s="1"/>
    </row>
    <row r="20" spans="1:21" ht="17.25" x14ac:dyDescent="0.25">
      <c r="B20" s="19" t="s">
        <v>0</v>
      </c>
      <c r="C20" s="15" t="s">
        <v>8</v>
      </c>
      <c r="D20" s="4"/>
      <c r="E20" s="20">
        <v>331</v>
      </c>
      <c r="F20" s="8">
        <v>8.02</v>
      </c>
    </row>
    <row r="21" spans="1:21" x14ac:dyDescent="0.25">
      <c r="B21" s="21">
        <v>0</v>
      </c>
      <c r="C21" s="6">
        <v>160.73580000000001</v>
      </c>
      <c r="D21" s="16"/>
      <c r="E21" s="9"/>
      <c r="F21" s="9"/>
    </row>
    <row r="22" spans="1:21" ht="17.25" x14ac:dyDescent="0.25">
      <c r="B22" s="21">
        <v>20</v>
      </c>
      <c r="C22" s="6">
        <v>160.73599999999999</v>
      </c>
      <c r="D22" s="4"/>
      <c r="E22" s="19" t="s">
        <v>0</v>
      </c>
      <c r="F22" s="15" t="s">
        <v>8</v>
      </c>
    </row>
    <row r="23" spans="1:21" x14ac:dyDescent="0.25">
      <c r="A23" s="12"/>
      <c r="B23" s="21">
        <v>30</v>
      </c>
      <c r="C23" s="6">
        <v>160.7362</v>
      </c>
      <c r="D23" s="9"/>
      <c r="E23" s="21">
        <v>0</v>
      </c>
      <c r="F23" s="6">
        <v>160.7406</v>
      </c>
      <c r="G23" s="12"/>
    </row>
    <row r="24" spans="1:21" x14ac:dyDescent="0.25">
      <c r="B24" s="21">
        <v>49</v>
      </c>
      <c r="C24" s="6">
        <v>160.7364</v>
      </c>
      <c r="D24" s="16"/>
      <c r="E24" s="21">
        <v>12</v>
      </c>
      <c r="F24" s="6">
        <v>160.74080000000001</v>
      </c>
    </row>
    <row r="25" spans="1:21" x14ac:dyDescent="0.25">
      <c r="B25" s="21">
        <v>62</v>
      </c>
      <c r="C25" s="6">
        <v>160.73660000000001</v>
      </c>
      <c r="D25" s="4"/>
      <c r="E25" s="21">
        <v>22</v>
      </c>
      <c r="F25" s="6">
        <v>160.74100000000001</v>
      </c>
    </row>
    <row r="26" spans="1:21" x14ac:dyDescent="0.25">
      <c r="B26" s="21">
        <v>83</v>
      </c>
      <c r="C26" s="6">
        <v>160.73679999999999</v>
      </c>
      <c r="D26" s="4"/>
      <c r="E26" s="21">
        <v>34</v>
      </c>
      <c r="F26" s="6">
        <v>160.74119999999999</v>
      </c>
    </row>
    <row r="27" spans="1:21" x14ac:dyDescent="0.25">
      <c r="B27" s="21">
        <v>104</v>
      </c>
      <c r="C27" s="6">
        <v>160.73699999999999</v>
      </c>
      <c r="D27" s="4"/>
      <c r="E27" s="21">
        <v>46</v>
      </c>
      <c r="F27" s="6">
        <v>160.7414</v>
      </c>
    </row>
    <row r="28" spans="1:21" x14ac:dyDescent="0.25">
      <c r="B28" s="21">
        <v>121</v>
      </c>
      <c r="C28" s="6">
        <v>160.7372</v>
      </c>
      <c r="D28" s="4"/>
      <c r="E28" s="21">
        <v>57</v>
      </c>
      <c r="F28" s="6">
        <v>160.74160000000001</v>
      </c>
    </row>
    <row r="29" spans="1:21" x14ac:dyDescent="0.25">
      <c r="B29" s="21">
        <v>138</v>
      </c>
      <c r="C29" s="6">
        <v>160.73740000000001</v>
      </c>
      <c r="D29" s="4"/>
      <c r="E29" s="21">
        <v>67</v>
      </c>
      <c r="F29" s="6">
        <v>160.74180000000001</v>
      </c>
    </row>
    <row r="30" spans="1:21" x14ac:dyDescent="0.25">
      <c r="B30" s="21">
        <v>151</v>
      </c>
      <c r="C30" s="6">
        <v>160.73759999999999</v>
      </c>
      <c r="D30" s="4"/>
      <c r="E30" s="21">
        <v>78</v>
      </c>
      <c r="F30" s="6">
        <v>160.74199999999999</v>
      </c>
    </row>
    <row r="31" spans="1:21" x14ac:dyDescent="0.25">
      <c r="B31" s="21">
        <v>170</v>
      </c>
      <c r="C31" s="6">
        <v>160.73779999999999</v>
      </c>
      <c r="D31" s="4"/>
      <c r="E31" s="21">
        <v>89</v>
      </c>
      <c r="F31" s="6">
        <v>160.7422</v>
      </c>
    </row>
    <row r="32" spans="1:21" x14ac:dyDescent="0.25">
      <c r="B32" s="21">
        <v>183</v>
      </c>
      <c r="C32" s="6">
        <v>160.738</v>
      </c>
      <c r="D32" s="4"/>
      <c r="E32" s="21">
        <v>103</v>
      </c>
      <c r="F32" s="6">
        <v>160.7424</v>
      </c>
    </row>
    <row r="33" spans="1:7" x14ac:dyDescent="0.25">
      <c r="B33" s="22">
        <v>202</v>
      </c>
      <c r="C33" s="7">
        <v>160.73820000000001</v>
      </c>
      <c r="D33" s="4"/>
      <c r="E33" s="21">
        <v>116</v>
      </c>
      <c r="F33" s="6">
        <v>160.74260000000001</v>
      </c>
    </row>
    <row r="34" spans="1:7" x14ac:dyDescent="0.25">
      <c r="D34" s="4"/>
      <c r="E34" s="21">
        <v>132</v>
      </c>
      <c r="F34" s="6">
        <v>160.74279999999999</v>
      </c>
    </row>
    <row r="35" spans="1:7" x14ac:dyDescent="0.25">
      <c r="B35" s="23" t="s">
        <v>2</v>
      </c>
      <c r="C35" s="17" t="s">
        <v>3</v>
      </c>
      <c r="D35" s="4"/>
      <c r="E35" s="22">
        <v>143</v>
      </c>
      <c r="F35" s="7">
        <v>160.74299999999999</v>
      </c>
    </row>
    <row r="36" spans="1:7" x14ac:dyDescent="0.25">
      <c r="B36" s="20">
        <v>412</v>
      </c>
      <c r="C36" s="8">
        <v>9.98</v>
      </c>
      <c r="D36" s="4"/>
    </row>
    <row r="37" spans="1:7" x14ac:dyDescent="0.25">
      <c r="B37" s="9"/>
      <c r="C37" s="9"/>
      <c r="D37" s="4"/>
      <c r="E37" s="23" t="s">
        <v>2</v>
      </c>
      <c r="F37" s="17" t="s">
        <v>3</v>
      </c>
    </row>
    <row r="38" spans="1:7" ht="17.25" x14ac:dyDescent="0.25">
      <c r="B38" s="19" t="s">
        <v>0</v>
      </c>
      <c r="C38" s="15" t="s">
        <v>8</v>
      </c>
      <c r="D38" s="4"/>
      <c r="E38" s="20">
        <v>493</v>
      </c>
      <c r="F38" s="8">
        <v>11.97</v>
      </c>
    </row>
    <row r="39" spans="1:7" x14ac:dyDescent="0.25">
      <c r="B39" s="21">
        <v>0</v>
      </c>
      <c r="C39" s="6">
        <v>160.68899999999999</v>
      </c>
      <c r="D39" s="4"/>
      <c r="E39" s="9"/>
      <c r="F39" s="9"/>
    </row>
    <row r="40" spans="1:7" ht="17.25" x14ac:dyDescent="0.25">
      <c r="B40" s="21">
        <v>5</v>
      </c>
      <c r="C40" s="6">
        <v>160.6892</v>
      </c>
      <c r="D40" s="16"/>
      <c r="E40" s="19" t="s">
        <v>0</v>
      </c>
      <c r="F40" s="15" t="s">
        <v>8</v>
      </c>
    </row>
    <row r="41" spans="1:7" x14ac:dyDescent="0.25">
      <c r="B41" s="21">
        <v>12</v>
      </c>
      <c r="C41" s="6">
        <v>160.68940000000001</v>
      </c>
      <c r="D41" s="4"/>
      <c r="E41" s="21">
        <v>0</v>
      </c>
      <c r="F41" s="6">
        <v>160.69999999999999</v>
      </c>
    </row>
    <row r="42" spans="1:7" x14ac:dyDescent="0.25">
      <c r="A42" s="12"/>
      <c r="B42" s="21">
        <v>17</v>
      </c>
      <c r="C42" s="6">
        <v>160.68960000000001</v>
      </c>
      <c r="D42" s="9"/>
      <c r="E42" s="21">
        <v>5</v>
      </c>
      <c r="F42" s="6">
        <v>160.7002</v>
      </c>
      <c r="G42" s="12"/>
    </row>
    <row r="43" spans="1:7" x14ac:dyDescent="0.25">
      <c r="B43" s="21">
        <v>27</v>
      </c>
      <c r="C43" s="6">
        <v>160.68979999999999</v>
      </c>
      <c r="D43" s="16"/>
      <c r="E43" s="21">
        <v>12</v>
      </c>
      <c r="F43" s="6">
        <v>160.7004</v>
      </c>
    </row>
    <row r="44" spans="1:7" x14ac:dyDescent="0.25">
      <c r="B44" s="21">
        <v>34</v>
      </c>
      <c r="C44" s="6">
        <v>160.69</v>
      </c>
      <c r="D44" s="4"/>
      <c r="E44" s="21">
        <v>20</v>
      </c>
      <c r="F44" s="6">
        <v>160.70060000000001</v>
      </c>
    </row>
    <row r="45" spans="1:7" x14ac:dyDescent="0.25">
      <c r="B45" s="21">
        <v>43</v>
      </c>
      <c r="C45" s="6">
        <v>160.6902</v>
      </c>
      <c r="D45" s="4"/>
      <c r="E45" s="21">
        <v>26</v>
      </c>
      <c r="F45" s="6">
        <v>160.70079999999999</v>
      </c>
    </row>
    <row r="46" spans="1:7" x14ac:dyDescent="0.25">
      <c r="B46" s="21">
        <v>51</v>
      </c>
      <c r="C46" s="6">
        <v>160.69040000000001</v>
      </c>
      <c r="D46" s="4"/>
      <c r="E46" s="21">
        <v>32</v>
      </c>
      <c r="F46" s="6">
        <v>160.70099999999999</v>
      </c>
    </row>
    <row r="47" spans="1:7" x14ac:dyDescent="0.25">
      <c r="B47" s="21">
        <v>58</v>
      </c>
      <c r="C47" s="6">
        <v>160.69059999999999</v>
      </c>
      <c r="D47" s="4"/>
      <c r="E47" s="21">
        <v>36</v>
      </c>
      <c r="F47" s="6">
        <v>160.7012</v>
      </c>
    </row>
    <row r="48" spans="1:7" x14ac:dyDescent="0.25">
      <c r="B48" s="21">
        <v>68</v>
      </c>
      <c r="C48" s="6">
        <v>160.6908</v>
      </c>
      <c r="D48" s="4"/>
      <c r="E48" s="21">
        <v>42</v>
      </c>
      <c r="F48" s="6">
        <v>160.70140000000001</v>
      </c>
    </row>
    <row r="49" spans="2:6" x14ac:dyDescent="0.25">
      <c r="B49" s="21">
        <v>75</v>
      </c>
      <c r="C49" s="6">
        <v>160.691</v>
      </c>
      <c r="D49" s="4"/>
      <c r="E49" s="21">
        <v>47</v>
      </c>
      <c r="F49" s="6">
        <v>160.70160000000001</v>
      </c>
    </row>
    <row r="50" spans="2:6" x14ac:dyDescent="0.25">
      <c r="B50" s="21">
        <v>82</v>
      </c>
      <c r="C50" s="6">
        <v>160.69120000000001</v>
      </c>
      <c r="D50" s="4"/>
      <c r="E50" s="21">
        <v>53</v>
      </c>
      <c r="F50" s="6">
        <v>160.70179999999999</v>
      </c>
    </row>
    <row r="51" spans="2:6" x14ac:dyDescent="0.25">
      <c r="B51" s="22">
        <v>89</v>
      </c>
      <c r="C51" s="7">
        <v>160.69139999999999</v>
      </c>
      <c r="D51" s="4"/>
      <c r="E51" s="21">
        <v>58</v>
      </c>
      <c r="F51" s="6">
        <v>160.702</v>
      </c>
    </row>
    <row r="52" spans="2:6" x14ac:dyDescent="0.25">
      <c r="D52" s="4"/>
      <c r="E52" s="21">
        <v>64</v>
      </c>
      <c r="F52" s="6">
        <v>160.7022</v>
      </c>
    </row>
    <row r="53" spans="2:6" x14ac:dyDescent="0.25">
      <c r="B53" s="19" t="s">
        <v>2</v>
      </c>
      <c r="C53" s="15" t="s">
        <v>3</v>
      </c>
      <c r="D53" s="4"/>
      <c r="E53" s="22">
        <v>70</v>
      </c>
      <c r="F53" s="7">
        <v>160.70240000000001</v>
      </c>
    </row>
    <row r="54" spans="2:6" x14ac:dyDescent="0.25">
      <c r="B54" s="22">
        <v>637</v>
      </c>
      <c r="C54" s="11">
        <v>15.49</v>
      </c>
      <c r="D54" s="4"/>
    </row>
    <row r="55" spans="2:6" x14ac:dyDescent="0.25">
      <c r="B55" s="4"/>
      <c r="C55" s="4"/>
      <c r="D55" s="4"/>
    </row>
    <row r="56" spans="2:6" ht="17.25" x14ac:dyDescent="0.25">
      <c r="B56" s="19" t="s">
        <v>0</v>
      </c>
      <c r="C56" s="15" t="s">
        <v>8</v>
      </c>
      <c r="D56" s="4"/>
    </row>
    <row r="57" spans="2:6" x14ac:dyDescent="0.25">
      <c r="B57" s="21">
        <v>0</v>
      </c>
      <c r="C57" s="6">
        <v>160.77500000000001</v>
      </c>
      <c r="D57" s="4"/>
      <c r="E57" s="4"/>
      <c r="F57" s="5"/>
    </row>
    <row r="58" spans="2:6" x14ac:dyDescent="0.25">
      <c r="B58" s="21">
        <v>21</v>
      </c>
      <c r="C58" s="6">
        <v>160.77600000000001</v>
      </c>
      <c r="D58" s="4"/>
      <c r="E58" s="4"/>
      <c r="F58" s="4"/>
    </row>
    <row r="59" spans="2:6" x14ac:dyDescent="0.25">
      <c r="B59" s="21">
        <v>43</v>
      </c>
      <c r="C59" s="6">
        <v>160.77699999999999</v>
      </c>
      <c r="D59" s="4"/>
      <c r="E59" s="4"/>
      <c r="F59" s="4"/>
    </row>
    <row r="60" spans="2:6" x14ac:dyDescent="0.25">
      <c r="B60" s="21">
        <v>66</v>
      </c>
      <c r="C60" s="6">
        <v>160.77799999999999</v>
      </c>
      <c r="D60" s="4"/>
      <c r="E60" s="4"/>
      <c r="F60" s="4"/>
    </row>
    <row r="61" spans="2:6" x14ac:dyDescent="0.25">
      <c r="B61" s="21">
        <v>88</v>
      </c>
      <c r="C61" s="6">
        <v>160.779</v>
      </c>
      <c r="D61" s="4"/>
      <c r="E61" s="4"/>
      <c r="F61" s="4"/>
    </row>
    <row r="62" spans="2:6" x14ac:dyDescent="0.25">
      <c r="B62" s="21">
        <v>111</v>
      </c>
      <c r="C62" s="6">
        <v>160.78</v>
      </c>
      <c r="D62" s="4"/>
      <c r="E62" s="4"/>
      <c r="F62" s="4"/>
    </row>
    <row r="63" spans="2:6" x14ac:dyDescent="0.25">
      <c r="B63" s="21">
        <v>134</v>
      </c>
      <c r="C63" s="6">
        <v>160.78100000000001</v>
      </c>
      <c r="D63" s="4"/>
      <c r="E63" s="4"/>
      <c r="F63" s="4"/>
    </row>
    <row r="64" spans="2:6" x14ac:dyDescent="0.25">
      <c r="B64" s="21">
        <v>155</v>
      </c>
      <c r="C64" s="6">
        <v>160.78200000000001</v>
      </c>
      <c r="D64" s="4"/>
      <c r="E64" s="4"/>
      <c r="F64" s="4"/>
    </row>
    <row r="65" spans="2:6" x14ac:dyDescent="0.25">
      <c r="B65" s="22">
        <v>176</v>
      </c>
      <c r="C65" s="7">
        <v>160.78299999999999</v>
      </c>
      <c r="D65" s="4"/>
      <c r="E65" s="4"/>
      <c r="F65" s="4"/>
    </row>
    <row r="66" spans="2:6" x14ac:dyDescent="0.25">
      <c r="D66" s="4"/>
      <c r="E66" s="4"/>
      <c r="F66" s="4"/>
    </row>
    <row r="67" spans="2:6" x14ac:dyDescent="0.25">
      <c r="D67" s="4"/>
      <c r="E67" s="4"/>
      <c r="F67" s="4"/>
    </row>
    <row r="68" spans="2:6" x14ac:dyDescent="0.25">
      <c r="D68" s="4"/>
      <c r="E68" s="4"/>
      <c r="F68" s="4"/>
    </row>
    <row r="69" spans="2:6" x14ac:dyDescent="0.25">
      <c r="D69" s="4"/>
      <c r="E69" s="4"/>
      <c r="F69" s="4"/>
    </row>
    <row r="70" spans="2:6" x14ac:dyDescent="0.25">
      <c r="D70" s="4"/>
      <c r="E70" s="4"/>
      <c r="F70" s="4"/>
    </row>
    <row r="71" spans="2:6" x14ac:dyDescent="0.25">
      <c r="D71" s="4"/>
      <c r="E71" s="4"/>
      <c r="F71" s="4"/>
    </row>
  </sheetData>
  <pageMargins left="0.25" right="0.25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3.1</vt:lpstr>
      <vt:lpstr>3.2</vt:lpstr>
      <vt:lpstr>3.3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Jack Barker</cp:lastModifiedBy>
  <cp:lastPrinted>2022-11-28T17:18:35Z</cp:lastPrinted>
  <dcterms:created xsi:type="dcterms:W3CDTF">2022-11-28T11:03:56Z</dcterms:created>
  <dcterms:modified xsi:type="dcterms:W3CDTF">2022-11-28T17:18:45Z</dcterms:modified>
</cp:coreProperties>
</file>