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KC_94/OneDrive - University of Exeter/Data/Bottlenecks/Phage_bn_exp/data/phenotype/"/>
    </mc:Choice>
  </mc:AlternateContent>
  <bookViews>
    <workbookView xWindow="2580" yWindow="460" windowWidth="26220" windowHeight="16480" tabRatio="500" activeTab="6"/>
  </bookViews>
  <sheets>
    <sheet name="100" sheetId="1" r:id="rId1"/>
    <sheet name="1000" sheetId="2" r:id="rId2"/>
    <sheet name="10000" sheetId="3" r:id="rId3"/>
    <sheet name="100000" sheetId="4" r:id="rId4"/>
    <sheet name="1000000" sheetId="5" r:id="rId5"/>
    <sheet name="10000000" sheetId="6" r:id="rId6"/>
    <sheet name="100000000" sheetId="7" r:id="rId7"/>
    <sheet name="1000000000" sheetId="8" r:id="rId8"/>
  </sheets>
  <definedNames>
    <definedName name="_xlnm._FilterDatabase" localSheetId="0" hidden="1">'100'!$G$1:$G$155</definedName>
    <definedName name="_xlnm._FilterDatabase" localSheetId="1" hidden="1">'1000'!$G$1:$G$154</definedName>
    <definedName name="_xlnm._FilterDatabase" localSheetId="2" hidden="1">'10000'!$G$1:$G$154</definedName>
    <definedName name="_xlnm._FilterDatabase" localSheetId="3" hidden="1">'100000'!$G$1:$G$154</definedName>
    <definedName name="_xlnm._FilterDatabase" localSheetId="4" hidden="1">'1000000'!$G$1:$G$154</definedName>
    <definedName name="_xlnm._FilterDatabase" localSheetId="5" hidden="1">'10000000'!$G$1:$G$194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4" i="6" l="1"/>
  <c r="G153" i="6"/>
  <c r="G152" i="6"/>
  <c r="G151" i="6"/>
  <c r="G150" i="6"/>
  <c r="G149" i="6"/>
  <c r="G154" i="5"/>
  <c r="G153" i="5"/>
  <c r="G152" i="5"/>
  <c r="G151" i="5"/>
  <c r="G150" i="5"/>
  <c r="G149" i="5"/>
  <c r="G154" i="4"/>
  <c r="G153" i="4"/>
  <c r="G152" i="4"/>
  <c r="G151" i="4"/>
  <c r="G150" i="4"/>
  <c r="G149" i="4"/>
  <c r="G154" i="3"/>
  <c r="G153" i="3"/>
  <c r="G152" i="3"/>
  <c r="G151" i="3"/>
  <c r="G150" i="3"/>
  <c r="G149" i="3"/>
  <c r="G154" i="2"/>
  <c r="G153" i="2"/>
  <c r="G152" i="2"/>
  <c r="G151" i="2"/>
  <c r="G150" i="2"/>
  <c r="G149" i="2"/>
  <c r="F150" i="2"/>
  <c r="G155" i="1"/>
  <c r="G154" i="1"/>
  <c r="G153" i="1"/>
  <c r="G152" i="1"/>
  <c r="G151" i="1"/>
  <c r="G150" i="1"/>
  <c r="F155" i="1"/>
  <c r="F154" i="1"/>
  <c r="F153" i="1"/>
  <c r="F152" i="1"/>
  <c r="F151" i="1"/>
  <c r="F1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L25" i="1"/>
  <c r="H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3" i="4"/>
  <c r="J26" i="4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51" i="7"/>
  <c r="K74" i="7"/>
  <c r="L74" i="7"/>
  <c r="J74" i="7"/>
  <c r="K98" i="7"/>
  <c r="L98" i="7"/>
  <c r="J98" i="7"/>
  <c r="J26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J25" i="3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L25" i="2"/>
  <c r="J25" i="2"/>
  <c r="J50" i="2"/>
  <c r="J74" i="2"/>
  <c r="J98" i="2"/>
  <c r="J122" i="2"/>
  <c r="J146" i="2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K26" i="5"/>
  <c r="K122" i="2"/>
  <c r="J26" i="5"/>
  <c r="L26" i="5"/>
  <c r="J50" i="5"/>
  <c r="K50" i="5"/>
  <c r="L50" i="5"/>
  <c r="J74" i="5"/>
  <c r="K74" i="5"/>
  <c r="L74" i="5"/>
  <c r="J98" i="5"/>
  <c r="K98" i="5"/>
  <c r="L98" i="5"/>
  <c r="J122" i="5"/>
  <c r="K122" i="5"/>
  <c r="L122" i="5"/>
  <c r="J146" i="5"/>
  <c r="K146" i="5"/>
  <c r="L146" i="5"/>
  <c r="L146" i="6"/>
  <c r="L122" i="6"/>
  <c r="L98" i="6"/>
  <c r="L74" i="6"/>
  <c r="L50" i="6"/>
  <c r="L26" i="6"/>
  <c r="L146" i="1"/>
  <c r="L122" i="1"/>
  <c r="L98" i="1"/>
  <c r="L74" i="1"/>
  <c r="L50" i="1"/>
  <c r="L146" i="2"/>
  <c r="L122" i="2"/>
  <c r="L98" i="2"/>
  <c r="L74" i="2"/>
  <c r="L50" i="2"/>
  <c r="L146" i="3"/>
  <c r="L122" i="3"/>
  <c r="L98" i="3"/>
  <c r="L74" i="3"/>
  <c r="L50" i="3"/>
  <c r="L25" i="3"/>
  <c r="L26" i="4"/>
  <c r="L50" i="4"/>
  <c r="L74" i="4"/>
  <c r="L98" i="4"/>
  <c r="L122" i="4"/>
  <c r="L146" i="4"/>
  <c r="K146" i="6"/>
  <c r="J146" i="6"/>
  <c r="K122" i="6"/>
  <c r="J122" i="6"/>
  <c r="K98" i="6"/>
  <c r="J98" i="6"/>
  <c r="K74" i="6"/>
  <c r="J74" i="6"/>
  <c r="K50" i="6"/>
  <c r="J50" i="6"/>
  <c r="K26" i="6"/>
  <c r="J146" i="4"/>
  <c r="J122" i="4"/>
  <c r="J98" i="4"/>
  <c r="J74" i="4"/>
  <c r="J50" i="4"/>
  <c r="K26" i="4"/>
  <c r="K146" i="4"/>
  <c r="K122" i="4"/>
  <c r="K98" i="4"/>
  <c r="K74" i="4"/>
  <c r="K50" i="4"/>
  <c r="K146" i="3"/>
  <c r="J146" i="3"/>
  <c r="K122" i="3"/>
  <c r="J122" i="3"/>
  <c r="K98" i="3"/>
  <c r="J98" i="3"/>
  <c r="K74" i="3"/>
  <c r="J74" i="3"/>
  <c r="K50" i="3"/>
  <c r="J50" i="3"/>
  <c r="K25" i="3"/>
  <c r="K146" i="2"/>
  <c r="K98" i="2"/>
  <c r="K74" i="2"/>
  <c r="K50" i="2"/>
  <c r="K25" i="2"/>
  <c r="K146" i="1"/>
  <c r="K122" i="1"/>
  <c r="K98" i="1"/>
  <c r="K74" i="1"/>
  <c r="K50" i="1"/>
  <c r="K25" i="1"/>
  <c r="J146" i="1"/>
  <c r="J122" i="1"/>
  <c r="J98" i="1"/>
  <c r="J74" i="1"/>
  <c r="J50" i="1"/>
  <c r="J25" i="1"/>
</calcChain>
</file>

<file path=xl/sharedStrings.xml><?xml version="1.0" encoding="utf-8"?>
<sst xmlns="http://schemas.openxmlformats.org/spreadsheetml/2006/main" count="5428" uniqueCount="164">
  <si>
    <t>ID</t>
  </si>
  <si>
    <t>na</t>
  </si>
  <si>
    <t>Anti-CRISPR streak</t>
  </si>
  <si>
    <t>DMS3vir streak</t>
  </si>
  <si>
    <t>CR1 spacers</t>
  </si>
  <si>
    <t>CR2 spacers</t>
  </si>
  <si>
    <t>Total spacers</t>
  </si>
  <si>
    <t>Phenotype</t>
  </si>
  <si>
    <t>Mean CR1</t>
  </si>
  <si>
    <t>Mean Cr2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</si>
  <si>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</si>
  <si>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</si>
  <si>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</si>
  <si>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</si>
  <si>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</si>
  <si>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</si>
  <si>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</si>
  <si>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</si>
  <si>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</si>
  <si>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</si>
  <si>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</si>
  <si>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</si>
  <si>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</si>
  <si>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</si>
  <si>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</si>
  <si>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</si>
  <si>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</si>
  <si>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</si>
  <si>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</si>
  <si>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</si>
  <si>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</si>
  <si>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</si>
  <si>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</si>
  <si>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</si>
  <si>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</si>
  <si>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</si>
  <si>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</si>
  <si>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</si>
  <si>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</si>
  <si>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</si>
  <si>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</si>
  <si>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</si>
  <si>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</si>
  <si>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</si>
  <si>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</si>
  <si>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</si>
  <si>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</si>
  <si>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</si>
  <si>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</si>
  <si>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</si>
  <si>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</si>
  <si>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</si>
  <si>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</si>
  <si>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</si>
  <si>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</si>
  <si>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</si>
  <si>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</si>
  <si>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</si>
  <si>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</si>
  <si>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</si>
  <si>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</si>
  <si>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</si>
  <si>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</si>
  <si>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</si>
  <si>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</si>
  <si>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</si>
  <si>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</si>
  <si>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</si>
  <si>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</si>
  <si>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</si>
  <si>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</si>
  <si>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</si>
  <si>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</si>
  <si>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</si>
  <si>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</si>
  <si>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</si>
  <si>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</si>
  <si>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</si>
  <si>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</si>
  <si>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</si>
  <si>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</si>
  <si>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</si>
  <si>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</si>
  <si>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</si>
  <si>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</si>
  <si>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</si>
  <si>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</si>
  <si>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</si>
  <si>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</si>
  <si>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</si>
  <si>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</si>
  <si>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</si>
  <si>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</si>
  <si>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</si>
  <si>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</si>
  <si>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</si>
  <si>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</si>
  <si>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</si>
  <si>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</si>
  <si>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</si>
  <si>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</si>
  <si>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</si>
  <si>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</si>
  <si>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</si>
  <si>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</si>
  <si>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</si>
  <si>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</si>
  <si>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</si>
  <si>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</si>
  <si>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</si>
  <si>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</si>
  <si>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</si>
  <si>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</si>
  <si>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</si>
  <si>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</si>
  <si>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</si>
  <si>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</si>
  <si>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</si>
  <si>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</si>
  <si>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</si>
  <si>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</si>
  <si>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</si>
  <si>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</si>
  <si>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</si>
  <si>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</si>
  <si>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</si>
  <si>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</si>
  <si>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</si>
  <si>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</si>
  <si>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</si>
  <si>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</si>
  <si>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</si>
  <si>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</si>
  <si>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</si>
  <si>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</si>
  <si>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</si>
  <si>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</si>
  <si>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</si>
  <si>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</si>
  <si>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</si>
  <si>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</si>
  <si>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</si>
  <si>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</si>
  <si>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</si>
  <si>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</si>
  <si>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</si>
  <si>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</si>
  <si>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</si>
  <si>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</si>
  <si>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</si>
  <si>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</si>
  <si>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</si>
  <si>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</si>
  <si>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</si>
  <si>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r</t>
  </si>
  <si>
    <t>s</t>
  </si>
  <si>
    <t>DMS3vir</t>
  </si>
  <si>
    <t>OD600 no phage</t>
  </si>
  <si>
    <t>OD600 with phage</t>
  </si>
  <si>
    <t>CRISPR</t>
  </si>
  <si>
    <t>SM</t>
  </si>
  <si>
    <t>Sensitive</t>
  </si>
  <si>
    <t>CR1</t>
  </si>
  <si>
    <t>CR2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</si>
</sst>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9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7" fillId="2" borderId="1" xfId="0" applyFont="1" applyFill="1" applyBorder="1"/>
    <xf numFmtId="0" fontId="7" fillId="2" borderId="8" xfId="0" applyFont="1" applyFill="1" applyBorder="1"/>
    <xf numFmtId="0" fontId="0" fillId="0" borderId="1" xfId="0" applyBorder="1" applyAlignment="1"/>
    <xf numFmtId="0" fontId="5" fillId="0" borderId="0" xfId="0" applyFont="1"/>
    <xf numFmtId="0" fontId="5" fillId="0" borderId="5" xfId="0" applyFont="1" applyBorder="1"/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/>
  </cellXfs>
  <cellStyles count="28">
    <cellStyle name="Currency" xfId="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5"/>
  <sheetViews>
    <sheetView topLeftCell="A123" zoomScale="116" zoomScaleNormal="116" zoomScalePageLayoutView="116" workbookViewId="0">
      <selection activeCell="F150" sqref="F150:G155"/>
    </sheetView>
  </sheetViews>
  <sheetFormatPr baseColWidth="10" defaultColWidth="11.1640625" defaultRowHeight="16" x14ac:dyDescent="0.2"/>
  <cols>
    <col min="2" max="2" width="14.83203125" bestFit="1" customWidth="1"/>
    <col min="3" max="3" width="16.33203125" bestFit="1" customWidth="1"/>
    <col min="4" max="4" width="13.5" customWidth="1"/>
    <col min="5" max="5" width="16.1640625" style="5" bestFit="1" customWidth="1"/>
    <col min="6" max="6" width="10.83203125" style="5" customWidth="1"/>
    <col min="7" max="7" width="11.1640625" customWidth="1"/>
    <col min="8" max="8" width="11.83203125" bestFit="1" customWidth="1"/>
  </cols>
  <sheetData>
    <row r="1" spans="1:11" x14ac:dyDescent="0.2">
      <c r="A1" s="25">
        <v>100</v>
      </c>
      <c r="B1" s="25"/>
      <c r="C1" s="25"/>
      <c r="D1" s="25"/>
      <c r="E1" s="25"/>
      <c r="F1" s="25"/>
      <c r="G1" s="25"/>
    </row>
    <row r="2" spans="1:11" x14ac:dyDescent="0.2">
      <c r="A2" s="1" t="s">
        <v>0</v>
      </c>
      <c r="B2" s="1" t="s">
        <v>157</v>
      </c>
      <c r="C2" s="1" t="s">
        <v>158</v>
      </c>
      <c r="D2" s="1" t="s">
        <v>3</v>
      </c>
      <c r="E2" s="2" t="s">
        <v>2</v>
      </c>
      <c r="F2" s="2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0.39500000000000002</v>
      </c>
      <c r="C3" s="23">
        <v>0.33700000000000002</v>
      </c>
      <c r="D3" s="3" t="s">
        <v>154</v>
      </c>
      <c r="E3" s="3" t="s">
        <v>155</v>
      </c>
      <c r="F3" s="20">
        <v>2</v>
      </c>
      <c r="G3" s="1">
        <v>2</v>
      </c>
      <c r="H3">
        <f>SUM(F3:G3)</f>
        <v>4</v>
      </c>
      <c r="I3" s="8" t="s">
        <v>159</v>
      </c>
    </row>
    <row r="4" spans="1:11" x14ac:dyDescent="0.2">
      <c r="A4" s="1" t="s">
        <v>153</v>
      </c>
      <c r="B4" s="23">
        <v>0.39500000000000002</v>
      </c>
      <c r="C4" s="23">
        <v>0.54300000000000004</v>
      </c>
      <c r="D4" s="3" t="s">
        <v>154</v>
      </c>
      <c r="E4" s="3" t="s">
        <v>154</v>
      </c>
      <c r="F4" s="20">
        <v>0</v>
      </c>
      <c r="G4" s="1">
        <v>3</v>
      </c>
      <c r="H4">
        <f t="shared" ref="H4:H66" si="0">SUM(F4:G4)</f>
        <v>3</v>
      </c>
      <c r="I4" s="8" t="s">
        <v>159</v>
      </c>
    </row>
    <row r="5" spans="1:11" x14ac:dyDescent="0.2">
      <c r="A5" s="1" t="s">
        <v>11</v>
      </c>
      <c r="B5" s="23">
        <v>0.49399999999999999</v>
      </c>
      <c r="C5" s="23">
        <v>0.41599999999999998</v>
      </c>
      <c r="D5" s="3" t="s">
        <v>154</v>
      </c>
      <c r="E5" s="3" t="s">
        <v>155</v>
      </c>
      <c r="F5" s="20">
        <v>1</v>
      </c>
      <c r="G5" s="1">
        <v>5</v>
      </c>
      <c r="H5">
        <f t="shared" si="0"/>
        <v>6</v>
      </c>
      <c r="I5" s="8" t="s">
        <v>159</v>
      </c>
    </row>
    <row r="6" spans="1:11" x14ac:dyDescent="0.2">
      <c r="A6" s="1" t="s">
        <v>12</v>
      </c>
      <c r="B6" s="23">
        <v>0.54300000000000004</v>
      </c>
      <c r="C6" s="23">
        <v>0.59199999999999997</v>
      </c>
      <c r="D6" s="3" t="s">
        <v>154</v>
      </c>
      <c r="E6" s="3" t="s">
        <v>155</v>
      </c>
      <c r="F6" s="20">
        <v>0</v>
      </c>
      <c r="G6" s="1">
        <v>1</v>
      </c>
      <c r="H6">
        <f t="shared" si="0"/>
        <v>1</v>
      </c>
      <c r="I6" s="8" t="s">
        <v>159</v>
      </c>
    </row>
    <row r="7" spans="1:11" x14ac:dyDescent="0.2">
      <c r="A7" s="1" t="s">
        <v>13</v>
      </c>
      <c r="B7" s="23">
        <v>0.42099999999999999</v>
      </c>
      <c r="C7" s="23">
        <v>0.34599999999999997</v>
      </c>
      <c r="D7" s="3" t="s">
        <v>154</v>
      </c>
      <c r="E7" s="3" t="s">
        <v>155</v>
      </c>
      <c r="F7" s="20">
        <v>0</v>
      </c>
      <c r="G7" s="1">
        <v>1</v>
      </c>
      <c r="H7">
        <f t="shared" si="0"/>
        <v>1</v>
      </c>
      <c r="I7" s="8" t="s">
        <v>159</v>
      </c>
    </row>
    <row r="8" spans="1:11" x14ac:dyDescent="0.2">
      <c r="A8" s="1" t="s">
        <v>14</v>
      </c>
      <c r="B8" s="23">
        <v>0.38700000000000001</v>
      </c>
      <c r="C8" s="23">
        <v>0.34599999999999997</v>
      </c>
      <c r="D8" s="3" t="s">
        <v>154</v>
      </c>
      <c r="E8" s="3" t="s">
        <v>155</v>
      </c>
      <c r="F8" s="20">
        <v>0</v>
      </c>
      <c r="G8" s="1">
        <v>2</v>
      </c>
      <c r="H8">
        <f t="shared" si="0"/>
        <v>2</v>
      </c>
      <c r="I8" s="8" t="s">
        <v>159</v>
      </c>
    </row>
    <row r="9" spans="1:11" hidden="1" x14ac:dyDescent="0.2">
      <c r="A9" s="1" t="s">
        <v>15</v>
      </c>
      <c r="B9" s="23">
        <v>0.35799999999999998</v>
      </c>
      <c r="C9" s="23">
        <v>0.51500000000000001</v>
      </c>
      <c r="D9" s="3" t="s">
        <v>154</v>
      </c>
      <c r="E9" s="3" t="s">
        <v>154</v>
      </c>
      <c r="F9" s="20">
        <v>0</v>
      </c>
      <c r="G9" s="1">
        <v>0</v>
      </c>
      <c r="H9">
        <f t="shared" si="0"/>
        <v>0</v>
      </c>
      <c r="I9" s="8" t="s">
        <v>160</v>
      </c>
    </row>
    <row r="10" spans="1:11" x14ac:dyDescent="0.2">
      <c r="A10" s="1" t="s">
        <v>16</v>
      </c>
      <c r="B10" s="23">
        <v>0.36499999999999999</v>
      </c>
      <c r="C10" s="23">
        <v>0.90400000000000003</v>
      </c>
      <c r="D10" s="3" t="s">
        <v>154</v>
      </c>
      <c r="E10" s="3" t="s">
        <v>155</v>
      </c>
      <c r="F10" s="20">
        <v>0</v>
      </c>
      <c r="G10" s="1">
        <v>3</v>
      </c>
      <c r="H10">
        <f t="shared" si="0"/>
        <v>3</v>
      </c>
      <c r="I10" s="8" t="s">
        <v>159</v>
      </c>
    </row>
    <row r="11" spans="1:11" x14ac:dyDescent="0.2">
      <c r="A11" s="1" t="s">
        <v>17</v>
      </c>
      <c r="B11" s="23">
        <v>0.82099999999999995</v>
      </c>
      <c r="C11" s="23">
        <v>0.41399999999999998</v>
      </c>
      <c r="D11" s="3" t="s">
        <v>154</v>
      </c>
      <c r="E11" s="3" t="s">
        <v>155</v>
      </c>
      <c r="F11" s="20">
        <v>0</v>
      </c>
      <c r="G11" s="1">
        <v>3</v>
      </c>
      <c r="H11">
        <f t="shared" si="0"/>
        <v>3</v>
      </c>
      <c r="I11" s="8" t="s">
        <v>159</v>
      </c>
    </row>
    <row r="12" spans="1:11" x14ac:dyDescent="0.2">
      <c r="A12" s="1" t="s">
        <v>18</v>
      </c>
      <c r="B12" s="23">
        <v>0.45200000000000001</v>
      </c>
      <c r="C12" s="23">
        <v>0.52500000000000002</v>
      </c>
      <c r="D12" s="3" t="s">
        <v>154</v>
      </c>
      <c r="E12" s="3" t="s">
        <v>155</v>
      </c>
      <c r="F12" s="20">
        <v>0</v>
      </c>
      <c r="G12" s="1">
        <v>4</v>
      </c>
      <c r="H12">
        <f t="shared" si="0"/>
        <v>4</v>
      </c>
      <c r="I12" s="8" t="s">
        <v>159</v>
      </c>
    </row>
    <row r="13" spans="1:11" x14ac:dyDescent="0.2">
      <c r="A13" s="1" t="s">
        <v>19</v>
      </c>
      <c r="B13" s="23">
        <v>0.52200000000000002</v>
      </c>
      <c r="C13" s="23">
        <v>0.37</v>
      </c>
      <c r="D13" s="3" t="s">
        <v>154</v>
      </c>
      <c r="E13" s="3" t="s">
        <v>155</v>
      </c>
      <c r="F13" s="20">
        <v>0</v>
      </c>
      <c r="G13" s="1">
        <v>3</v>
      </c>
      <c r="H13">
        <f t="shared" si="0"/>
        <v>3</v>
      </c>
      <c r="I13" s="8" t="s">
        <v>159</v>
      </c>
    </row>
    <row r="14" spans="1:11" x14ac:dyDescent="0.2">
      <c r="A14" s="1" t="s">
        <v>20</v>
      </c>
      <c r="B14" s="23">
        <v>0.64600000000000002</v>
      </c>
      <c r="C14" s="23">
        <v>0.41</v>
      </c>
      <c r="D14" s="3" t="s">
        <v>154</v>
      </c>
      <c r="E14" s="3" t="s">
        <v>155</v>
      </c>
      <c r="F14" s="20">
        <v>0</v>
      </c>
      <c r="G14" s="1">
        <v>2</v>
      </c>
      <c r="H14">
        <f t="shared" si="0"/>
        <v>2</v>
      </c>
      <c r="I14" s="8" t="s">
        <v>159</v>
      </c>
    </row>
    <row r="15" spans="1:11" hidden="1" x14ac:dyDescent="0.2">
      <c r="A15" s="1" t="s">
        <v>21</v>
      </c>
      <c r="B15" s="23">
        <v>0.434</v>
      </c>
      <c r="C15" s="23">
        <v>0.36499999999999999</v>
      </c>
      <c r="D15" s="3" t="s">
        <v>154</v>
      </c>
      <c r="E15" s="3" t="s">
        <v>154</v>
      </c>
      <c r="F15" s="20">
        <v>0</v>
      </c>
      <c r="G15" s="1">
        <v>0</v>
      </c>
      <c r="H15">
        <f t="shared" si="0"/>
        <v>0</v>
      </c>
      <c r="I15" s="8" t="s">
        <v>160</v>
      </c>
    </row>
    <row r="16" spans="1:11" x14ac:dyDescent="0.2">
      <c r="A16" s="1" t="s">
        <v>22</v>
      </c>
      <c r="B16" s="23">
        <v>0.48599999999999999</v>
      </c>
      <c r="C16" s="23">
        <v>0.54</v>
      </c>
      <c r="D16" s="3" t="s">
        <v>154</v>
      </c>
      <c r="E16" s="3" t="s">
        <v>155</v>
      </c>
      <c r="F16" s="20">
        <v>0</v>
      </c>
      <c r="G16" s="1">
        <v>2</v>
      </c>
      <c r="H16">
        <f t="shared" si="0"/>
        <v>2</v>
      </c>
      <c r="I16" s="8" t="s">
        <v>159</v>
      </c>
    </row>
    <row r="17" spans="1:12" x14ac:dyDescent="0.2">
      <c r="A17" s="1" t="s">
        <v>23</v>
      </c>
      <c r="B17" s="23">
        <v>0.33</v>
      </c>
      <c r="C17" s="23">
        <v>0.504</v>
      </c>
      <c r="D17" s="3" t="s">
        <v>154</v>
      </c>
      <c r="E17" s="3" t="s">
        <v>155</v>
      </c>
      <c r="F17" s="20">
        <v>0</v>
      </c>
      <c r="G17" s="1">
        <v>2</v>
      </c>
      <c r="H17">
        <f t="shared" si="0"/>
        <v>2</v>
      </c>
      <c r="I17" s="8" t="s">
        <v>159</v>
      </c>
    </row>
    <row r="18" spans="1:12" x14ac:dyDescent="0.2">
      <c r="A18" s="1" t="s">
        <v>24</v>
      </c>
      <c r="B18" s="23">
        <v>0.32800000000000001</v>
      </c>
      <c r="C18" s="23">
        <v>0.95399999999999996</v>
      </c>
      <c r="D18" s="3" t="s">
        <v>154</v>
      </c>
      <c r="E18" s="3" t="s">
        <v>155</v>
      </c>
      <c r="F18" s="20">
        <v>0</v>
      </c>
      <c r="G18" s="1">
        <v>1</v>
      </c>
      <c r="H18">
        <f t="shared" si="0"/>
        <v>1</v>
      </c>
      <c r="I18" s="8" t="s">
        <v>159</v>
      </c>
    </row>
    <row r="19" spans="1:12" x14ac:dyDescent="0.2">
      <c r="A19" s="1" t="s">
        <v>25</v>
      </c>
      <c r="B19" s="23">
        <v>0.443</v>
      </c>
      <c r="C19" s="23">
        <v>0.35799999999999998</v>
      </c>
      <c r="D19" s="3" t="s">
        <v>154</v>
      </c>
      <c r="E19" s="3" t="s">
        <v>155</v>
      </c>
      <c r="F19" s="20">
        <v>0</v>
      </c>
      <c r="G19" s="1">
        <v>2</v>
      </c>
      <c r="H19">
        <f t="shared" si="0"/>
        <v>2</v>
      </c>
      <c r="I19" s="8" t="s">
        <v>159</v>
      </c>
    </row>
    <row r="20" spans="1:12" hidden="1" x14ac:dyDescent="0.2">
      <c r="A20" s="1" t="s">
        <v>26</v>
      </c>
      <c r="B20" s="23">
        <v>0.56499999999999995</v>
      </c>
      <c r="C20" s="23">
        <v>0.40600000000000003</v>
      </c>
      <c r="D20" s="3" t="s">
        <v>154</v>
      </c>
      <c r="E20" s="3" t="s">
        <v>154</v>
      </c>
      <c r="F20" s="20">
        <v>0</v>
      </c>
      <c r="G20" s="1">
        <v>0</v>
      </c>
      <c r="H20">
        <f t="shared" si="0"/>
        <v>0</v>
      </c>
      <c r="I20" s="8" t="s">
        <v>160</v>
      </c>
    </row>
    <row r="21" spans="1:12" x14ac:dyDescent="0.2">
      <c r="A21" s="1" t="s">
        <v>27</v>
      </c>
      <c r="B21" s="23">
        <v>0.50600000000000001</v>
      </c>
      <c r="C21" s="23">
        <v>0.30099999999999999</v>
      </c>
      <c r="D21" s="3" t="s">
        <v>154</v>
      </c>
      <c r="E21" s="3" t="s">
        <v>155</v>
      </c>
      <c r="F21" s="20">
        <v>1</v>
      </c>
      <c r="G21" s="1">
        <v>1</v>
      </c>
      <c r="H21">
        <f t="shared" si="0"/>
        <v>2</v>
      </c>
      <c r="I21" s="8" t="s">
        <v>159</v>
      </c>
    </row>
    <row r="22" spans="1:12" x14ac:dyDescent="0.2">
      <c r="A22" s="1" t="s">
        <v>28</v>
      </c>
      <c r="B22" s="23">
        <v>0.48299999999999998</v>
      </c>
      <c r="C22" s="23">
        <v>0.71199999999999997</v>
      </c>
      <c r="D22" s="3" t="s">
        <v>154</v>
      </c>
      <c r="E22" s="3" t="s">
        <v>155</v>
      </c>
      <c r="F22" s="20">
        <v>0</v>
      </c>
      <c r="G22" s="1">
        <v>1</v>
      </c>
      <c r="H22">
        <f t="shared" si="0"/>
        <v>1</v>
      </c>
      <c r="I22" s="8" t="s">
        <v>159</v>
      </c>
    </row>
    <row r="23" spans="1:12" x14ac:dyDescent="0.2">
      <c r="A23" s="1" t="s">
        <v>29</v>
      </c>
      <c r="B23" s="23">
        <v>0.67400000000000004</v>
      </c>
      <c r="C23" s="23">
        <v>0.46300000000000002</v>
      </c>
      <c r="D23" s="3" t="s">
        <v>154</v>
      </c>
      <c r="E23" s="3" t="s">
        <v>155</v>
      </c>
      <c r="F23" s="20">
        <v>0</v>
      </c>
      <c r="G23" s="1">
        <v>3</v>
      </c>
      <c r="H23">
        <f t="shared" si="0"/>
        <v>3</v>
      </c>
      <c r="I23" s="8" t="s">
        <v>159</v>
      </c>
    </row>
    <row r="24" spans="1:12" x14ac:dyDescent="0.2">
      <c r="A24" s="1" t="s">
        <v>30</v>
      </c>
      <c r="B24" s="23">
        <v>0.497</v>
      </c>
      <c r="C24" s="23">
        <v>0.35099999999999998</v>
      </c>
      <c r="D24" s="3" t="s">
        <v>154</v>
      </c>
      <c r="E24" s="3" t="s">
        <v>155</v>
      </c>
      <c r="F24" s="20">
        <v>0</v>
      </c>
      <c r="G24" s="1">
        <v>3</v>
      </c>
      <c r="H24">
        <f t="shared" si="0"/>
        <v>3</v>
      </c>
      <c r="I24" s="8" t="s">
        <v>159</v>
      </c>
    </row>
    <row r="25" spans="1:12" hidden="1" x14ac:dyDescent="0.2">
      <c r="A25" s="1" t="s">
        <v>31</v>
      </c>
      <c r="B25" s="23">
        <v>0.41099999999999998</v>
      </c>
      <c r="C25" s="23">
        <v>0.42599999999999999</v>
      </c>
      <c r="D25" s="3" t="s">
        <v>154</v>
      </c>
      <c r="E25" s="3" t="s">
        <v>154</v>
      </c>
      <c r="F25" s="20">
        <v>0</v>
      </c>
      <c r="G25" s="1">
        <v>0</v>
      </c>
      <c r="H25">
        <f t="shared" si="0"/>
        <v>0</v>
      </c>
      <c r="I25" s="8" t="s">
        <v>160</v>
      </c>
      <c r="J25">
        <f>AVERAGE(F3:F26)</f>
        <v>0.16666666666666666</v>
      </c>
      <c r="K25">
        <f>AVERAGE(G3:G26)</f>
        <v>1.9166666666666667</v>
      </c>
      <c r="L25">
        <f>AVERAGE(H3:H26)</f>
        <v>2.0833333333333335</v>
      </c>
    </row>
    <row r="26" spans="1:12" x14ac:dyDescent="0.2">
      <c r="A26" s="1" t="s">
        <v>32</v>
      </c>
      <c r="B26" s="23">
        <v>0.36599999999999999</v>
      </c>
      <c r="C26" s="23">
        <v>0.65</v>
      </c>
      <c r="D26" s="3" t="s">
        <v>154</v>
      </c>
      <c r="E26" s="3" t="s">
        <v>155</v>
      </c>
      <c r="F26" s="20">
        <v>0</v>
      </c>
      <c r="G26" s="1">
        <v>2</v>
      </c>
      <c r="H26">
        <f t="shared" si="0"/>
        <v>2</v>
      </c>
      <c r="I26" s="8" t="s">
        <v>159</v>
      </c>
    </row>
    <row r="27" spans="1:12" x14ac:dyDescent="0.2">
      <c r="A27" s="1" t="s">
        <v>33</v>
      </c>
      <c r="B27" s="23">
        <v>0.67900000000000005</v>
      </c>
      <c r="C27" s="23">
        <v>0.20599999999999999</v>
      </c>
      <c r="D27" s="3" t="s">
        <v>154</v>
      </c>
      <c r="E27" s="3" t="s">
        <v>155</v>
      </c>
      <c r="F27" s="20">
        <v>0</v>
      </c>
      <c r="G27" s="1">
        <v>3</v>
      </c>
      <c r="H27">
        <f t="shared" si="0"/>
        <v>3</v>
      </c>
      <c r="I27" s="8" t="s">
        <v>159</v>
      </c>
    </row>
    <row r="28" spans="1:12" x14ac:dyDescent="0.2">
      <c r="A28" s="1" t="s">
        <v>34</v>
      </c>
      <c r="B28" s="23">
        <v>0.39200000000000002</v>
      </c>
      <c r="C28" s="23">
        <v>0.44500000000000001</v>
      </c>
      <c r="D28" s="3" t="s">
        <v>154</v>
      </c>
      <c r="E28" s="3" t="s">
        <v>155</v>
      </c>
      <c r="F28" s="20">
        <v>0</v>
      </c>
      <c r="G28" s="1">
        <v>6</v>
      </c>
      <c r="H28">
        <f t="shared" si="0"/>
        <v>6</v>
      </c>
      <c r="I28" s="8" t="s">
        <v>159</v>
      </c>
    </row>
    <row r="29" spans="1:12" x14ac:dyDescent="0.2">
      <c r="A29" s="1" t="s">
        <v>35</v>
      </c>
      <c r="B29" s="23">
        <v>0.51200000000000001</v>
      </c>
      <c r="C29" s="23">
        <v>0.35299999999999998</v>
      </c>
      <c r="D29" s="3" t="s">
        <v>154</v>
      </c>
      <c r="E29" s="3" t="s">
        <v>155</v>
      </c>
      <c r="F29" s="20">
        <v>0</v>
      </c>
      <c r="G29" s="1">
        <v>3</v>
      </c>
      <c r="H29">
        <f t="shared" si="0"/>
        <v>3</v>
      </c>
      <c r="I29" s="8" t="s">
        <v>159</v>
      </c>
    </row>
    <row r="30" spans="1:12" x14ac:dyDescent="0.2">
      <c r="A30" s="1" t="s">
        <v>36</v>
      </c>
      <c r="B30" s="23">
        <v>0.504</v>
      </c>
      <c r="C30" s="23">
        <v>0.626</v>
      </c>
      <c r="D30" s="3" t="s">
        <v>154</v>
      </c>
      <c r="E30" s="3" t="s">
        <v>155</v>
      </c>
      <c r="F30" s="20">
        <v>0</v>
      </c>
      <c r="G30" s="1">
        <v>1</v>
      </c>
      <c r="H30">
        <f t="shared" si="0"/>
        <v>1</v>
      </c>
      <c r="I30" s="8" t="s">
        <v>159</v>
      </c>
    </row>
    <row r="31" spans="1:12" x14ac:dyDescent="0.2">
      <c r="A31" s="1" t="s">
        <v>37</v>
      </c>
      <c r="B31" s="23">
        <v>0.60499999999999998</v>
      </c>
      <c r="C31" s="23">
        <v>0.314</v>
      </c>
      <c r="D31" s="3" t="s">
        <v>154</v>
      </c>
      <c r="E31" s="3" t="s">
        <v>155</v>
      </c>
      <c r="F31" s="20">
        <v>1</v>
      </c>
      <c r="G31" s="1">
        <v>1</v>
      </c>
      <c r="H31">
        <f t="shared" si="0"/>
        <v>2</v>
      </c>
      <c r="I31" s="8" t="s">
        <v>159</v>
      </c>
    </row>
    <row r="32" spans="1:12" x14ac:dyDescent="0.2">
      <c r="A32" s="1" t="s">
        <v>38</v>
      </c>
      <c r="B32" s="23">
        <v>0.315</v>
      </c>
      <c r="C32" s="23">
        <v>0.27400000000000002</v>
      </c>
      <c r="D32" s="3" t="s">
        <v>154</v>
      </c>
      <c r="E32" s="3" t="s">
        <v>155</v>
      </c>
      <c r="F32" s="20">
        <v>0</v>
      </c>
      <c r="G32" s="1">
        <v>3</v>
      </c>
      <c r="H32">
        <f t="shared" si="0"/>
        <v>3</v>
      </c>
      <c r="I32" s="8" t="s">
        <v>159</v>
      </c>
    </row>
    <row r="33" spans="1:9" x14ac:dyDescent="0.2">
      <c r="A33" s="1" t="s">
        <v>39</v>
      </c>
      <c r="B33" s="23">
        <v>0.55700000000000005</v>
      </c>
      <c r="C33" s="23">
        <v>0.247</v>
      </c>
      <c r="D33" s="3" t="s">
        <v>154</v>
      </c>
      <c r="E33" s="3" t="s">
        <v>155</v>
      </c>
      <c r="F33" s="20">
        <v>1</v>
      </c>
      <c r="G33" s="1">
        <v>2</v>
      </c>
      <c r="H33">
        <f t="shared" si="0"/>
        <v>3</v>
      </c>
      <c r="I33" s="8" t="s">
        <v>159</v>
      </c>
    </row>
    <row r="34" spans="1:9" x14ac:dyDescent="0.2">
      <c r="A34" s="1" t="s">
        <v>40</v>
      </c>
      <c r="B34" s="23">
        <v>0.29599999999999999</v>
      </c>
      <c r="C34" s="23">
        <v>0.85299999999999998</v>
      </c>
      <c r="D34" s="3" t="s">
        <v>154</v>
      </c>
      <c r="E34" s="3" t="s">
        <v>155</v>
      </c>
      <c r="F34" s="20">
        <v>0</v>
      </c>
      <c r="G34" s="1">
        <v>2</v>
      </c>
      <c r="H34">
        <f t="shared" si="0"/>
        <v>2</v>
      </c>
      <c r="I34" s="8" t="s">
        <v>159</v>
      </c>
    </row>
    <row r="35" spans="1:9" x14ac:dyDescent="0.2">
      <c r="A35" s="1" t="s">
        <v>41</v>
      </c>
      <c r="B35" s="23">
        <v>5.0999999999999997E-2</v>
      </c>
      <c r="C35" s="23">
        <v>0.04</v>
      </c>
      <c r="D35" s="3" t="s">
        <v>154</v>
      </c>
      <c r="E35" s="3" t="s">
        <v>155</v>
      </c>
      <c r="F35" s="20">
        <v>0</v>
      </c>
      <c r="G35" s="1">
        <v>2</v>
      </c>
      <c r="H35">
        <f t="shared" si="0"/>
        <v>2</v>
      </c>
      <c r="I35" s="8" t="s">
        <v>159</v>
      </c>
    </row>
    <row r="36" spans="1:9" x14ac:dyDescent="0.2">
      <c r="A36" s="1" t="s">
        <v>42</v>
      </c>
      <c r="B36" s="23">
        <v>0.44800000000000001</v>
      </c>
      <c r="C36" s="23">
        <v>0.39800000000000002</v>
      </c>
      <c r="D36" s="3" t="s">
        <v>154</v>
      </c>
      <c r="E36" s="3" t="s">
        <v>155</v>
      </c>
      <c r="F36" s="20">
        <v>0</v>
      </c>
      <c r="G36" s="1">
        <v>1</v>
      </c>
      <c r="H36">
        <f t="shared" si="0"/>
        <v>1</v>
      </c>
      <c r="I36" s="8" t="s">
        <v>159</v>
      </c>
    </row>
    <row r="37" spans="1:9" x14ac:dyDescent="0.2">
      <c r="A37" s="1" t="s">
        <v>43</v>
      </c>
      <c r="B37" s="23">
        <v>0.67300000000000004</v>
      </c>
      <c r="C37" s="23">
        <v>0.54600000000000004</v>
      </c>
      <c r="D37" s="3" t="s">
        <v>154</v>
      </c>
      <c r="E37" s="3" t="s">
        <v>155</v>
      </c>
      <c r="F37" s="20">
        <v>0</v>
      </c>
      <c r="G37" s="1">
        <v>3</v>
      </c>
      <c r="H37">
        <f t="shared" si="0"/>
        <v>3</v>
      </c>
      <c r="I37" s="8" t="s">
        <v>159</v>
      </c>
    </row>
    <row r="38" spans="1:9" x14ac:dyDescent="0.2">
      <c r="A38" s="1" t="s">
        <v>44</v>
      </c>
      <c r="B38" s="23">
        <v>0.42399999999999999</v>
      </c>
      <c r="C38" s="23">
        <v>0.315</v>
      </c>
      <c r="D38" s="3" t="s">
        <v>154</v>
      </c>
      <c r="E38" s="3" t="s">
        <v>155</v>
      </c>
      <c r="F38" s="20">
        <v>0</v>
      </c>
      <c r="G38" s="1">
        <v>2</v>
      </c>
      <c r="H38">
        <f t="shared" si="0"/>
        <v>2</v>
      </c>
      <c r="I38" s="8" t="s">
        <v>159</v>
      </c>
    </row>
    <row r="39" spans="1:9" x14ac:dyDescent="0.2">
      <c r="A39" s="1" t="s">
        <v>45</v>
      </c>
      <c r="B39" s="23">
        <v>0.59</v>
      </c>
      <c r="C39" s="23">
        <v>0.65900000000000003</v>
      </c>
      <c r="D39" s="3" t="s">
        <v>154</v>
      </c>
      <c r="E39" s="3" t="s">
        <v>155</v>
      </c>
      <c r="F39" s="20">
        <v>1</v>
      </c>
      <c r="G39" s="1">
        <v>1</v>
      </c>
      <c r="H39">
        <f t="shared" si="0"/>
        <v>2</v>
      </c>
      <c r="I39" s="8" t="s">
        <v>159</v>
      </c>
    </row>
    <row r="40" spans="1:9" x14ac:dyDescent="0.2">
      <c r="A40" s="1" t="s">
        <v>46</v>
      </c>
      <c r="B40" s="23">
        <v>0.56100000000000005</v>
      </c>
      <c r="C40" s="23">
        <v>0.59899999999999998</v>
      </c>
      <c r="D40" s="3" t="s">
        <v>154</v>
      </c>
      <c r="E40" s="3" t="s">
        <v>155</v>
      </c>
      <c r="F40" s="20">
        <v>0</v>
      </c>
      <c r="G40" s="1">
        <v>2</v>
      </c>
      <c r="H40">
        <f t="shared" si="0"/>
        <v>2</v>
      </c>
      <c r="I40" s="8" t="s">
        <v>159</v>
      </c>
    </row>
    <row r="41" spans="1:9" x14ac:dyDescent="0.2">
      <c r="A41" s="1" t="s">
        <v>47</v>
      </c>
      <c r="B41" s="23">
        <v>0.35399999999999998</v>
      </c>
      <c r="C41" s="23">
        <v>0.27900000000000003</v>
      </c>
      <c r="D41" s="3" t="s">
        <v>154</v>
      </c>
      <c r="E41" s="3" t="s">
        <v>155</v>
      </c>
      <c r="F41" s="20">
        <v>0</v>
      </c>
      <c r="G41" s="1">
        <v>3</v>
      </c>
      <c r="H41">
        <f t="shared" si="0"/>
        <v>3</v>
      </c>
      <c r="I41" s="8" t="s">
        <v>159</v>
      </c>
    </row>
    <row r="42" spans="1:9" x14ac:dyDescent="0.2">
      <c r="A42" s="1" t="s">
        <v>48</v>
      </c>
      <c r="B42" s="23">
        <v>0.41099999999999998</v>
      </c>
      <c r="C42" s="23">
        <v>0.71199999999999997</v>
      </c>
      <c r="D42" s="3" t="s">
        <v>154</v>
      </c>
      <c r="E42" s="3" t="s">
        <v>155</v>
      </c>
      <c r="F42" s="20">
        <v>1</v>
      </c>
      <c r="G42" s="1">
        <v>2</v>
      </c>
      <c r="H42">
        <f t="shared" si="0"/>
        <v>3</v>
      </c>
      <c r="I42" s="8" t="s">
        <v>159</v>
      </c>
    </row>
    <row r="43" spans="1:9" x14ac:dyDescent="0.2">
      <c r="A43" s="1" t="s">
        <v>49</v>
      </c>
      <c r="B43" s="23">
        <v>0.74099999999999999</v>
      </c>
      <c r="C43" s="23">
        <v>0.28299999999999997</v>
      </c>
      <c r="D43" s="3" t="s">
        <v>154</v>
      </c>
      <c r="E43" s="3" t="s">
        <v>155</v>
      </c>
      <c r="F43" s="20">
        <v>0</v>
      </c>
      <c r="G43" s="1">
        <v>2</v>
      </c>
      <c r="H43">
        <f t="shared" si="0"/>
        <v>2</v>
      </c>
      <c r="I43" s="8" t="s">
        <v>159</v>
      </c>
    </row>
    <row r="44" spans="1:9" x14ac:dyDescent="0.2">
      <c r="A44" s="1" t="s">
        <v>50</v>
      </c>
      <c r="B44" s="23">
        <v>0.47499999999999998</v>
      </c>
      <c r="C44" s="23">
        <v>0.32900000000000001</v>
      </c>
      <c r="D44" s="3" t="s">
        <v>154</v>
      </c>
      <c r="E44" s="3" t="s">
        <v>155</v>
      </c>
      <c r="F44" s="20">
        <v>2</v>
      </c>
      <c r="G44" s="1">
        <v>1</v>
      </c>
      <c r="H44">
        <f t="shared" si="0"/>
        <v>3</v>
      </c>
      <c r="I44" s="8" t="s">
        <v>159</v>
      </c>
    </row>
    <row r="45" spans="1:9" x14ac:dyDescent="0.2">
      <c r="A45" s="1" t="s">
        <v>51</v>
      </c>
      <c r="B45" s="23">
        <v>0.443</v>
      </c>
      <c r="C45" s="23">
        <v>0.39700000000000002</v>
      </c>
      <c r="D45" s="3" t="s">
        <v>154</v>
      </c>
      <c r="E45" s="3" t="s">
        <v>155</v>
      </c>
      <c r="F45" s="20">
        <v>0</v>
      </c>
      <c r="G45" s="1">
        <v>2</v>
      </c>
      <c r="H45">
        <f t="shared" si="0"/>
        <v>2</v>
      </c>
      <c r="I45" s="8" t="s">
        <v>159</v>
      </c>
    </row>
    <row r="46" spans="1:9" x14ac:dyDescent="0.2">
      <c r="A46" s="1" t="s">
        <v>52</v>
      </c>
      <c r="B46" s="23">
        <v>0.60599999999999998</v>
      </c>
      <c r="C46" s="23">
        <v>0.60699999999999998</v>
      </c>
      <c r="D46" s="3" t="s">
        <v>154</v>
      </c>
      <c r="E46" s="3" t="s">
        <v>155</v>
      </c>
      <c r="F46" s="20">
        <v>0</v>
      </c>
      <c r="G46" s="1">
        <v>2</v>
      </c>
      <c r="H46">
        <f t="shared" si="0"/>
        <v>2</v>
      </c>
      <c r="I46" s="8" t="s">
        <v>159</v>
      </c>
    </row>
    <row r="47" spans="1:9" x14ac:dyDescent="0.2">
      <c r="A47" s="1" t="s">
        <v>53</v>
      </c>
      <c r="B47" s="23">
        <v>0.47299999999999998</v>
      </c>
      <c r="C47" s="23">
        <v>0.68500000000000005</v>
      </c>
      <c r="D47" s="3" t="s">
        <v>154</v>
      </c>
      <c r="E47" s="3" t="s">
        <v>155</v>
      </c>
      <c r="F47" s="20">
        <v>0</v>
      </c>
      <c r="G47" s="1">
        <v>1</v>
      </c>
      <c r="H47">
        <f t="shared" si="0"/>
        <v>1</v>
      </c>
      <c r="I47" s="8" t="s">
        <v>159</v>
      </c>
    </row>
    <row r="48" spans="1:9" x14ac:dyDescent="0.2">
      <c r="A48" s="1" t="s">
        <v>54</v>
      </c>
      <c r="B48" s="23">
        <v>0.69399999999999995</v>
      </c>
      <c r="C48" s="23">
        <v>0.35099999999999998</v>
      </c>
      <c r="D48" s="3" t="s">
        <v>154</v>
      </c>
      <c r="E48" s="3" t="s">
        <v>155</v>
      </c>
      <c r="F48" s="20">
        <v>0</v>
      </c>
      <c r="G48" s="1">
        <v>1</v>
      </c>
      <c r="H48">
        <f t="shared" si="0"/>
        <v>1</v>
      </c>
      <c r="I48" s="8" t="s">
        <v>159</v>
      </c>
    </row>
    <row r="49" spans="1:12" x14ac:dyDescent="0.2">
      <c r="A49" s="1" t="s">
        <v>55</v>
      </c>
      <c r="B49" s="23">
        <v>0.46600000000000003</v>
      </c>
      <c r="C49" s="23">
        <v>0.42</v>
      </c>
      <c r="D49" s="3" t="s">
        <v>154</v>
      </c>
      <c r="E49" s="3" t="s">
        <v>155</v>
      </c>
      <c r="F49" s="20">
        <v>0</v>
      </c>
      <c r="G49" s="1">
        <v>1</v>
      </c>
      <c r="H49">
        <f t="shared" si="0"/>
        <v>1</v>
      </c>
      <c r="I49" s="8" t="s">
        <v>159</v>
      </c>
    </row>
    <row r="50" spans="1:12" x14ac:dyDescent="0.2">
      <c r="A50" s="1" t="s">
        <v>56</v>
      </c>
      <c r="B50" s="23">
        <v>0.39700000000000002</v>
      </c>
      <c r="C50" s="23">
        <v>0.72899999999999998</v>
      </c>
      <c r="D50" s="3" t="s">
        <v>154</v>
      </c>
      <c r="E50" s="3" t="s">
        <v>155</v>
      </c>
      <c r="F50" s="20">
        <v>0</v>
      </c>
      <c r="G50" s="1">
        <v>1</v>
      </c>
      <c r="H50">
        <f t="shared" si="0"/>
        <v>1</v>
      </c>
      <c r="I50" s="8" t="s">
        <v>159</v>
      </c>
      <c r="J50">
        <f>AVERAGE(F27:F50)</f>
        <v>0.25</v>
      </c>
      <c r="K50">
        <f>AVERAGE(G27:G50)</f>
        <v>2</v>
      </c>
      <c r="L50">
        <f>AVERAGE(H27:H50)</f>
        <v>2.25</v>
      </c>
    </row>
    <row r="51" spans="1:12" x14ac:dyDescent="0.2">
      <c r="A51" s="1" t="s">
        <v>57</v>
      </c>
      <c r="B51" s="23">
        <v>0.38</v>
      </c>
      <c r="C51" s="23">
        <v>0.36299999999999999</v>
      </c>
      <c r="D51" s="3" t="s">
        <v>154</v>
      </c>
      <c r="E51" s="3" t="s">
        <v>155</v>
      </c>
      <c r="F51" s="20">
        <v>0</v>
      </c>
      <c r="G51" s="1">
        <v>1</v>
      </c>
      <c r="H51">
        <f t="shared" si="0"/>
        <v>1</v>
      </c>
      <c r="I51" s="8" t="s">
        <v>159</v>
      </c>
    </row>
    <row r="52" spans="1:12" x14ac:dyDescent="0.2">
      <c r="A52" s="1" t="s">
        <v>58</v>
      </c>
      <c r="B52" s="23">
        <v>0.53100000000000003</v>
      </c>
      <c r="C52" s="23">
        <v>0.35899999999999999</v>
      </c>
      <c r="D52" s="3" t="s">
        <v>154</v>
      </c>
      <c r="E52" s="3" t="s">
        <v>155</v>
      </c>
      <c r="F52" s="20">
        <v>1</v>
      </c>
      <c r="G52" s="1">
        <v>2</v>
      </c>
      <c r="H52">
        <f t="shared" si="0"/>
        <v>3</v>
      </c>
      <c r="I52" s="8" t="s">
        <v>159</v>
      </c>
    </row>
    <row r="53" spans="1:12" x14ac:dyDescent="0.2">
      <c r="A53" s="1" t="s">
        <v>59</v>
      </c>
      <c r="B53" s="23">
        <v>0.34499999999999997</v>
      </c>
      <c r="C53" s="23">
        <v>0.45100000000000001</v>
      </c>
      <c r="D53" s="3" t="s">
        <v>154</v>
      </c>
      <c r="E53" s="3" t="s">
        <v>155</v>
      </c>
      <c r="F53" s="20">
        <v>0</v>
      </c>
      <c r="G53" s="1">
        <v>1</v>
      </c>
      <c r="H53">
        <f t="shared" si="0"/>
        <v>1</v>
      </c>
      <c r="I53" s="8" t="s">
        <v>159</v>
      </c>
    </row>
    <row r="54" spans="1:12" x14ac:dyDescent="0.2">
      <c r="A54" s="1" t="s">
        <v>60</v>
      </c>
      <c r="B54" s="23">
        <v>0.56200000000000006</v>
      </c>
      <c r="C54" s="23">
        <v>0.46600000000000003</v>
      </c>
      <c r="D54" s="3" t="s">
        <v>154</v>
      </c>
      <c r="E54" s="3" t="s">
        <v>154</v>
      </c>
      <c r="F54" s="20">
        <v>0</v>
      </c>
      <c r="G54" s="1">
        <v>1</v>
      </c>
      <c r="H54">
        <v>0</v>
      </c>
      <c r="I54" s="7" t="s">
        <v>160</v>
      </c>
    </row>
    <row r="55" spans="1:12" hidden="1" x14ac:dyDescent="0.2">
      <c r="A55" s="1" t="s">
        <v>61</v>
      </c>
      <c r="B55" s="23">
        <v>0.63700000000000001</v>
      </c>
      <c r="C55" s="23">
        <v>0.51900000000000002</v>
      </c>
      <c r="D55" s="3" t="s">
        <v>154</v>
      </c>
      <c r="E55" s="3" t="s">
        <v>155</v>
      </c>
      <c r="F55" s="20">
        <v>0</v>
      </c>
      <c r="G55" s="1">
        <v>0</v>
      </c>
      <c r="H55">
        <f t="shared" si="0"/>
        <v>0</v>
      </c>
      <c r="I55" s="8" t="s">
        <v>159</v>
      </c>
    </row>
    <row r="56" spans="1:12" x14ac:dyDescent="0.2">
      <c r="A56" s="1" t="s">
        <v>62</v>
      </c>
      <c r="B56" s="23">
        <v>0.57799999999999996</v>
      </c>
      <c r="C56" s="23">
        <v>0.36599999999999999</v>
      </c>
      <c r="D56" s="3" t="s">
        <v>154</v>
      </c>
      <c r="E56" s="3" t="s">
        <v>155</v>
      </c>
      <c r="F56" s="20">
        <v>0</v>
      </c>
      <c r="G56" s="1">
        <v>1</v>
      </c>
      <c r="H56">
        <f t="shared" si="0"/>
        <v>1</v>
      </c>
      <c r="I56" s="7" t="s">
        <v>159</v>
      </c>
    </row>
    <row r="57" spans="1:12" x14ac:dyDescent="0.2">
      <c r="A57" s="1" t="s">
        <v>63</v>
      </c>
      <c r="B57" s="23">
        <v>0.432</v>
      </c>
      <c r="C57" s="23">
        <v>0.35799999999999998</v>
      </c>
      <c r="D57" s="3" t="s">
        <v>154</v>
      </c>
      <c r="E57" s="3" t="s">
        <v>155</v>
      </c>
      <c r="F57" s="20">
        <v>1</v>
      </c>
      <c r="G57" s="1">
        <v>3</v>
      </c>
      <c r="H57">
        <f t="shared" si="0"/>
        <v>4</v>
      </c>
      <c r="I57" s="7" t="s">
        <v>159</v>
      </c>
    </row>
    <row r="58" spans="1:12" x14ac:dyDescent="0.2">
      <c r="A58" s="1" t="s">
        <v>64</v>
      </c>
      <c r="B58" s="23">
        <v>0.38400000000000001</v>
      </c>
      <c r="C58" s="23">
        <v>0.72399999999999998</v>
      </c>
      <c r="D58" s="3" t="s">
        <v>154</v>
      </c>
      <c r="E58" s="3" t="s">
        <v>155</v>
      </c>
      <c r="F58" s="20">
        <v>0</v>
      </c>
      <c r="G58" s="1">
        <v>1</v>
      </c>
      <c r="H58">
        <f t="shared" si="0"/>
        <v>1</v>
      </c>
      <c r="I58" s="7" t="s">
        <v>159</v>
      </c>
    </row>
    <row r="59" spans="1:12" hidden="1" x14ac:dyDescent="0.2">
      <c r="A59" s="1" t="s">
        <v>65</v>
      </c>
      <c r="B59" s="23">
        <v>0.432</v>
      </c>
      <c r="C59" s="23">
        <v>0.33700000000000002</v>
      </c>
      <c r="D59" s="3" t="s">
        <v>154</v>
      </c>
      <c r="E59" s="3" t="s">
        <v>154</v>
      </c>
      <c r="F59" s="20">
        <v>0</v>
      </c>
      <c r="G59" s="1">
        <v>0</v>
      </c>
      <c r="H59">
        <f t="shared" si="0"/>
        <v>0</v>
      </c>
      <c r="I59" s="8" t="s">
        <v>160</v>
      </c>
    </row>
    <row r="60" spans="1:12" x14ac:dyDescent="0.2">
      <c r="A60" s="1" t="s">
        <v>66</v>
      </c>
      <c r="B60" s="23">
        <v>0.65200000000000002</v>
      </c>
      <c r="C60" s="23">
        <v>0.33500000000000002</v>
      </c>
      <c r="D60" s="3" t="s">
        <v>154</v>
      </c>
      <c r="E60" s="3" t="s">
        <v>155</v>
      </c>
      <c r="F60" s="20">
        <v>0</v>
      </c>
      <c r="G60" s="1">
        <v>1</v>
      </c>
      <c r="H60">
        <f t="shared" si="0"/>
        <v>1</v>
      </c>
      <c r="I60" s="7" t="s">
        <v>159</v>
      </c>
    </row>
    <row r="61" spans="1:12" x14ac:dyDescent="0.2">
      <c r="A61" s="1" t="s">
        <v>67</v>
      </c>
      <c r="B61" s="23">
        <v>0.53800000000000003</v>
      </c>
      <c r="C61" s="23">
        <v>0.72199999999999998</v>
      </c>
      <c r="D61" s="3" t="s">
        <v>154</v>
      </c>
      <c r="E61" s="3" t="s">
        <v>154</v>
      </c>
      <c r="F61" s="20">
        <v>0</v>
      </c>
      <c r="G61" s="1">
        <v>2</v>
      </c>
      <c r="H61">
        <f t="shared" si="0"/>
        <v>2</v>
      </c>
      <c r="I61" s="8" t="s">
        <v>160</v>
      </c>
    </row>
    <row r="62" spans="1:12" x14ac:dyDescent="0.2">
      <c r="A62" s="1" t="s">
        <v>68</v>
      </c>
      <c r="B62" s="23">
        <v>0.51600000000000001</v>
      </c>
      <c r="C62" s="23">
        <v>0.93300000000000005</v>
      </c>
      <c r="D62" s="3" t="s">
        <v>154</v>
      </c>
      <c r="E62" s="3" t="s">
        <v>155</v>
      </c>
      <c r="F62" s="20">
        <v>0</v>
      </c>
      <c r="G62" s="1">
        <v>2</v>
      </c>
      <c r="H62">
        <f t="shared" si="0"/>
        <v>2</v>
      </c>
      <c r="I62" s="7" t="s">
        <v>159</v>
      </c>
    </row>
    <row r="63" spans="1:12" x14ac:dyDescent="0.2">
      <c r="A63" s="1" t="s">
        <v>69</v>
      </c>
      <c r="B63" s="23">
        <v>0.82599999999999996</v>
      </c>
      <c r="C63" s="23">
        <v>0.90700000000000003</v>
      </c>
      <c r="D63" s="3" t="s">
        <v>154</v>
      </c>
      <c r="E63" s="3" t="s">
        <v>155</v>
      </c>
      <c r="F63" s="20">
        <v>0</v>
      </c>
      <c r="G63" s="1">
        <v>1</v>
      </c>
      <c r="H63">
        <f t="shared" si="0"/>
        <v>1</v>
      </c>
      <c r="I63" s="8" t="s">
        <v>159</v>
      </c>
    </row>
    <row r="64" spans="1:12" x14ac:dyDescent="0.2">
      <c r="A64" s="1" t="s">
        <v>70</v>
      </c>
      <c r="B64" s="23">
        <v>0.85299999999999998</v>
      </c>
      <c r="C64" s="23">
        <v>0.443</v>
      </c>
      <c r="D64" s="3" t="s">
        <v>154</v>
      </c>
      <c r="E64" s="3" t="s">
        <v>155</v>
      </c>
      <c r="F64" s="20">
        <v>0</v>
      </c>
      <c r="G64" s="1">
        <v>2</v>
      </c>
      <c r="H64">
        <f t="shared" si="0"/>
        <v>2</v>
      </c>
      <c r="I64" s="7" t="s">
        <v>159</v>
      </c>
    </row>
    <row r="65" spans="1:12" x14ac:dyDescent="0.2">
      <c r="A65" s="1" t="s">
        <v>71</v>
      </c>
      <c r="B65" s="23">
        <v>0.504</v>
      </c>
      <c r="C65" s="23">
        <v>0.46</v>
      </c>
      <c r="D65" s="3" t="s">
        <v>154</v>
      </c>
      <c r="E65" s="3" t="s">
        <v>155</v>
      </c>
      <c r="F65" s="20">
        <v>0</v>
      </c>
      <c r="G65" s="1">
        <v>3</v>
      </c>
      <c r="H65">
        <f t="shared" si="0"/>
        <v>3</v>
      </c>
      <c r="I65" s="8" t="s">
        <v>159</v>
      </c>
    </row>
    <row r="66" spans="1:12" hidden="1" x14ac:dyDescent="0.2">
      <c r="A66" s="1" t="s">
        <v>72</v>
      </c>
      <c r="B66" s="23">
        <v>0.63400000000000001</v>
      </c>
      <c r="C66" s="23">
        <v>0.92800000000000005</v>
      </c>
      <c r="D66" s="3" t="s">
        <v>154</v>
      </c>
      <c r="E66" s="3" t="s">
        <v>154</v>
      </c>
      <c r="F66" s="20">
        <v>0</v>
      </c>
      <c r="G66" s="1">
        <v>0</v>
      </c>
      <c r="H66">
        <f t="shared" si="0"/>
        <v>0</v>
      </c>
      <c r="I66" s="7" t="s">
        <v>160</v>
      </c>
    </row>
    <row r="67" spans="1:12" x14ac:dyDescent="0.2">
      <c r="A67" s="1" t="s">
        <v>73</v>
      </c>
      <c r="B67" s="23">
        <v>0.41</v>
      </c>
      <c r="C67" s="23">
        <v>0.16900000000000001</v>
      </c>
      <c r="D67" s="3" t="s">
        <v>154</v>
      </c>
      <c r="E67" s="3" t="s">
        <v>155</v>
      </c>
      <c r="F67" s="20">
        <v>0</v>
      </c>
      <c r="G67" s="1">
        <v>1</v>
      </c>
      <c r="H67">
        <v>0</v>
      </c>
      <c r="I67" s="8" t="s">
        <v>161</v>
      </c>
    </row>
    <row r="68" spans="1:12" x14ac:dyDescent="0.2">
      <c r="A68" s="1" t="s">
        <v>74</v>
      </c>
      <c r="B68" s="23">
        <v>0.32</v>
      </c>
      <c r="C68" s="23">
        <v>0.69899999999999995</v>
      </c>
      <c r="D68" s="3" t="s">
        <v>154</v>
      </c>
      <c r="E68" s="3" t="s">
        <v>155</v>
      </c>
      <c r="F68" s="20">
        <v>1</v>
      </c>
      <c r="G68" s="1">
        <v>3</v>
      </c>
      <c r="H68">
        <f t="shared" ref="H68:H131" si="1">SUM(F68:G68)</f>
        <v>4</v>
      </c>
      <c r="I68" s="7" t="s">
        <v>159</v>
      </c>
    </row>
    <row r="69" spans="1:12" x14ac:dyDescent="0.2">
      <c r="A69" s="1" t="s">
        <v>75</v>
      </c>
      <c r="B69" s="23">
        <v>0.63700000000000001</v>
      </c>
      <c r="C69" s="23">
        <v>0.61</v>
      </c>
      <c r="D69" s="3" t="s">
        <v>154</v>
      </c>
      <c r="E69" s="3" t="s">
        <v>155</v>
      </c>
      <c r="F69" s="20">
        <v>0</v>
      </c>
      <c r="G69" s="1">
        <v>1</v>
      </c>
      <c r="H69">
        <f t="shared" si="1"/>
        <v>1</v>
      </c>
      <c r="I69" s="7" t="s">
        <v>159</v>
      </c>
    </row>
    <row r="70" spans="1:12" x14ac:dyDescent="0.2">
      <c r="A70" s="1" t="s">
        <v>76</v>
      </c>
      <c r="B70" s="23">
        <v>0.39800000000000002</v>
      </c>
      <c r="C70" s="23">
        <v>0.30299999999999999</v>
      </c>
      <c r="D70" s="3" t="s">
        <v>154</v>
      </c>
      <c r="E70" s="3" t="s">
        <v>155</v>
      </c>
      <c r="F70" s="20">
        <v>0</v>
      </c>
      <c r="G70" s="1">
        <v>3</v>
      </c>
      <c r="H70">
        <f t="shared" si="1"/>
        <v>3</v>
      </c>
      <c r="I70" s="7" t="s">
        <v>159</v>
      </c>
    </row>
    <row r="71" spans="1:12" x14ac:dyDescent="0.2">
      <c r="A71" s="1" t="s">
        <v>77</v>
      </c>
      <c r="B71" s="23">
        <v>0.68100000000000005</v>
      </c>
      <c r="C71" s="23">
        <v>0.38700000000000001</v>
      </c>
      <c r="D71" s="3" t="s">
        <v>154</v>
      </c>
      <c r="E71" s="3" t="s">
        <v>155</v>
      </c>
      <c r="F71" s="20">
        <v>0</v>
      </c>
      <c r="G71" s="1">
        <v>2</v>
      </c>
      <c r="H71">
        <f t="shared" si="1"/>
        <v>2</v>
      </c>
      <c r="I71" s="7" t="s">
        <v>159</v>
      </c>
    </row>
    <row r="72" spans="1:12" x14ac:dyDescent="0.2">
      <c r="A72" s="1" t="s">
        <v>78</v>
      </c>
      <c r="B72" s="23">
        <v>0.85699999999999998</v>
      </c>
      <c r="C72" s="23">
        <v>0.53300000000000003</v>
      </c>
      <c r="D72" s="3" t="s">
        <v>154</v>
      </c>
      <c r="E72" s="3" t="s">
        <v>155</v>
      </c>
      <c r="F72" s="20">
        <v>0</v>
      </c>
      <c r="G72" s="1">
        <v>1</v>
      </c>
      <c r="H72">
        <f t="shared" si="1"/>
        <v>1</v>
      </c>
      <c r="I72" s="7" t="s">
        <v>159</v>
      </c>
    </row>
    <row r="73" spans="1:12" hidden="1" x14ac:dyDescent="0.2">
      <c r="A73" s="1" t="s">
        <v>79</v>
      </c>
      <c r="B73" s="23">
        <v>0.57199999999999995</v>
      </c>
      <c r="C73" s="23">
        <v>0.49299999999999999</v>
      </c>
      <c r="D73" s="3" t="s">
        <v>154</v>
      </c>
      <c r="E73" s="3" t="s">
        <v>154</v>
      </c>
      <c r="F73" s="20">
        <v>0</v>
      </c>
      <c r="G73" s="1">
        <v>0</v>
      </c>
      <c r="H73">
        <f t="shared" si="1"/>
        <v>0</v>
      </c>
      <c r="I73" s="8" t="s">
        <v>160</v>
      </c>
    </row>
    <row r="74" spans="1:12" x14ac:dyDescent="0.2">
      <c r="A74" s="1" t="s">
        <v>80</v>
      </c>
      <c r="B74" s="23">
        <v>0.65200000000000002</v>
      </c>
      <c r="C74" s="23">
        <v>0.376</v>
      </c>
      <c r="D74" s="3" t="s">
        <v>154</v>
      </c>
      <c r="E74" s="3" t="s">
        <v>155</v>
      </c>
      <c r="F74" s="20">
        <v>0</v>
      </c>
      <c r="G74" s="1">
        <v>1</v>
      </c>
      <c r="H74">
        <f t="shared" si="1"/>
        <v>1</v>
      </c>
      <c r="I74" s="7" t="s">
        <v>159</v>
      </c>
      <c r="J74">
        <f>AVERAGE(F51:F74)</f>
        <v>0.125</v>
      </c>
      <c r="K74">
        <f>AVERAGE(G51:G74)</f>
        <v>1.375</v>
      </c>
      <c r="L74">
        <f>AVERAGE(H51:H74)</f>
        <v>1.4166666666666667</v>
      </c>
    </row>
    <row r="75" spans="1:12" x14ac:dyDescent="0.2">
      <c r="A75" s="1" t="s">
        <v>81</v>
      </c>
      <c r="B75" s="23">
        <v>0.56200000000000006</v>
      </c>
      <c r="C75" s="23">
        <v>0.36599999999999999</v>
      </c>
      <c r="D75" s="3" t="s">
        <v>154</v>
      </c>
      <c r="E75" s="3" t="s">
        <v>155</v>
      </c>
      <c r="F75" s="20">
        <v>0</v>
      </c>
      <c r="G75" s="1">
        <v>2</v>
      </c>
      <c r="H75">
        <f t="shared" si="1"/>
        <v>2</v>
      </c>
      <c r="I75" s="7" t="s">
        <v>159</v>
      </c>
    </row>
    <row r="76" spans="1:12" x14ac:dyDescent="0.2">
      <c r="A76" s="1" t="s">
        <v>82</v>
      </c>
      <c r="B76" s="23">
        <v>0.76200000000000001</v>
      </c>
      <c r="C76" s="23">
        <v>0.41899999999999998</v>
      </c>
      <c r="D76" s="3" t="s">
        <v>154</v>
      </c>
      <c r="E76" s="3" t="s">
        <v>155</v>
      </c>
      <c r="F76" s="20">
        <v>1</v>
      </c>
      <c r="G76" s="1">
        <v>1</v>
      </c>
      <c r="H76">
        <f t="shared" si="1"/>
        <v>2</v>
      </c>
      <c r="I76" s="7" t="s">
        <v>159</v>
      </c>
    </row>
    <row r="77" spans="1:12" x14ac:dyDescent="0.2">
      <c r="A77" s="1" t="s">
        <v>83</v>
      </c>
      <c r="B77" s="23">
        <v>0.90200000000000002</v>
      </c>
      <c r="C77" s="23">
        <v>0.32500000000000001</v>
      </c>
      <c r="D77" s="3" t="s">
        <v>154</v>
      </c>
      <c r="E77" s="3" t="s">
        <v>155</v>
      </c>
      <c r="F77" s="20">
        <v>0</v>
      </c>
      <c r="G77" s="1">
        <v>4</v>
      </c>
      <c r="H77">
        <f t="shared" si="1"/>
        <v>4</v>
      </c>
      <c r="I77" s="7" t="s">
        <v>159</v>
      </c>
    </row>
    <row r="78" spans="1:12" x14ac:dyDescent="0.2">
      <c r="A78" s="1" t="s">
        <v>84</v>
      </c>
      <c r="B78" s="23">
        <v>0.68200000000000005</v>
      </c>
      <c r="C78" s="23">
        <v>0.20599999999999999</v>
      </c>
      <c r="D78" s="3" t="s">
        <v>154</v>
      </c>
      <c r="E78" s="3" t="s">
        <v>155</v>
      </c>
      <c r="F78" s="20">
        <v>0</v>
      </c>
      <c r="G78" s="1">
        <v>1</v>
      </c>
      <c r="H78">
        <f t="shared" si="1"/>
        <v>1</v>
      </c>
      <c r="I78" s="7" t="s">
        <v>159</v>
      </c>
    </row>
    <row r="79" spans="1:12" hidden="1" x14ac:dyDescent="0.2">
      <c r="A79" s="1" t="s">
        <v>85</v>
      </c>
      <c r="B79" s="23">
        <v>0.54700000000000004</v>
      </c>
      <c r="C79" s="23">
        <v>0.503</v>
      </c>
      <c r="D79" s="3" t="s">
        <v>155</v>
      </c>
      <c r="E79" s="3" t="s">
        <v>155</v>
      </c>
      <c r="F79" s="20">
        <v>0</v>
      </c>
      <c r="G79" s="1">
        <v>0</v>
      </c>
      <c r="H79">
        <f t="shared" si="1"/>
        <v>0</v>
      </c>
      <c r="I79" s="8" t="s">
        <v>161</v>
      </c>
    </row>
    <row r="80" spans="1:12" x14ac:dyDescent="0.2">
      <c r="A80" s="1" t="s">
        <v>86</v>
      </c>
      <c r="B80" s="23">
        <v>0.60199999999999998</v>
      </c>
      <c r="C80" s="23">
        <v>0.38100000000000001</v>
      </c>
      <c r="D80" s="3" t="s">
        <v>154</v>
      </c>
      <c r="E80" s="3" t="s">
        <v>155</v>
      </c>
      <c r="F80" s="20">
        <v>0</v>
      </c>
      <c r="G80" s="1">
        <v>1</v>
      </c>
      <c r="H80">
        <f t="shared" si="1"/>
        <v>1</v>
      </c>
      <c r="I80" s="7" t="s">
        <v>159</v>
      </c>
    </row>
    <row r="81" spans="1:9" hidden="1" x14ac:dyDescent="0.2">
      <c r="A81" s="1" t="s">
        <v>87</v>
      </c>
      <c r="B81" s="23">
        <v>0.627</v>
      </c>
      <c r="C81" s="23">
        <v>0.38100000000000001</v>
      </c>
      <c r="D81" s="3" t="s">
        <v>154</v>
      </c>
      <c r="E81" s="3" t="s">
        <v>154</v>
      </c>
      <c r="F81" s="20">
        <v>0</v>
      </c>
      <c r="G81" s="1">
        <v>0</v>
      </c>
      <c r="H81">
        <f t="shared" si="1"/>
        <v>0</v>
      </c>
      <c r="I81" s="8" t="s">
        <v>160</v>
      </c>
    </row>
    <row r="82" spans="1:9" x14ac:dyDescent="0.2">
      <c r="A82" s="1" t="s">
        <v>88</v>
      </c>
      <c r="B82" s="23">
        <v>0.39500000000000002</v>
      </c>
      <c r="C82" s="23">
        <v>0.66800000000000004</v>
      </c>
      <c r="D82" s="3" t="s">
        <v>154</v>
      </c>
      <c r="E82" s="3" t="s">
        <v>155</v>
      </c>
      <c r="F82" s="20">
        <v>0</v>
      </c>
      <c r="G82" s="1">
        <v>3</v>
      </c>
      <c r="H82">
        <f t="shared" si="1"/>
        <v>3</v>
      </c>
      <c r="I82" s="7" t="s">
        <v>159</v>
      </c>
    </row>
    <row r="83" spans="1:9" x14ac:dyDescent="0.2">
      <c r="A83" s="1" t="s">
        <v>89</v>
      </c>
      <c r="B83" s="23">
        <v>0.69199999999999995</v>
      </c>
      <c r="C83" s="23">
        <v>0.46200000000000002</v>
      </c>
      <c r="D83" s="3" t="s">
        <v>154</v>
      </c>
      <c r="E83" s="3" t="s">
        <v>155</v>
      </c>
      <c r="F83" s="20">
        <v>1</v>
      </c>
      <c r="G83" s="1">
        <v>1</v>
      </c>
      <c r="H83">
        <f t="shared" si="1"/>
        <v>2</v>
      </c>
      <c r="I83" s="7" t="s">
        <v>159</v>
      </c>
    </row>
    <row r="84" spans="1:9" x14ac:dyDescent="0.2">
      <c r="A84" s="1" t="s">
        <v>90</v>
      </c>
      <c r="B84" s="23">
        <v>0.623</v>
      </c>
      <c r="C84" s="23">
        <v>0.36899999999999999</v>
      </c>
      <c r="D84" s="3" t="s">
        <v>154</v>
      </c>
      <c r="E84" s="3" t="s">
        <v>155</v>
      </c>
      <c r="F84" s="20">
        <v>0</v>
      </c>
      <c r="G84" s="1">
        <v>3</v>
      </c>
      <c r="H84">
        <f t="shared" si="1"/>
        <v>3</v>
      </c>
      <c r="I84" s="7" t="s">
        <v>159</v>
      </c>
    </row>
    <row r="85" spans="1:9" x14ac:dyDescent="0.2">
      <c r="A85" s="1" t="s">
        <v>91</v>
      </c>
      <c r="B85" s="23">
        <v>0.53800000000000003</v>
      </c>
      <c r="C85" s="23">
        <v>0.58599999999999997</v>
      </c>
      <c r="D85" s="3" t="s">
        <v>154</v>
      </c>
      <c r="E85" s="3" t="s">
        <v>155</v>
      </c>
      <c r="F85" s="20">
        <v>0</v>
      </c>
      <c r="G85" s="1">
        <v>1</v>
      </c>
      <c r="H85">
        <f t="shared" si="1"/>
        <v>1</v>
      </c>
      <c r="I85" s="7" t="s">
        <v>159</v>
      </c>
    </row>
    <row r="86" spans="1:9" x14ac:dyDescent="0.2">
      <c r="A86" s="1" t="s">
        <v>92</v>
      </c>
      <c r="B86" s="23">
        <v>0.77100000000000002</v>
      </c>
      <c r="C86" s="23">
        <v>0.218</v>
      </c>
      <c r="D86" s="3" t="s">
        <v>154</v>
      </c>
      <c r="E86" s="3" t="s">
        <v>155</v>
      </c>
      <c r="F86" s="20">
        <v>0</v>
      </c>
      <c r="G86" s="1">
        <v>2</v>
      </c>
      <c r="H86">
        <f t="shared" si="1"/>
        <v>2</v>
      </c>
      <c r="I86" s="7" t="s">
        <v>159</v>
      </c>
    </row>
    <row r="87" spans="1:9" x14ac:dyDescent="0.2">
      <c r="A87" s="1" t="s">
        <v>93</v>
      </c>
      <c r="B87" s="23">
        <v>0.623</v>
      </c>
      <c r="C87" s="23">
        <v>0.36</v>
      </c>
      <c r="D87" s="3" t="s">
        <v>154</v>
      </c>
      <c r="E87" s="3" t="s">
        <v>155</v>
      </c>
      <c r="F87" s="20">
        <v>0</v>
      </c>
      <c r="G87" s="6">
        <v>1</v>
      </c>
      <c r="H87">
        <f t="shared" si="1"/>
        <v>1</v>
      </c>
      <c r="I87" s="7" t="s">
        <v>159</v>
      </c>
    </row>
    <row r="88" spans="1:9" x14ac:dyDescent="0.2">
      <c r="A88" s="1" t="s">
        <v>94</v>
      </c>
      <c r="B88" s="23">
        <v>0.53700000000000003</v>
      </c>
      <c r="C88" s="23">
        <v>0.38800000000000001</v>
      </c>
      <c r="D88" s="3" t="s">
        <v>154</v>
      </c>
      <c r="E88" s="3" t="s">
        <v>155</v>
      </c>
      <c r="F88" s="20">
        <v>0</v>
      </c>
      <c r="G88" s="6">
        <v>3</v>
      </c>
      <c r="H88">
        <f t="shared" si="1"/>
        <v>3</v>
      </c>
      <c r="I88" s="7" t="s">
        <v>159</v>
      </c>
    </row>
    <row r="89" spans="1:9" x14ac:dyDescent="0.2">
      <c r="A89" s="1" t="s">
        <v>95</v>
      </c>
      <c r="B89" s="23">
        <v>0.40200000000000002</v>
      </c>
      <c r="C89" s="23">
        <v>0.4</v>
      </c>
      <c r="D89" s="3" t="s">
        <v>154</v>
      </c>
      <c r="E89" s="3" t="s">
        <v>155</v>
      </c>
      <c r="F89" s="20">
        <v>1</v>
      </c>
      <c r="G89" s="6">
        <v>2</v>
      </c>
      <c r="H89">
        <f t="shared" si="1"/>
        <v>3</v>
      </c>
      <c r="I89" s="7" t="s">
        <v>159</v>
      </c>
    </row>
    <row r="90" spans="1:9" x14ac:dyDescent="0.2">
      <c r="A90" s="1" t="s">
        <v>96</v>
      </c>
      <c r="B90" s="23">
        <v>0.623</v>
      </c>
      <c r="C90" s="23">
        <v>0.58699999999999997</v>
      </c>
      <c r="D90" s="3" t="s">
        <v>154</v>
      </c>
      <c r="E90" s="3" t="s">
        <v>155</v>
      </c>
      <c r="F90" s="20">
        <v>0</v>
      </c>
      <c r="G90" s="6">
        <v>2</v>
      </c>
      <c r="H90">
        <f t="shared" si="1"/>
        <v>2</v>
      </c>
      <c r="I90" s="7" t="s">
        <v>159</v>
      </c>
    </row>
    <row r="91" spans="1:9" hidden="1" x14ac:dyDescent="0.2">
      <c r="A91" s="1" t="s">
        <v>97</v>
      </c>
      <c r="B91" s="23">
        <v>0.52700000000000002</v>
      </c>
      <c r="C91" s="23">
        <v>0.39300000000000002</v>
      </c>
      <c r="D91" s="3" t="s">
        <v>154</v>
      </c>
      <c r="E91" s="3" t="s">
        <v>154</v>
      </c>
      <c r="F91" s="20">
        <v>0</v>
      </c>
      <c r="G91" s="6">
        <v>0</v>
      </c>
      <c r="H91">
        <f t="shared" si="1"/>
        <v>0</v>
      </c>
      <c r="I91" s="8" t="s">
        <v>160</v>
      </c>
    </row>
    <row r="92" spans="1:9" x14ac:dyDescent="0.2">
      <c r="A92" s="1" t="s">
        <v>98</v>
      </c>
      <c r="B92" s="23">
        <v>0.46100000000000002</v>
      </c>
      <c r="C92" s="23">
        <v>0.45500000000000002</v>
      </c>
      <c r="D92" s="3" t="s">
        <v>154</v>
      </c>
      <c r="E92" s="3" t="s">
        <v>155</v>
      </c>
      <c r="F92" s="20">
        <v>0</v>
      </c>
      <c r="G92" s="6">
        <v>2</v>
      </c>
      <c r="H92">
        <f t="shared" si="1"/>
        <v>2</v>
      </c>
      <c r="I92" s="7" t="s">
        <v>159</v>
      </c>
    </row>
    <row r="93" spans="1:9" x14ac:dyDescent="0.2">
      <c r="A93" s="1" t="s">
        <v>99</v>
      </c>
      <c r="B93" s="23">
        <v>0.52500000000000002</v>
      </c>
      <c r="C93" s="23">
        <v>0.376</v>
      </c>
      <c r="D93" s="3" t="s">
        <v>154</v>
      </c>
      <c r="E93" s="3" t="s">
        <v>155</v>
      </c>
      <c r="F93" s="20">
        <v>0</v>
      </c>
      <c r="G93" s="6">
        <v>2</v>
      </c>
      <c r="H93">
        <f t="shared" si="1"/>
        <v>2</v>
      </c>
      <c r="I93" s="7" t="s">
        <v>159</v>
      </c>
    </row>
    <row r="94" spans="1:9" x14ac:dyDescent="0.2">
      <c r="A94" s="1" t="s">
        <v>100</v>
      </c>
      <c r="B94" s="23">
        <v>0.60199999999999998</v>
      </c>
      <c r="C94" s="23">
        <v>0.35299999999999998</v>
      </c>
      <c r="D94" s="3" t="s">
        <v>154</v>
      </c>
      <c r="E94" s="3" t="s">
        <v>155</v>
      </c>
      <c r="F94" s="20">
        <v>0</v>
      </c>
      <c r="G94" s="6">
        <v>2</v>
      </c>
      <c r="H94">
        <f t="shared" si="1"/>
        <v>2</v>
      </c>
      <c r="I94" s="7" t="s">
        <v>159</v>
      </c>
    </row>
    <row r="95" spans="1:9" x14ac:dyDescent="0.2">
      <c r="A95" s="1" t="s">
        <v>101</v>
      </c>
      <c r="B95" s="23">
        <v>0.41299999999999998</v>
      </c>
      <c r="C95" s="23">
        <v>0.99399999999999999</v>
      </c>
      <c r="D95" s="3" t="s">
        <v>154</v>
      </c>
      <c r="E95" s="3" t="s">
        <v>155</v>
      </c>
      <c r="F95" s="20">
        <v>0</v>
      </c>
      <c r="G95" s="6">
        <v>5</v>
      </c>
      <c r="H95">
        <f t="shared" si="1"/>
        <v>5</v>
      </c>
      <c r="I95" s="7" t="s">
        <v>159</v>
      </c>
    </row>
    <row r="96" spans="1:9" x14ac:dyDescent="0.2">
      <c r="A96" s="1" t="s">
        <v>102</v>
      </c>
      <c r="B96" s="23">
        <v>0.36699999999999999</v>
      </c>
      <c r="C96" s="23">
        <v>0.372</v>
      </c>
      <c r="D96" s="3" t="s">
        <v>154</v>
      </c>
      <c r="E96" s="3" t="s">
        <v>155</v>
      </c>
      <c r="F96" s="20">
        <v>0</v>
      </c>
      <c r="G96" s="6">
        <v>2</v>
      </c>
      <c r="H96">
        <f t="shared" si="1"/>
        <v>2</v>
      </c>
      <c r="I96" s="7" t="s">
        <v>159</v>
      </c>
    </row>
    <row r="97" spans="1:12" x14ac:dyDescent="0.2">
      <c r="A97" s="1" t="s">
        <v>103</v>
      </c>
      <c r="B97" s="23">
        <v>0.7</v>
      </c>
      <c r="C97" s="23">
        <v>0.4</v>
      </c>
      <c r="D97" s="3" t="s">
        <v>154</v>
      </c>
      <c r="E97" s="3" t="s">
        <v>155</v>
      </c>
      <c r="F97" s="20">
        <v>0</v>
      </c>
      <c r="G97" s="6">
        <v>3</v>
      </c>
      <c r="H97">
        <f t="shared" si="1"/>
        <v>3</v>
      </c>
      <c r="I97" s="7" t="s">
        <v>159</v>
      </c>
    </row>
    <row r="98" spans="1:12" hidden="1" x14ac:dyDescent="0.2">
      <c r="A98" s="1" t="s">
        <v>104</v>
      </c>
      <c r="B98" s="23">
        <v>0.40600000000000003</v>
      </c>
      <c r="C98" s="23">
        <v>0.69599999999999995</v>
      </c>
      <c r="D98" s="3" t="s">
        <v>154</v>
      </c>
      <c r="E98" s="3" t="s">
        <v>154</v>
      </c>
      <c r="F98" s="20">
        <v>0</v>
      </c>
      <c r="G98" s="6">
        <v>0</v>
      </c>
      <c r="H98">
        <f t="shared" si="1"/>
        <v>0</v>
      </c>
      <c r="I98" s="7" t="s">
        <v>160</v>
      </c>
      <c r="J98">
        <f>AVERAGE(F75:F98)</f>
        <v>0.125</v>
      </c>
      <c r="K98">
        <f>AVERAGE(G75:G110)</f>
        <v>1.8888888888888888</v>
      </c>
      <c r="L98">
        <f>AVERAGE(H75:H98)</f>
        <v>1.9166666666666667</v>
      </c>
    </row>
    <row r="99" spans="1:12" x14ac:dyDescent="0.2">
      <c r="A99" s="1" t="s">
        <v>105</v>
      </c>
      <c r="B99" s="23">
        <v>0.433</v>
      </c>
      <c r="C99" s="23">
        <v>0.65</v>
      </c>
      <c r="D99" s="3" t="s">
        <v>154</v>
      </c>
      <c r="E99" s="3" t="s">
        <v>155</v>
      </c>
      <c r="F99" s="20">
        <v>0</v>
      </c>
      <c r="G99" s="1">
        <v>4</v>
      </c>
      <c r="H99">
        <f t="shared" si="1"/>
        <v>4</v>
      </c>
      <c r="I99" s="8" t="s">
        <v>159</v>
      </c>
    </row>
    <row r="100" spans="1:12" x14ac:dyDescent="0.2">
      <c r="A100" s="1" t="s">
        <v>106</v>
      </c>
      <c r="B100" s="23">
        <v>0.61199999999999999</v>
      </c>
      <c r="C100" s="23">
        <v>0.628</v>
      </c>
      <c r="D100" s="3" t="s">
        <v>154</v>
      </c>
      <c r="E100" s="3" t="s">
        <v>155</v>
      </c>
      <c r="F100" s="20">
        <v>0</v>
      </c>
      <c r="G100" s="1">
        <v>1</v>
      </c>
      <c r="H100">
        <f t="shared" si="1"/>
        <v>1</v>
      </c>
      <c r="I100" s="7" t="s">
        <v>159</v>
      </c>
    </row>
    <row r="101" spans="1:12" x14ac:dyDescent="0.2">
      <c r="A101" s="1" t="s">
        <v>107</v>
      </c>
      <c r="B101" s="23">
        <v>0.73199999999999998</v>
      </c>
      <c r="C101" s="23">
        <v>0.22700000000000001</v>
      </c>
      <c r="D101" s="3" t="s">
        <v>154</v>
      </c>
      <c r="E101" s="3" t="s">
        <v>155</v>
      </c>
      <c r="F101" s="20">
        <v>0</v>
      </c>
      <c r="G101" s="1">
        <v>2</v>
      </c>
      <c r="H101">
        <f t="shared" si="1"/>
        <v>2</v>
      </c>
      <c r="I101" s="8" t="s">
        <v>159</v>
      </c>
    </row>
    <row r="102" spans="1:12" hidden="1" x14ac:dyDescent="0.2">
      <c r="A102" s="1" t="s">
        <v>108</v>
      </c>
      <c r="B102" s="23">
        <v>0.52500000000000002</v>
      </c>
      <c r="C102" s="23">
        <v>0.51400000000000001</v>
      </c>
      <c r="D102" s="3" t="s">
        <v>155</v>
      </c>
      <c r="E102" s="3" t="s">
        <v>155</v>
      </c>
      <c r="F102" s="20">
        <v>0</v>
      </c>
      <c r="G102" s="1">
        <v>0</v>
      </c>
      <c r="H102">
        <f t="shared" si="1"/>
        <v>0</v>
      </c>
      <c r="I102" s="7" t="s">
        <v>161</v>
      </c>
    </row>
    <row r="103" spans="1:12" x14ac:dyDescent="0.2">
      <c r="A103" s="1" t="s">
        <v>109</v>
      </c>
      <c r="B103" s="23">
        <v>0.57699999999999996</v>
      </c>
      <c r="C103" s="23">
        <v>0.20699999999999999</v>
      </c>
      <c r="D103" s="3" t="s">
        <v>154</v>
      </c>
      <c r="E103" s="3" t="s">
        <v>155</v>
      </c>
      <c r="F103" s="20">
        <v>1</v>
      </c>
      <c r="G103" s="1">
        <v>1</v>
      </c>
      <c r="H103">
        <f t="shared" si="1"/>
        <v>2</v>
      </c>
      <c r="I103" s="8" t="s">
        <v>159</v>
      </c>
    </row>
    <row r="104" spans="1:12" x14ac:dyDescent="0.2">
      <c r="A104" s="1" t="s">
        <v>110</v>
      </c>
      <c r="B104" s="23">
        <v>0.56599999999999995</v>
      </c>
      <c r="C104" s="23">
        <v>0.22700000000000001</v>
      </c>
      <c r="D104" s="3" t="s">
        <v>154</v>
      </c>
      <c r="E104" s="3" t="s">
        <v>155</v>
      </c>
      <c r="F104" s="20">
        <v>0</v>
      </c>
      <c r="G104" s="1">
        <v>3</v>
      </c>
      <c r="H104">
        <f t="shared" si="1"/>
        <v>3</v>
      </c>
      <c r="I104" s="8" t="s">
        <v>159</v>
      </c>
    </row>
    <row r="105" spans="1:12" x14ac:dyDescent="0.2">
      <c r="A105" s="1" t="s">
        <v>111</v>
      </c>
      <c r="B105" s="23">
        <v>0.61</v>
      </c>
      <c r="C105" s="23">
        <v>0.36699999999999999</v>
      </c>
      <c r="D105" s="3" t="s">
        <v>154</v>
      </c>
      <c r="E105" s="3" t="s">
        <v>155</v>
      </c>
      <c r="F105" s="20">
        <v>1</v>
      </c>
      <c r="G105" s="1">
        <v>2</v>
      </c>
      <c r="H105">
        <f t="shared" si="1"/>
        <v>3</v>
      </c>
      <c r="I105" s="8" t="s">
        <v>159</v>
      </c>
    </row>
    <row r="106" spans="1:12" x14ac:dyDescent="0.2">
      <c r="A106" s="1" t="s">
        <v>112</v>
      </c>
      <c r="B106" s="23">
        <v>0.34699999999999998</v>
      </c>
      <c r="C106" s="23">
        <v>0.38600000000000001</v>
      </c>
      <c r="D106" s="3" t="s">
        <v>154</v>
      </c>
      <c r="E106" s="3" t="s">
        <v>155</v>
      </c>
      <c r="F106" s="20">
        <v>0</v>
      </c>
      <c r="G106" s="1">
        <v>3</v>
      </c>
      <c r="H106">
        <f t="shared" si="1"/>
        <v>3</v>
      </c>
      <c r="I106" s="8" t="s">
        <v>159</v>
      </c>
    </row>
    <row r="107" spans="1:12" x14ac:dyDescent="0.2">
      <c r="A107" s="1" t="s">
        <v>113</v>
      </c>
      <c r="B107" s="23">
        <v>0.434</v>
      </c>
      <c r="C107" s="23">
        <v>0.56299999999999994</v>
      </c>
      <c r="D107" s="3" t="s">
        <v>154</v>
      </c>
      <c r="E107" s="3" t="s">
        <v>155</v>
      </c>
      <c r="F107" s="20">
        <v>0</v>
      </c>
      <c r="G107" s="1">
        <v>3</v>
      </c>
      <c r="H107">
        <f t="shared" si="1"/>
        <v>3</v>
      </c>
      <c r="I107" s="8" t="s">
        <v>159</v>
      </c>
    </row>
    <row r="108" spans="1:12" x14ac:dyDescent="0.2">
      <c r="A108" s="1" t="s">
        <v>114</v>
      </c>
      <c r="B108" s="23">
        <v>0.66900000000000004</v>
      </c>
      <c r="C108" s="23">
        <v>0.312</v>
      </c>
      <c r="D108" s="3" t="s">
        <v>154</v>
      </c>
      <c r="E108" s="3" t="s">
        <v>155</v>
      </c>
      <c r="F108" s="20">
        <v>0</v>
      </c>
      <c r="G108" s="1">
        <v>4</v>
      </c>
      <c r="H108">
        <f t="shared" si="1"/>
        <v>4</v>
      </c>
      <c r="I108" s="8" t="s">
        <v>159</v>
      </c>
    </row>
    <row r="109" spans="1:12" hidden="1" x14ac:dyDescent="0.2">
      <c r="A109" s="1" t="s">
        <v>115</v>
      </c>
      <c r="B109" s="23">
        <v>0.89400000000000002</v>
      </c>
      <c r="C109" s="23">
        <v>0.38600000000000001</v>
      </c>
      <c r="D109" s="3" t="s">
        <v>154</v>
      </c>
      <c r="E109" s="3" t="s">
        <v>154</v>
      </c>
      <c r="F109" s="20">
        <v>0</v>
      </c>
      <c r="G109" s="1">
        <v>0</v>
      </c>
      <c r="H109">
        <f t="shared" si="1"/>
        <v>0</v>
      </c>
      <c r="I109" s="8" t="s">
        <v>160</v>
      </c>
    </row>
    <row r="110" spans="1:12" x14ac:dyDescent="0.2">
      <c r="A110" s="1" t="s">
        <v>116</v>
      </c>
      <c r="B110" s="23">
        <v>0.501</v>
      </c>
      <c r="C110" s="23">
        <v>0.64600000000000002</v>
      </c>
      <c r="D110" s="3" t="s">
        <v>154</v>
      </c>
      <c r="E110" s="3" t="s">
        <v>155</v>
      </c>
      <c r="F110" s="20">
        <v>0</v>
      </c>
      <c r="G110" s="1">
        <v>2</v>
      </c>
      <c r="H110">
        <f t="shared" si="1"/>
        <v>2</v>
      </c>
      <c r="I110" s="7" t="s">
        <v>159</v>
      </c>
    </row>
    <row r="111" spans="1:12" x14ac:dyDescent="0.2">
      <c r="A111" s="1" t="s">
        <v>117</v>
      </c>
      <c r="B111" s="23">
        <v>0.748</v>
      </c>
      <c r="C111" s="23">
        <v>0.245</v>
      </c>
      <c r="D111" s="3" t="s">
        <v>154</v>
      </c>
      <c r="E111" s="3" t="s">
        <v>155</v>
      </c>
      <c r="F111" s="20">
        <v>0</v>
      </c>
      <c r="G111" s="6">
        <v>3</v>
      </c>
      <c r="H111">
        <f t="shared" si="1"/>
        <v>3</v>
      </c>
      <c r="I111" s="8" t="s">
        <v>159</v>
      </c>
    </row>
    <row r="112" spans="1:12" x14ac:dyDescent="0.2">
      <c r="A112" s="1" t="s">
        <v>118</v>
      </c>
      <c r="B112" s="23">
        <v>0.58899999999999997</v>
      </c>
      <c r="C112" s="23">
        <v>0.154</v>
      </c>
      <c r="D112" s="3" t="s">
        <v>154</v>
      </c>
      <c r="E112" s="3" t="s">
        <v>155</v>
      </c>
      <c r="F112" s="20">
        <v>0</v>
      </c>
      <c r="G112" s="6">
        <v>3</v>
      </c>
      <c r="H112">
        <f t="shared" si="1"/>
        <v>3</v>
      </c>
      <c r="I112" s="7" t="s">
        <v>159</v>
      </c>
    </row>
    <row r="113" spans="1:12" hidden="1" x14ac:dyDescent="0.2">
      <c r="A113" s="1" t="s">
        <v>119</v>
      </c>
      <c r="B113" s="23">
        <v>0.746</v>
      </c>
      <c r="C113" s="23">
        <v>0.47099999999999997</v>
      </c>
      <c r="D113" s="3" t="s">
        <v>155</v>
      </c>
      <c r="E113" s="3" t="s">
        <v>155</v>
      </c>
      <c r="F113" s="20">
        <v>0</v>
      </c>
      <c r="G113" s="6">
        <v>0</v>
      </c>
      <c r="H113">
        <f t="shared" si="1"/>
        <v>0</v>
      </c>
      <c r="I113" s="8" t="s">
        <v>161</v>
      </c>
    </row>
    <row r="114" spans="1:12" x14ac:dyDescent="0.2">
      <c r="A114" s="1" t="s">
        <v>120</v>
      </c>
      <c r="B114" s="23">
        <v>0.36099999999999999</v>
      </c>
      <c r="C114" s="23">
        <v>0.34599999999999997</v>
      </c>
      <c r="D114" s="3" t="s">
        <v>154</v>
      </c>
      <c r="E114" s="3" t="s">
        <v>155</v>
      </c>
      <c r="F114" s="20">
        <v>0</v>
      </c>
      <c r="G114" s="6">
        <v>1</v>
      </c>
      <c r="H114">
        <f t="shared" si="1"/>
        <v>1</v>
      </c>
      <c r="I114" s="7" t="s">
        <v>159</v>
      </c>
    </row>
    <row r="115" spans="1:12" x14ac:dyDescent="0.2">
      <c r="A115" s="1" t="s">
        <v>121</v>
      </c>
      <c r="B115" s="23">
        <v>0.42599999999999999</v>
      </c>
      <c r="C115" s="23">
        <v>0.752</v>
      </c>
      <c r="D115" s="3" t="s">
        <v>154</v>
      </c>
      <c r="E115" s="3" t="s">
        <v>155</v>
      </c>
      <c r="F115" s="20">
        <v>0</v>
      </c>
      <c r="G115" s="6">
        <v>2</v>
      </c>
      <c r="H115">
        <f t="shared" si="1"/>
        <v>2</v>
      </c>
      <c r="I115" s="8" t="s">
        <v>159</v>
      </c>
    </row>
    <row r="116" spans="1:12" hidden="1" x14ac:dyDescent="0.2">
      <c r="A116" s="1" t="s">
        <v>122</v>
      </c>
      <c r="B116" s="23">
        <v>0.59899999999999998</v>
      </c>
      <c r="C116" s="23">
        <v>0.30099999999999999</v>
      </c>
      <c r="D116" s="3" t="s">
        <v>155</v>
      </c>
      <c r="E116" s="3" t="s">
        <v>155</v>
      </c>
      <c r="F116" s="20">
        <v>0</v>
      </c>
      <c r="G116" s="6">
        <v>0</v>
      </c>
      <c r="H116">
        <f t="shared" si="1"/>
        <v>0</v>
      </c>
      <c r="I116" s="7" t="s">
        <v>161</v>
      </c>
    </row>
    <row r="117" spans="1:12" x14ac:dyDescent="0.2">
      <c r="A117" s="1" t="s">
        <v>123</v>
      </c>
      <c r="B117" s="23">
        <v>0.78500000000000003</v>
      </c>
      <c r="C117" s="23">
        <v>0.34499999999999997</v>
      </c>
      <c r="D117" s="3" t="s">
        <v>154</v>
      </c>
      <c r="E117" s="3" t="s">
        <v>155</v>
      </c>
      <c r="F117" s="20">
        <v>0</v>
      </c>
      <c r="G117" s="6">
        <v>2</v>
      </c>
      <c r="H117">
        <f t="shared" si="1"/>
        <v>2</v>
      </c>
      <c r="I117" s="8" t="s">
        <v>159</v>
      </c>
    </row>
    <row r="118" spans="1:12" x14ac:dyDescent="0.2">
      <c r="A118" s="1" t="s">
        <v>124</v>
      </c>
      <c r="B118" s="23">
        <v>0.59699999999999998</v>
      </c>
      <c r="C118" s="23">
        <v>0.69199999999999995</v>
      </c>
      <c r="D118" s="3" t="s">
        <v>154</v>
      </c>
      <c r="E118" s="3" t="s">
        <v>155</v>
      </c>
      <c r="F118" s="20">
        <v>0</v>
      </c>
      <c r="G118" s="6">
        <v>1</v>
      </c>
      <c r="H118">
        <f t="shared" si="1"/>
        <v>1</v>
      </c>
      <c r="I118" s="7" t="s">
        <v>159</v>
      </c>
    </row>
    <row r="119" spans="1:12" x14ac:dyDescent="0.2">
      <c r="A119" s="1" t="s">
        <v>125</v>
      </c>
      <c r="B119" s="23">
        <v>0.76500000000000001</v>
      </c>
      <c r="C119" s="23">
        <v>0.26300000000000001</v>
      </c>
      <c r="D119" s="3" t="s">
        <v>154</v>
      </c>
      <c r="E119" s="3" t="s">
        <v>155</v>
      </c>
      <c r="F119" s="20">
        <v>0</v>
      </c>
      <c r="G119" s="6">
        <v>1</v>
      </c>
      <c r="H119">
        <f t="shared" si="1"/>
        <v>1</v>
      </c>
      <c r="I119" s="8" t="s">
        <v>159</v>
      </c>
    </row>
    <row r="120" spans="1:12" x14ac:dyDescent="0.2">
      <c r="A120" s="1" t="s">
        <v>126</v>
      </c>
      <c r="B120" s="23">
        <v>0.64700000000000002</v>
      </c>
      <c r="C120" s="23">
        <v>0.16300000000000001</v>
      </c>
      <c r="D120" s="3" t="s">
        <v>154</v>
      </c>
      <c r="E120" s="3" t="s">
        <v>155</v>
      </c>
      <c r="F120" s="20">
        <v>0</v>
      </c>
      <c r="G120" s="6">
        <v>2</v>
      </c>
      <c r="H120">
        <f t="shared" si="1"/>
        <v>2</v>
      </c>
      <c r="I120" s="7" t="s">
        <v>159</v>
      </c>
    </row>
    <row r="121" spans="1:12" x14ac:dyDescent="0.2">
      <c r="A121" s="1" t="s">
        <v>127</v>
      </c>
      <c r="B121" s="23">
        <v>0.497</v>
      </c>
      <c r="C121" s="23">
        <v>0.34300000000000003</v>
      </c>
      <c r="D121" s="3" t="s">
        <v>154</v>
      </c>
      <c r="E121" s="3" t="s">
        <v>155</v>
      </c>
      <c r="F121" s="20">
        <v>2</v>
      </c>
      <c r="G121" s="6">
        <v>1</v>
      </c>
      <c r="H121">
        <f t="shared" si="1"/>
        <v>3</v>
      </c>
      <c r="I121" s="8" t="s">
        <v>159</v>
      </c>
    </row>
    <row r="122" spans="1:12" x14ac:dyDescent="0.2">
      <c r="A122" s="1" t="s">
        <v>128</v>
      </c>
      <c r="B122" s="23">
        <v>0.33100000000000002</v>
      </c>
      <c r="C122" s="23">
        <v>0.54800000000000004</v>
      </c>
      <c r="D122" s="3" t="s">
        <v>154</v>
      </c>
      <c r="E122" s="3" t="s">
        <v>155</v>
      </c>
      <c r="F122" s="20">
        <v>0</v>
      </c>
      <c r="G122" s="6">
        <v>3</v>
      </c>
      <c r="H122">
        <f t="shared" si="1"/>
        <v>3</v>
      </c>
      <c r="I122" s="8" t="s">
        <v>159</v>
      </c>
      <c r="J122">
        <f>AVERAGE(F99:F122)</f>
        <v>0.16666666666666666</v>
      </c>
      <c r="K122">
        <f>AVERAGE(G99:G134)</f>
        <v>1.8611111111111112</v>
      </c>
      <c r="L122">
        <f>AVERAGE(H99:H122)</f>
        <v>2</v>
      </c>
    </row>
    <row r="123" spans="1:12" x14ac:dyDescent="0.2">
      <c r="A123" s="1" t="s">
        <v>129</v>
      </c>
      <c r="B123" s="23">
        <v>0.50600000000000001</v>
      </c>
      <c r="C123" s="23">
        <v>0.32500000000000001</v>
      </c>
      <c r="D123" s="3" t="s">
        <v>154</v>
      </c>
      <c r="E123" s="3" t="s">
        <v>155</v>
      </c>
      <c r="F123" s="20">
        <v>0</v>
      </c>
      <c r="G123" s="1">
        <v>2</v>
      </c>
      <c r="H123">
        <f t="shared" si="1"/>
        <v>2</v>
      </c>
      <c r="I123" s="8" t="s">
        <v>159</v>
      </c>
    </row>
    <row r="124" spans="1:12" x14ac:dyDescent="0.2">
      <c r="A124" s="1" t="s">
        <v>130</v>
      </c>
      <c r="B124" s="23">
        <v>0.63700000000000001</v>
      </c>
      <c r="C124" s="23">
        <v>0.23400000000000001</v>
      </c>
      <c r="D124" s="3" t="s">
        <v>154</v>
      </c>
      <c r="E124" s="3" t="s">
        <v>155</v>
      </c>
      <c r="F124" s="20">
        <v>0</v>
      </c>
      <c r="G124" s="1">
        <v>2</v>
      </c>
      <c r="H124">
        <f t="shared" si="1"/>
        <v>2</v>
      </c>
      <c r="I124" s="8" t="s">
        <v>159</v>
      </c>
    </row>
    <row r="125" spans="1:12" x14ac:dyDescent="0.2">
      <c r="A125" s="1" t="s">
        <v>131</v>
      </c>
      <c r="B125" s="23">
        <v>0.66500000000000004</v>
      </c>
      <c r="C125" s="23">
        <v>0.27</v>
      </c>
      <c r="D125" s="3" t="s">
        <v>154</v>
      </c>
      <c r="E125" s="3" t="s">
        <v>155</v>
      </c>
      <c r="F125" s="20">
        <v>0</v>
      </c>
      <c r="G125" s="1">
        <v>5</v>
      </c>
      <c r="H125">
        <f t="shared" si="1"/>
        <v>5</v>
      </c>
      <c r="I125" s="8" t="s">
        <v>159</v>
      </c>
    </row>
    <row r="126" spans="1:12" hidden="1" x14ac:dyDescent="0.2">
      <c r="A126" s="1" t="s">
        <v>132</v>
      </c>
      <c r="B126" s="23">
        <v>0.501</v>
      </c>
      <c r="C126" s="23">
        <v>0.50900000000000001</v>
      </c>
      <c r="D126" s="3" t="s">
        <v>154</v>
      </c>
      <c r="E126" s="3" t="s">
        <v>154</v>
      </c>
      <c r="F126" s="20">
        <v>0</v>
      </c>
      <c r="G126" s="1">
        <v>0</v>
      </c>
      <c r="H126">
        <f t="shared" si="1"/>
        <v>0</v>
      </c>
      <c r="I126" s="7" t="s">
        <v>160</v>
      </c>
    </row>
    <row r="127" spans="1:12" x14ac:dyDescent="0.2">
      <c r="A127" s="1" t="s">
        <v>133</v>
      </c>
      <c r="B127" s="23">
        <v>0.77900000000000003</v>
      </c>
      <c r="C127" s="23">
        <v>0.223</v>
      </c>
      <c r="D127" s="3" t="s">
        <v>154</v>
      </c>
      <c r="E127" s="3" t="s">
        <v>155</v>
      </c>
      <c r="F127" s="20">
        <v>0</v>
      </c>
      <c r="G127" s="1">
        <v>2</v>
      </c>
      <c r="H127">
        <f t="shared" si="1"/>
        <v>2</v>
      </c>
      <c r="I127" s="8" t="s">
        <v>159</v>
      </c>
    </row>
    <row r="128" spans="1:12" x14ac:dyDescent="0.2">
      <c r="A128" s="1" t="s">
        <v>134</v>
      </c>
      <c r="B128" s="23">
        <v>0.58499999999999996</v>
      </c>
      <c r="C128" s="23">
        <v>0.13</v>
      </c>
      <c r="D128" s="3" t="s">
        <v>154</v>
      </c>
      <c r="E128" s="3" t="s">
        <v>155</v>
      </c>
      <c r="F128" s="20">
        <v>0</v>
      </c>
      <c r="G128" s="1">
        <v>2</v>
      </c>
      <c r="H128">
        <f t="shared" si="1"/>
        <v>2</v>
      </c>
      <c r="I128" s="7" t="s">
        <v>159</v>
      </c>
    </row>
    <row r="129" spans="1:9" x14ac:dyDescent="0.2">
      <c r="A129" s="1" t="s">
        <v>135</v>
      </c>
      <c r="B129" s="23">
        <v>0.65100000000000002</v>
      </c>
      <c r="C129" s="23">
        <v>0.26100000000000001</v>
      </c>
      <c r="D129" s="3" t="s">
        <v>154</v>
      </c>
      <c r="E129" s="3" t="s">
        <v>155</v>
      </c>
      <c r="F129" s="20">
        <v>0</v>
      </c>
      <c r="G129" s="1">
        <v>1</v>
      </c>
      <c r="H129">
        <f t="shared" si="1"/>
        <v>1</v>
      </c>
      <c r="I129" s="8" t="s">
        <v>159</v>
      </c>
    </row>
    <row r="130" spans="1:9" hidden="1" x14ac:dyDescent="0.2">
      <c r="A130" s="1" t="s">
        <v>136</v>
      </c>
      <c r="B130" s="23">
        <v>0.46</v>
      </c>
      <c r="C130" s="23">
        <v>0.41099999999999998</v>
      </c>
      <c r="D130" s="3" t="s">
        <v>154</v>
      </c>
      <c r="E130" s="3" t="s">
        <v>154</v>
      </c>
      <c r="F130" s="20">
        <v>0</v>
      </c>
      <c r="G130" s="1">
        <v>0</v>
      </c>
      <c r="H130">
        <f t="shared" si="1"/>
        <v>0</v>
      </c>
      <c r="I130" s="7" t="s">
        <v>160</v>
      </c>
    </row>
    <row r="131" spans="1:9" hidden="1" x14ac:dyDescent="0.2">
      <c r="A131" s="1" t="s">
        <v>137</v>
      </c>
      <c r="B131" s="23">
        <v>0.48099999999999998</v>
      </c>
      <c r="C131" s="23">
        <v>0.51600000000000001</v>
      </c>
      <c r="D131" s="3" t="s">
        <v>154</v>
      </c>
      <c r="E131" s="3" t="s">
        <v>154</v>
      </c>
      <c r="F131" s="20">
        <v>0</v>
      </c>
      <c r="G131" s="1">
        <v>0</v>
      </c>
      <c r="H131">
        <f t="shared" si="1"/>
        <v>0</v>
      </c>
      <c r="I131" s="8" t="s">
        <v>160</v>
      </c>
    </row>
    <row r="132" spans="1:9" x14ac:dyDescent="0.2">
      <c r="A132" s="1" t="s">
        <v>138</v>
      </c>
      <c r="B132" s="23">
        <v>0.66500000000000004</v>
      </c>
      <c r="C132" s="23">
        <v>0.379</v>
      </c>
      <c r="D132" s="3" t="s">
        <v>154</v>
      </c>
      <c r="E132" s="3" t="s">
        <v>155</v>
      </c>
      <c r="F132" s="20">
        <v>0</v>
      </c>
      <c r="G132" s="1">
        <v>3</v>
      </c>
      <c r="H132">
        <f t="shared" ref="H132:H146" si="2">SUM(F132:G132)</f>
        <v>3</v>
      </c>
      <c r="I132" s="7" t="s">
        <v>159</v>
      </c>
    </row>
    <row r="133" spans="1:9" x14ac:dyDescent="0.2">
      <c r="A133" s="1" t="s">
        <v>139</v>
      </c>
      <c r="B133" s="23">
        <v>0.997</v>
      </c>
      <c r="C133" s="23">
        <v>0.26300000000000001</v>
      </c>
      <c r="D133" s="3" t="s">
        <v>154</v>
      </c>
      <c r="E133" s="3" t="s">
        <v>155</v>
      </c>
      <c r="F133" s="20">
        <v>0</v>
      </c>
      <c r="G133" s="1">
        <v>4</v>
      </c>
      <c r="H133">
        <f t="shared" si="2"/>
        <v>4</v>
      </c>
      <c r="I133" s="7" t="s">
        <v>159</v>
      </c>
    </row>
    <row r="134" spans="1:9" x14ac:dyDescent="0.2">
      <c r="A134" s="1" t="s">
        <v>140</v>
      </c>
      <c r="B134" s="23">
        <v>0.45700000000000002</v>
      </c>
      <c r="C134" s="23">
        <v>0.46700000000000003</v>
      </c>
      <c r="D134" s="3" t="s">
        <v>154</v>
      </c>
      <c r="E134" s="3" t="s">
        <v>155</v>
      </c>
      <c r="F134" s="20">
        <v>0</v>
      </c>
      <c r="G134" s="1">
        <v>2</v>
      </c>
      <c r="H134">
        <f t="shared" si="2"/>
        <v>2</v>
      </c>
      <c r="I134" s="7" t="s">
        <v>159</v>
      </c>
    </row>
    <row r="135" spans="1:9" x14ac:dyDescent="0.2">
      <c r="A135" s="1" t="s">
        <v>141</v>
      </c>
      <c r="B135" s="23">
        <v>0.747</v>
      </c>
      <c r="C135" s="23">
        <v>0.25700000000000001</v>
      </c>
      <c r="D135" s="3" t="s">
        <v>154</v>
      </c>
      <c r="E135" s="3" t="s">
        <v>155</v>
      </c>
      <c r="F135" s="20">
        <v>1</v>
      </c>
      <c r="G135" s="1">
        <v>1</v>
      </c>
      <c r="H135">
        <f t="shared" si="2"/>
        <v>2</v>
      </c>
      <c r="I135" s="7" t="s">
        <v>159</v>
      </c>
    </row>
    <row r="136" spans="1:9" x14ac:dyDescent="0.2">
      <c r="A136" s="1" t="s">
        <v>142</v>
      </c>
      <c r="B136" s="23">
        <v>0.57899999999999996</v>
      </c>
      <c r="C136" s="23">
        <v>0.22</v>
      </c>
      <c r="D136" s="3" t="s">
        <v>154</v>
      </c>
      <c r="E136" s="3" t="s">
        <v>155</v>
      </c>
      <c r="F136" s="20">
        <v>0</v>
      </c>
      <c r="G136" s="1">
        <v>1</v>
      </c>
      <c r="H136">
        <f t="shared" si="2"/>
        <v>1</v>
      </c>
      <c r="I136" s="7" t="s">
        <v>159</v>
      </c>
    </row>
    <row r="137" spans="1:9" x14ac:dyDescent="0.2">
      <c r="A137" s="1" t="s">
        <v>143</v>
      </c>
      <c r="B137" s="23">
        <v>0.496</v>
      </c>
      <c r="C137" s="23">
        <v>0.42099999999999999</v>
      </c>
      <c r="D137" s="3" t="s">
        <v>154</v>
      </c>
      <c r="E137" s="3" t="s">
        <v>155</v>
      </c>
      <c r="F137" s="20">
        <v>0</v>
      </c>
      <c r="G137" s="1">
        <v>2</v>
      </c>
      <c r="H137">
        <f t="shared" si="2"/>
        <v>2</v>
      </c>
      <c r="I137" s="7" t="s">
        <v>159</v>
      </c>
    </row>
    <row r="138" spans="1:9" x14ac:dyDescent="0.2">
      <c r="A138" s="1" t="s">
        <v>144</v>
      </c>
      <c r="B138" s="23">
        <v>0.48699999999999999</v>
      </c>
      <c r="C138" s="23">
        <v>0.42299999999999999</v>
      </c>
      <c r="D138" s="3" t="s">
        <v>154</v>
      </c>
      <c r="E138" s="3" t="s">
        <v>155</v>
      </c>
      <c r="F138" s="20">
        <v>0</v>
      </c>
      <c r="G138" s="1">
        <v>1</v>
      </c>
      <c r="H138">
        <f t="shared" si="2"/>
        <v>1</v>
      </c>
      <c r="I138" s="7" t="s">
        <v>159</v>
      </c>
    </row>
    <row r="139" spans="1:9" x14ac:dyDescent="0.2">
      <c r="A139" s="1" t="s">
        <v>145</v>
      </c>
      <c r="B139" s="23">
        <v>0.39900000000000002</v>
      </c>
      <c r="C139" s="23">
        <v>0.51600000000000001</v>
      </c>
      <c r="D139" s="3" t="s">
        <v>154</v>
      </c>
      <c r="E139" s="3" t="s">
        <v>155</v>
      </c>
      <c r="F139" s="20">
        <v>0</v>
      </c>
      <c r="G139" s="1">
        <v>1</v>
      </c>
      <c r="H139">
        <f t="shared" si="2"/>
        <v>1</v>
      </c>
      <c r="I139" s="7" t="s">
        <v>159</v>
      </c>
    </row>
    <row r="140" spans="1:9" x14ac:dyDescent="0.2">
      <c r="A140" s="1" t="s">
        <v>146</v>
      </c>
      <c r="B140" s="23">
        <v>0.88600000000000001</v>
      </c>
      <c r="C140" s="23">
        <v>0.20599999999999999</v>
      </c>
      <c r="D140" s="3" t="s">
        <v>154</v>
      </c>
      <c r="E140" s="3" t="s">
        <v>155</v>
      </c>
      <c r="F140" s="20">
        <v>0</v>
      </c>
      <c r="G140" s="1">
        <v>2</v>
      </c>
      <c r="H140">
        <f t="shared" si="2"/>
        <v>2</v>
      </c>
      <c r="I140" s="7" t="s">
        <v>159</v>
      </c>
    </row>
    <row r="141" spans="1:9" x14ac:dyDescent="0.2">
      <c r="A141" s="1" t="s">
        <v>147</v>
      </c>
      <c r="B141" s="23">
        <v>0.496</v>
      </c>
      <c r="C141" s="23">
        <v>0.314</v>
      </c>
      <c r="D141" s="3" t="s">
        <v>154</v>
      </c>
      <c r="E141" s="3" t="s">
        <v>155</v>
      </c>
      <c r="F141" s="20">
        <v>0</v>
      </c>
      <c r="G141" s="1">
        <v>1</v>
      </c>
      <c r="H141">
        <f t="shared" si="2"/>
        <v>1</v>
      </c>
      <c r="I141" s="7" t="s">
        <v>159</v>
      </c>
    </row>
    <row r="142" spans="1:9" x14ac:dyDescent="0.2">
      <c r="A142" s="1" t="s">
        <v>148</v>
      </c>
      <c r="B142" s="23">
        <v>0.57699999999999996</v>
      </c>
      <c r="C142" s="23">
        <v>0.69699999999999995</v>
      </c>
      <c r="D142" s="3" t="s">
        <v>154</v>
      </c>
      <c r="E142" s="3" t="s">
        <v>155</v>
      </c>
      <c r="F142" s="20">
        <v>0</v>
      </c>
      <c r="G142" s="1">
        <v>3</v>
      </c>
      <c r="H142">
        <f t="shared" si="2"/>
        <v>3</v>
      </c>
      <c r="I142" s="7" t="s">
        <v>159</v>
      </c>
    </row>
    <row r="143" spans="1:9" x14ac:dyDescent="0.2">
      <c r="A143" s="1" t="s">
        <v>149</v>
      </c>
      <c r="B143" s="23">
        <v>0.438</v>
      </c>
      <c r="C143" s="23">
        <v>0.26800000000000002</v>
      </c>
      <c r="D143" s="3" t="s">
        <v>154</v>
      </c>
      <c r="E143" s="3" t="s">
        <v>155</v>
      </c>
      <c r="F143" s="20">
        <v>0</v>
      </c>
      <c r="G143" s="1">
        <v>2</v>
      </c>
      <c r="H143">
        <f t="shared" si="2"/>
        <v>2</v>
      </c>
      <c r="I143" s="7" t="s">
        <v>159</v>
      </c>
    </row>
    <row r="144" spans="1:9" x14ac:dyDescent="0.2">
      <c r="A144" s="1" t="s">
        <v>150</v>
      </c>
      <c r="B144" s="23">
        <v>0.50900000000000001</v>
      </c>
      <c r="C144" s="23">
        <v>0.21</v>
      </c>
      <c r="D144" s="3" t="s">
        <v>154</v>
      </c>
      <c r="E144" s="3" t="s">
        <v>155</v>
      </c>
      <c r="F144" s="20">
        <v>1</v>
      </c>
      <c r="G144" s="1">
        <v>5</v>
      </c>
      <c r="H144">
        <f t="shared" si="2"/>
        <v>6</v>
      </c>
      <c r="I144" s="7" t="s">
        <v>159</v>
      </c>
    </row>
    <row r="145" spans="1:12" x14ac:dyDescent="0.2">
      <c r="A145" s="1" t="s">
        <v>151</v>
      </c>
      <c r="B145" s="23">
        <v>0.42299999999999999</v>
      </c>
      <c r="C145" s="23">
        <v>0.34799999999999998</v>
      </c>
      <c r="D145" s="3" t="s">
        <v>154</v>
      </c>
      <c r="E145" s="3" t="s">
        <v>155</v>
      </c>
      <c r="F145" s="20">
        <v>0</v>
      </c>
      <c r="G145" s="1">
        <v>3</v>
      </c>
      <c r="H145">
        <f t="shared" si="2"/>
        <v>3</v>
      </c>
      <c r="I145" s="7" t="s">
        <v>159</v>
      </c>
    </row>
    <row r="146" spans="1:12" x14ac:dyDescent="0.2">
      <c r="A146" s="1" t="s">
        <v>152</v>
      </c>
      <c r="B146" s="23">
        <v>0.311</v>
      </c>
      <c r="C146" s="23">
        <v>0.27600000000000002</v>
      </c>
      <c r="D146" s="3" t="s">
        <v>154</v>
      </c>
      <c r="E146" s="3" t="s">
        <v>155</v>
      </c>
      <c r="F146" s="20">
        <v>0</v>
      </c>
      <c r="G146" s="1">
        <v>2</v>
      </c>
      <c r="H146">
        <f t="shared" si="2"/>
        <v>2</v>
      </c>
      <c r="I146" s="7" t="s">
        <v>159</v>
      </c>
      <c r="J146">
        <f>AVERAGE(F123:F146)</f>
        <v>8.3333333333333329E-2</v>
      </c>
      <c r="K146">
        <f>AVERAGE(G123:G146)</f>
        <v>1.9583333333333333</v>
      </c>
      <c r="L146">
        <f>AVERAGE(H123:H146)</f>
        <v>2.0416666666666665</v>
      </c>
    </row>
    <row r="149" spans="1:12" x14ac:dyDescent="0.2">
      <c r="E149"/>
      <c r="F149" t="s">
        <v>162</v>
      </c>
      <c r="G149" t="s">
        <v>163</v>
      </c>
    </row>
    <row r="150" spans="1:12" x14ac:dyDescent="0.2">
      <c r="E150">
        <v>1</v>
      </c>
      <c r="F150">
        <f>AVERAGE(F3,F5,F21)</f>
        <v>1.3333333333333333</v>
      </c>
      <c r="G150">
        <f>AVERAGE(G3:G9,G10:G14,G16:G19,G21:G24,G26)</f>
        <v>2.1904761904761907</v>
      </c>
    </row>
    <row r="151" spans="1:12" x14ac:dyDescent="0.2">
      <c r="E151">
        <v>2</v>
      </c>
      <c r="F151">
        <f>AVERAGE(F31,F33,F39,F42,F44)</f>
        <v>1.2</v>
      </c>
      <c r="G151">
        <f>AVERAGE(G27:G50)</f>
        <v>2</v>
      </c>
    </row>
    <row r="152" spans="1:12" x14ac:dyDescent="0.2">
      <c r="E152">
        <v>3</v>
      </c>
      <c r="F152">
        <f>AVERAGE(F52,F57,F68)</f>
        <v>1</v>
      </c>
      <c r="G152">
        <f>AVERAGE(G51:G54,G56:G58,G60:G65,G67:G72,G74)</f>
        <v>1.65</v>
      </c>
    </row>
    <row r="153" spans="1:12" x14ac:dyDescent="0.2">
      <c r="E153">
        <v>4</v>
      </c>
      <c r="F153">
        <f>AVERAGE(F76,F83,F89)</f>
        <v>1</v>
      </c>
      <c r="G153">
        <f>AVERAGE(G75:G78,G80,G82:G90,G92:G97)</f>
        <v>2.15</v>
      </c>
    </row>
    <row r="154" spans="1:12" x14ac:dyDescent="0.2">
      <c r="E154">
        <v>5</v>
      </c>
      <c r="F154">
        <f>AVERAGE(F103,F105,F121)</f>
        <v>1.3333333333333333</v>
      </c>
      <c r="G154">
        <f>AVERAGE(G99:G101,G103:G108,G110:G112,G114:G115,G117:G122)</f>
        <v>2.2000000000000002</v>
      </c>
    </row>
    <row r="155" spans="1:12" x14ac:dyDescent="0.2">
      <c r="E155">
        <v>6</v>
      </c>
      <c r="F155">
        <f>AVERAGE(F135,F144)</f>
        <v>1</v>
      </c>
      <c r="G155">
        <f>AVERAGE(G123:G125,G127:G129,G132:G146)</f>
        <v>2.2380952380952381</v>
      </c>
    </row>
  </sheetData>
  <autoFilter ref="G1:G155">
    <filterColumn colId="0">
      <filters blank="1">
        <filter val="1"/>
        <filter val="2"/>
        <filter val="3"/>
        <filter val="4"/>
        <filter val="5"/>
        <filter val="6"/>
        <filter val="CR2"/>
        <filter val="CR2 spacers"/>
      </filters>
    </filterColumn>
  </autoFilter>
  <mergeCells count="1">
    <mergeCell ref="A1:G1"/>
  </mergeCells>
  <phoneticPr fontId="2" type="noConversion"/>
  <conditionalFormatting sqref="D3:E3">
    <cfRule type="duplicateValues" dxfId="23" priority="4"/>
  </conditionalFormatting>
  <conditionalFormatting sqref="D3:D146">
    <cfRule type="containsText" dxfId="22" priority="3" operator="containsText" text="s">
      <formula>NOT(ISERROR(SEARCH("s",D3)))</formula>
    </cfRule>
  </conditionalFormatting>
  <conditionalFormatting sqref="E3:E146">
    <cfRule type="containsText" dxfId="21" priority="2" operator="containsText" text="r">
      <formula>NOT(ISERROR(SEARCH("r",E3)))</formula>
    </cfRule>
  </conditionalFormatting>
  <conditionalFormatting sqref="C3:C146">
    <cfRule type="cellIs" dxfId="20" priority="1" operator="lessThanOrEqual">
      <formula>0.2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6" zoomScale="85" zoomScaleNormal="85" zoomScalePageLayoutView="85" workbookViewId="0">
      <selection activeCell="G154" sqref="F149:G154"/>
    </sheetView>
  </sheetViews>
  <sheetFormatPr baseColWidth="10" defaultColWidth="11.1640625" defaultRowHeight="16" x14ac:dyDescent="0.2"/>
  <cols>
    <col min="2" max="2" width="14.6640625" bestFit="1" customWidth="1"/>
    <col min="3" max="4" width="16.1640625" bestFit="1" customWidth="1"/>
    <col min="5" max="6" width="16.1640625" customWidth="1"/>
    <col min="7" max="7" width="11.1640625" customWidth="1"/>
    <col min="8" max="8" width="11.83203125" bestFit="1" customWidth="1"/>
  </cols>
  <sheetData>
    <row r="1" spans="1:11" x14ac:dyDescent="0.2">
      <c r="A1" s="26">
        <v>1000</v>
      </c>
      <c r="B1" s="27"/>
      <c r="C1" s="27"/>
      <c r="D1" s="27"/>
      <c r="E1" s="27"/>
      <c r="F1" s="27"/>
      <c r="G1" s="28"/>
    </row>
    <row r="2" spans="1:11" x14ac:dyDescent="0.2">
      <c r="A2" s="1" t="s">
        <v>0</v>
      </c>
      <c r="B2" s="16" t="s">
        <v>157</v>
      </c>
      <c r="C2" s="17" t="s">
        <v>158</v>
      </c>
      <c r="D2" s="6" t="s">
        <v>156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hidden="1" x14ac:dyDescent="0.2">
      <c r="A3" s="1" t="s">
        <v>10</v>
      </c>
      <c r="B3" s="23">
        <v>0.45</v>
      </c>
      <c r="C3" s="23">
        <v>0.46100000000000002</v>
      </c>
      <c r="D3" s="3" t="s">
        <v>154</v>
      </c>
      <c r="E3" s="3" t="s">
        <v>155</v>
      </c>
      <c r="F3" s="3">
        <v>0</v>
      </c>
      <c r="G3" s="1">
        <v>0</v>
      </c>
      <c r="H3">
        <f>SUM(F3:G3)</f>
        <v>0</v>
      </c>
      <c r="I3" t="s">
        <v>160</v>
      </c>
    </row>
    <row r="4" spans="1:11" hidden="1" x14ac:dyDescent="0.2">
      <c r="A4" s="1" t="s">
        <v>153</v>
      </c>
      <c r="B4" s="23">
        <v>0.497</v>
      </c>
      <c r="C4" s="23">
        <v>0.38100000000000001</v>
      </c>
      <c r="D4" s="3" t="s">
        <v>154</v>
      </c>
      <c r="E4" s="3" t="s">
        <v>155</v>
      </c>
      <c r="F4" s="3">
        <v>0</v>
      </c>
      <c r="G4" s="1">
        <v>0</v>
      </c>
      <c r="H4">
        <f t="shared" ref="H4:H67" si="0">SUM(F4:G4)</f>
        <v>0</v>
      </c>
      <c r="I4" t="s">
        <v>160</v>
      </c>
    </row>
    <row r="5" spans="1:11" x14ac:dyDescent="0.2">
      <c r="A5" s="1" t="s">
        <v>11</v>
      </c>
      <c r="B5" s="23">
        <v>0.55500000000000005</v>
      </c>
      <c r="C5" s="23">
        <v>0.35399999999999998</v>
      </c>
      <c r="D5" s="3" t="s">
        <v>154</v>
      </c>
      <c r="E5" s="3" t="s">
        <v>155</v>
      </c>
      <c r="F5" s="3">
        <v>0</v>
      </c>
      <c r="G5" s="1">
        <v>1</v>
      </c>
      <c r="H5">
        <f t="shared" si="0"/>
        <v>1</v>
      </c>
      <c r="I5" t="s">
        <v>159</v>
      </c>
    </row>
    <row r="6" spans="1:11" x14ac:dyDescent="0.2">
      <c r="A6" s="1" t="s">
        <v>12</v>
      </c>
      <c r="B6" s="23">
        <v>0.60499999999999998</v>
      </c>
      <c r="C6" s="23">
        <v>0.39</v>
      </c>
      <c r="D6" s="3" t="s">
        <v>154</v>
      </c>
      <c r="E6" s="3" t="s">
        <v>155</v>
      </c>
      <c r="F6" s="3">
        <v>0</v>
      </c>
      <c r="G6" s="1">
        <v>5</v>
      </c>
      <c r="H6">
        <f t="shared" si="0"/>
        <v>5</v>
      </c>
      <c r="I6" t="s">
        <v>159</v>
      </c>
    </row>
    <row r="7" spans="1:11" x14ac:dyDescent="0.2">
      <c r="A7" s="1" t="s">
        <v>13</v>
      </c>
      <c r="B7" s="23">
        <v>0.52200000000000002</v>
      </c>
      <c r="C7" s="23">
        <v>0.28699999999999998</v>
      </c>
      <c r="D7" s="3" t="s">
        <v>154</v>
      </c>
      <c r="E7" s="3" t="s">
        <v>155</v>
      </c>
      <c r="F7" s="3">
        <v>1</v>
      </c>
      <c r="G7" s="1">
        <v>1</v>
      </c>
      <c r="H7">
        <f t="shared" si="0"/>
        <v>2</v>
      </c>
      <c r="I7" t="s">
        <v>159</v>
      </c>
    </row>
    <row r="8" spans="1:11" x14ac:dyDescent="0.2">
      <c r="A8" s="1" t="s">
        <v>14</v>
      </c>
      <c r="B8" s="23">
        <v>0.57699999999999996</v>
      </c>
      <c r="C8" s="23">
        <v>0.16700000000000001</v>
      </c>
      <c r="D8" s="3" t="s">
        <v>154</v>
      </c>
      <c r="E8" s="3" t="s">
        <v>155</v>
      </c>
      <c r="F8" s="3">
        <v>0</v>
      </c>
      <c r="G8" s="1">
        <v>2</v>
      </c>
      <c r="H8">
        <f t="shared" si="0"/>
        <v>2</v>
      </c>
      <c r="I8" t="s">
        <v>159</v>
      </c>
    </row>
    <row r="9" spans="1:11" x14ac:dyDescent="0.2">
      <c r="A9" s="1" t="s">
        <v>15</v>
      </c>
      <c r="B9" s="23">
        <v>0.57799999999999996</v>
      </c>
      <c r="C9" s="23">
        <v>0.48099999999999998</v>
      </c>
      <c r="D9" s="3" t="s">
        <v>154</v>
      </c>
      <c r="E9" s="3" t="s">
        <v>155</v>
      </c>
      <c r="F9" s="3">
        <v>0</v>
      </c>
      <c r="G9" s="1">
        <v>1</v>
      </c>
      <c r="H9">
        <f t="shared" si="0"/>
        <v>1</v>
      </c>
      <c r="I9" t="s">
        <v>159</v>
      </c>
    </row>
    <row r="10" spans="1:11" x14ac:dyDescent="0.2">
      <c r="A10" s="1" t="s">
        <v>16</v>
      </c>
      <c r="B10" s="23">
        <v>0.435</v>
      </c>
      <c r="C10" s="23">
        <v>0.73199999999999998</v>
      </c>
      <c r="D10" s="3" t="s">
        <v>154</v>
      </c>
      <c r="E10" s="3" t="s">
        <v>155</v>
      </c>
      <c r="F10" s="3">
        <v>0</v>
      </c>
      <c r="G10" s="1">
        <v>1</v>
      </c>
      <c r="H10">
        <f t="shared" si="0"/>
        <v>1</v>
      </c>
      <c r="I10" t="s">
        <v>159</v>
      </c>
    </row>
    <row r="11" spans="1:11" hidden="1" x14ac:dyDescent="0.2">
      <c r="A11" s="1" t="s">
        <v>17</v>
      </c>
      <c r="B11" s="23">
        <v>0.63100000000000001</v>
      </c>
      <c r="C11" s="23">
        <v>0.65900000000000003</v>
      </c>
      <c r="D11" s="3" t="s">
        <v>154</v>
      </c>
      <c r="E11" s="3" t="s">
        <v>154</v>
      </c>
      <c r="F11" s="3">
        <v>0</v>
      </c>
      <c r="G11" s="1">
        <v>0</v>
      </c>
      <c r="H11">
        <f t="shared" si="0"/>
        <v>0</v>
      </c>
      <c r="I11" t="s">
        <v>160</v>
      </c>
    </row>
    <row r="12" spans="1:11" x14ac:dyDescent="0.2">
      <c r="A12" s="1" t="s">
        <v>18</v>
      </c>
      <c r="B12" s="23">
        <v>0.47199999999999998</v>
      </c>
      <c r="C12" s="23">
        <v>0.35899999999999999</v>
      </c>
      <c r="D12" s="3" t="s">
        <v>154</v>
      </c>
      <c r="E12" s="3" t="s">
        <v>155</v>
      </c>
      <c r="F12" s="3">
        <v>0</v>
      </c>
      <c r="G12" s="1">
        <v>1</v>
      </c>
      <c r="H12">
        <f t="shared" si="0"/>
        <v>1</v>
      </c>
      <c r="I12" t="s">
        <v>159</v>
      </c>
    </row>
    <row r="13" spans="1:11" x14ac:dyDescent="0.2">
      <c r="A13" s="1" t="s">
        <v>19</v>
      </c>
      <c r="B13" s="23">
        <v>1.387</v>
      </c>
      <c r="C13" s="23">
        <v>0.35199999999999998</v>
      </c>
      <c r="D13" s="3" t="s">
        <v>154</v>
      </c>
      <c r="E13" s="3" t="s">
        <v>155</v>
      </c>
      <c r="F13" s="3">
        <v>0</v>
      </c>
      <c r="G13" s="1">
        <v>1</v>
      </c>
      <c r="H13">
        <f t="shared" si="0"/>
        <v>1</v>
      </c>
      <c r="I13" t="s">
        <v>159</v>
      </c>
    </row>
    <row r="14" spans="1:11" x14ac:dyDescent="0.2">
      <c r="A14" s="1" t="s">
        <v>20</v>
      </c>
      <c r="B14" s="23">
        <v>0.43</v>
      </c>
      <c r="C14" s="23">
        <v>0.435</v>
      </c>
      <c r="D14" s="3" t="s">
        <v>154</v>
      </c>
      <c r="E14" s="3" t="s">
        <v>155</v>
      </c>
      <c r="F14" s="3">
        <v>0</v>
      </c>
      <c r="G14" s="1">
        <v>1</v>
      </c>
      <c r="H14">
        <f t="shared" si="0"/>
        <v>1</v>
      </c>
      <c r="I14" t="s">
        <v>159</v>
      </c>
    </row>
    <row r="15" spans="1:11" hidden="1" x14ac:dyDescent="0.2">
      <c r="A15" s="1" t="s">
        <v>21</v>
      </c>
      <c r="B15" s="23">
        <v>0.70899999999999996</v>
      </c>
      <c r="C15" s="23">
        <v>0.32500000000000001</v>
      </c>
      <c r="D15" s="3" t="s">
        <v>1</v>
      </c>
      <c r="E15" s="3" t="s">
        <v>154</v>
      </c>
      <c r="F15" s="3">
        <v>0</v>
      </c>
      <c r="G15" s="1">
        <v>0</v>
      </c>
      <c r="H15">
        <f t="shared" si="0"/>
        <v>0</v>
      </c>
      <c r="I15" t="s">
        <v>160</v>
      </c>
    </row>
    <row r="16" spans="1:11" hidden="1" x14ac:dyDescent="0.2">
      <c r="A16" s="1" t="s">
        <v>22</v>
      </c>
      <c r="B16" s="23">
        <v>0.61599999999999999</v>
      </c>
      <c r="C16" s="23">
        <v>0.25</v>
      </c>
      <c r="D16" s="3" t="s">
        <v>1</v>
      </c>
      <c r="E16" s="3" t="s">
        <v>155</v>
      </c>
      <c r="F16" s="3">
        <v>0</v>
      </c>
      <c r="G16" s="1">
        <v>0</v>
      </c>
      <c r="H16">
        <f t="shared" si="0"/>
        <v>0</v>
      </c>
      <c r="I16" t="s">
        <v>160</v>
      </c>
    </row>
    <row r="17" spans="1:12" hidden="1" x14ac:dyDescent="0.2">
      <c r="A17" s="1" t="s">
        <v>23</v>
      </c>
      <c r="B17" s="23">
        <v>0.59399999999999997</v>
      </c>
      <c r="C17" s="23">
        <v>0.36699999999999999</v>
      </c>
      <c r="D17" s="3" t="s">
        <v>1</v>
      </c>
      <c r="E17" s="3" t="s">
        <v>155</v>
      </c>
      <c r="F17" s="3">
        <v>1</v>
      </c>
      <c r="G17" s="1">
        <v>0</v>
      </c>
      <c r="H17">
        <f t="shared" si="0"/>
        <v>1</v>
      </c>
      <c r="I17" t="s">
        <v>159</v>
      </c>
    </row>
    <row r="18" spans="1:12" x14ac:dyDescent="0.2">
      <c r="A18" s="1" t="s">
        <v>24</v>
      </c>
      <c r="B18" s="23">
        <v>0.34599999999999997</v>
      </c>
      <c r="C18" s="23">
        <v>0.32200000000000001</v>
      </c>
      <c r="D18" s="3" t="s">
        <v>1</v>
      </c>
      <c r="E18" s="3" t="s">
        <v>155</v>
      </c>
      <c r="F18" s="3">
        <v>0</v>
      </c>
      <c r="G18" s="1">
        <v>1</v>
      </c>
      <c r="H18">
        <f t="shared" si="0"/>
        <v>1</v>
      </c>
      <c r="I18" t="s">
        <v>159</v>
      </c>
    </row>
    <row r="19" spans="1:12" hidden="1" x14ac:dyDescent="0.2">
      <c r="A19" s="1" t="s">
        <v>25</v>
      </c>
      <c r="B19" s="23">
        <v>0.41</v>
      </c>
      <c r="C19" s="23">
        <v>0.64400000000000002</v>
      </c>
      <c r="D19" s="3" t="s">
        <v>1</v>
      </c>
      <c r="E19" s="3" t="s">
        <v>154</v>
      </c>
      <c r="F19" s="3">
        <v>0</v>
      </c>
      <c r="G19" s="1">
        <v>0</v>
      </c>
      <c r="H19">
        <f t="shared" si="0"/>
        <v>0</v>
      </c>
      <c r="I19" t="s">
        <v>160</v>
      </c>
    </row>
    <row r="20" spans="1:12" x14ac:dyDescent="0.2">
      <c r="A20" s="1" t="s">
        <v>26</v>
      </c>
      <c r="B20" s="23">
        <v>0.47699999999999998</v>
      </c>
      <c r="C20" s="23">
        <v>0.24</v>
      </c>
      <c r="D20" s="3" t="s">
        <v>1</v>
      </c>
      <c r="E20" s="3" t="s">
        <v>155</v>
      </c>
      <c r="F20" s="3">
        <v>0</v>
      </c>
      <c r="G20" s="1">
        <v>1</v>
      </c>
      <c r="H20">
        <f t="shared" si="0"/>
        <v>1</v>
      </c>
      <c r="I20" t="s">
        <v>159</v>
      </c>
    </row>
    <row r="21" spans="1:12" hidden="1" x14ac:dyDescent="0.2">
      <c r="A21" s="1" t="s">
        <v>27</v>
      </c>
      <c r="B21" s="23">
        <v>0.754</v>
      </c>
      <c r="C21" s="23">
        <v>0.25</v>
      </c>
      <c r="D21" s="3" t="s">
        <v>155</v>
      </c>
      <c r="E21" s="3" t="s">
        <v>155</v>
      </c>
      <c r="F21" s="3">
        <v>0</v>
      </c>
      <c r="G21" s="1">
        <v>0</v>
      </c>
      <c r="H21">
        <f t="shared" si="0"/>
        <v>0</v>
      </c>
      <c r="I21" t="s">
        <v>161</v>
      </c>
    </row>
    <row r="22" spans="1:12" x14ac:dyDescent="0.2">
      <c r="A22" s="1" t="s">
        <v>28</v>
      </c>
      <c r="B22" s="23">
        <v>0.40400000000000003</v>
      </c>
      <c r="C22" s="23">
        <v>0.252</v>
      </c>
      <c r="D22" s="3" t="s">
        <v>154</v>
      </c>
      <c r="E22" s="3" t="s">
        <v>155</v>
      </c>
      <c r="F22" s="3">
        <v>0</v>
      </c>
      <c r="G22" s="1">
        <v>2</v>
      </c>
      <c r="H22">
        <f t="shared" si="0"/>
        <v>2</v>
      </c>
      <c r="I22" t="s">
        <v>159</v>
      </c>
    </row>
    <row r="23" spans="1:12" x14ac:dyDescent="0.2">
      <c r="A23" s="1" t="s">
        <v>29</v>
      </c>
      <c r="B23" s="23">
        <v>0.69399999999999995</v>
      </c>
      <c r="C23" s="23">
        <v>0.32100000000000001</v>
      </c>
      <c r="D23" s="3" t="s">
        <v>154</v>
      </c>
      <c r="E23" s="3" t="s">
        <v>155</v>
      </c>
      <c r="F23" s="3">
        <v>0</v>
      </c>
      <c r="G23" s="1">
        <v>2</v>
      </c>
      <c r="H23">
        <f t="shared" si="0"/>
        <v>2</v>
      </c>
      <c r="I23" t="s">
        <v>159</v>
      </c>
    </row>
    <row r="24" spans="1:12" x14ac:dyDescent="0.2">
      <c r="A24" s="1" t="s">
        <v>30</v>
      </c>
      <c r="B24" s="23">
        <v>0.65</v>
      </c>
      <c r="C24" s="23">
        <v>0.45400000000000001</v>
      </c>
      <c r="D24" s="3" t="s">
        <v>154</v>
      </c>
      <c r="E24" s="3" t="s">
        <v>155</v>
      </c>
      <c r="F24" s="3">
        <v>0</v>
      </c>
      <c r="G24" s="1">
        <v>2</v>
      </c>
      <c r="H24">
        <f t="shared" si="0"/>
        <v>2</v>
      </c>
      <c r="I24" t="s">
        <v>159</v>
      </c>
    </row>
    <row r="25" spans="1:12" x14ac:dyDescent="0.2">
      <c r="A25" s="1" t="s">
        <v>31</v>
      </c>
      <c r="B25" s="23">
        <v>0.58099999999999996</v>
      </c>
      <c r="C25" s="23">
        <v>0.20200000000000001</v>
      </c>
      <c r="D25" s="3" t="s">
        <v>154</v>
      </c>
      <c r="E25" s="3" t="s">
        <v>155</v>
      </c>
      <c r="F25" s="3">
        <v>0</v>
      </c>
      <c r="G25" s="1">
        <v>3</v>
      </c>
      <c r="H25">
        <f t="shared" si="0"/>
        <v>3</v>
      </c>
      <c r="I25" t="s">
        <v>159</v>
      </c>
      <c r="J25">
        <f>AVERAGE(F3:F26)</f>
        <v>8.3333333333333329E-2</v>
      </c>
      <c r="K25">
        <f>AVERAGE(G3:G26)</f>
        <v>1.0833333333333333</v>
      </c>
      <c r="L25">
        <f>AVERAGE(H3:H26)</f>
        <v>1.1666666666666667</v>
      </c>
    </row>
    <row r="26" spans="1:12" x14ac:dyDescent="0.2">
      <c r="A26" s="1" t="s">
        <v>32</v>
      </c>
      <c r="B26" s="23">
        <v>0.42899999999999999</v>
      </c>
      <c r="C26" s="23">
        <v>0.58499999999999996</v>
      </c>
      <c r="D26" s="3" t="s">
        <v>154</v>
      </c>
      <c r="E26" s="3" t="s">
        <v>155</v>
      </c>
      <c r="F26" s="3">
        <v>0</v>
      </c>
      <c r="G26" s="1">
        <v>1</v>
      </c>
      <c r="H26">
        <f t="shared" si="0"/>
        <v>1</v>
      </c>
      <c r="I26" t="s">
        <v>159</v>
      </c>
    </row>
    <row r="27" spans="1:12" x14ac:dyDescent="0.2">
      <c r="A27" s="1" t="s">
        <v>33</v>
      </c>
      <c r="B27" s="23">
        <v>0.53900000000000003</v>
      </c>
      <c r="C27" s="23">
        <v>0.56699999999999995</v>
      </c>
      <c r="D27" s="3" t="s">
        <v>154</v>
      </c>
      <c r="E27" s="3" t="s">
        <v>155</v>
      </c>
      <c r="F27" s="3">
        <v>0</v>
      </c>
      <c r="G27" s="1">
        <v>2</v>
      </c>
      <c r="H27">
        <f t="shared" si="0"/>
        <v>2</v>
      </c>
      <c r="I27" t="s">
        <v>159</v>
      </c>
    </row>
    <row r="28" spans="1:12" x14ac:dyDescent="0.2">
      <c r="A28" s="1" t="s">
        <v>34</v>
      </c>
      <c r="B28" s="23">
        <v>0.48599999999999999</v>
      </c>
      <c r="C28" s="23">
        <v>0.46500000000000002</v>
      </c>
      <c r="D28" s="3" t="s">
        <v>154</v>
      </c>
      <c r="E28" s="3" t="s">
        <v>155</v>
      </c>
      <c r="F28" s="3">
        <v>0</v>
      </c>
      <c r="G28" s="1">
        <v>2</v>
      </c>
      <c r="H28">
        <f t="shared" si="0"/>
        <v>2</v>
      </c>
      <c r="I28" t="s">
        <v>159</v>
      </c>
    </row>
    <row r="29" spans="1:12" x14ac:dyDescent="0.2">
      <c r="A29" s="1" t="s">
        <v>35</v>
      </c>
      <c r="B29" s="23">
        <v>0.52500000000000002</v>
      </c>
      <c r="C29" s="23">
        <v>0.253</v>
      </c>
      <c r="D29" s="3" t="s">
        <v>154</v>
      </c>
      <c r="E29" s="3" t="s">
        <v>155</v>
      </c>
      <c r="F29" s="3">
        <v>0</v>
      </c>
      <c r="G29" s="1">
        <v>3</v>
      </c>
      <c r="H29">
        <f t="shared" si="0"/>
        <v>3</v>
      </c>
      <c r="I29" t="s">
        <v>159</v>
      </c>
    </row>
    <row r="30" spans="1:12" x14ac:dyDescent="0.2">
      <c r="A30" s="1" t="s">
        <v>36</v>
      </c>
      <c r="B30" s="23">
        <v>0.45500000000000002</v>
      </c>
      <c r="C30" s="23">
        <v>0.44500000000000001</v>
      </c>
      <c r="D30" s="3" t="s">
        <v>154</v>
      </c>
      <c r="E30" s="3" t="s">
        <v>155</v>
      </c>
      <c r="F30" s="3">
        <v>0</v>
      </c>
      <c r="G30" s="1">
        <v>2</v>
      </c>
      <c r="H30">
        <f t="shared" si="0"/>
        <v>2</v>
      </c>
      <c r="I30" t="s">
        <v>159</v>
      </c>
    </row>
    <row r="31" spans="1:12" hidden="1" x14ac:dyDescent="0.2">
      <c r="A31" s="1" t="s">
        <v>37</v>
      </c>
      <c r="B31" s="23">
        <v>0.86299999999999999</v>
      </c>
      <c r="C31" s="23">
        <v>0.189</v>
      </c>
      <c r="D31" s="3" t="s">
        <v>154</v>
      </c>
      <c r="E31" s="3" t="s">
        <v>154</v>
      </c>
      <c r="F31" s="3">
        <v>0</v>
      </c>
      <c r="G31" s="1">
        <v>0</v>
      </c>
      <c r="H31">
        <f t="shared" si="0"/>
        <v>0</v>
      </c>
      <c r="I31" t="s">
        <v>161</v>
      </c>
    </row>
    <row r="32" spans="1:12" x14ac:dyDescent="0.2">
      <c r="A32" s="1" t="s">
        <v>38</v>
      </c>
      <c r="B32" s="23">
        <v>0.58599999999999997</v>
      </c>
      <c r="C32" s="23">
        <v>0.28199999999999997</v>
      </c>
      <c r="D32" s="3" t="s">
        <v>154</v>
      </c>
      <c r="E32" s="3" t="s">
        <v>155</v>
      </c>
      <c r="F32" s="3">
        <v>0</v>
      </c>
      <c r="G32" s="1">
        <v>1</v>
      </c>
      <c r="H32">
        <f t="shared" si="0"/>
        <v>1</v>
      </c>
      <c r="I32" t="s">
        <v>159</v>
      </c>
    </row>
    <row r="33" spans="1:9" x14ac:dyDescent="0.2">
      <c r="A33" s="1" t="s">
        <v>39</v>
      </c>
      <c r="B33" s="23">
        <v>0.59399999999999997</v>
      </c>
      <c r="C33" s="23">
        <v>0.36799999999999999</v>
      </c>
      <c r="D33" s="3" t="s">
        <v>154</v>
      </c>
      <c r="E33" s="3" t="s">
        <v>155</v>
      </c>
      <c r="F33" s="3">
        <v>0</v>
      </c>
      <c r="G33" s="1">
        <v>2</v>
      </c>
      <c r="H33">
        <f t="shared" si="0"/>
        <v>2</v>
      </c>
      <c r="I33" t="s">
        <v>159</v>
      </c>
    </row>
    <row r="34" spans="1:9" x14ac:dyDescent="0.2">
      <c r="A34" s="1" t="s">
        <v>40</v>
      </c>
      <c r="B34" s="23">
        <v>0.438</v>
      </c>
      <c r="C34" s="23">
        <v>0.374</v>
      </c>
      <c r="D34" s="3" t="s">
        <v>154</v>
      </c>
      <c r="E34" s="3" t="s">
        <v>155</v>
      </c>
      <c r="F34" s="3">
        <v>0</v>
      </c>
      <c r="G34" s="1">
        <v>3</v>
      </c>
      <c r="H34">
        <f t="shared" si="0"/>
        <v>3</v>
      </c>
      <c r="I34" t="s">
        <v>159</v>
      </c>
    </row>
    <row r="35" spans="1:9" x14ac:dyDescent="0.2">
      <c r="A35" s="1" t="s">
        <v>41</v>
      </c>
      <c r="B35" s="23">
        <v>0.621</v>
      </c>
      <c r="C35" s="23">
        <v>0.45600000000000002</v>
      </c>
      <c r="D35" s="3" t="s">
        <v>154</v>
      </c>
      <c r="E35" s="3" t="s">
        <v>155</v>
      </c>
      <c r="F35" s="3">
        <v>0</v>
      </c>
      <c r="G35" s="1">
        <v>1</v>
      </c>
      <c r="H35">
        <f t="shared" si="0"/>
        <v>1</v>
      </c>
      <c r="I35" t="s">
        <v>159</v>
      </c>
    </row>
    <row r="36" spans="1:9" x14ac:dyDescent="0.2">
      <c r="A36" s="1" t="s">
        <v>42</v>
      </c>
      <c r="B36" s="23">
        <v>0.68899999999999995</v>
      </c>
      <c r="C36" s="23">
        <v>0.32200000000000001</v>
      </c>
      <c r="D36" s="3" t="s">
        <v>154</v>
      </c>
      <c r="E36" s="3" t="s">
        <v>155</v>
      </c>
      <c r="F36" s="3">
        <v>0</v>
      </c>
      <c r="G36" s="1">
        <v>1</v>
      </c>
      <c r="H36">
        <f t="shared" si="0"/>
        <v>1</v>
      </c>
      <c r="I36" t="s">
        <v>159</v>
      </c>
    </row>
    <row r="37" spans="1:9" hidden="1" x14ac:dyDescent="0.2">
      <c r="A37" s="1" t="s">
        <v>43</v>
      </c>
      <c r="B37" s="23">
        <v>0.59099999999999997</v>
      </c>
      <c r="C37" s="23">
        <v>0.26900000000000002</v>
      </c>
      <c r="D37" s="3" t="s">
        <v>154</v>
      </c>
      <c r="E37" s="3" t="s">
        <v>154</v>
      </c>
      <c r="F37" s="3">
        <v>0</v>
      </c>
      <c r="G37" s="1">
        <v>0</v>
      </c>
      <c r="H37">
        <f t="shared" si="0"/>
        <v>0</v>
      </c>
      <c r="I37" t="s">
        <v>160</v>
      </c>
    </row>
    <row r="38" spans="1:9" x14ac:dyDescent="0.2">
      <c r="A38" s="1" t="s">
        <v>44</v>
      </c>
      <c r="B38" s="23">
        <v>0.47699999999999998</v>
      </c>
      <c r="C38" s="23">
        <v>0.56599999999999995</v>
      </c>
      <c r="D38" s="3" t="s">
        <v>154</v>
      </c>
      <c r="E38" s="3" t="s">
        <v>155</v>
      </c>
      <c r="F38" s="3">
        <v>0</v>
      </c>
      <c r="G38" s="1">
        <v>1</v>
      </c>
      <c r="H38">
        <f t="shared" si="0"/>
        <v>1</v>
      </c>
      <c r="I38" t="s">
        <v>159</v>
      </c>
    </row>
    <row r="39" spans="1:9" hidden="1" x14ac:dyDescent="0.2">
      <c r="A39" s="1" t="s">
        <v>45</v>
      </c>
      <c r="B39" s="23">
        <v>0.69</v>
      </c>
      <c r="C39" s="23">
        <v>0.53500000000000003</v>
      </c>
      <c r="D39" s="3" t="s">
        <v>154</v>
      </c>
      <c r="E39" s="3" t="s">
        <v>154</v>
      </c>
      <c r="F39" s="3">
        <v>0</v>
      </c>
      <c r="G39" s="1">
        <v>0</v>
      </c>
      <c r="H39">
        <f t="shared" si="0"/>
        <v>0</v>
      </c>
      <c r="I39" t="s">
        <v>160</v>
      </c>
    </row>
    <row r="40" spans="1:9" x14ac:dyDescent="0.2">
      <c r="A40" s="1" t="s">
        <v>46</v>
      </c>
      <c r="B40" s="23">
        <v>0.56499999999999995</v>
      </c>
      <c r="C40" s="23">
        <v>0.92500000000000004</v>
      </c>
      <c r="D40" s="3" t="s">
        <v>154</v>
      </c>
      <c r="E40" s="3" t="s">
        <v>155</v>
      </c>
      <c r="F40" s="3">
        <v>0</v>
      </c>
      <c r="G40" s="1">
        <v>1</v>
      </c>
      <c r="H40">
        <f t="shared" si="0"/>
        <v>1</v>
      </c>
      <c r="I40" t="s">
        <v>159</v>
      </c>
    </row>
    <row r="41" spans="1:9" x14ac:dyDescent="0.2">
      <c r="A41" s="1" t="s">
        <v>47</v>
      </c>
      <c r="B41" s="23">
        <v>0.64900000000000002</v>
      </c>
      <c r="C41" s="23">
        <v>0.247</v>
      </c>
      <c r="D41" s="3" t="s">
        <v>154</v>
      </c>
      <c r="E41" s="3" t="s">
        <v>155</v>
      </c>
      <c r="F41" s="3">
        <v>0</v>
      </c>
      <c r="G41" s="1">
        <v>1</v>
      </c>
      <c r="H41">
        <f t="shared" si="0"/>
        <v>1</v>
      </c>
      <c r="I41" t="s">
        <v>159</v>
      </c>
    </row>
    <row r="42" spans="1:9" x14ac:dyDescent="0.2">
      <c r="A42" s="1" t="s">
        <v>48</v>
      </c>
      <c r="B42" s="23">
        <v>0.60099999999999998</v>
      </c>
      <c r="C42" s="23">
        <v>0.44800000000000001</v>
      </c>
      <c r="D42" s="3" t="s">
        <v>154</v>
      </c>
      <c r="E42" s="3" t="s">
        <v>155</v>
      </c>
      <c r="F42" s="3">
        <v>0</v>
      </c>
      <c r="G42" s="1">
        <v>3</v>
      </c>
      <c r="H42">
        <f t="shared" si="0"/>
        <v>3</v>
      </c>
      <c r="I42" t="s">
        <v>159</v>
      </c>
    </row>
    <row r="43" spans="1:9" x14ac:dyDescent="0.2">
      <c r="A43" s="1" t="s">
        <v>49</v>
      </c>
      <c r="B43" s="23">
        <v>0.36699999999999999</v>
      </c>
      <c r="C43" s="23">
        <v>1.0649999999999999</v>
      </c>
      <c r="D43" s="3" t="s">
        <v>154</v>
      </c>
      <c r="E43" s="3" t="s">
        <v>155</v>
      </c>
      <c r="F43" s="3">
        <v>2</v>
      </c>
      <c r="G43" s="1">
        <v>1</v>
      </c>
      <c r="H43">
        <f t="shared" si="0"/>
        <v>3</v>
      </c>
      <c r="I43" t="s">
        <v>159</v>
      </c>
    </row>
    <row r="44" spans="1:9" x14ac:dyDescent="0.2">
      <c r="A44" s="1" t="s">
        <v>50</v>
      </c>
      <c r="B44" s="23">
        <v>0.26100000000000001</v>
      </c>
      <c r="C44" s="23">
        <v>0.34699999999999998</v>
      </c>
      <c r="D44" s="3" t="s">
        <v>154</v>
      </c>
      <c r="E44" s="3" t="s">
        <v>155</v>
      </c>
      <c r="F44" s="3">
        <v>0</v>
      </c>
      <c r="G44" s="1">
        <v>1</v>
      </c>
      <c r="H44">
        <f t="shared" si="0"/>
        <v>1</v>
      </c>
      <c r="I44" t="s">
        <v>159</v>
      </c>
    </row>
    <row r="45" spans="1:9" hidden="1" x14ac:dyDescent="0.2">
      <c r="A45" s="1" t="s">
        <v>51</v>
      </c>
      <c r="B45" s="23">
        <v>1.002</v>
      </c>
      <c r="C45" s="23">
        <v>0.26200000000000001</v>
      </c>
      <c r="D45" s="3" t="s">
        <v>154</v>
      </c>
      <c r="E45" s="3" t="s">
        <v>154</v>
      </c>
      <c r="F45" s="3">
        <v>0</v>
      </c>
      <c r="G45" s="1">
        <v>0</v>
      </c>
      <c r="H45">
        <f t="shared" si="0"/>
        <v>0</v>
      </c>
      <c r="I45" t="s">
        <v>160</v>
      </c>
    </row>
    <row r="46" spans="1:9" x14ac:dyDescent="0.2">
      <c r="A46" s="1" t="s">
        <v>52</v>
      </c>
      <c r="B46" s="23">
        <v>0.443</v>
      </c>
      <c r="C46" s="23">
        <v>0.71199999999999997</v>
      </c>
      <c r="D46" s="3" t="s">
        <v>154</v>
      </c>
      <c r="E46" s="3" t="s">
        <v>155</v>
      </c>
      <c r="F46" s="3">
        <v>0</v>
      </c>
      <c r="G46" s="1">
        <v>1</v>
      </c>
      <c r="H46">
        <f t="shared" si="0"/>
        <v>1</v>
      </c>
      <c r="I46" t="s">
        <v>159</v>
      </c>
    </row>
    <row r="47" spans="1:9" x14ac:dyDescent="0.2">
      <c r="A47" s="1" t="s">
        <v>53</v>
      </c>
      <c r="B47" s="23">
        <v>0.67700000000000005</v>
      </c>
      <c r="C47" s="23">
        <v>0.251</v>
      </c>
      <c r="D47" s="3" t="s">
        <v>154</v>
      </c>
      <c r="E47" s="3" t="s">
        <v>155</v>
      </c>
      <c r="F47" s="3">
        <v>0</v>
      </c>
      <c r="G47" s="1">
        <v>2</v>
      </c>
      <c r="H47">
        <f t="shared" si="0"/>
        <v>2</v>
      </c>
      <c r="I47" t="s">
        <v>159</v>
      </c>
    </row>
    <row r="48" spans="1:9" x14ac:dyDescent="0.2">
      <c r="A48" s="1" t="s">
        <v>54</v>
      </c>
      <c r="B48" s="23">
        <v>0.70199999999999996</v>
      </c>
      <c r="C48" s="23">
        <v>0.23499999999999999</v>
      </c>
      <c r="D48" s="3" t="s">
        <v>154</v>
      </c>
      <c r="E48" s="3" t="s">
        <v>155</v>
      </c>
      <c r="F48" s="3">
        <v>0</v>
      </c>
      <c r="G48" s="1">
        <v>3</v>
      </c>
      <c r="H48">
        <f t="shared" si="0"/>
        <v>3</v>
      </c>
      <c r="I48" t="s">
        <v>159</v>
      </c>
    </row>
    <row r="49" spans="1:12" hidden="1" x14ac:dyDescent="0.2">
      <c r="A49" s="1" t="s">
        <v>55</v>
      </c>
      <c r="B49" s="23">
        <v>0.42099999999999999</v>
      </c>
      <c r="C49" s="23">
        <v>0.22700000000000001</v>
      </c>
      <c r="D49" s="3" t="s">
        <v>154</v>
      </c>
      <c r="E49" s="3" t="s">
        <v>154</v>
      </c>
      <c r="F49" s="3">
        <v>0</v>
      </c>
      <c r="G49" s="1">
        <v>0</v>
      </c>
      <c r="H49">
        <f t="shared" si="0"/>
        <v>0</v>
      </c>
      <c r="I49" t="s">
        <v>160</v>
      </c>
    </row>
    <row r="50" spans="1:12" x14ac:dyDescent="0.2">
      <c r="A50" s="1" t="s">
        <v>56</v>
      </c>
      <c r="B50" s="23">
        <v>0.65600000000000003</v>
      </c>
      <c r="C50" s="23">
        <v>0.40200000000000002</v>
      </c>
      <c r="D50" s="3" t="s">
        <v>154</v>
      </c>
      <c r="E50" s="3" t="s">
        <v>155</v>
      </c>
      <c r="F50" s="3">
        <v>1</v>
      </c>
      <c r="G50" s="1">
        <v>1</v>
      </c>
      <c r="H50">
        <f t="shared" si="0"/>
        <v>2</v>
      </c>
      <c r="I50" t="s">
        <v>159</v>
      </c>
      <c r="J50">
        <f>AVERAGE(F27:F50)</f>
        <v>0.125</v>
      </c>
      <c r="K50">
        <f>AVERAGE(G27:G50)</f>
        <v>1.3333333333333333</v>
      </c>
      <c r="L50">
        <f>AVERAGE(H27:H50)</f>
        <v>1.4583333333333333</v>
      </c>
    </row>
    <row r="51" spans="1:12" x14ac:dyDescent="0.2">
      <c r="A51" s="1" t="s">
        <v>57</v>
      </c>
      <c r="B51" s="23">
        <v>0.499</v>
      </c>
      <c r="C51" s="23">
        <v>0.59</v>
      </c>
      <c r="D51" s="3" t="s">
        <v>154</v>
      </c>
      <c r="E51" s="3" t="s">
        <v>155</v>
      </c>
      <c r="F51" s="3">
        <v>0</v>
      </c>
      <c r="G51" s="1">
        <v>3</v>
      </c>
      <c r="H51">
        <f t="shared" si="0"/>
        <v>3</v>
      </c>
      <c r="I51" t="s">
        <v>159</v>
      </c>
    </row>
    <row r="52" spans="1:12" x14ac:dyDescent="0.2">
      <c r="A52" s="1" t="s">
        <v>58</v>
      </c>
      <c r="B52" s="23">
        <v>0.48799999999999999</v>
      </c>
      <c r="C52" s="23">
        <v>0.28299999999999997</v>
      </c>
      <c r="D52" s="3" t="s">
        <v>154</v>
      </c>
      <c r="E52" s="3" t="s">
        <v>155</v>
      </c>
      <c r="F52" s="3">
        <v>0</v>
      </c>
      <c r="G52" s="1">
        <v>2</v>
      </c>
      <c r="H52">
        <f t="shared" si="0"/>
        <v>2</v>
      </c>
      <c r="I52" t="s">
        <v>159</v>
      </c>
    </row>
    <row r="53" spans="1:12" x14ac:dyDescent="0.2">
      <c r="A53" s="1" t="s">
        <v>59</v>
      </c>
      <c r="B53" s="23">
        <v>0.41399999999999998</v>
      </c>
      <c r="C53" s="23">
        <v>0.48099999999999998</v>
      </c>
      <c r="D53" s="3" t="s">
        <v>154</v>
      </c>
      <c r="E53" s="3" t="s">
        <v>155</v>
      </c>
      <c r="F53" s="3">
        <v>0</v>
      </c>
      <c r="G53" s="1">
        <v>1</v>
      </c>
      <c r="H53">
        <f t="shared" si="0"/>
        <v>1</v>
      </c>
      <c r="I53" t="s">
        <v>159</v>
      </c>
    </row>
    <row r="54" spans="1:12" x14ac:dyDescent="0.2">
      <c r="A54" s="1" t="s">
        <v>60</v>
      </c>
      <c r="B54" s="23">
        <v>0.498</v>
      </c>
      <c r="C54" s="23">
        <v>0.27900000000000003</v>
      </c>
      <c r="D54" s="3" t="s">
        <v>154</v>
      </c>
      <c r="E54" s="3" t="s">
        <v>155</v>
      </c>
      <c r="F54" s="3">
        <v>0</v>
      </c>
      <c r="G54" s="1">
        <v>1</v>
      </c>
      <c r="H54">
        <f t="shared" si="0"/>
        <v>1</v>
      </c>
      <c r="I54" t="s">
        <v>159</v>
      </c>
    </row>
    <row r="55" spans="1:12" hidden="1" x14ac:dyDescent="0.2">
      <c r="A55" s="1" t="s">
        <v>61</v>
      </c>
      <c r="B55" s="23">
        <v>0.65400000000000003</v>
      </c>
      <c r="C55" s="23">
        <v>0.22900000000000001</v>
      </c>
      <c r="D55" s="3" t="s">
        <v>154</v>
      </c>
      <c r="E55" s="3" t="s">
        <v>155</v>
      </c>
      <c r="F55" s="3">
        <v>0</v>
      </c>
      <c r="G55" s="1">
        <v>0</v>
      </c>
      <c r="H55">
        <v>1</v>
      </c>
      <c r="I55" t="s">
        <v>159</v>
      </c>
    </row>
    <row r="56" spans="1:12" x14ac:dyDescent="0.2">
      <c r="A56" s="1" t="s">
        <v>62</v>
      </c>
      <c r="B56" s="23">
        <v>0.75</v>
      </c>
      <c r="C56" s="23">
        <v>0.56899999999999995</v>
      </c>
      <c r="D56" s="3" t="s">
        <v>154</v>
      </c>
      <c r="E56" s="3" t="s">
        <v>155</v>
      </c>
      <c r="F56" s="3">
        <v>0</v>
      </c>
      <c r="G56" s="1">
        <v>1</v>
      </c>
      <c r="H56">
        <f t="shared" si="0"/>
        <v>1</v>
      </c>
      <c r="I56" t="s">
        <v>159</v>
      </c>
    </row>
    <row r="57" spans="1:12" x14ac:dyDescent="0.2">
      <c r="A57" s="1" t="s">
        <v>63</v>
      </c>
      <c r="B57" s="23">
        <v>0.40100000000000002</v>
      </c>
      <c r="C57" s="23">
        <v>0.25800000000000001</v>
      </c>
      <c r="D57" s="3" t="s">
        <v>154</v>
      </c>
      <c r="E57" s="3" t="s">
        <v>155</v>
      </c>
      <c r="F57" s="3">
        <v>0</v>
      </c>
      <c r="G57" s="1">
        <v>3</v>
      </c>
      <c r="H57">
        <f t="shared" si="0"/>
        <v>3</v>
      </c>
      <c r="I57" t="s">
        <v>159</v>
      </c>
    </row>
    <row r="58" spans="1:12" x14ac:dyDescent="0.2">
      <c r="A58" s="1" t="s">
        <v>64</v>
      </c>
      <c r="B58" s="23">
        <v>0.81599999999999995</v>
      </c>
      <c r="C58" s="23">
        <v>0.48399999999999999</v>
      </c>
      <c r="D58" s="3" t="s">
        <v>154</v>
      </c>
      <c r="E58" s="3" t="s">
        <v>155</v>
      </c>
      <c r="F58" s="3">
        <v>0</v>
      </c>
      <c r="G58" s="1">
        <v>2</v>
      </c>
      <c r="H58">
        <f t="shared" si="0"/>
        <v>2</v>
      </c>
      <c r="I58" t="s">
        <v>159</v>
      </c>
    </row>
    <row r="59" spans="1:12" x14ac:dyDescent="0.2">
      <c r="A59" s="1" t="s">
        <v>65</v>
      </c>
      <c r="B59" s="23">
        <v>0.46500000000000002</v>
      </c>
      <c r="C59" s="23">
        <v>0.56999999999999995</v>
      </c>
      <c r="D59" s="3" t="s">
        <v>154</v>
      </c>
      <c r="E59" s="3" t="s">
        <v>155</v>
      </c>
      <c r="F59" s="3">
        <v>0</v>
      </c>
      <c r="G59" s="1">
        <v>1</v>
      </c>
      <c r="H59">
        <f t="shared" si="0"/>
        <v>1</v>
      </c>
      <c r="I59" t="s">
        <v>159</v>
      </c>
    </row>
    <row r="60" spans="1:12" x14ac:dyDescent="0.2">
      <c r="A60" s="1" t="s">
        <v>66</v>
      </c>
      <c r="B60" s="23">
        <v>0.63</v>
      </c>
      <c r="C60" s="23">
        <v>0.33700000000000002</v>
      </c>
      <c r="D60" s="3" t="s">
        <v>154</v>
      </c>
      <c r="E60" s="3" t="s">
        <v>155</v>
      </c>
      <c r="F60" s="3">
        <v>1</v>
      </c>
      <c r="G60" s="1">
        <v>2</v>
      </c>
      <c r="H60">
        <f t="shared" si="0"/>
        <v>3</v>
      </c>
      <c r="I60" t="s">
        <v>159</v>
      </c>
    </row>
    <row r="61" spans="1:12" x14ac:dyDescent="0.2">
      <c r="A61" s="1" t="s">
        <v>67</v>
      </c>
      <c r="B61" s="23">
        <v>0.54800000000000004</v>
      </c>
      <c r="C61" s="23">
        <v>0.436</v>
      </c>
      <c r="D61" s="3" t="s">
        <v>154</v>
      </c>
      <c r="E61" s="3" t="s">
        <v>155</v>
      </c>
      <c r="F61" s="3">
        <v>1</v>
      </c>
      <c r="G61" s="1">
        <v>2</v>
      </c>
      <c r="H61">
        <f t="shared" si="0"/>
        <v>3</v>
      </c>
      <c r="I61" t="s">
        <v>159</v>
      </c>
    </row>
    <row r="62" spans="1:12" x14ac:dyDescent="0.2">
      <c r="A62" s="1" t="s">
        <v>68</v>
      </c>
      <c r="B62" s="23">
        <v>0.57599999999999996</v>
      </c>
      <c r="C62" s="23">
        <v>0.154</v>
      </c>
      <c r="D62" s="3" t="s">
        <v>154</v>
      </c>
      <c r="E62" s="3" t="s">
        <v>155</v>
      </c>
      <c r="F62" s="3">
        <v>1</v>
      </c>
      <c r="G62" s="1">
        <v>1</v>
      </c>
      <c r="H62">
        <f t="shared" si="0"/>
        <v>2</v>
      </c>
      <c r="I62" t="s">
        <v>159</v>
      </c>
    </row>
    <row r="63" spans="1:12" x14ac:dyDescent="0.2">
      <c r="A63" s="1" t="s">
        <v>69</v>
      </c>
      <c r="B63" s="23">
        <v>0.61199999999999999</v>
      </c>
      <c r="C63" s="23">
        <v>0.375</v>
      </c>
      <c r="D63" s="3" t="s">
        <v>154</v>
      </c>
      <c r="E63" s="3" t="s">
        <v>155</v>
      </c>
      <c r="F63" s="3">
        <v>0</v>
      </c>
      <c r="G63" s="1">
        <v>4</v>
      </c>
      <c r="H63">
        <f t="shared" si="0"/>
        <v>4</v>
      </c>
      <c r="I63" t="s">
        <v>159</v>
      </c>
    </row>
    <row r="64" spans="1:12" x14ac:dyDescent="0.2">
      <c r="A64" s="1" t="s">
        <v>70</v>
      </c>
      <c r="B64" s="23">
        <v>1.099</v>
      </c>
      <c r="C64" s="23">
        <v>0.433</v>
      </c>
      <c r="D64" s="3" t="s">
        <v>154</v>
      </c>
      <c r="E64" s="3" t="s">
        <v>155</v>
      </c>
      <c r="F64" s="3">
        <v>1</v>
      </c>
      <c r="G64" s="1">
        <v>2</v>
      </c>
      <c r="H64">
        <f t="shared" si="0"/>
        <v>3</v>
      </c>
      <c r="I64" t="s">
        <v>159</v>
      </c>
    </row>
    <row r="65" spans="1:12" x14ac:dyDescent="0.2">
      <c r="A65" s="1" t="s">
        <v>71</v>
      </c>
      <c r="B65" s="23">
        <v>0.51800000000000002</v>
      </c>
      <c r="C65" s="23">
        <v>0.53900000000000003</v>
      </c>
      <c r="D65" s="3" t="s">
        <v>154</v>
      </c>
      <c r="E65" s="3" t="s">
        <v>155</v>
      </c>
      <c r="F65" s="3">
        <v>1</v>
      </c>
      <c r="G65" s="1">
        <v>2</v>
      </c>
      <c r="H65">
        <f t="shared" si="0"/>
        <v>3</v>
      </c>
      <c r="I65" t="s">
        <v>159</v>
      </c>
    </row>
    <row r="66" spans="1:12" x14ac:dyDescent="0.2">
      <c r="A66" s="1" t="s">
        <v>72</v>
      </c>
      <c r="B66" s="23">
        <v>0.56200000000000006</v>
      </c>
      <c r="C66" s="23">
        <v>0.28599999999999998</v>
      </c>
      <c r="D66" s="3" t="s">
        <v>154</v>
      </c>
      <c r="E66" s="3" t="s">
        <v>155</v>
      </c>
      <c r="F66" s="3">
        <v>0</v>
      </c>
      <c r="G66" s="1">
        <v>2</v>
      </c>
      <c r="H66">
        <f t="shared" si="0"/>
        <v>2</v>
      </c>
      <c r="I66" t="s">
        <v>159</v>
      </c>
    </row>
    <row r="67" spans="1:12" hidden="1" x14ac:dyDescent="0.2">
      <c r="A67" s="1" t="s">
        <v>73</v>
      </c>
      <c r="B67" s="23">
        <v>0.501</v>
      </c>
      <c r="C67" s="23">
        <v>0.44800000000000001</v>
      </c>
      <c r="D67" s="3" t="s">
        <v>154</v>
      </c>
      <c r="E67" s="3" t="s">
        <v>154</v>
      </c>
      <c r="F67" s="3">
        <v>0</v>
      </c>
      <c r="G67" s="1">
        <v>0</v>
      </c>
      <c r="H67">
        <f t="shared" si="0"/>
        <v>0</v>
      </c>
      <c r="I67" t="s">
        <v>160</v>
      </c>
    </row>
    <row r="68" spans="1:12" x14ac:dyDescent="0.2">
      <c r="A68" s="1" t="s">
        <v>74</v>
      </c>
      <c r="B68" s="23">
        <v>0.998</v>
      </c>
      <c r="C68" s="23">
        <v>0.41199999999999998</v>
      </c>
      <c r="D68" s="3" t="s">
        <v>154</v>
      </c>
      <c r="E68" s="3" t="s">
        <v>155</v>
      </c>
      <c r="F68" s="3">
        <v>0</v>
      </c>
      <c r="G68" s="1">
        <v>2</v>
      </c>
      <c r="H68">
        <f t="shared" ref="H68:H131" si="1">SUM(F68:G68)</f>
        <v>2</v>
      </c>
      <c r="I68" t="s">
        <v>159</v>
      </c>
    </row>
    <row r="69" spans="1:12" x14ac:dyDescent="0.2">
      <c r="A69" s="1" t="s">
        <v>75</v>
      </c>
      <c r="B69" s="23">
        <v>0.46400000000000002</v>
      </c>
      <c r="C69" s="23">
        <v>0.80900000000000005</v>
      </c>
      <c r="D69" s="3" t="s">
        <v>154</v>
      </c>
      <c r="E69" s="3" t="s">
        <v>155</v>
      </c>
      <c r="F69" s="3">
        <v>0</v>
      </c>
      <c r="G69" s="1">
        <v>1</v>
      </c>
      <c r="H69">
        <f t="shared" si="1"/>
        <v>1</v>
      </c>
      <c r="I69" t="s">
        <v>159</v>
      </c>
    </row>
    <row r="70" spans="1:12" x14ac:dyDescent="0.2">
      <c r="A70" s="1" t="s">
        <v>76</v>
      </c>
      <c r="B70" s="23">
        <v>0.51100000000000001</v>
      </c>
      <c r="C70" s="23">
        <v>0.35599999999999998</v>
      </c>
      <c r="D70" s="3" t="s">
        <v>154</v>
      </c>
      <c r="E70" s="3" t="s">
        <v>155</v>
      </c>
      <c r="F70" s="3">
        <v>0</v>
      </c>
      <c r="G70" s="1">
        <v>3</v>
      </c>
      <c r="H70">
        <f t="shared" si="1"/>
        <v>3</v>
      </c>
      <c r="I70" t="s">
        <v>159</v>
      </c>
    </row>
    <row r="71" spans="1:12" hidden="1" x14ac:dyDescent="0.2">
      <c r="A71" s="1" t="s">
        <v>77</v>
      </c>
      <c r="B71" s="23">
        <v>0.47099999999999997</v>
      </c>
      <c r="C71" s="23">
        <v>0.34200000000000003</v>
      </c>
      <c r="D71" s="3" t="s">
        <v>154</v>
      </c>
      <c r="E71" s="3" t="s">
        <v>154</v>
      </c>
      <c r="F71" s="3">
        <v>0</v>
      </c>
      <c r="G71" s="1">
        <v>0</v>
      </c>
      <c r="H71">
        <f t="shared" si="1"/>
        <v>0</v>
      </c>
      <c r="I71" t="s">
        <v>160</v>
      </c>
    </row>
    <row r="72" spans="1:12" x14ac:dyDescent="0.2">
      <c r="A72" s="1" t="s">
        <v>78</v>
      </c>
      <c r="B72" s="23">
        <v>0.378</v>
      </c>
      <c r="C72" s="23">
        <v>0.63900000000000001</v>
      </c>
      <c r="D72" s="3" t="s">
        <v>154</v>
      </c>
      <c r="E72" s="3" t="s">
        <v>155</v>
      </c>
      <c r="F72" s="3">
        <v>0</v>
      </c>
      <c r="G72" s="1">
        <v>1</v>
      </c>
      <c r="H72">
        <f t="shared" si="1"/>
        <v>1</v>
      </c>
      <c r="I72" t="s">
        <v>159</v>
      </c>
    </row>
    <row r="73" spans="1:12" x14ac:dyDescent="0.2">
      <c r="A73" s="1" t="s">
        <v>79</v>
      </c>
      <c r="B73" s="23">
        <v>0.4</v>
      </c>
      <c r="C73" s="23">
        <v>0.39900000000000002</v>
      </c>
      <c r="D73" s="3" t="s">
        <v>154</v>
      </c>
      <c r="E73" s="3" t="s">
        <v>155</v>
      </c>
      <c r="F73" s="3">
        <v>0</v>
      </c>
      <c r="G73" s="1">
        <v>3</v>
      </c>
      <c r="H73">
        <f t="shared" si="1"/>
        <v>3</v>
      </c>
      <c r="I73" t="s">
        <v>159</v>
      </c>
    </row>
    <row r="74" spans="1:12" x14ac:dyDescent="0.2">
      <c r="A74" s="1" t="s">
        <v>80</v>
      </c>
      <c r="B74" s="23">
        <v>0.50700000000000001</v>
      </c>
      <c r="C74" s="23">
        <v>0.16900000000000001</v>
      </c>
      <c r="D74" s="3" t="s">
        <v>154</v>
      </c>
      <c r="E74" s="3" t="s">
        <v>155</v>
      </c>
      <c r="F74" s="3">
        <v>0</v>
      </c>
      <c r="G74" s="1">
        <v>2</v>
      </c>
      <c r="H74">
        <f t="shared" si="1"/>
        <v>2</v>
      </c>
      <c r="I74" t="s">
        <v>159</v>
      </c>
      <c r="J74">
        <f>AVERAGE(F51:F74)</f>
        <v>0.20833333333333334</v>
      </c>
      <c r="K74">
        <f>AVERAGE(G51:G74)</f>
        <v>1.7083333333333333</v>
      </c>
      <c r="L74">
        <f>AVERAGE(H51:H74)</f>
        <v>1.9583333333333333</v>
      </c>
    </row>
    <row r="75" spans="1:12" x14ac:dyDescent="0.2">
      <c r="A75" s="1" t="s">
        <v>81</v>
      </c>
      <c r="B75" s="23">
        <v>0.52400000000000002</v>
      </c>
      <c r="C75" s="23">
        <v>0.20699999999999999</v>
      </c>
      <c r="D75" s="3" t="s">
        <v>154</v>
      </c>
      <c r="E75" s="3" t="s">
        <v>155</v>
      </c>
      <c r="F75" s="3">
        <v>0</v>
      </c>
      <c r="G75" s="1">
        <v>2</v>
      </c>
      <c r="H75">
        <f t="shared" si="1"/>
        <v>2</v>
      </c>
      <c r="I75" t="s">
        <v>159</v>
      </c>
    </row>
    <row r="76" spans="1:12" hidden="1" x14ac:dyDescent="0.2">
      <c r="A76" s="1" t="s">
        <v>82</v>
      </c>
      <c r="B76" s="23">
        <v>0.68300000000000005</v>
      </c>
      <c r="C76" s="23">
        <v>0.55100000000000005</v>
      </c>
      <c r="D76" s="3" t="s">
        <v>154</v>
      </c>
      <c r="E76" s="3" t="s">
        <v>154</v>
      </c>
      <c r="F76" s="3">
        <v>0</v>
      </c>
      <c r="G76" s="1">
        <v>0</v>
      </c>
      <c r="H76">
        <f t="shared" si="1"/>
        <v>0</v>
      </c>
      <c r="I76" t="s">
        <v>160</v>
      </c>
    </row>
    <row r="77" spans="1:12" x14ac:dyDescent="0.2">
      <c r="A77" s="1" t="s">
        <v>83</v>
      </c>
      <c r="B77" s="23">
        <v>0.54500000000000004</v>
      </c>
      <c r="C77" s="23">
        <v>0.60899999999999999</v>
      </c>
      <c r="D77" s="3" t="s">
        <v>154</v>
      </c>
      <c r="E77" s="3" t="s">
        <v>155</v>
      </c>
      <c r="F77" s="3">
        <v>0</v>
      </c>
      <c r="G77" s="1">
        <v>4</v>
      </c>
      <c r="H77">
        <f t="shared" si="1"/>
        <v>4</v>
      </c>
      <c r="I77" t="s">
        <v>159</v>
      </c>
    </row>
    <row r="78" spans="1:12" x14ac:dyDescent="0.2">
      <c r="A78" s="1" t="s">
        <v>84</v>
      </c>
      <c r="B78" s="23">
        <v>0.46800000000000003</v>
      </c>
      <c r="C78" s="23">
        <v>0.34399999999999997</v>
      </c>
      <c r="D78" s="3" t="s">
        <v>154</v>
      </c>
      <c r="E78" s="3" t="s">
        <v>155</v>
      </c>
      <c r="F78" s="3">
        <v>0</v>
      </c>
      <c r="G78" s="1">
        <v>1</v>
      </c>
      <c r="H78">
        <f t="shared" si="1"/>
        <v>1</v>
      </c>
      <c r="I78" t="s">
        <v>159</v>
      </c>
    </row>
    <row r="79" spans="1:12" x14ac:dyDescent="0.2">
      <c r="A79" s="1" t="s">
        <v>85</v>
      </c>
      <c r="B79" s="23">
        <v>0.71699999999999997</v>
      </c>
      <c r="C79" s="23">
        <v>0.36899999999999999</v>
      </c>
      <c r="D79" s="3" t="s">
        <v>154</v>
      </c>
      <c r="E79" s="3" t="s">
        <v>155</v>
      </c>
      <c r="F79" s="3">
        <v>0</v>
      </c>
      <c r="G79" s="1">
        <v>3</v>
      </c>
      <c r="H79">
        <f t="shared" si="1"/>
        <v>3</v>
      </c>
      <c r="I79" t="s">
        <v>159</v>
      </c>
    </row>
    <row r="80" spans="1:12" x14ac:dyDescent="0.2">
      <c r="A80" s="1" t="s">
        <v>86</v>
      </c>
      <c r="B80" s="23">
        <v>0.501</v>
      </c>
      <c r="C80" s="23">
        <v>0.65200000000000002</v>
      </c>
      <c r="D80" s="3" t="s">
        <v>154</v>
      </c>
      <c r="E80" s="3" t="s">
        <v>155</v>
      </c>
      <c r="F80" s="3">
        <v>0</v>
      </c>
      <c r="G80" s="1">
        <v>2</v>
      </c>
      <c r="H80">
        <f t="shared" si="1"/>
        <v>2</v>
      </c>
      <c r="I80" t="s">
        <v>159</v>
      </c>
    </row>
    <row r="81" spans="1:9" hidden="1" x14ac:dyDescent="0.2">
      <c r="A81" s="1" t="s">
        <v>87</v>
      </c>
      <c r="B81" s="23">
        <v>0.51</v>
      </c>
      <c r="C81" s="23">
        <v>0.55700000000000005</v>
      </c>
      <c r="D81" s="3" t="s">
        <v>155</v>
      </c>
      <c r="E81" s="3" t="s">
        <v>155</v>
      </c>
      <c r="F81" s="3">
        <v>0</v>
      </c>
      <c r="G81" s="1">
        <v>0</v>
      </c>
      <c r="H81">
        <f t="shared" si="1"/>
        <v>0</v>
      </c>
      <c r="I81" t="s">
        <v>161</v>
      </c>
    </row>
    <row r="82" spans="1:9" x14ac:dyDescent="0.2">
      <c r="A82" s="1" t="s">
        <v>88</v>
      </c>
      <c r="B82" s="23">
        <v>0.76100000000000001</v>
      </c>
      <c r="C82" s="23">
        <v>0.42799999999999999</v>
      </c>
      <c r="D82" s="3" t="s">
        <v>154</v>
      </c>
      <c r="E82" s="3" t="s">
        <v>155</v>
      </c>
      <c r="F82" s="3">
        <v>0</v>
      </c>
      <c r="G82" s="1">
        <v>1</v>
      </c>
      <c r="H82">
        <f t="shared" si="1"/>
        <v>1</v>
      </c>
      <c r="I82" t="s">
        <v>159</v>
      </c>
    </row>
    <row r="83" spans="1:9" x14ac:dyDescent="0.2">
      <c r="A83" s="1" t="s">
        <v>89</v>
      </c>
      <c r="B83" s="23">
        <v>0.51100000000000001</v>
      </c>
      <c r="C83" s="23">
        <v>0.56899999999999995</v>
      </c>
      <c r="D83" s="3" t="s">
        <v>154</v>
      </c>
      <c r="E83" s="3" t="s">
        <v>155</v>
      </c>
      <c r="F83" s="3">
        <v>0</v>
      </c>
      <c r="G83" s="1">
        <v>2</v>
      </c>
      <c r="H83">
        <f t="shared" si="1"/>
        <v>2</v>
      </c>
      <c r="I83" t="s">
        <v>159</v>
      </c>
    </row>
    <row r="84" spans="1:9" x14ac:dyDescent="0.2">
      <c r="A84" s="1" t="s">
        <v>90</v>
      </c>
      <c r="B84" s="23">
        <v>0.747</v>
      </c>
      <c r="C84" s="23">
        <v>0.35299999999999998</v>
      </c>
      <c r="D84" s="3" t="s">
        <v>154</v>
      </c>
      <c r="E84" s="3" t="s">
        <v>155</v>
      </c>
      <c r="F84" s="3">
        <v>0</v>
      </c>
      <c r="G84" s="1">
        <v>3</v>
      </c>
      <c r="H84">
        <f t="shared" si="1"/>
        <v>3</v>
      </c>
      <c r="I84" t="s">
        <v>159</v>
      </c>
    </row>
    <row r="85" spans="1:9" x14ac:dyDescent="0.2">
      <c r="A85" s="1" t="s">
        <v>91</v>
      </c>
      <c r="B85" s="23">
        <v>0.76900000000000002</v>
      </c>
      <c r="C85" s="23">
        <v>0.54900000000000004</v>
      </c>
      <c r="D85" s="3" t="s">
        <v>154</v>
      </c>
      <c r="E85" s="3" t="s">
        <v>155</v>
      </c>
      <c r="F85" s="3">
        <v>0</v>
      </c>
      <c r="G85" s="1">
        <v>1</v>
      </c>
      <c r="H85">
        <f t="shared" si="1"/>
        <v>1</v>
      </c>
      <c r="I85" t="s">
        <v>159</v>
      </c>
    </row>
    <row r="86" spans="1:9" hidden="1" x14ac:dyDescent="0.2">
      <c r="A86" s="1" t="s">
        <v>92</v>
      </c>
      <c r="B86" s="23">
        <v>0.629</v>
      </c>
      <c r="C86" s="23">
        <v>0.36299999999999999</v>
      </c>
      <c r="D86" s="3" t="s">
        <v>155</v>
      </c>
      <c r="E86" s="3" t="s">
        <v>155</v>
      </c>
      <c r="F86" s="3">
        <v>0</v>
      </c>
      <c r="G86" s="1">
        <v>0</v>
      </c>
      <c r="H86">
        <f t="shared" si="1"/>
        <v>0</v>
      </c>
      <c r="I86" t="s">
        <v>161</v>
      </c>
    </row>
    <row r="87" spans="1:9" x14ac:dyDescent="0.2">
      <c r="A87" s="1" t="s">
        <v>93</v>
      </c>
      <c r="B87" s="23">
        <v>0.88</v>
      </c>
      <c r="C87" s="23">
        <v>0.23400000000000001</v>
      </c>
      <c r="D87" s="3" t="s">
        <v>154</v>
      </c>
      <c r="E87" s="3" t="s">
        <v>155</v>
      </c>
      <c r="F87" s="3">
        <v>0</v>
      </c>
      <c r="G87" s="1">
        <v>1</v>
      </c>
      <c r="H87">
        <f t="shared" si="1"/>
        <v>1</v>
      </c>
      <c r="I87" t="s">
        <v>159</v>
      </c>
    </row>
    <row r="88" spans="1:9" hidden="1" x14ac:dyDescent="0.2">
      <c r="A88" s="1" t="s">
        <v>94</v>
      </c>
      <c r="B88" s="23">
        <v>0.59599999999999997</v>
      </c>
      <c r="C88" s="23">
        <v>0.60499999999999998</v>
      </c>
      <c r="D88" s="3" t="s">
        <v>155</v>
      </c>
      <c r="E88" s="3" t="s">
        <v>155</v>
      </c>
      <c r="F88" s="3">
        <v>0</v>
      </c>
      <c r="G88" s="1">
        <v>0</v>
      </c>
      <c r="H88">
        <f t="shared" si="1"/>
        <v>0</v>
      </c>
      <c r="I88" t="s">
        <v>161</v>
      </c>
    </row>
    <row r="89" spans="1:9" x14ac:dyDescent="0.2">
      <c r="A89" s="1" t="s">
        <v>95</v>
      </c>
      <c r="B89" s="23">
        <v>0.40300000000000002</v>
      </c>
      <c r="C89" s="23">
        <v>0.61599999999999999</v>
      </c>
      <c r="D89" s="3" t="s">
        <v>154</v>
      </c>
      <c r="E89" s="3" t="s">
        <v>155</v>
      </c>
      <c r="F89" s="3">
        <v>0</v>
      </c>
      <c r="G89" s="1">
        <v>1</v>
      </c>
      <c r="H89">
        <f t="shared" si="1"/>
        <v>1</v>
      </c>
      <c r="I89" t="s">
        <v>159</v>
      </c>
    </row>
    <row r="90" spans="1:9" x14ac:dyDescent="0.2">
      <c r="A90" s="1" t="s">
        <v>96</v>
      </c>
      <c r="B90" s="23">
        <v>0.55900000000000005</v>
      </c>
      <c r="C90" s="23">
        <v>0.32300000000000001</v>
      </c>
      <c r="D90" s="3" t="s">
        <v>154</v>
      </c>
      <c r="E90" s="3" t="s">
        <v>155</v>
      </c>
      <c r="F90" s="3">
        <v>0</v>
      </c>
      <c r="G90" s="1">
        <v>1</v>
      </c>
      <c r="H90">
        <f t="shared" si="1"/>
        <v>1</v>
      </c>
      <c r="I90" t="s">
        <v>159</v>
      </c>
    </row>
    <row r="91" spans="1:9" x14ac:dyDescent="0.2">
      <c r="A91" s="1" t="s">
        <v>97</v>
      </c>
      <c r="B91" s="23">
        <v>0.38500000000000001</v>
      </c>
      <c r="C91" s="23">
        <v>0.44500000000000001</v>
      </c>
      <c r="D91" s="3" t="s">
        <v>154</v>
      </c>
      <c r="E91" s="3" t="s">
        <v>155</v>
      </c>
      <c r="F91" s="3">
        <v>0</v>
      </c>
      <c r="G91" s="1">
        <v>1</v>
      </c>
      <c r="H91">
        <f t="shared" si="1"/>
        <v>1</v>
      </c>
      <c r="I91" t="s">
        <v>159</v>
      </c>
    </row>
    <row r="92" spans="1:9" x14ac:dyDescent="0.2">
      <c r="A92" s="1" t="s">
        <v>98</v>
      </c>
      <c r="B92" s="23">
        <v>0.41</v>
      </c>
      <c r="C92" s="23">
        <v>0.39800000000000002</v>
      </c>
      <c r="D92" s="3" t="s">
        <v>154</v>
      </c>
      <c r="E92" s="3" t="s">
        <v>155</v>
      </c>
      <c r="F92" s="3">
        <v>0</v>
      </c>
      <c r="G92" s="1">
        <v>3</v>
      </c>
      <c r="H92">
        <f t="shared" si="1"/>
        <v>3</v>
      </c>
      <c r="I92" t="s">
        <v>159</v>
      </c>
    </row>
    <row r="93" spans="1:9" x14ac:dyDescent="0.2">
      <c r="A93" s="1" t="s">
        <v>99</v>
      </c>
      <c r="B93" s="23">
        <v>0.63900000000000001</v>
      </c>
      <c r="C93" s="23">
        <v>0.65500000000000003</v>
      </c>
      <c r="D93" s="3" t="s">
        <v>154</v>
      </c>
      <c r="E93" s="3" t="s">
        <v>155</v>
      </c>
      <c r="F93" s="3">
        <v>0</v>
      </c>
      <c r="G93" s="1">
        <v>1</v>
      </c>
      <c r="H93">
        <f t="shared" si="1"/>
        <v>1</v>
      </c>
      <c r="I93" t="s">
        <v>159</v>
      </c>
    </row>
    <row r="94" spans="1:9" x14ac:dyDescent="0.2">
      <c r="A94" s="1" t="s">
        <v>100</v>
      </c>
      <c r="B94" s="23">
        <v>0.45300000000000001</v>
      </c>
      <c r="C94" s="23">
        <v>0.35699999999999998</v>
      </c>
      <c r="D94" s="3" t="s">
        <v>154</v>
      </c>
      <c r="E94" s="3" t="s">
        <v>155</v>
      </c>
      <c r="F94" s="3">
        <v>0</v>
      </c>
      <c r="G94" s="1">
        <v>2</v>
      </c>
      <c r="H94">
        <f t="shared" si="1"/>
        <v>2</v>
      </c>
      <c r="I94" t="s">
        <v>159</v>
      </c>
    </row>
    <row r="95" spans="1:9" x14ac:dyDescent="0.2">
      <c r="A95" s="1" t="s">
        <v>101</v>
      </c>
      <c r="B95" s="23">
        <v>0.83299999999999996</v>
      </c>
      <c r="C95" s="23">
        <v>0.28899999999999998</v>
      </c>
      <c r="D95" s="3" t="s">
        <v>154</v>
      </c>
      <c r="E95" s="3" t="s">
        <v>155</v>
      </c>
      <c r="F95" s="3">
        <v>0</v>
      </c>
      <c r="G95" s="1">
        <v>2</v>
      </c>
      <c r="H95">
        <f t="shared" si="1"/>
        <v>2</v>
      </c>
      <c r="I95" t="s">
        <v>159</v>
      </c>
    </row>
    <row r="96" spans="1:9" x14ac:dyDescent="0.2">
      <c r="A96" s="1" t="s">
        <v>102</v>
      </c>
      <c r="B96" s="23">
        <v>0.436</v>
      </c>
      <c r="C96" s="23">
        <v>0.39900000000000002</v>
      </c>
      <c r="D96" s="3" t="s">
        <v>154</v>
      </c>
      <c r="E96" s="3" t="s">
        <v>155</v>
      </c>
      <c r="F96" s="3">
        <v>0</v>
      </c>
      <c r="G96" s="1">
        <v>1</v>
      </c>
      <c r="H96">
        <f t="shared" si="1"/>
        <v>1</v>
      </c>
      <c r="I96" t="s">
        <v>159</v>
      </c>
    </row>
    <row r="97" spans="1:12" hidden="1" x14ac:dyDescent="0.2">
      <c r="A97" s="1" t="s">
        <v>103</v>
      </c>
      <c r="B97" s="23">
        <v>0.56599999999999995</v>
      </c>
      <c r="C97" s="23">
        <v>0.68899999999999995</v>
      </c>
      <c r="D97" s="3" t="s">
        <v>155</v>
      </c>
      <c r="E97" s="3" t="s">
        <v>155</v>
      </c>
      <c r="F97" s="3">
        <v>0</v>
      </c>
      <c r="G97" s="1">
        <v>0</v>
      </c>
      <c r="H97">
        <f t="shared" si="1"/>
        <v>0</v>
      </c>
      <c r="I97" t="s">
        <v>161</v>
      </c>
    </row>
    <row r="98" spans="1:12" x14ac:dyDescent="0.2">
      <c r="A98" s="1" t="s">
        <v>104</v>
      </c>
      <c r="B98" s="23">
        <v>0.57899999999999996</v>
      </c>
      <c r="C98" s="23">
        <v>0.35299999999999998</v>
      </c>
      <c r="D98" s="3" t="s">
        <v>154</v>
      </c>
      <c r="E98" s="3" t="s">
        <v>155</v>
      </c>
      <c r="F98" s="3">
        <v>0</v>
      </c>
      <c r="G98" s="1">
        <v>1</v>
      </c>
      <c r="H98">
        <f t="shared" si="1"/>
        <v>1</v>
      </c>
      <c r="I98" t="s">
        <v>159</v>
      </c>
      <c r="J98">
        <f>AVERAGE(F75:F98)</f>
        <v>0</v>
      </c>
      <c r="K98">
        <f>AVERAGE(G75:G98)</f>
        <v>1.375</v>
      </c>
      <c r="L98">
        <f>AVERAGE(H75:H98)</f>
        <v>1.375</v>
      </c>
    </row>
    <row r="99" spans="1:12" x14ac:dyDescent="0.2">
      <c r="A99" s="1" t="s">
        <v>105</v>
      </c>
      <c r="B99" s="23">
        <v>0.38500000000000001</v>
      </c>
      <c r="C99" s="23">
        <v>0.52500000000000002</v>
      </c>
      <c r="D99" s="3" t="s">
        <v>154</v>
      </c>
      <c r="E99" s="3" t="s">
        <v>155</v>
      </c>
      <c r="F99" s="3">
        <v>0</v>
      </c>
      <c r="G99" s="1">
        <v>2</v>
      </c>
      <c r="H99">
        <f t="shared" si="1"/>
        <v>2</v>
      </c>
      <c r="I99" t="s">
        <v>159</v>
      </c>
    </row>
    <row r="100" spans="1:12" hidden="1" x14ac:dyDescent="0.2">
      <c r="A100" s="1" t="s">
        <v>106</v>
      </c>
      <c r="B100" s="23">
        <v>0.67600000000000005</v>
      </c>
      <c r="C100" s="23">
        <v>0.34</v>
      </c>
      <c r="D100" s="3" t="s">
        <v>154</v>
      </c>
      <c r="E100" s="3" t="s">
        <v>154</v>
      </c>
      <c r="F100" s="3">
        <v>0</v>
      </c>
      <c r="G100" s="1">
        <v>0</v>
      </c>
      <c r="H100">
        <f t="shared" si="1"/>
        <v>0</v>
      </c>
      <c r="I100" t="s">
        <v>160</v>
      </c>
    </row>
    <row r="101" spans="1:12" x14ac:dyDescent="0.2">
      <c r="A101" s="1" t="s">
        <v>107</v>
      </c>
      <c r="B101" s="23">
        <v>0.44500000000000001</v>
      </c>
      <c r="C101" s="23">
        <v>0.154</v>
      </c>
      <c r="D101" s="3" t="s">
        <v>154</v>
      </c>
      <c r="E101" s="3" t="s">
        <v>155</v>
      </c>
      <c r="F101" s="3">
        <v>0</v>
      </c>
      <c r="G101" s="1">
        <v>2</v>
      </c>
      <c r="H101">
        <f t="shared" si="1"/>
        <v>2</v>
      </c>
      <c r="I101" t="s">
        <v>159</v>
      </c>
    </row>
    <row r="102" spans="1:12" x14ac:dyDescent="0.2">
      <c r="A102" s="1" t="s">
        <v>108</v>
      </c>
      <c r="B102" s="23">
        <v>0.56200000000000006</v>
      </c>
      <c r="C102" s="23">
        <v>0.39500000000000002</v>
      </c>
      <c r="D102" s="3" t="s">
        <v>154</v>
      </c>
      <c r="E102" s="3" t="s">
        <v>155</v>
      </c>
      <c r="F102" s="3">
        <v>0</v>
      </c>
      <c r="G102" s="1">
        <v>2</v>
      </c>
      <c r="H102">
        <f t="shared" si="1"/>
        <v>2</v>
      </c>
      <c r="I102" t="s">
        <v>159</v>
      </c>
    </row>
    <row r="103" spans="1:12" x14ac:dyDescent="0.2">
      <c r="A103" s="1" t="s">
        <v>109</v>
      </c>
      <c r="B103" s="23">
        <v>0.74099999999999999</v>
      </c>
      <c r="C103" s="23">
        <v>0.371</v>
      </c>
      <c r="D103" s="3" t="s">
        <v>154</v>
      </c>
      <c r="E103" s="3" t="s">
        <v>155</v>
      </c>
      <c r="F103" s="3">
        <v>0</v>
      </c>
      <c r="G103" s="1">
        <v>1</v>
      </c>
      <c r="H103">
        <f t="shared" si="1"/>
        <v>1</v>
      </c>
      <c r="I103" t="s">
        <v>159</v>
      </c>
    </row>
    <row r="104" spans="1:12" x14ac:dyDescent="0.2">
      <c r="A104" s="1" t="s">
        <v>110</v>
      </c>
      <c r="B104" s="23">
        <v>0.45100000000000001</v>
      </c>
      <c r="C104" s="23">
        <v>0.38100000000000001</v>
      </c>
      <c r="D104" s="3" t="s">
        <v>155</v>
      </c>
      <c r="E104" s="3" t="s">
        <v>155</v>
      </c>
      <c r="F104" s="3">
        <v>0</v>
      </c>
      <c r="G104" s="1">
        <v>1</v>
      </c>
      <c r="H104">
        <f t="shared" si="1"/>
        <v>1</v>
      </c>
      <c r="I104" t="s">
        <v>159</v>
      </c>
    </row>
    <row r="105" spans="1:12" hidden="1" x14ac:dyDescent="0.2">
      <c r="A105" s="1" t="s">
        <v>111</v>
      </c>
      <c r="B105" s="23">
        <v>0.53600000000000003</v>
      </c>
      <c r="C105" s="23">
        <v>0.38700000000000001</v>
      </c>
      <c r="D105" s="3" t="s">
        <v>154</v>
      </c>
      <c r="E105" s="3" t="s">
        <v>155</v>
      </c>
      <c r="F105" s="3">
        <v>0</v>
      </c>
      <c r="G105" s="1">
        <v>0</v>
      </c>
      <c r="H105">
        <f t="shared" si="1"/>
        <v>0</v>
      </c>
      <c r="I105" t="s">
        <v>160</v>
      </c>
    </row>
    <row r="106" spans="1:12" x14ac:dyDescent="0.2">
      <c r="A106" s="1" t="s">
        <v>112</v>
      </c>
      <c r="B106" s="23">
        <v>0.53300000000000003</v>
      </c>
      <c r="C106" s="23">
        <v>0.84899999999999998</v>
      </c>
      <c r="D106" s="3" t="s">
        <v>154</v>
      </c>
      <c r="E106" s="3" t="s">
        <v>155</v>
      </c>
      <c r="F106" s="3">
        <v>0</v>
      </c>
      <c r="G106" s="1">
        <v>5</v>
      </c>
      <c r="H106">
        <f t="shared" si="1"/>
        <v>5</v>
      </c>
      <c r="I106" t="s">
        <v>159</v>
      </c>
    </row>
    <row r="107" spans="1:12" x14ac:dyDescent="0.2">
      <c r="A107" s="1" t="s">
        <v>113</v>
      </c>
      <c r="B107" s="23">
        <v>0.443</v>
      </c>
      <c r="C107" s="23">
        <v>0.31</v>
      </c>
      <c r="D107" s="3" t="s">
        <v>154</v>
      </c>
      <c r="E107" s="3" t="s">
        <v>155</v>
      </c>
      <c r="F107" s="3">
        <v>0</v>
      </c>
      <c r="G107" s="1">
        <v>3</v>
      </c>
      <c r="H107">
        <f t="shared" si="1"/>
        <v>3</v>
      </c>
      <c r="I107" t="s">
        <v>159</v>
      </c>
    </row>
    <row r="108" spans="1:12" x14ac:dyDescent="0.2">
      <c r="A108" s="1" t="s">
        <v>114</v>
      </c>
      <c r="B108" s="23">
        <v>0.71299999999999997</v>
      </c>
      <c r="C108" s="23">
        <v>0.33400000000000002</v>
      </c>
      <c r="D108" s="3" t="s">
        <v>154</v>
      </c>
      <c r="E108" s="3" t="s">
        <v>155</v>
      </c>
      <c r="F108" s="3">
        <v>0</v>
      </c>
      <c r="G108" s="1">
        <v>1</v>
      </c>
      <c r="H108">
        <f t="shared" si="1"/>
        <v>1</v>
      </c>
      <c r="I108" t="s">
        <v>159</v>
      </c>
    </row>
    <row r="109" spans="1:12" x14ac:dyDescent="0.2">
      <c r="A109" s="1" t="s">
        <v>115</v>
      </c>
      <c r="B109" s="23">
        <v>0.69299999999999995</v>
      </c>
      <c r="C109" s="23">
        <v>0.21</v>
      </c>
      <c r="D109" s="3" t="s">
        <v>154</v>
      </c>
      <c r="E109" s="3" t="s">
        <v>155</v>
      </c>
      <c r="F109" s="3">
        <v>1</v>
      </c>
      <c r="G109" s="1">
        <v>4</v>
      </c>
      <c r="H109">
        <f t="shared" si="1"/>
        <v>5</v>
      </c>
      <c r="I109" t="s">
        <v>159</v>
      </c>
    </row>
    <row r="110" spans="1:12" x14ac:dyDescent="0.2">
      <c r="A110" s="1" t="s">
        <v>116</v>
      </c>
      <c r="B110" s="23">
        <v>0.55800000000000005</v>
      </c>
      <c r="C110" s="23">
        <v>0.42199999999999999</v>
      </c>
      <c r="D110" s="3" t="s">
        <v>154</v>
      </c>
      <c r="E110" s="3" t="s">
        <v>155</v>
      </c>
      <c r="F110" s="3">
        <v>0</v>
      </c>
      <c r="G110" s="1">
        <v>2</v>
      </c>
      <c r="H110">
        <f t="shared" si="1"/>
        <v>2</v>
      </c>
      <c r="I110" t="s">
        <v>159</v>
      </c>
    </row>
    <row r="111" spans="1:12" x14ac:dyDescent="0.2">
      <c r="A111" s="1" t="s">
        <v>117</v>
      </c>
      <c r="B111" s="23">
        <v>0.46300000000000002</v>
      </c>
      <c r="C111" s="23">
        <v>0.32800000000000001</v>
      </c>
      <c r="D111" s="3" t="s">
        <v>154</v>
      </c>
      <c r="E111" s="3" t="s">
        <v>155</v>
      </c>
      <c r="F111" s="3">
        <v>0</v>
      </c>
      <c r="G111" s="1">
        <v>2</v>
      </c>
      <c r="H111">
        <f t="shared" si="1"/>
        <v>2</v>
      </c>
      <c r="I111" t="s">
        <v>159</v>
      </c>
    </row>
    <row r="112" spans="1:12" x14ac:dyDescent="0.2">
      <c r="A112" s="1" t="s">
        <v>118</v>
      </c>
      <c r="B112" s="23">
        <v>0.55200000000000005</v>
      </c>
      <c r="C112" s="23">
        <v>0.501</v>
      </c>
      <c r="D112" s="3" t="s">
        <v>154</v>
      </c>
      <c r="E112" s="3" t="s">
        <v>155</v>
      </c>
      <c r="F112" s="3">
        <v>0</v>
      </c>
      <c r="G112" s="1">
        <v>1</v>
      </c>
      <c r="H112">
        <f t="shared" si="1"/>
        <v>1</v>
      </c>
      <c r="I112" t="s">
        <v>159</v>
      </c>
    </row>
    <row r="113" spans="1:12" x14ac:dyDescent="0.2">
      <c r="A113" s="1" t="s">
        <v>119</v>
      </c>
      <c r="B113" s="23">
        <v>0.53400000000000003</v>
      </c>
      <c r="C113" s="23">
        <v>0.42099999999999999</v>
      </c>
      <c r="D113" s="3" t="s">
        <v>154</v>
      </c>
      <c r="E113" s="3" t="s">
        <v>155</v>
      </c>
      <c r="F113" s="3">
        <v>0</v>
      </c>
      <c r="G113" s="1">
        <v>1</v>
      </c>
      <c r="H113">
        <f t="shared" si="1"/>
        <v>1</v>
      </c>
      <c r="I113" t="s">
        <v>159</v>
      </c>
    </row>
    <row r="114" spans="1:12" x14ac:dyDescent="0.2">
      <c r="A114" s="1" t="s">
        <v>120</v>
      </c>
      <c r="B114" s="23">
        <v>0.29199999999999998</v>
      </c>
      <c r="C114" s="23">
        <v>0.374</v>
      </c>
      <c r="D114" s="3" t="s">
        <v>154</v>
      </c>
      <c r="E114" s="3" t="s">
        <v>155</v>
      </c>
      <c r="F114" s="3">
        <v>0</v>
      </c>
      <c r="G114" s="1">
        <v>2</v>
      </c>
      <c r="H114">
        <f t="shared" si="1"/>
        <v>2</v>
      </c>
      <c r="I114" t="s">
        <v>159</v>
      </c>
    </row>
    <row r="115" spans="1:12" x14ac:dyDescent="0.2">
      <c r="A115" s="1" t="s">
        <v>121</v>
      </c>
      <c r="B115" s="23">
        <v>0.47399999999999998</v>
      </c>
      <c r="C115" s="23">
        <v>0.41499999999999998</v>
      </c>
      <c r="D115" s="3" t="s">
        <v>154</v>
      </c>
      <c r="E115" s="3" t="s">
        <v>155</v>
      </c>
      <c r="F115" s="3">
        <v>1</v>
      </c>
      <c r="G115" s="1">
        <v>4</v>
      </c>
      <c r="H115">
        <f t="shared" si="1"/>
        <v>5</v>
      </c>
      <c r="I115" t="s">
        <v>159</v>
      </c>
    </row>
    <row r="116" spans="1:12" x14ac:dyDescent="0.2">
      <c r="A116" s="1" t="s">
        <v>122</v>
      </c>
      <c r="B116" s="23">
        <v>0.67500000000000004</v>
      </c>
      <c r="C116" s="23">
        <v>0.34899999999999998</v>
      </c>
      <c r="D116" s="3" t="s">
        <v>154</v>
      </c>
      <c r="E116" s="3" t="s">
        <v>155</v>
      </c>
      <c r="F116" s="3">
        <v>0</v>
      </c>
      <c r="G116" s="1">
        <v>3</v>
      </c>
      <c r="H116">
        <f t="shared" si="1"/>
        <v>3</v>
      </c>
      <c r="I116" t="s">
        <v>159</v>
      </c>
    </row>
    <row r="117" spans="1:12" x14ac:dyDescent="0.2">
      <c r="A117" s="1" t="s">
        <v>123</v>
      </c>
      <c r="B117" s="23">
        <v>0.55400000000000005</v>
      </c>
      <c r="C117" s="23">
        <v>0.49099999999999999</v>
      </c>
      <c r="D117" s="3" t="s">
        <v>154</v>
      </c>
      <c r="E117" s="3" t="s">
        <v>155</v>
      </c>
      <c r="F117" s="3">
        <v>0</v>
      </c>
      <c r="G117" s="1">
        <v>3</v>
      </c>
      <c r="H117">
        <f t="shared" si="1"/>
        <v>3</v>
      </c>
      <c r="I117" t="s">
        <v>159</v>
      </c>
    </row>
    <row r="118" spans="1:12" x14ac:dyDescent="0.2">
      <c r="A118" s="1" t="s">
        <v>124</v>
      </c>
      <c r="B118" s="23">
        <v>0.69399999999999995</v>
      </c>
      <c r="C118" s="23">
        <v>0.34499999999999997</v>
      </c>
      <c r="D118" s="3" t="s">
        <v>154</v>
      </c>
      <c r="E118" s="3" t="s">
        <v>155</v>
      </c>
      <c r="F118" s="3">
        <v>0</v>
      </c>
      <c r="G118" s="1">
        <v>2</v>
      </c>
      <c r="H118">
        <f t="shared" si="1"/>
        <v>2</v>
      </c>
      <c r="I118" t="s">
        <v>159</v>
      </c>
    </row>
    <row r="119" spans="1:12" hidden="1" x14ac:dyDescent="0.2">
      <c r="A119" s="1" t="s">
        <v>125</v>
      </c>
      <c r="B119" s="23">
        <v>0.56799999999999995</v>
      </c>
      <c r="C119" s="23">
        <v>0.41799999999999998</v>
      </c>
      <c r="D119" s="3" t="s">
        <v>155</v>
      </c>
      <c r="E119" s="3" t="s">
        <v>155</v>
      </c>
      <c r="F119" s="3">
        <v>0</v>
      </c>
      <c r="G119" s="1">
        <v>0</v>
      </c>
      <c r="H119">
        <f t="shared" si="1"/>
        <v>0</v>
      </c>
      <c r="I119" t="s">
        <v>161</v>
      </c>
    </row>
    <row r="120" spans="1:12" hidden="1" x14ac:dyDescent="0.2">
      <c r="A120" s="1" t="s">
        <v>126</v>
      </c>
      <c r="B120" s="23">
        <v>0.55200000000000005</v>
      </c>
      <c r="C120" s="23">
        <v>0.33300000000000002</v>
      </c>
      <c r="D120" s="3" t="s">
        <v>154</v>
      </c>
      <c r="E120" s="3" t="s">
        <v>154</v>
      </c>
      <c r="F120" s="3">
        <v>0</v>
      </c>
      <c r="G120" s="1">
        <v>0</v>
      </c>
      <c r="H120">
        <f t="shared" si="1"/>
        <v>0</v>
      </c>
      <c r="I120" t="s">
        <v>160</v>
      </c>
    </row>
    <row r="121" spans="1:12" x14ac:dyDescent="0.2">
      <c r="A121" s="1" t="s">
        <v>127</v>
      </c>
      <c r="B121" s="23">
        <v>0.56999999999999995</v>
      </c>
      <c r="C121" s="23">
        <v>0.49099999999999999</v>
      </c>
      <c r="D121" s="3" t="s">
        <v>154</v>
      </c>
      <c r="E121" s="3" t="s">
        <v>155</v>
      </c>
      <c r="F121" s="3">
        <v>0</v>
      </c>
      <c r="G121" s="1">
        <v>3</v>
      </c>
      <c r="H121">
        <f t="shared" si="1"/>
        <v>3</v>
      </c>
      <c r="I121" t="s">
        <v>159</v>
      </c>
    </row>
    <row r="122" spans="1:12" x14ac:dyDescent="0.2">
      <c r="A122" s="1" t="s">
        <v>128</v>
      </c>
      <c r="B122" s="23">
        <v>0.443</v>
      </c>
      <c r="C122" s="23">
        <v>0.61499999999999999</v>
      </c>
      <c r="D122" s="3" t="s">
        <v>154</v>
      </c>
      <c r="E122" s="3" t="s">
        <v>155</v>
      </c>
      <c r="F122" s="3">
        <v>0</v>
      </c>
      <c r="G122" s="1">
        <v>2</v>
      </c>
      <c r="H122">
        <f t="shared" si="1"/>
        <v>2</v>
      </c>
      <c r="I122" t="s">
        <v>159</v>
      </c>
      <c r="J122">
        <f>AVERAGE(F99:F122)</f>
        <v>8.3333333333333329E-2</v>
      </c>
      <c r="K122">
        <f>AVERAGE(G99:G122)</f>
        <v>1.9166666666666667</v>
      </c>
      <c r="L122">
        <f>AVERAGE(H99:H122)</f>
        <v>2</v>
      </c>
    </row>
    <row r="123" spans="1:12" hidden="1" x14ac:dyDescent="0.2">
      <c r="A123" s="1" t="s">
        <v>129</v>
      </c>
      <c r="B123" s="23">
        <v>0.375</v>
      </c>
      <c r="C123" s="23">
        <v>0.40300000000000002</v>
      </c>
      <c r="D123" s="3" t="s">
        <v>154</v>
      </c>
      <c r="E123" s="3" t="s">
        <v>154</v>
      </c>
      <c r="F123" s="3">
        <v>0</v>
      </c>
      <c r="G123" s="1">
        <v>0</v>
      </c>
      <c r="H123">
        <f t="shared" si="1"/>
        <v>0</v>
      </c>
      <c r="I123" t="s">
        <v>160</v>
      </c>
    </row>
    <row r="124" spans="1:12" x14ac:dyDescent="0.2">
      <c r="A124" s="1" t="s">
        <v>130</v>
      </c>
      <c r="B124" s="23">
        <v>0.5</v>
      </c>
      <c r="C124" s="23">
        <v>0.41899999999999998</v>
      </c>
      <c r="D124" s="3" t="s">
        <v>154</v>
      </c>
      <c r="E124" s="3" t="s">
        <v>155</v>
      </c>
      <c r="F124" s="3">
        <v>0</v>
      </c>
      <c r="G124" s="1">
        <v>4</v>
      </c>
      <c r="H124">
        <f t="shared" si="1"/>
        <v>4</v>
      </c>
      <c r="I124" t="s">
        <v>159</v>
      </c>
    </row>
    <row r="125" spans="1:12" x14ac:dyDescent="0.2">
      <c r="A125" s="1" t="s">
        <v>131</v>
      </c>
      <c r="B125" s="23">
        <v>0.502</v>
      </c>
      <c r="C125" s="23">
        <v>0.56100000000000005</v>
      </c>
      <c r="D125" s="3" t="s">
        <v>154</v>
      </c>
      <c r="E125" s="3" t="s">
        <v>155</v>
      </c>
      <c r="F125" s="3">
        <v>0</v>
      </c>
      <c r="G125" s="1">
        <v>2</v>
      </c>
      <c r="H125">
        <f t="shared" si="1"/>
        <v>2</v>
      </c>
      <c r="I125" t="s">
        <v>159</v>
      </c>
    </row>
    <row r="126" spans="1:12" x14ac:dyDescent="0.2">
      <c r="A126" s="1" t="s">
        <v>132</v>
      </c>
      <c r="B126" s="23">
        <v>1.47</v>
      </c>
      <c r="C126" s="23">
        <v>0.247</v>
      </c>
      <c r="D126" s="3" t="s">
        <v>154</v>
      </c>
      <c r="E126" s="3" t="s">
        <v>155</v>
      </c>
      <c r="F126" s="3">
        <v>0</v>
      </c>
      <c r="G126" s="1">
        <v>3</v>
      </c>
      <c r="H126">
        <f t="shared" si="1"/>
        <v>3</v>
      </c>
      <c r="I126" t="s">
        <v>159</v>
      </c>
    </row>
    <row r="127" spans="1:12" x14ac:dyDescent="0.2">
      <c r="A127" s="1" t="s">
        <v>133</v>
      </c>
      <c r="B127" s="23">
        <v>0.77900000000000003</v>
      </c>
      <c r="C127" s="23">
        <v>0.38900000000000001</v>
      </c>
      <c r="D127" s="3" t="s">
        <v>154</v>
      </c>
      <c r="E127" s="3" t="s">
        <v>155</v>
      </c>
      <c r="F127" s="3">
        <v>0</v>
      </c>
      <c r="G127" s="1">
        <v>2</v>
      </c>
      <c r="H127">
        <f t="shared" si="1"/>
        <v>2</v>
      </c>
      <c r="I127" t="s">
        <v>159</v>
      </c>
    </row>
    <row r="128" spans="1:12" x14ac:dyDescent="0.2">
      <c r="A128" s="1" t="s">
        <v>134</v>
      </c>
      <c r="B128" s="23">
        <v>0.501</v>
      </c>
      <c r="C128" s="23">
        <v>0.42499999999999999</v>
      </c>
      <c r="D128" s="3" t="s">
        <v>154</v>
      </c>
      <c r="E128" s="3" t="s">
        <v>155</v>
      </c>
      <c r="F128" s="3">
        <v>0</v>
      </c>
      <c r="G128" s="1">
        <v>2</v>
      </c>
      <c r="H128">
        <f t="shared" si="1"/>
        <v>2</v>
      </c>
      <c r="I128" t="s">
        <v>159</v>
      </c>
    </row>
    <row r="129" spans="1:9" hidden="1" x14ac:dyDescent="0.2">
      <c r="A129" s="1" t="s">
        <v>135</v>
      </c>
      <c r="B129" s="23">
        <v>0.53400000000000003</v>
      </c>
      <c r="C129" s="23">
        <v>0.437</v>
      </c>
      <c r="D129" s="3" t="s">
        <v>155</v>
      </c>
      <c r="E129" s="3" t="s">
        <v>155</v>
      </c>
      <c r="F129" s="3">
        <v>0</v>
      </c>
      <c r="G129" s="1">
        <v>0</v>
      </c>
      <c r="H129">
        <f t="shared" si="1"/>
        <v>0</v>
      </c>
      <c r="I129" t="s">
        <v>160</v>
      </c>
    </row>
    <row r="130" spans="1:9" x14ac:dyDescent="0.2">
      <c r="A130" s="1" t="s">
        <v>136</v>
      </c>
      <c r="B130" s="23">
        <v>0.47299999999999998</v>
      </c>
      <c r="C130" s="23">
        <v>0.39</v>
      </c>
      <c r="D130" s="3" t="s">
        <v>154</v>
      </c>
      <c r="E130" s="3" t="s">
        <v>155</v>
      </c>
      <c r="F130" s="3">
        <v>0</v>
      </c>
      <c r="G130" s="1">
        <v>1</v>
      </c>
      <c r="H130">
        <f t="shared" si="1"/>
        <v>1</v>
      </c>
      <c r="I130" t="s">
        <v>159</v>
      </c>
    </row>
    <row r="131" spans="1:9" x14ac:dyDescent="0.2">
      <c r="A131" s="1" t="s">
        <v>137</v>
      </c>
      <c r="B131" s="23">
        <v>0.373</v>
      </c>
      <c r="C131" s="23">
        <v>0.5</v>
      </c>
      <c r="D131" s="3" t="s">
        <v>154</v>
      </c>
      <c r="E131" s="3" t="s">
        <v>155</v>
      </c>
      <c r="F131" s="3">
        <v>0</v>
      </c>
      <c r="G131" s="1">
        <v>1</v>
      </c>
      <c r="H131">
        <f t="shared" si="1"/>
        <v>1</v>
      </c>
      <c r="I131" t="s">
        <v>159</v>
      </c>
    </row>
    <row r="132" spans="1:9" hidden="1" x14ac:dyDescent="0.2">
      <c r="A132" s="1" t="s">
        <v>138</v>
      </c>
      <c r="B132" s="23">
        <v>0.47499999999999998</v>
      </c>
      <c r="C132" s="23">
        <v>0.53</v>
      </c>
      <c r="D132" s="3" t="s">
        <v>154</v>
      </c>
      <c r="E132" s="3" t="s">
        <v>154</v>
      </c>
      <c r="F132" s="3">
        <v>0</v>
      </c>
      <c r="G132" s="1">
        <v>0</v>
      </c>
      <c r="H132">
        <f t="shared" ref="H132:H146" si="2">SUM(F132:G132)</f>
        <v>0</v>
      </c>
      <c r="I132" t="s">
        <v>160</v>
      </c>
    </row>
    <row r="133" spans="1:9" x14ac:dyDescent="0.2">
      <c r="A133" s="1" t="s">
        <v>139</v>
      </c>
      <c r="B133" s="23">
        <v>0.58399999999999996</v>
      </c>
      <c r="C133" s="23">
        <v>0.35299999999999998</v>
      </c>
      <c r="D133" s="3" t="s">
        <v>154</v>
      </c>
      <c r="E133" s="3" t="s">
        <v>155</v>
      </c>
      <c r="F133" s="3">
        <v>2</v>
      </c>
      <c r="G133" s="1">
        <v>2</v>
      </c>
      <c r="H133">
        <f t="shared" si="2"/>
        <v>4</v>
      </c>
      <c r="I133" t="s">
        <v>159</v>
      </c>
    </row>
    <row r="134" spans="1:9" hidden="1" x14ac:dyDescent="0.2">
      <c r="A134" s="1" t="s">
        <v>140</v>
      </c>
      <c r="B134" s="23">
        <v>0.70099999999999996</v>
      </c>
      <c r="C134" s="23">
        <v>0.29599999999999999</v>
      </c>
      <c r="D134" s="3" t="s">
        <v>154</v>
      </c>
      <c r="E134" s="3" t="s">
        <v>154</v>
      </c>
      <c r="F134" s="3">
        <v>0</v>
      </c>
      <c r="G134" s="1">
        <v>0</v>
      </c>
      <c r="H134">
        <f t="shared" si="2"/>
        <v>0</v>
      </c>
      <c r="I134" t="s">
        <v>160</v>
      </c>
    </row>
    <row r="135" spans="1:9" x14ac:dyDescent="0.2">
      <c r="A135" s="1" t="s">
        <v>141</v>
      </c>
      <c r="B135" s="23">
        <v>0.43099999999999999</v>
      </c>
      <c r="C135" s="23">
        <v>0.52400000000000002</v>
      </c>
      <c r="D135" s="3" t="s">
        <v>154</v>
      </c>
      <c r="E135" s="4" t="s">
        <v>155</v>
      </c>
      <c r="F135" s="3">
        <v>0</v>
      </c>
      <c r="G135" s="1">
        <v>2</v>
      </c>
      <c r="H135">
        <f t="shared" si="2"/>
        <v>2</v>
      </c>
      <c r="I135" t="s">
        <v>159</v>
      </c>
    </row>
    <row r="136" spans="1:9" x14ac:dyDescent="0.2">
      <c r="A136" s="1" t="s">
        <v>142</v>
      </c>
      <c r="B136" s="23">
        <v>0.59899999999999998</v>
      </c>
      <c r="C136" s="23">
        <v>0.61699999999999999</v>
      </c>
      <c r="D136" s="3" t="s">
        <v>154</v>
      </c>
      <c r="E136" s="4" t="s">
        <v>155</v>
      </c>
      <c r="F136" s="3">
        <v>0</v>
      </c>
      <c r="G136" s="1">
        <v>2</v>
      </c>
      <c r="H136">
        <f t="shared" si="2"/>
        <v>2</v>
      </c>
      <c r="I136" t="s">
        <v>159</v>
      </c>
    </row>
    <row r="137" spans="1:9" x14ac:dyDescent="0.2">
      <c r="A137" s="1" t="s">
        <v>143</v>
      </c>
      <c r="B137" s="23">
        <v>0.84099999999999997</v>
      </c>
      <c r="C137" s="23">
        <v>0.47599999999999998</v>
      </c>
      <c r="D137" s="3" t="s">
        <v>154</v>
      </c>
      <c r="E137" s="4" t="s">
        <v>155</v>
      </c>
      <c r="F137" s="3">
        <v>0</v>
      </c>
      <c r="G137" s="1">
        <v>1</v>
      </c>
      <c r="H137">
        <f t="shared" si="2"/>
        <v>1</v>
      </c>
      <c r="I137" t="s">
        <v>159</v>
      </c>
    </row>
    <row r="138" spans="1:9" hidden="1" x14ac:dyDescent="0.2">
      <c r="A138" s="1" t="s">
        <v>144</v>
      </c>
      <c r="B138" s="23">
        <v>0.48</v>
      </c>
      <c r="C138" s="23">
        <v>0.24</v>
      </c>
      <c r="D138" s="3" t="s">
        <v>154</v>
      </c>
      <c r="E138" s="3" t="s">
        <v>154</v>
      </c>
      <c r="F138" s="4">
        <v>0</v>
      </c>
      <c r="G138" s="1">
        <v>0</v>
      </c>
      <c r="H138">
        <f t="shared" si="2"/>
        <v>0</v>
      </c>
      <c r="I138" t="s">
        <v>160</v>
      </c>
    </row>
    <row r="139" spans="1:9" x14ac:dyDescent="0.2">
      <c r="A139" s="1" t="s">
        <v>145</v>
      </c>
      <c r="B139" s="23">
        <v>0.5</v>
      </c>
      <c r="C139" s="23">
        <v>0.52500000000000002</v>
      </c>
      <c r="D139" s="3" t="s">
        <v>154</v>
      </c>
      <c r="E139" s="3" t="s">
        <v>155</v>
      </c>
      <c r="F139" s="4">
        <v>0</v>
      </c>
      <c r="G139" s="1">
        <v>3</v>
      </c>
      <c r="H139">
        <f t="shared" si="2"/>
        <v>3</v>
      </c>
      <c r="I139" t="s">
        <v>159</v>
      </c>
    </row>
    <row r="140" spans="1:9" x14ac:dyDescent="0.2">
      <c r="A140" s="1" t="s">
        <v>146</v>
      </c>
      <c r="B140" s="23">
        <v>0.53300000000000003</v>
      </c>
      <c r="C140" s="23">
        <v>0.54900000000000004</v>
      </c>
      <c r="D140" s="3" t="s">
        <v>154</v>
      </c>
      <c r="E140" s="3" t="s">
        <v>155</v>
      </c>
      <c r="F140" s="3">
        <v>0</v>
      </c>
      <c r="G140" s="1">
        <v>1</v>
      </c>
      <c r="H140">
        <f t="shared" si="2"/>
        <v>1</v>
      </c>
      <c r="I140" t="s">
        <v>159</v>
      </c>
    </row>
    <row r="141" spans="1:9" x14ac:dyDescent="0.2">
      <c r="A141" s="1" t="s">
        <v>147</v>
      </c>
      <c r="B141" s="23">
        <v>0.49099999999999999</v>
      </c>
      <c r="C141" s="23">
        <v>0.28899999999999998</v>
      </c>
      <c r="D141" s="3" t="s">
        <v>154</v>
      </c>
      <c r="E141" s="3" t="s">
        <v>155</v>
      </c>
      <c r="F141" s="4">
        <v>0</v>
      </c>
      <c r="G141" s="1">
        <v>2</v>
      </c>
      <c r="H141">
        <f t="shared" si="2"/>
        <v>2</v>
      </c>
      <c r="I141" t="s">
        <v>159</v>
      </c>
    </row>
    <row r="142" spans="1:9" x14ac:dyDescent="0.2">
      <c r="A142" s="1" t="s">
        <v>148</v>
      </c>
      <c r="B142" s="23">
        <v>0.74099999999999999</v>
      </c>
      <c r="C142" s="23">
        <v>0.48299999999999998</v>
      </c>
      <c r="D142" s="3" t="s">
        <v>154</v>
      </c>
      <c r="E142" s="3" t="s">
        <v>155</v>
      </c>
      <c r="F142" s="4">
        <v>0</v>
      </c>
      <c r="G142" s="1">
        <v>2</v>
      </c>
      <c r="H142">
        <f t="shared" si="2"/>
        <v>2</v>
      </c>
      <c r="I142" t="s">
        <v>159</v>
      </c>
    </row>
    <row r="143" spans="1:9" x14ac:dyDescent="0.2">
      <c r="A143" s="1" t="s">
        <v>149</v>
      </c>
      <c r="B143" s="23">
        <v>0.48199999999999998</v>
      </c>
      <c r="C143" s="23">
        <v>0.45500000000000002</v>
      </c>
      <c r="D143" s="3" t="s">
        <v>154</v>
      </c>
      <c r="E143" s="3" t="s">
        <v>155</v>
      </c>
      <c r="F143" s="3">
        <v>0</v>
      </c>
      <c r="G143" s="1">
        <v>2</v>
      </c>
      <c r="H143">
        <f t="shared" si="2"/>
        <v>2</v>
      </c>
      <c r="I143" t="s">
        <v>159</v>
      </c>
    </row>
    <row r="144" spans="1:9" x14ac:dyDescent="0.2">
      <c r="A144" s="1" t="s">
        <v>150</v>
      </c>
      <c r="B144" s="23">
        <v>0.48499999999999999</v>
      </c>
      <c r="C144" s="23">
        <v>0.47099999999999997</v>
      </c>
      <c r="D144" s="3" t="s">
        <v>154</v>
      </c>
      <c r="E144" s="3" t="s">
        <v>155</v>
      </c>
      <c r="F144" s="4">
        <v>0</v>
      </c>
      <c r="G144" s="1">
        <v>5</v>
      </c>
      <c r="H144">
        <f t="shared" si="2"/>
        <v>5</v>
      </c>
      <c r="I144" t="s">
        <v>159</v>
      </c>
    </row>
    <row r="145" spans="1:12" x14ac:dyDescent="0.2">
      <c r="A145" s="1" t="s">
        <v>151</v>
      </c>
      <c r="B145" s="23">
        <v>0.40400000000000003</v>
      </c>
      <c r="C145" s="23">
        <v>0.90400000000000003</v>
      </c>
      <c r="D145" s="3" t="s">
        <v>154</v>
      </c>
      <c r="E145" s="3" t="s">
        <v>155</v>
      </c>
      <c r="F145" s="3">
        <v>0</v>
      </c>
      <c r="G145" s="1">
        <v>1</v>
      </c>
      <c r="H145">
        <f t="shared" si="2"/>
        <v>1</v>
      </c>
      <c r="I145" t="s">
        <v>159</v>
      </c>
    </row>
    <row r="146" spans="1:12" x14ac:dyDescent="0.2">
      <c r="A146" s="1" t="s">
        <v>152</v>
      </c>
      <c r="B146" s="23">
        <v>0.61899999999999999</v>
      </c>
      <c r="C146" s="23">
        <v>1.3069999999999999</v>
      </c>
      <c r="D146" s="3" t="s">
        <v>154</v>
      </c>
      <c r="E146" s="3" t="s">
        <v>155</v>
      </c>
      <c r="F146" s="3">
        <v>0</v>
      </c>
      <c r="G146" s="1">
        <v>2</v>
      </c>
      <c r="H146">
        <f t="shared" si="2"/>
        <v>2</v>
      </c>
      <c r="I146" t="s">
        <v>159</v>
      </c>
      <c r="J146">
        <f>AVERAGE(F123:F146)</f>
        <v>8.3333333333333329E-2</v>
      </c>
      <c r="K146">
        <f>AVERAGE(G123:G146)</f>
        <v>1.6666666666666667</v>
      </c>
      <c r="L146">
        <f>AVERAGE(H123:H146)</f>
        <v>1.75</v>
      </c>
    </row>
    <row r="147" spans="1:12" x14ac:dyDescent="0.2">
      <c r="B147" s="18"/>
      <c r="C147" s="18"/>
    </row>
    <row r="148" spans="1:12" x14ac:dyDescent="0.2">
      <c r="F148" t="s">
        <v>162</v>
      </c>
      <c r="G148" t="s">
        <v>163</v>
      </c>
    </row>
    <row r="149" spans="1:12" x14ac:dyDescent="0.2">
      <c r="E149">
        <v>1</v>
      </c>
      <c r="F149" s="7">
        <v>1</v>
      </c>
      <c r="G149">
        <f>AVERAGE(G5:G10,G12:G14,G18,G20,G22:G26)</f>
        <v>1.625</v>
      </c>
    </row>
    <row r="150" spans="1:12" x14ac:dyDescent="0.2">
      <c r="E150">
        <v>2</v>
      </c>
      <c r="F150">
        <f>AVERAGE(F43,F50)</f>
        <v>1.5</v>
      </c>
      <c r="G150">
        <f>AVERAGE(G27:G30,G32:G36,G38,G40:G44,G46:G48)</f>
        <v>1.7222222222222223</v>
      </c>
    </row>
    <row r="151" spans="1:12" x14ac:dyDescent="0.2">
      <c r="E151">
        <v>3</v>
      </c>
      <c r="F151">
        <v>1</v>
      </c>
      <c r="G151">
        <f>AVERAGE(G51:G54,G56:G66,G68:G70,G72:G74)</f>
        <v>1.9523809523809523</v>
      </c>
    </row>
    <row r="152" spans="1:12" x14ac:dyDescent="0.2">
      <c r="E152">
        <v>4</v>
      </c>
      <c r="F152">
        <v>0</v>
      </c>
      <c r="G152">
        <f>AVERAGE(G75,G77:G80,G82:G85,G87,G89:G96,G98)</f>
        <v>1.736842105263158</v>
      </c>
    </row>
    <row r="153" spans="1:12" x14ac:dyDescent="0.2">
      <c r="E153">
        <v>5</v>
      </c>
      <c r="F153">
        <v>1</v>
      </c>
      <c r="G153">
        <f>AVERAGE(G99,G101:G104,G106:G118,G121:G122)</f>
        <v>2.2999999999999998</v>
      </c>
    </row>
    <row r="154" spans="1:12" x14ac:dyDescent="0.2">
      <c r="E154">
        <v>6</v>
      </c>
      <c r="F154">
        <v>2</v>
      </c>
      <c r="G154">
        <f>AVERAGE(G124:G128,G130:G131,G133,G135:G137,G139:G146)</f>
        <v>2.1052631578947367</v>
      </c>
    </row>
  </sheetData>
  <autoFilter ref="G1:G154">
    <filterColumn colId="0">
      <filters blank="1">
        <filter val="1"/>
        <filter val="2"/>
        <filter val="3"/>
        <filter val="4"/>
        <filter val="5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19" priority="3" operator="containsText" text="s">
      <formula>NOT(ISERROR(SEARCH("s",D3)))</formula>
    </cfRule>
  </conditionalFormatting>
  <conditionalFormatting sqref="E3:F146 F149">
    <cfRule type="containsText" dxfId="18" priority="2" operator="containsText" text="r">
      <formula>NOT(ISERROR(SEARCH("r",E3)))</formula>
    </cfRule>
  </conditionalFormatting>
  <conditionalFormatting sqref="C3:C146">
    <cfRule type="cellIs" dxfId="17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8" zoomScale="91" zoomScaleNormal="91" zoomScalePageLayoutView="91" workbookViewId="0">
      <selection activeCell="F149" sqref="F149:G154"/>
    </sheetView>
  </sheetViews>
  <sheetFormatPr baseColWidth="10" defaultColWidth="11.1640625" defaultRowHeight="16" x14ac:dyDescent="0.2"/>
  <cols>
    <col min="3" max="3" width="13.5" customWidth="1"/>
    <col min="4" max="4" width="16.1640625" bestFit="1" customWidth="1"/>
    <col min="5" max="6" width="16.1640625" customWidth="1"/>
    <col min="7" max="8" width="11.1640625" customWidth="1"/>
  </cols>
  <sheetData>
    <row r="1" spans="1:11" x14ac:dyDescent="0.2">
      <c r="A1" s="25">
        <v>10000</v>
      </c>
      <c r="B1" s="25"/>
      <c r="C1" s="25"/>
      <c r="D1" s="25"/>
      <c r="E1" s="25"/>
      <c r="F1" s="25"/>
      <c r="G1" s="25"/>
    </row>
    <row r="2" spans="1:11" x14ac:dyDescent="0.2">
      <c r="A2" s="1" t="s">
        <v>0</v>
      </c>
      <c r="B2" s="16" t="s">
        <v>157</v>
      </c>
      <c r="C2" s="17" t="s">
        <v>158</v>
      </c>
      <c r="D2" s="6" t="s">
        <v>156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0.56999999999999995</v>
      </c>
      <c r="C3" s="23">
        <v>0.36099999999999999</v>
      </c>
      <c r="D3" s="3" t="s">
        <v>154</v>
      </c>
      <c r="E3" s="3" t="s">
        <v>155</v>
      </c>
      <c r="F3" s="3">
        <v>0</v>
      </c>
      <c r="G3" s="1">
        <v>1</v>
      </c>
      <c r="H3">
        <f>SUM(F3:G3)</f>
        <v>1</v>
      </c>
      <c r="I3" t="s">
        <v>159</v>
      </c>
    </row>
    <row r="4" spans="1:11" x14ac:dyDescent="0.2">
      <c r="A4" s="1" t="s">
        <v>153</v>
      </c>
      <c r="B4" s="23">
        <v>0.45300000000000001</v>
      </c>
      <c r="C4" s="23">
        <v>0.185</v>
      </c>
      <c r="D4" s="3" t="s">
        <v>154</v>
      </c>
      <c r="E4" s="3" t="s">
        <v>155</v>
      </c>
      <c r="F4" s="3">
        <v>0</v>
      </c>
      <c r="G4" s="1">
        <v>3</v>
      </c>
      <c r="H4">
        <f t="shared" ref="H4:H67" si="0">SUM(F4:G4)</f>
        <v>3</v>
      </c>
      <c r="I4" t="s">
        <v>159</v>
      </c>
    </row>
    <row r="5" spans="1:11" x14ac:dyDescent="0.2">
      <c r="A5" s="1" t="s">
        <v>11</v>
      </c>
      <c r="B5" s="23">
        <v>0.57199999999999995</v>
      </c>
      <c r="C5" s="23">
        <v>0.41299999999999998</v>
      </c>
      <c r="D5" s="3" t="s">
        <v>154</v>
      </c>
      <c r="E5" s="3" t="s">
        <v>155</v>
      </c>
      <c r="F5" s="3">
        <v>1</v>
      </c>
      <c r="G5" s="1">
        <v>1</v>
      </c>
      <c r="H5">
        <f t="shared" si="0"/>
        <v>2</v>
      </c>
      <c r="I5" t="s">
        <v>159</v>
      </c>
    </row>
    <row r="6" spans="1:11" x14ac:dyDescent="0.2">
      <c r="A6" s="1" t="s">
        <v>12</v>
      </c>
      <c r="B6" s="23">
        <v>0.71699999999999997</v>
      </c>
      <c r="C6" s="23">
        <v>0.34300000000000003</v>
      </c>
      <c r="D6" s="3" t="s">
        <v>154</v>
      </c>
      <c r="E6" s="3" t="s">
        <v>155</v>
      </c>
      <c r="F6" s="3">
        <v>0</v>
      </c>
      <c r="G6" s="1">
        <v>2</v>
      </c>
      <c r="H6">
        <f t="shared" si="0"/>
        <v>2</v>
      </c>
      <c r="I6" t="s">
        <v>159</v>
      </c>
    </row>
    <row r="7" spans="1:11" x14ac:dyDescent="0.2">
      <c r="A7" s="1" t="s">
        <v>13</v>
      </c>
      <c r="B7" s="23">
        <v>0.79900000000000004</v>
      </c>
      <c r="C7" s="23">
        <v>0.40100000000000002</v>
      </c>
      <c r="D7" s="3" t="s">
        <v>154</v>
      </c>
      <c r="E7" s="3" t="s">
        <v>155</v>
      </c>
      <c r="F7" s="3">
        <v>0</v>
      </c>
      <c r="G7" s="1">
        <v>1</v>
      </c>
      <c r="H7">
        <f t="shared" si="0"/>
        <v>1</v>
      </c>
      <c r="I7" t="s">
        <v>159</v>
      </c>
    </row>
    <row r="8" spans="1:11" x14ac:dyDescent="0.2">
      <c r="A8" s="1" t="s">
        <v>14</v>
      </c>
      <c r="B8" s="23">
        <v>0.55100000000000005</v>
      </c>
      <c r="C8" s="23">
        <v>0.54100000000000004</v>
      </c>
      <c r="D8" s="3" t="s">
        <v>154</v>
      </c>
      <c r="E8" s="3" t="s">
        <v>155</v>
      </c>
      <c r="F8" s="3">
        <v>0</v>
      </c>
      <c r="G8" s="1">
        <v>2</v>
      </c>
      <c r="H8">
        <f t="shared" si="0"/>
        <v>2</v>
      </c>
      <c r="I8" t="s">
        <v>159</v>
      </c>
    </row>
    <row r="9" spans="1:11" x14ac:dyDescent="0.2">
      <c r="A9" s="1" t="s">
        <v>15</v>
      </c>
      <c r="B9" s="23">
        <v>0.32200000000000001</v>
      </c>
      <c r="C9" s="23">
        <v>0.25900000000000001</v>
      </c>
      <c r="D9" s="3" t="s">
        <v>154</v>
      </c>
      <c r="E9" s="3" t="s">
        <v>155</v>
      </c>
      <c r="F9" s="3">
        <v>1</v>
      </c>
      <c r="G9" s="1">
        <v>4</v>
      </c>
      <c r="H9">
        <f t="shared" si="0"/>
        <v>5</v>
      </c>
      <c r="I9" t="s">
        <v>159</v>
      </c>
    </row>
    <row r="10" spans="1:11" x14ac:dyDescent="0.2">
      <c r="A10" s="1" t="s">
        <v>16</v>
      </c>
      <c r="B10" s="23">
        <v>0.52100000000000002</v>
      </c>
      <c r="C10" s="23">
        <v>0.309</v>
      </c>
      <c r="D10" s="3" t="s">
        <v>154</v>
      </c>
      <c r="E10" s="3" t="s">
        <v>155</v>
      </c>
      <c r="F10" s="3">
        <v>0</v>
      </c>
      <c r="G10" s="1">
        <v>1</v>
      </c>
      <c r="H10">
        <f t="shared" si="0"/>
        <v>1</v>
      </c>
      <c r="I10" t="s">
        <v>159</v>
      </c>
    </row>
    <row r="11" spans="1:11" x14ac:dyDescent="0.2">
      <c r="A11" s="1" t="s">
        <v>17</v>
      </c>
      <c r="B11" s="23">
        <v>0.48299999999999998</v>
      </c>
      <c r="C11" s="23">
        <v>0.36799999999999999</v>
      </c>
      <c r="D11" s="3" t="s">
        <v>154</v>
      </c>
      <c r="E11" s="3" t="s">
        <v>155</v>
      </c>
      <c r="F11" s="3">
        <v>0</v>
      </c>
      <c r="G11" s="1">
        <v>2</v>
      </c>
      <c r="H11">
        <f t="shared" si="0"/>
        <v>2</v>
      </c>
      <c r="I11" t="s">
        <v>159</v>
      </c>
    </row>
    <row r="12" spans="1:11" x14ac:dyDescent="0.2">
      <c r="A12" s="1" t="s">
        <v>18</v>
      </c>
      <c r="B12" s="23">
        <v>0.41099999999999998</v>
      </c>
      <c r="C12" s="23">
        <v>0.46600000000000003</v>
      </c>
      <c r="D12" s="3" t="s">
        <v>154</v>
      </c>
      <c r="E12" s="3" t="s">
        <v>155</v>
      </c>
      <c r="F12" s="3">
        <v>1</v>
      </c>
      <c r="G12" s="1">
        <v>1</v>
      </c>
      <c r="H12">
        <f t="shared" si="0"/>
        <v>2</v>
      </c>
      <c r="I12" t="s">
        <v>159</v>
      </c>
    </row>
    <row r="13" spans="1:11" hidden="1" x14ac:dyDescent="0.2">
      <c r="A13" s="1" t="s">
        <v>19</v>
      </c>
      <c r="B13" s="23">
        <v>0.72699999999999998</v>
      </c>
      <c r="C13" s="23">
        <v>0.41499999999999998</v>
      </c>
      <c r="D13" s="3" t="s">
        <v>154</v>
      </c>
      <c r="E13" s="3" t="s">
        <v>154</v>
      </c>
      <c r="F13" s="3">
        <v>0</v>
      </c>
      <c r="G13" s="1">
        <v>0</v>
      </c>
      <c r="H13">
        <f t="shared" si="0"/>
        <v>0</v>
      </c>
      <c r="I13" t="s">
        <v>160</v>
      </c>
    </row>
    <row r="14" spans="1:11" x14ac:dyDescent="0.2">
      <c r="A14" s="1" t="s">
        <v>20</v>
      </c>
      <c r="B14" s="23">
        <v>0.55200000000000005</v>
      </c>
      <c r="C14" s="23">
        <v>0.26500000000000001</v>
      </c>
      <c r="D14" s="3" t="s">
        <v>154</v>
      </c>
      <c r="E14" s="3" t="s">
        <v>155</v>
      </c>
      <c r="F14" s="4">
        <v>0</v>
      </c>
      <c r="G14" s="1">
        <v>4</v>
      </c>
      <c r="H14">
        <f t="shared" si="0"/>
        <v>4</v>
      </c>
      <c r="I14" t="s">
        <v>159</v>
      </c>
    </row>
    <row r="15" spans="1:11" hidden="1" x14ac:dyDescent="0.2">
      <c r="A15" s="1" t="s">
        <v>21</v>
      </c>
      <c r="B15" s="23">
        <v>0.502</v>
      </c>
      <c r="C15" s="23">
        <v>0.48899999999999999</v>
      </c>
      <c r="D15" s="3" t="s">
        <v>155</v>
      </c>
      <c r="E15" s="3" t="s">
        <v>155</v>
      </c>
      <c r="F15" s="3">
        <v>0</v>
      </c>
      <c r="G15" s="1">
        <v>0</v>
      </c>
      <c r="H15">
        <f t="shared" si="0"/>
        <v>0</v>
      </c>
      <c r="I15" t="s">
        <v>161</v>
      </c>
    </row>
    <row r="16" spans="1:11" x14ac:dyDescent="0.2">
      <c r="A16" s="1" t="s">
        <v>22</v>
      </c>
      <c r="B16" s="23">
        <v>0.67100000000000004</v>
      </c>
      <c r="C16" s="23">
        <v>0.42699999999999999</v>
      </c>
      <c r="D16" s="3" t="s">
        <v>154</v>
      </c>
      <c r="E16" s="3" t="s">
        <v>155</v>
      </c>
      <c r="F16" s="3">
        <v>0</v>
      </c>
      <c r="G16" s="1">
        <v>1</v>
      </c>
      <c r="H16">
        <f t="shared" si="0"/>
        <v>1</v>
      </c>
      <c r="I16" t="s">
        <v>159</v>
      </c>
    </row>
    <row r="17" spans="1:12" x14ac:dyDescent="0.2">
      <c r="A17" s="1" t="s">
        <v>23</v>
      </c>
      <c r="B17" s="23">
        <v>0.42899999999999999</v>
      </c>
      <c r="C17" s="23">
        <v>0.34599999999999997</v>
      </c>
      <c r="D17" s="3" t="s">
        <v>154</v>
      </c>
      <c r="E17" s="3" t="s">
        <v>155</v>
      </c>
      <c r="F17" s="3">
        <v>0</v>
      </c>
      <c r="G17" s="1">
        <v>1</v>
      </c>
      <c r="H17">
        <f t="shared" si="0"/>
        <v>1</v>
      </c>
      <c r="I17" t="s">
        <v>159</v>
      </c>
    </row>
    <row r="18" spans="1:12" hidden="1" x14ac:dyDescent="0.2">
      <c r="A18" s="1" t="s">
        <v>24</v>
      </c>
      <c r="B18" s="23">
        <v>0.60699999999999998</v>
      </c>
      <c r="C18" s="23">
        <v>0.26500000000000001</v>
      </c>
      <c r="D18" s="3" t="s">
        <v>154</v>
      </c>
      <c r="E18" s="3" t="s">
        <v>154</v>
      </c>
      <c r="F18" s="3">
        <v>0</v>
      </c>
      <c r="G18" s="1">
        <v>0</v>
      </c>
      <c r="H18">
        <f t="shared" si="0"/>
        <v>0</v>
      </c>
      <c r="I18" t="s">
        <v>160</v>
      </c>
    </row>
    <row r="19" spans="1:12" hidden="1" x14ac:dyDescent="0.2">
      <c r="A19" s="1" t="s">
        <v>25</v>
      </c>
      <c r="B19" s="23">
        <v>0.66700000000000004</v>
      </c>
      <c r="C19" s="23">
        <v>0.499</v>
      </c>
      <c r="D19" s="3" t="s">
        <v>155</v>
      </c>
      <c r="E19" s="3" t="s">
        <v>155</v>
      </c>
      <c r="F19" s="3">
        <v>0</v>
      </c>
      <c r="G19" s="1">
        <v>0</v>
      </c>
      <c r="H19">
        <f t="shared" si="0"/>
        <v>0</v>
      </c>
      <c r="I19" t="s">
        <v>161</v>
      </c>
    </row>
    <row r="20" spans="1:12" x14ac:dyDescent="0.2">
      <c r="A20" s="1" t="s">
        <v>26</v>
      </c>
      <c r="B20" s="23">
        <v>0.42</v>
      </c>
      <c r="C20" s="23">
        <v>0.373</v>
      </c>
      <c r="D20" s="3" t="s">
        <v>154</v>
      </c>
      <c r="E20" s="3" t="s">
        <v>155</v>
      </c>
      <c r="F20" s="3">
        <v>0</v>
      </c>
      <c r="G20" s="1">
        <v>1</v>
      </c>
      <c r="H20">
        <f t="shared" si="0"/>
        <v>1</v>
      </c>
      <c r="I20" t="s">
        <v>159</v>
      </c>
    </row>
    <row r="21" spans="1:12" x14ac:dyDescent="0.2">
      <c r="A21" s="1" t="s">
        <v>27</v>
      </c>
      <c r="B21" s="23">
        <v>0.44700000000000001</v>
      </c>
      <c r="C21" s="23">
        <v>0.60399999999999998</v>
      </c>
      <c r="D21" s="3" t="s">
        <v>154</v>
      </c>
      <c r="E21" s="3" t="s">
        <v>155</v>
      </c>
      <c r="F21" s="3">
        <v>0</v>
      </c>
      <c r="G21" s="1">
        <v>1</v>
      </c>
      <c r="H21">
        <f t="shared" si="0"/>
        <v>1</v>
      </c>
      <c r="I21" t="s">
        <v>159</v>
      </c>
    </row>
    <row r="22" spans="1:12" x14ac:dyDescent="0.2">
      <c r="A22" s="1" t="s">
        <v>28</v>
      </c>
      <c r="B22" s="23">
        <v>0.66900000000000004</v>
      </c>
      <c r="C22" s="23">
        <v>0.27200000000000002</v>
      </c>
      <c r="D22" s="3" t="s">
        <v>154</v>
      </c>
      <c r="E22" s="3" t="s">
        <v>155</v>
      </c>
      <c r="F22" s="3">
        <v>0</v>
      </c>
      <c r="G22" s="1">
        <v>1</v>
      </c>
      <c r="H22">
        <f t="shared" si="0"/>
        <v>1</v>
      </c>
      <c r="I22" t="s">
        <v>159</v>
      </c>
    </row>
    <row r="23" spans="1:12" x14ac:dyDescent="0.2">
      <c r="A23" s="1" t="s">
        <v>29</v>
      </c>
      <c r="B23" s="23">
        <v>0.376</v>
      </c>
      <c r="C23" s="23">
        <v>0.36099999999999999</v>
      </c>
      <c r="D23" s="3" t="s">
        <v>154</v>
      </c>
      <c r="E23" s="3" t="s">
        <v>155</v>
      </c>
      <c r="F23" s="3">
        <v>0</v>
      </c>
      <c r="G23" s="1">
        <v>1</v>
      </c>
      <c r="H23">
        <f t="shared" si="0"/>
        <v>1</v>
      </c>
      <c r="I23" t="s">
        <v>159</v>
      </c>
    </row>
    <row r="24" spans="1:12" x14ac:dyDescent="0.2">
      <c r="A24" s="1" t="s">
        <v>30</v>
      </c>
      <c r="B24" s="23">
        <v>0.69</v>
      </c>
      <c r="C24" s="23">
        <v>0.29699999999999999</v>
      </c>
      <c r="D24" s="3" t="s">
        <v>154</v>
      </c>
      <c r="E24" s="3" t="s">
        <v>155</v>
      </c>
      <c r="F24" s="3">
        <v>0</v>
      </c>
      <c r="G24" s="1">
        <v>3</v>
      </c>
      <c r="H24">
        <f t="shared" si="0"/>
        <v>3</v>
      </c>
      <c r="I24" t="s">
        <v>159</v>
      </c>
    </row>
    <row r="25" spans="1:12" hidden="1" x14ac:dyDescent="0.2">
      <c r="A25" s="1" t="s">
        <v>31</v>
      </c>
      <c r="B25" s="23">
        <v>0.57499999999999996</v>
      </c>
      <c r="C25" s="23">
        <v>0.2</v>
      </c>
      <c r="D25" s="3" t="s">
        <v>154</v>
      </c>
      <c r="E25" s="3" t="s">
        <v>154</v>
      </c>
      <c r="F25" s="3">
        <v>0</v>
      </c>
      <c r="G25" s="1">
        <v>0</v>
      </c>
      <c r="H25">
        <f t="shared" si="0"/>
        <v>0</v>
      </c>
      <c r="I25" t="s">
        <v>160</v>
      </c>
      <c r="J25">
        <f>AVERAGE(F3:F26)</f>
        <v>0.125</v>
      </c>
      <c r="K25">
        <f>AVERAGE(G3:G26)</f>
        <v>1.4583333333333333</v>
      </c>
      <c r="L25">
        <f>AVERAGE(H3:H26)</f>
        <v>1.5833333333333333</v>
      </c>
    </row>
    <row r="26" spans="1:12" x14ac:dyDescent="0.2">
      <c r="A26" s="1" t="s">
        <v>32</v>
      </c>
      <c r="B26" s="23">
        <v>0.63800000000000001</v>
      </c>
      <c r="C26" s="23">
        <v>0.27900000000000003</v>
      </c>
      <c r="D26" s="3" t="s">
        <v>154</v>
      </c>
      <c r="E26" s="3" t="s">
        <v>155</v>
      </c>
      <c r="F26" s="3">
        <v>0</v>
      </c>
      <c r="G26" s="1">
        <v>4</v>
      </c>
      <c r="H26">
        <f t="shared" si="0"/>
        <v>4</v>
      </c>
      <c r="I26" t="s">
        <v>159</v>
      </c>
    </row>
    <row r="27" spans="1:12" x14ac:dyDescent="0.2">
      <c r="A27" s="1" t="s">
        <v>33</v>
      </c>
      <c r="B27" s="23">
        <v>0.495</v>
      </c>
      <c r="C27" s="23">
        <v>0.436</v>
      </c>
      <c r="D27" s="3" t="s">
        <v>154</v>
      </c>
      <c r="E27" s="3" t="s">
        <v>155</v>
      </c>
      <c r="F27" s="3">
        <v>0</v>
      </c>
      <c r="G27" s="1">
        <v>2</v>
      </c>
      <c r="H27">
        <f t="shared" si="0"/>
        <v>2</v>
      </c>
      <c r="I27" t="s">
        <v>159</v>
      </c>
    </row>
    <row r="28" spans="1:12" hidden="1" x14ac:dyDescent="0.2">
      <c r="A28" s="1" t="s">
        <v>34</v>
      </c>
      <c r="B28" s="23">
        <v>0.42499999999999999</v>
      </c>
      <c r="C28" s="23">
        <v>0.48399999999999999</v>
      </c>
      <c r="D28" s="3" t="s">
        <v>154</v>
      </c>
      <c r="E28" s="3" t="s">
        <v>154</v>
      </c>
      <c r="F28" s="3">
        <v>0</v>
      </c>
      <c r="G28" s="1">
        <v>0</v>
      </c>
      <c r="H28">
        <f t="shared" si="0"/>
        <v>0</v>
      </c>
      <c r="I28" t="s">
        <v>160</v>
      </c>
    </row>
    <row r="29" spans="1:12" x14ac:dyDescent="0.2">
      <c r="A29" s="1" t="s">
        <v>35</v>
      </c>
      <c r="B29" s="23">
        <v>0.48399999999999999</v>
      </c>
      <c r="C29" s="23">
        <v>0.41599999999999998</v>
      </c>
      <c r="D29" s="3" t="s">
        <v>154</v>
      </c>
      <c r="E29" s="3" t="s">
        <v>155</v>
      </c>
      <c r="F29" s="3">
        <v>0</v>
      </c>
      <c r="G29" s="1">
        <v>3</v>
      </c>
      <c r="H29">
        <f t="shared" si="0"/>
        <v>3</v>
      </c>
      <c r="I29" t="s">
        <v>159</v>
      </c>
    </row>
    <row r="30" spans="1:12" x14ac:dyDescent="0.2">
      <c r="A30" s="1" t="s">
        <v>36</v>
      </c>
      <c r="B30" s="23">
        <v>0.56599999999999995</v>
      </c>
      <c r="C30" s="23">
        <v>0.377</v>
      </c>
      <c r="D30" s="3" t="s">
        <v>154</v>
      </c>
      <c r="E30" s="3" t="s">
        <v>155</v>
      </c>
      <c r="F30" s="3">
        <v>0</v>
      </c>
      <c r="G30" s="1">
        <v>1</v>
      </c>
      <c r="H30">
        <f t="shared" si="0"/>
        <v>1</v>
      </c>
      <c r="I30" t="s">
        <v>159</v>
      </c>
    </row>
    <row r="31" spans="1:12" x14ac:dyDescent="0.2">
      <c r="A31" s="1" t="s">
        <v>37</v>
      </c>
      <c r="B31" s="23">
        <v>0.58099999999999996</v>
      </c>
      <c r="C31" s="23">
        <v>0.32200000000000001</v>
      </c>
      <c r="D31" s="3" t="s">
        <v>154</v>
      </c>
      <c r="E31" s="3" t="s">
        <v>155</v>
      </c>
      <c r="F31" s="3">
        <v>1</v>
      </c>
      <c r="G31" s="1">
        <v>2</v>
      </c>
      <c r="H31">
        <f t="shared" si="0"/>
        <v>3</v>
      </c>
      <c r="I31" t="s">
        <v>159</v>
      </c>
    </row>
    <row r="32" spans="1:12" x14ac:dyDescent="0.2">
      <c r="A32" s="1" t="s">
        <v>38</v>
      </c>
      <c r="B32" s="23">
        <v>0.69799999999999995</v>
      </c>
      <c r="C32" s="23">
        <v>0.72599999999999998</v>
      </c>
      <c r="D32" s="3" t="s">
        <v>154</v>
      </c>
      <c r="E32" s="3" t="s">
        <v>155</v>
      </c>
      <c r="F32" s="3">
        <v>0</v>
      </c>
      <c r="G32" s="1">
        <v>1</v>
      </c>
      <c r="H32">
        <f t="shared" si="0"/>
        <v>1</v>
      </c>
      <c r="I32" t="s">
        <v>159</v>
      </c>
    </row>
    <row r="33" spans="1:9" x14ac:dyDescent="0.2">
      <c r="A33" s="1" t="s">
        <v>39</v>
      </c>
      <c r="B33" s="23">
        <v>0.53400000000000003</v>
      </c>
      <c r="C33" s="23">
        <v>0.23799999999999999</v>
      </c>
      <c r="D33" s="3" t="s">
        <v>154</v>
      </c>
      <c r="E33" s="3" t="s">
        <v>155</v>
      </c>
      <c r="F33" s="3">
        <v>0</v>
      </c>
      <c r="G33" s="1">
        <v>1</v>
      </c>
      <c r="H33">
        <f t="shared" si="0"/>
        <v>1</v>
      </c>
      <c r="I33" t="s">
        <v>159</v>
      </c>
    </row>
    <row r="34" spans="1:9" x14ac:dyDescent="0.2">
      <c r="A34" s="1" t="s">
        <v>40</v>
      </c>
      <c r="B34" s="23">
        <v>0.58499999999999996</v>
      </c>
      <c r="C34" s="23">
        <v>0.14899999999999999</v>
      </c>
      <c r="D34" s="3" t="s">
        <v>154</v>
      </c>
      <c r="E34" s="3" t="s">
        <v>155</v>
      </c>
      <c r="F34" s="3">
        <v>0</v>
      </c>
      <c r="G34" s="1">
        <v>1</v>
      </c>
      <c r="H34">
        <v>0</v>
      </c>
      <c r="I34" t="s">
        <v>161</v>
      </c>
    </row>
    <row r="35" spans="1:9" x14ac:dyDescent="0.2">
      <c r="A35" s="1" t="s">
        <v>41</v>
      </c>
      <c r="B35" s="23">
        <v>0.48799999999999999</v>
      </c>
      <c r="C35" s="23">
        <v>0.436</v>
      </c>
      <c r="D35" s="3" t="s">
        <v>154</v>
      </c>
      <c r="E35" s="3" t="s">
        <v>155</v>
      </c>
      <c r="F35" s="3">
        <v>0</v>
      </c>
      <c r="G35" s="1">
        <v>2</v>
      </c>
      <c r="H35">
        <f t="shared" si="0"/>
        <v>2</v>
      </c>
      <c r="I35" t="s">
        <v>159</v>
      </c>
    </row>
    <row r="36" spans="1:9" hidden="1" x14ac:dyDescent="0.2">
      <c r="A36" s="1" t="s">
        <v>42</v>
      </c>
      <c r="B36" s="23">
        <v>0.42899999999999999</v>
      </c>
      <c r="C36" s="23">
        <v>0.183</v>
      </c>
      <c r="D36" s="3" t="s">
        <v>154</v>
      </c>
      <c r="E36" s="3" t="s">
        <v>154</v>
      </c>
      <c r="F36" s="3">
        <v>0</v>
      </c>
      <c r="G36" s="1">
        <v>0</v>
      </c>
      <c r="H36">
        <f t="shared" si="0"/>
        <v>0</v>
      </c>
      <c r="I36" t="s">
        <v>160</v>
      </c>
    </row>
    <row r="37" spans="1:9" hidden="1" x14ac:dyDescent="0.2">
      <c r="A37" s="1" t="s">
        <v>43</v>
      </c>
      <c r="B37" s="23">
        <v>0.36</v>
      </c>
      <c r="C37" s="23">
        <v>0.35699999999999998</v>
      </c>
      <c r="D37" s="3" t="s">
        <v>154</v>
      </c>
      <c r="E37" s="3" t="s">
        <v>154</v>
      </c>
      <c r="F37" s="3">
        <v>0</v>
      </c>
      <c r="G37" s="1">
        <v>0</v>
      </c>
      <c r="H37">
        <f t="shared" si="0"/>
        <v>0</v>
      </c>
      <c r="I37" t="s">
        <v>160</v>
      </c>
    </row>
    <row r="38" spans="1:9" x14ac:dyDescent="0.2">
      <c r="A38" s="1" t="s">
        <v>44</v>
      </c>
      <c r="B38" s="23">
        <v>0.81200000000000006</v>
      </c>
      <c r="C38" s="23">
        <v>0.26300000000000001</v>
      </c>
      <c r="D38" s="3" t="s">
        <v>154</v>
      </c>
      <c r="E38" s="3" t="s">
        <v>155</v>
      </c>
      <c r="F38" s="3">
        <v>0</v>
      </c>
      <c r="G38" s="1">
        <v>3</v>
      </c>
      <c r="H38">
        <f t="shared" si="0"/>
        <v>3</v>
      </c>
      <c r="I38" t="s">
        <v>159</v>
      </c>
    </row>
    <row r="39" spans="1:9" x14ac:dyDescent="0.2">
      <c r="A39" s="1" t="s">
        <v>45</v>
      </c>
      <c r="B39" s="23">
        <v>0.33800000000000002</v>
      </c>
      <c r="C39" s="23">
        <v>0.2</v>
      </c>
      <c r="D39" s="3" t="s">
        <v>154</v>
      </c>
      <c r="E39" s="3" t="s">
        <v>155</v>
      </c>
      <c r="F39" s="3">
        <v>0</v>
      </c>
      <c r="G39" s="1">
        <v>2</v>
      </c>
      <c r="H39">
        <f t="shared" si="0"/>
        <v>2</v>
      </c>
      <c r="I39" t="s">
        <v>159</v>
      </c>
    </row>
    <row r="40" spans="1:9" x14ac:dyDescent="0.2">
      <c r="A40" s="1" t="s">
        <v>46</v>
      </c>
      <c r="B40" s="23">
        <v>0.61699999999999999</v>
      </c>
      <c r="C40" s="23">
        <v>0.28399999999999997</v>
      </c>
      <c r="D40" s="3" t="s">
        <v>154</v>
      </c>
      <c r="E40" s="3" t="s">
        <v>155</v>
      </c>
      <c r="F40" s="3">
        <v>0</v>
      </c>
      <c r="G40" s="1">
        <v>1</v>
      </c>
      <c r="H40">
        <f t="shared" si="0"/>
        <v>1</v>
      </c>
      <c r="I40" t="s">
        <v>159</v>
      </c>
    </row>
    <row r="41" spans="1:9" x14ac:dyDescent="0.2">
      <c r="A41" s="1" t="s">
        <v>47</v>
      </c>
      <c r="B41" s="23">
        <v>0.46500000000000002</v>
      </c>
      <c r="C41" s="23">
        <v>0.30099999999999999</v>
      </c>
      <c r="D41" s="3" t="s">
        <v>154</v>
      </c>
      <c r="E41" s="3" t="s">
        <v>155</v>
      </c>
      <c r="F41" s="3">
        <v>0</v>
      </c>
      <c r="G41" s="1">
        <v>3</v>
      </c>
      <c r="H41">
        <f t="shared" si="0"/>
        <v>3</v>
      </c>
      <c r="I41" t="s">
        <v>159</v>
      </c>
    </row>
    <row r="42" spans="1:9" x14ac:dyDescent="0.2">
      <c r="A42" s="1" t="s">
        <v>48</v>
      </c>
      <c r="B42" s="23">
        <v>0.498</v>
      </c>
      <c r="C42" s="23">
        <v>0.31</v>
      </c>
      <c r="D42" s="3" t="s">
        <v>154</v>
      </c>
      <c r="E42" s="3" t="s">
        <v>155</v>
      </c>
      <c r="F42" s="3">
        <v>0</v>
      </c>
      <c r="G42" s="1">
        <v>1</v>
      </c>
      <c r="H42">
        <f t="shared" si="0"/>
        <v>1</v>
      </c>
      <c r="I42" t="s">
        <v>159</v>
      </c>
    </row>
    <row r="43" spans="1:9" hidden="1" x14ac:dyDescent="0.2">
      <c r="A43" s="1" t="s">
        <v>49</v>
      </c>
      <c r="B43" s="23">
        <v>0.50900000000000001</v>
      </c>
      <c r="C43" s="23">
        <v>0.27800000000000002</v>
      </c>
      <c r="D43" s="3" t="s">
        <v>155</v>
      </c>
      <c r="E43" s="3" t="s">
        <v>155</v>
      </c>
      <c r="F43" s="3">
        <v>0</v>
      </c>
      <c r="G43" s="1">
        <v>0</v>
      </c>
      <c r="H43">
        <f t="shared" si="0"/>
        <v>0</v>
      </c>
      <c r="I43" t="s">
        <v>161</v>
      </c>
    </row>
    <row r="44" spans="1:9" x14ac:dyDescent="0.2">
      <c r="A44" s="1" t="s">
        <v>50</v>
      </c>
      <c r="B44" s="23">
        <v>0.41699999999999998</v>
      </c>
      <c r="C44" s="23">
        <v>0.68600000000000005</v>
      </c>
      <c r="D44" s="3" t="s">
        <v>154</v>
      </c>
      <c r="E44" s="3" t="s">
        <v>155</v>
      </c>
      <c r="F44" s="3">
        <v>0</v>
      </c>
      <c r="G44" s="1">
        <v>3</v>
      </c>
      <c r="H44">
        <f t="shared" si="0"/>
        <v>3</v>
      </c>
      <c r="I44" t="s">
        <v>159</v>
      </c>
    </row>
    <row r="45" spans="1:9" x14ac:dyDescent="0.2">
      <c r="A45" s="1" t="s">
        <v>51</v>
      </c>
      <c r="B45" s="23">
        <v>0.59299999999999997</v>
      </c>
      <c r="C45" s="23">
        <v>0.498</v>
      </c>
      <c r="D45" s="3" t="s">
        <v>154</v>
      </c>
      <c r="E45" s="3" t="s">
        <v>155</v>
      </c>
      <c r="F45" s="3">
        <v>0</v>
      </c>
      <c r="G45" s="1">
        <v>1</v>
      </c>
      <c r="H45">
        <f t="shared" si="0"/>
        <v>1</v>
      </c>
      <c r="I45" t="s">
        <v>159</v>
      </c>
    </row>
    <row r="46" spans="1:9" x14ac:dyDescent="0.2">
      <c r="A46" s="1" t="s">
        <v>52</v>
      </c>
      <c r="B46" s="23">
        <v>0.47899999999999998</v>
      </c>
      <c r="C46" s="23">
        <v>0.249</v>
      </c>
      <c r="D46" s="3" t="s">
        <v>154</v>
      </c>
      <c r="E46" s="3" t="s">
        <v>155</v>
      </c>
      <c r="F46" s="3">
        <v>0</v>
      </c>
      <c r="G46" s="1">
        <v>5</v>
      </c>
      <c r="H46">
        <f t="shared" si="0"/>
        <v>5</v>
      </c>
      <c r="I46" t="s">
        <v>159</v>
      </c>
    </row>
    <row r="47" spans="1:9" x14ac:dyDescent="0.2">
      <c r="A47" s="1" t="s">
        <v>53</v>
      </c>
      <c r="B47" s="23">
        <v>0.51600000000000001</v>
      </c>
      <c r="C47" s="23">
        <v>0.41099999999999998</v>
      </c>
      <c r="D47" s="3" t="s">
        <v>154</v>
      </c>
      <c r="E47" s="3" t="s">
        <v>155</v>
      </c>
      <c r="F47" s="3">
        <v>1</v>
      </c>
      <c r="G47" s="1">
        <v>2</v>
      </c>
      <c r="H47">
        <f t="shared" si="0"/>
        <v>3</v>
      </c>
      <c r="I47" t="s">
        <v>159</v>
      </c>
    </row>
    <row r="48" spans="1:9" x14ac:dyDescent="0.2">
      <c r="A48" s="1" t="s">
        <v>54</v>
      </c>
      <c r="B48" s="23">
        <v>0.8</v>
      </c>
      <c r="C48" s="23">
        <v>0.5</v>
      </c>
      <c r="D48" s="3" t="s">
        <v>154</v>
      </c>
      <c r="E48" s="3" t="s">
        <v>155</v>
      </c>
      <c r="F48" s="3">
        <v>0</v>
      </c>
      <c r="G48" s="1">
        <v>4</v>
      </c>
      <c r="H48">
        <f t="shared" si="0"/>
        <v>4</v>
      </c>
      <c r="I48" t="s">
        <v>159</v>
      </c>
    </row>
    <row r="49" spans="1:12" hidden="1" x14ac:dyDescent="0.2">
      <c r="A49" s="1" t="s">
        <v>55</v>
      </c>
      <c r="B49" s="23">
        <v>0.999</v>
      </c>
      <c r="C49" s="23">
        <v>0.29099999999999998</v>
      </c>
      <c r="D49" s="3" t="s">
        <v>155</v>
      </c>
      <c r="E49" s="3" t="s">
        <v>155</v>
      </c>
      <c r="F49" s="3">
        <v>0</v>
      </c>
      <c r="G49" s="1">
        <v>0</v>
      </c>
      <c r="H49">
        <f t="shared" si="0"/>
        <v>0</v>
      </c>
      <c r="I49" t="s">
        <v>161</v>
      </c>
    </row>
    <row r="50" spans="1:12" x14ac:dyDescent="0.2">
      <c r="A50" s="1" t="s">
        <v>56</v>
      </c>
      <c r="B50" s="23">
        <v>0.67300000000000004</v>
      </c>
      <c r="C50" s="23">
        <v>0.23100000000000001</v>
      </c>
      <c r="D50" s="3" t="s">
        <v>154</v>
      </c>
      <c r="E50" s="3" t="s">
        <v>155</v>
      </c>
      <c r="F50" s="3">
        <v>0</v>
      </c>
      <c r="G50" s="1">
        <v>4</v>
      </c>
      <c r="H50">
        <f t="shared" si="0"/>
        <v>4</v>
      </c>
      <c r="I50" t="s">
        <v>159</v>
      </c>
      <c r="J50">
        <f>AVERAGE(F27:F50)</f>
        <v>8.3333333333333329E-2</v>
      </c>
      <c r="K50">
        <f>AVERAGE(G27:G50)</f>
        <v>1.75</v>
      </c>
      <c r="L50">
        <f>AVERAGE(H27:H50)</f>
        <v>1.7916666666666667</v>
      </c>
    </row>
    <row r="51" spans="1:12" x14ac:dyDescent="0.2">
      <c r="A51" s="1" t="s">
        <v>57</v>
      </c>
      <c r="B51" s="23">
        <v>0.42399999999999999</v>
      </c>
      <c r="C51" s="23">
        <v>0.54100000000000004</v>
      </c>
      <c r="D51" s="3" t="s">
        <v>154</v>
      </c>
      <c r="E51" s="3" t="s">
        <v>155</v>
      </c>
      <c r="F51" s="3">
        <v>0</v>
      </c>
      <c r="G51" s="1">
        <v>1</v>
      </c>
      <c r="H51">
        <f t="shared" si="0"/>
        <v>1</v>
      </c>
      <c r="I51" t="s">
        <v>159</v>
      </c>
    </row>
    <row r="52" spans="1:12" x14ac:dyDescent="0.2">
      <c r="A52" s="1" t="s">
        <v>58</v>
      </c>
      <c r="B52" s="23">
        <v>0.37</v>
      </c>
      <c r="C52" s="23">
        <v>0.34599999999999997</v>
      </c>
      <c r="D52" s="3" t="s">
        <v>154</v>
      </c>
      <c r="E52" s="3" t="s">
        <v>155</v>
      </c>
      <c r="F52" s="3">
        <v>2</v>
      </c>
      <c r="G52" s="1">
        <v>1</v>
      </c>
      <c r="H52">
        <f t="shared" si="0"/>
        <v>3</v>
      </c>
      <c r="I52" t="s">
        <v>159</v>
      </c>
    </row>
    <row r="53" spans="1:12" hidden="1" x14ac:dyDescent="0.2">
      <c r="A53" s="1" t="s">
        <v>59</v>
      </c>
      <c r="B53" s="23">
        <v>0.55200000000000005</v>
      </c>
      <c r="C53" s="23">
        <v>0.30199999999999999</v>
      </c>
      <c r="D53" s="3" t="s">
        <v>154</v>
      </c>
      <c r="E53" s="3" t="s">
        <v>154</v>
      </c>
      <c r="F53" s="3">
        <v>0</v>
      </c>
      <c r="G53" s="1">
        <v>0</v>
      </c>
      <c r="H53">
        <f t="shared" si="0"/>
        <v>0</v>
      </c>
      <c r="I53" t="s">
        <v>160</v>
      </c>
    </row>
    <row r="54" spans="1:12" hidden="1" x14ac:dyDescent="0.2">
      <c r="A54" s="1" t="s">
        <v>60</v>
      </c>
      <c r="B54" s="23">
        <v>0.66</v>
      </c>
      <c r="C54" s="23">
        <v>0.40500000000000003</v>
      </c>
      <c r="D54" s="3" t="s">
        <v>154</v>
      </c>
      <c r="E54" s="3" t="s">
        <v>154</v>
      </c>
      <c r="F54" s="3">
        <v>0</v>
      </c>
      <c r="G54" s="1">
        <v>0</v>
      </c>
      <c r="H54">
        <f t="shared" si="0"/>
        <v>0</v>
      </c>
      <c r="I54" t="s">
        <v>160</v>
      </c>
    </row>
    <row r="55" spans="1:12" hidden="1" x14ac:dyDescent="0.2">
      <c r="A55" s="1" t="s">
        <v>61</v>
      </c>
      <c r="B55" s="23">
        <v>0.755</v>
      </c>
      <c r="C55" s="23">
        <v>0.35799999999999998</v>
      </c>
      <c r="D55" s="3" t="s">
        <v>154</v>
      </c>
      <c r="E55" s="3" t="s">
        <v>154</v>
      </c>
      <c r="F55" s="3">
        <v>0</v>
      </c>
      <c r="G55" s="1">
        <v>0</v>
      </c>
      <c r="H55">
        <f t="shared" si="0"/>
        <v>0</v>
      </c>
      <c r="I55" t="s">
        <v>160</v>
      </c>
    </row>
    <row r="56" spans="1:12" hidden="1" x14ac:dyDescent="0.2">
      <c r="A56" s="1" t="s">
        <v>62</v>
      </c>
      <c r="B56" s="23">
        <v>0.55500000000000005</v>
      </c>
      <c r="C56" s="23">
        <v>0.38300000000000001</v>
      </c>
      <c r="D56" s="4" t="s">
        <v>154</v>
      </c>
      <c r="E56" s="4" t="s">
        <v>154</v>
      </c>
      <c r="F56" s="3">
        <v>0</v>
      </c>
      <c r="G56" s="1">
        <v>0</v>
      </c>
      <c r="H56">
        <f t="shared" si="0"/>
        <v>0</v>
      </c>
      <c r="I56" t="s">
        <v>160</v>
      </c>
    </row>
    <row r="57" spans="1:12" x14ac:dyDescent="0.2">
      <c r="A57" s="1" t="s">
        <v>63</v>
      </c>
      <c r="B57" s="23">
        <v>0.35099999999999998</v>
      </c>
      <c r="C57" s="23">
        <v>0.16400000000000001</v>
      </c>
      <c r="D57" s="3" t="s">
        <v>154</v>
      </c>
      <c r="E57" s="3" t="s">
        <v>155</v>
      </c>
      <c r="F57" s="3">
        <v>0</v>
      </c>
      <c r="G57" s="1">
        <v>3</v>
      </c>
      <c r="H57">
        <f t="shared" si="0"/>
        <v>3</v>
      </c>
      <c r="I57" t="s">
        <v>159</v>
      </c>
    </row>
    <row r="58" spans="1:12" x14ac:dyDescent="0.2">
      <c r="A58" s="1" t="s">
        <v>64</v>
      </c>
      <c r="B58" s="23">
        <v>0.54500000000000004</v>
      </c>
      <c r="C58" s="23">
        <v>0.29199999999999998</v>
      </c>
      <c r="D58" s="3" t="s">
        <v>154</v>
      </c>
      <c r="E58" s="3" t="s">
        <v>155</v>
      </c>
      <c r="F58" s="3">
        <v>0</v>
      </c>
      <c r="G58" s="1">
        <v>2</v>
      </c>
      <c r="H58">
        <f t="shared" si="0"/>
        <v>2</v>
      </c>
      <c r="I58" t="s">
        <v>159</v>
      </c>
    </row>
    <row r="59" spans="1:12" x14ac:dyDescent="0.2">
      <c r="A59" s="1" t="s">
        <v>65</v>
      </c>
      <c r="B59" s="23">
        <v>0.47599999999999998</v>
      </c>
      <c r="C59" s="23">
        <v>0.45300000000000001</v>
      </c>
      <c r="D59" s="4" t="s">
        <v>154</v>
      </c>
      <c r="E59" s="4" t="s">
        <v>155</v>
      </c>
      <c r="F59" s="3">
        <v>0</v>
      </c>
      <c r="G59" s="1">
        <v>1</v>
      </c>
      <c r="H59">
        <f t="shared" si="0"/>
        <v>1</v>
      </c>
      <c r="I59" t="s">
        <v>159</v>
      </c>
    </row>
    <row r="60" spans="1:12" hidden="1" x14ac:dyDescent="0.2">
      <c r="A60" s="1" t="s">
        <v>66</v>
      </c>
      <c r="B60" s="23">
        <v>0.48399999999999999</v>
      </c>
      <c r="C60" s="23">
        <v>0.5</v>
      </c>
      <c r="D60" s="3" t="s">
        <v>154</v>
      </c>
      <c r="E60" s="3" t="s">
        <v>154</v>
      </c>
      <c r="F60" s="3">
        <v>0</v>
      </c>
      <c r="G60" s="1">
        <v>0</v>
      </c>
      <c r="H60">
        <f t="shared" si="0"/>
        <v>0</v>
      </c>
      <c r="I60" t="s">
        <v>160</v>
      </c>
    </row>
    <row r="61" spans="1:12" x14ac:dyDescent="0.2">
      <c r="A61" s="1" t="s">
        <v>67</v>
      </c>
      <c r="B61" s="23">
        <v>0.70299999999999996</v>
      </c>
      <c r="C61" s="23">
        <v>0.58499999999999996</v>
      </c>
      <c r="D61" s="3" t="s">
        <v>154</v>
      </c>
      <c r="E61" s="3" t="s">
        <v>155</v>
      </c>
      <c r="F61" s="3">
        <v>0</v>
      </c>
      <c r="G61" s="1">
        <v>5</v>
      </c>
      <c r="H61">
        <f t="shared" si="0"/>
        <v>5</v>
      </c>
      <c r="I61" t="s">
        <v>159</v>
      </c>
    </row>
    <row r="62" spans="1:12" x14ac:dyDescent="0.2">
      <c r="A62" s="1" t="s">
        <v>68</v>
      </c>
      <c r="B62" s="23">
        <v>0.76</v>
      </c>
      <c r="C62" s="23">
        <v>0.27</v>
      </c>
      <c r="D62" s="3" t="s">
        <v>154</v>
      </c>
      <c r="E62" s="3" t="s">
        <v>155</v>
      </c>
      <c r="F62" s="3">
        <v>0</v>
      </c>
      <c r="G62" s="1">
        <v>1</v>
      </c>
      <c r="H62">
        <f t="shared" si="0"/>
        <v>1</v>
      </c>
      <c r="I62" t="s">
        <v>159</v>
      </c>
    </row>
    <row r="63" spans="1:12" x14ac:dyDescent="0.2">
      <c r="A63" s="1" t="s">
        <v>69</v>
      </c>
      <c r="B63" s="23">
        <v>0.65200000000000002</v>
      </c>
      <c r="C63" s="23">
        <v>0.32</v>
      </c>
      <c r="D63" s="3" t="s">
        <v>154</v>
      </c>
      <c r="E63" s="3" t="s">
        <v>155</v>
      </c>
      <c r="F63" s="3">
        <v>0</v>
      </c>
      <c r="G63" s="1">
        <v>1</v>
      </c>
      <c r="H63">
        <f t="shared" si="0"/>
        <v>1</v>
      </c>
      <c r="I63" t="s">
        <v>159</v>
      </c>
    </row>
    <row r="64" spans="1:12" x14ac:dyDescent="0.2">
      <c r="A64" s="1" t="s">
        <v>70</v>
      </c>
      <c r="B64" s="23">
        <v>0.68200000000000005</v>
      </c>
      <c r="C64" s="23">
        <v>0.41499999999999998</v>
      </c>
      <c r="D64" s="3" t="s">
        <v>154</v>
      </c>
      <c r="E64" s="3" t="s">
        <v>155</v>
      </c>
      <c r="F64" s="3">
        <v>0</v>
      </c>
      <c r="G64" s="1">
        <v>2</v>
      </c>
      <c r="H64">
        <f t="shared" si="0"/>
        <v>2</v>
      </c>
      <c r="I64" t="s">
        <v>159</v>
      </c>
    </row>
    <row r="65" spans="1:12" x14ac:dyDescent="0.2">
      <c r="A65" s="1" t="s">
        <v>71</v>
      </c>
      <c r="B65" s="23">
        <v>0.72699999999999998</v>
      </c>
      <c r="C65" s="23">
        <v>0.40799999999999997</v>
      </c>
      <c r="D65" s="4" t="s">
        <v>154</v>
      </c>
      <c r="E65" s="4" t="s">
        <v>155</v>
      </c>
      <c r="F65" s="3">
        <v>0</v>
      </c>
      <c r="G65" s="1">
        <v>1</v>
      </c>
      <c r="H65">
        <f t="shared" si="0"/>
        <v>1</v>
      </c>
      <c r="I65" t="s">
        <v>159</v>
      </c>
    </row>
    <row r="66" spans="1:12" x14ac:dyDescent="0.2">
      <c r="A66" s="1" t="s">
        <v>72</v>
      </c>
      <c r="B66" s="23">
        <v>0.60499999999999998</v>
      </c>
      <c r="C66" s="23">
        <v>0.26100000000000001</v>
      </c>
      <c r="D66" s="4" t="s">
        <v>154</v>
      </c>
      <c r="E66" s="4" t="s">
        <v>155</v>
      </c>
      <c r="F66" s="3">
        <v>0</v>
      </c>
      <c r="G66" s="1">
        <v>1</v>
      </c>
      <c r="H66">
        <f t="shared" si="0"/>
        <v>1</v>
      </c>
      <c r="I66" t="s">
        <v>159</v>
      </c>
    </row>
    <row r="67" spans="1:12" x14ac:dyDescent="0.2">
      <c r="A67" s="1" t="s">
        <v>73</v>
      </c>
      <c r="B67" s="23">
        <v>0.45300000000000001</v>
      </c>
      <c r="C67" s="23">
        <v>0.45700000000000002</v>
      </c>
      <c r="D67" s="4" t="s">
        <v>154</v>
      </c>
      <c r="E67" s="4" t="s">
        <v>155</v>
      </c>
      <c r="F67" s="3">
        <v>0</v>
      </c>
      <c r="G67" s="1">
        <v>3</v>
      </c>
      <c r="H67">
        <f t="shared" si="0"/>
        <v>3</v>
      </c>
      <c r="I67" t="s">
        <v>159</v>
      </c>
    </row>
    <row r="68" spans="1:12" hidden="1" x14ac:dyDescent="0.2">
      <c r="A68" s="1" t="s">
        <v>74</v>
      </c>
      <c r="B68" s="23">
        <v>0.42399999999999999</v>
      </c>
      <c r="C68" s="23">
        <v>0.53400000000000003</v>
      </c>
      <c r="D68" s="3" t="s">
        <v>154</v>
      </c>
      <c r="E68" s="3" t="s">
        <v>154</v>
      </c>
      <c r="F68" s="3">
        <v>0</v>
      </c>
      <c r="G68" s="1">
        <v>0</v>
      </c>
      <c r="H68">
        <f t="shared" ref="H68:H131" si="1">SUM(F68:G68)</f>
        <v>0</v>
      </c>
      <c r="I68" t="s">
        <v>160</v>
      </c>
    </row>
    <row r="69" spans="1:12" x14ac:dyDescent="0.2">
      <c r="A69" s="1" t="s">
        <v>75</v>
      </c>
      <c r="B69" s="23">
        <v>0.52100000000000002</v>
      </c>
      <c r="C69" s="23">
        <v>0.27400000000000002</v>
      </c>
      <c r="D69" s="3" t="s">
        <v>154</v>
      </c>
      <c r="E69" s="3" t="s">
        <v>155</v>
      </c>
      <c r="F69" s="3">
        <v>0</v>
      </c>
      <c r="G69" s="1">
        <v>2</v>
      </c>
      <c r="H69">
        <f t="shared" si="1"/>
        <v>2</v>
      </c>
      <c r="I69" t="s">
        <v>159</v>
      </c>
    </row>
    <row r="70" spans="1:12" x14ac:dyDescent="0.2">
      <c r="A70" s="1" t="s">
        <v>76</v>
      </c>
      <c r="B70" s="23">
        <v>0.65200000000000002</v>
      </c>
      <c r="C70" s="23">
        <v>0.35299999999999998</v>
      </c>
      <c r="D70" s="4" t="s">
        <v>154</v>
      </c>
      <c r="E70" s="4" t="s">
        <v>155</v>
      </c>
      <c r="F70" s="3">
        <v>0</v>
      </c>
      <c r="G70" s="1">
        <v>2</v>
      </c>
      <c r="H70">
        <f t="shared" si="1"/>
        <v>2</v>
      </c>
      <c r="I70" t="s">
        <v>159</v>
      </c>
    </row>
    <row r="71" spans="1:12" x14ac:dyDescent="0.2">
      <c r="A71" s="1" t="s">
        <v>77</v>
      </c>
      <c r="B71" s="23">
        <v>0.36799999999999999</v>
      </c>
      <c r="C71" s="23">
        <v>0.312</v>
      </c>
      <c r="D71" s="4" t="s">
        <v>154</v>
      </c>
      <c r="E71" s="4" t="s">
        <v>155</v>
      </c>
      <c r="F71" s="3">
        <v>0</v>
      </c>
      <c r="G71" s="1">
        <v>2</v>
      </c>
      <c r="H71">
        <f t="shared" si="1"/>
        <v>2</v>
      </c>
      <c r="I71" t="s">
        <v>159</v>
      </c>
    </row>
    <row r="72" spans="1:12" x14ac:dyDescent="0.2">
      <c r="A72" s="1" t="s">
        <v>78</v>
      </c>
      <c r="B72" s="23">
        <v>0.39100000000000001</v>
      </c>
      <c r="C72" s="23">
        <v>0.41099999999999998</v>
      </c>
      <c r="D72" s="3" t="s">
        <v>154</v>
      </c>
      <c r="E72" s="3" t="s">
        <v>155</v>
      </c>
      <c r="F72" s="3">
        <v>0</v>
      </c>
      <c r="G72" s="1">
        <v>2</v>
      </c>
      <c r="H72">
        <f t="shared" si="1"/>
        <v>2</v>
      </c>
      <c r="I72" t="s">
        <v>159</v>
      </c>
    </row>
    <row r="73" spans="1:12" hidden="1" x14ac:dyDescent="0.2">
      <c r="A73" s="1" t="s">
        <v>79</v>
      </c>
      <c r="B73" s="23">
        <v>0.55300000000000005</v>
      </c>
      <c r="C73" s="23">
        <v>0.34</v>
      </c>
      <c r="D73" s="3" t="s">
        <v>155</v>
      </c>
      <c r="E73" s="3" t="s">
        <v>155</v>
      </c>
      <c r="F73" s="3">
        <v>0</v>
      </c>
      <c r="G73" s="1">
        <v>0</v>
      </c>
      <c r="H73">
        <f t="shared" si="1"/>
        <v>0</v>
      </c>
      <c r="I73" t="s">
        <v>161</v>
      </c>
    </row>
    <row r="74" spans="1:12" x14ac:dyDescent="0.2">
      <c r="A74" s="1" t="s">
        <v>80</v>
      </c>
      <c r="B74" s="23">
        <v>0.5</v>
      </c>
      <c r="C74" s="23">
        <v>0.24399999999999999</v>
      </c>
      <c r="D74" s="3" t="s">
        <v>154</v>
      </c>
      <c r="E74" s="3" t="s">
        <v>155</v>
      </c>
      <c r="F74" s="3">
        <v>0</v>
      </c>
      <c r="G74" s="1">
        <v>4</v>
      </c>
      <c r="H74">
        <f t="shared" si="1"/>
        <v>4</v>
      </c>
      <c r="I74" t="s">
        <v>159</v>
      </c>
      <c r="J74">
        <f>AVERAGE(F51:F74)</f>
        <v>8.3333333333333329E-2</v>
      </c>
      <c r="K74">
        <f>AVERAGE(G51:G74)</f>
        <v>1.4166666666666667</v>
      </c>
      <c r="L74">
        <f>AVERAGE(H51:H74)</f>
        <v>1.5</v>
      </c>
    </row>
    <row r="75" spans="1:12" x14ac:dyDescent="0.2">
      <c r="A75" s="1" t="s">
        <v>81</v>
      </c>
      <c r="B75" s="23">
        <v>0.47699999999999998</v>
      </c>
      <c r="C75" s="23">
        <v>0.56999999999999995</v>
      </c>
      <c r="D75" s="3" t="s">
        <v>154</v>
      </c>
      <c r="E75" s="4" t="s">
        <v>155</v>
      </c>
      <c r="F75" s="3">
        <v>0</v>
      </c>
      <c r="G75" s="1">
        <v>1</v>
      </c>
      <c r="H75">
        <f t="shared" si="1"/>
        <v>1</v>
      </c>
      <c r="I75" t="s">
        <v>159</v>
      </c>
    </row>
    <row r="76" spans="1:12" x14ac:dyDescent="0.2">
      <c r="A76" s="1" t="s">
        <v>82</v>
      </c>
      <c r="B76" s="23">
        <v>0.67100000000000004</v>
      </c>
      <c r="C76" s="23">
        <v>0.42399999999999999</v>
      </c>
      <c r="D76" s="3" t="s">
        <v>154</v>
      </c>
      <c r="E76" s="3" t="s">
        <v>155</v>
      </c>
      <c r="F76" s="3">
        <v>0</v>
      </c>
      <c r="G76" s="1">
        <v>1</v>
      </c>
      <c r="H76">
        <f t="shared" si="1"/>
        <v>1</v>
      </c>
      <c r="I76" t="s">
        <v>159</v>
      </c>
    </row>
    <row r="77" spans="1:12" x14ac:dyDescent="0.2">
      <c r="A77" s="1" t="s">
        <v>83</v>
      </c>
      <c r="B77" s="23">
        <v>0.55100000000000005</v>
      </c>
      <c r="C77" s="23">
        <v>0.29099999999999998</v>
      </c>
      <c r="D77" s="3" t="s">
        <v>154</v>
      </c>
      <c r="E77" s="3" t="s">
        <v>155</v>
      </c>
      <c r="F77" s="3">
        <v>0</v>
      </c>
      <c r="G77" s="1">
        <v>1</v>
      </c>
      <c r="H77">
        <f t="shared" si="1"/>
        <v>1</v>
      </c>
      <c r="I77" t="s">
        <v>159</v>
      </c>
    </row>
    <row r="78" spans="1:12" hidden="1" x14ac:dyDescent="0.2">
      <c r="A78" s="1" t="s">
        <v>84</v>
      </c>
      <c r="B78" s="23">
        <v>0.45400000000000001</v>
      </c>
      <c r="C78" s="23">
        <v>0.63600000000000001</v>
      </c>
      <c r="D78" s="3" t="s">
        <v>155</v>
      </c>
      <c r="E78" s="3" t="s">
        <v>155</v>
      </c>
      <c r="F78" s="3">
        <v>0</v>
      </c>
      <c r="G78" s="1">
        <v>0</v>
      </c>
      <c r="H78">
        <f t="shared" si="1"/>
        <v>0</v>
      </c>
      <c r="I78" t="s">
        <v>160</v>
      </c>
    </row>
    <row r="79" spans="1:12" x14ac:dyDescent="0.2">
      <c r="A79" s="1" t="s">
        <v>85</v>
      </c>
      <c r="B79" s="23">
        <v>0.53300000000000003</v>
      </c>
      <c r="C79" s="23">
        <v>0.47199999999999998</v>
      </c>
      <c r="D79" s="3" t="s">
        <v>154</v>
      </c>
      <c r="E79" s="3" t="s">
        <v>155</v>
      </c>
      <c r="F79" s="3">
        <v>0</v>
      </c>
      <c r="G79" s="1">
        <v>1</v>
      </c>
      <c r="H79">
        <f t="shared" si="1"/>
        <v>1</v>
      </c>
      <c r="I79" t="s">
        <v>159</v>
      </c>
    </row>
    <row r="80" spans="1:12" x14ac:dyDescent="0.2">
      <c r="A80" s="1" t="s">
        <v>86</v>
      </c>
      <c r="B80" s="23">
        <v>0.51900000000000002</v>
      </c>
      <c r="C80" s="23">
        <v>0.46300000000000002</v>
      </c>
      <c r="D80" s="11" t="s">
        <v>154</v>
      </c>
      <c r="E80" s="12" t="s">
        <v>155</v>
      </c>
      <c r="F80" s="3">
        <v>0</v>
      </c>
      <c r="G80" s="1">
        <v>1</v>
      </c>
      <c r="H80">
        <f t="shared" si="1"/>
        <v>1</v>
      </c>
      <c r="I80" t="s">
        <v>159</v>
      </c>
    </row>
    <row r="81" spans="1:9" hidden="1" x14ac:dyDescent="0.2">
      <c r="A81" s="1" t="s">
        <v>87</v>
      </c>
      <c r="B81" s="23">
        <v>0.55500000000000005</v>
      </c>
      <c r="C81" s="23">
        <v>0.40300000000000002</v>
      </c>
      <c r="D81" s="15" t="s">
        <v>155</v>
      </c>
      <c r="E81" s="13" t="s">
        <v>155</v>
      </c>
      <c r="F81" s="3">
        <v>0</v>
      </c>
      <c r="G81" s="1">
        <v>0</v>
      </c>
      <c r="H81">
        <f t="shared" si="1"/>
        <v>0</v>
      </c>
      <c r="I81" t="s">
        <v>161</v>
      </c>
    </row>
    <row r="82" spans="1:9" x14ac:dyDescent="0.2">
      <c r="A82" s="1" t="s">
        <v>88</v>
      </c>
      <c r="B82" s="23">
        <v>0.48799999999999999</v>
      </c>
      <c r="C82" s="23">
        <v>0.29799999999999999</v>
      </c>
      <c r="D82" s="4" t="s">
        <v>154</v>
      </c>
      <c r="E82" s="4" t="s">
        <v>155</v>
      </c>
      <c r="F82" s="3">
        <v>0</v>
      </c>
      <c r="G82" s="1">
        <v>1</v>
      </c>
      <c r="H82">
        <f t="shared" si="1"/>
        <v>1</v>
      </c>
      <c r="I82" t="s">
        <v>159</v>
      </c>
    </row>
    <row r="83" spans="1:9" x14ac:dyDescent="0.2">
      <c r="A83" s="1" t="s">
        <v>89</v>
      </c>
      <c r="B83" s="23">
        <v>0.371</v>
      </c>
      <c r="C83" s="23">
        <v>0.65800000000000003</v>
      </c>
      <c r="D83" s="3" t="s">
        <v>154</v>
      </c>
      <c r="E83" s="3" t="s">
        <v>155</v>
      </c>
      <c r="F83" s="3">
        <v>0</v>
      </c>
      <c r="G83" s="1">
        <v>1</v>
      </c>
      <c r="H83">
        <f t="shared" si="1"/>
        <v>1</v>
      </c>
      <c r="I83" t="s">
        <v>159</v>
      </c>
    </row>
    <row r="84" spans="1:9" x14ac:dyDescent="0.2">
      <c r="A84" s="1" t="s">
        <v>90</v>
      </c>
      <c r="B84" s="23">
        <v>0.53400000000000003</v>
      </c>
      <c r="C84" s="23">
        <v>0.379</v>
      </c>
      <c r="D84" s="3" t="s">
        <v>154</v>
      </c>
      <c r="E84" s="3" t="s">
        <v>155</v>
      </c>
      <c r="F84" s="3">
        <v>1</v>
      </c>
      <c r="G84" s="1">
        <v>1</v>
      </c>
      <c r="H84">
        <f t="shared" si="1"/>
        <v>2</v>
      </c>
      <c r="I84" t="s">
        <v>159</v>
      </c>
    </row>
    <row r="85" spans="1:9" hidden="1" x14ac:dyDescent="0.2">
      <c r="A85" s="1" t="s">
        <v>91</v>
      </c>
      <c r="B85" s="23">
        <v>0.47699999999999998</v>
      </c>
      <c r="C85" s="23">
        <v>0.29199999999999998</v>
      </c>
      <c r="D85" s="3" t="s">
        <v>155</v>
      </c>
      <c r="E85" s="3" t="s">
        <v>155</v>
      </c>
      <c r="F85" s="3">
        <v>0</v>
      </c>
      <c r="G85" s="1">
        <v>0</v>
      </c>
      <c r="H85">
        <f t="shared" si="1"/>
        <v>0</v>
      </c>
      <c r="I85" t="s">
        <v>161</v>
      </c>
    </row>
    <row r="86" spans="1:9" hidden="1" x14ac:dyDescent="0.2">
      <c r="A86" s="1" t="s">
        <v>92</v>
      </c>
      <c r="B86" s="23">
        <v>0.57899999999999996</v>
      </c>
      <c r="C86" s="23">
        <v>0.24399999999999999</v>
      </c>
      <c r="D86" s="3" t="s">
        <v>154</v>
      </c>
      <c r="E86" s="3" t="s">
        <v>154</v>
      </c>
      <c r="F86" s="3">
        <v>0</v>
      </c>
      <c r="G86" s="1">
        <v>0</v>
      </c>
      <c r="H86">
        <f t="shared" si="1"/>
        <v>0</v>
      </c>
      <c r="I86" t="s">
        <v>160</v>
      </c>
    </row>
    <row r="87" spans="1:9" x14ac:dyDescent="0.2">
      <c r="A87" s="1" t="s">
        <v>93</v>
      </c>
      <c r="B87" s="23">
        <v>0.78700000000000003</v>
      </c>
      <c r="C87" s="23">
        <v>0.33100000000000002</v>
      </c>
      <c r="D87" s="3" t="s">
        <v>154</v>
      </c>
      <c r="E87" s="3" t="s">
        <v>155</v>
      </c>
      <c r="F87" s="3">
        <v>0</v>
      </c>
      <c r="G87" s="1">
        <v>2</v>
      </c>
      <c r="H87">
        <f t="shared" si="1"/>
        <v>2</v>
      </c>
      <c r="I87" t="s">
        <v>159</v>
      </c>
    </row>
    <row r="88" spans="1:9" x14ac:dyDescent="0.2">
      <c r="A88" s="1" t="s">
        <v>94</v>
      </c>
      <c r="B88" s="23">
        <v>0.37</v>
      </c>
      <c r="C88" s="23">
        <v>0.184</v>
      </c>
      <c r="D88" s="3" t="s">
        <v>154</v>
      </c>
      <c r="E88" s="3" t="s">
        <v>155</v>
      </c>
      <c r="F88" s="3">
        <v>0</v>
      </c>
      <c r="G88" s="1">
        <v>2</v>
      </c>
      <c r="H88">
        <f t="shared" si="1"/>
        <v>2</v>
      </c>
      <c r="I88" t="s">
        <v>159</v>
      </c>
    </row>
    <row r="89" spans="1:9" x14ac:dyDescent="0.2">
      <c r="A89" s="1" t="s">
        <v>95</v>
      </c>
      <c r="B89" s="23">
        <v>0.51400000000000001</v>
      </c>
      <c r="C89" s="23">
        <v>0.22</v>
      </c>
      <c r="D89" s="3" t="s">
        <v>154</v>
      </c>
      <c r="E89" s="3" t="s">
        <v>155</v>
      </c>
      <c r="F89" s="3">
        <v>0</v>
      </c>
      <c r="G89" s="1">
        <v>1</v>
      </c>
      <c r="H89">
        <f t="shared" si="1"/>
        <v>1</v>
      </c>
      <c r="I89" t="s">
        <v>159</v>
      </c>
    </row>
    <row r="90" spans="1:9" x14ac:dyDescent="0.2">
      <c r="A90" s="1" t="s">
        <v>96</v>
      </c>
      <c r="B90" s="23">
        <v>0.48599999999999999</v>
      </c>
      <c r="C90" s="23">
        <v>0.31900000000000001</v>
      </c>
      <c r="D90" s="3" t="s">
        <v>154</v>
      </c>
      <c r="E90" s="3" t="s">
        <v>155</v>
      </c>
      <c r="F90" s="3">
        <v>0</v>
      </c>
      <c r="G90" s="1">
        <v>1</v>
      </c>
      <c r="H90">
        <f t="shared" si="1"/>
        <v>1</v>
      </c>
      <c r="I90" t="s">
        <v>159</v>
      </c>
    </row>
    <row r="91" spans="1:9" x14ac:dyDescent="0.2">
      <c r="A91" s="1" t="s">
        <v>97</v>
      </c>
      <c r="B91" s="23">
        <v>0.54700000000000004</v>
      </c>
      <c r="C91" s="23">
        <v>0.60599999999999998</v>
      </c>
      <c r="D91" s="3" t="s">
        <v>154</v>
      </c>
      <c r="E91" s="4" t="s">
        <v>155</v>
      </c>
      <c r="F91" s="3">
        <v>0</v>
      </c>
      <c r="G91" s="1">
        <v>3</v>
      </c>
      <c r="H91">
        <f t="shared" si="1"/>
        <v>3</v>
      </c>
      <c r="I91" t="s">
        <v>159</v>
      </c>
    </row>
    <row r="92" spans="1:9" x14ac:dyDescent="0.2">
      <c r="A92" s="1" t="s">
        <v>98</v>
      </c>
      <c r="B92" s="23">
        <v>0.54700000000000004</v>
      </c>
      <c r="C92" s="23">
        <v>0.51</v>
      </c>
      <c r="D92" s="3" t="s">
        <v>154</v>
      </c>
      <c r="E92" s="3" t="s">
        <v>155</v>
      </c>
      <c r="F92" s="3">
        <v>0</v>
      </c>
      <c r="G92" s="1">
        <v>2</v>
      </c>
      <c r="H92">
        <f t="shared" si="1"/>
        <v>2</v>
      </c>
      <c r="I92" t="s">
        <v>159</v>
      </c>
    </row>
    <row r="93" spans="1:9" x14ac:dyDescent="0.2">
      <c r="A93" s="1" t="s">
        <v>99</v>
      </c>
      <c r="B93" s="23">
        <v>0.33600000000000002</v>
      </c>
      <c r="C93" s="23">
        <v>0.253</v>
      </c>
      <c r="D93" s="3" t="s">
        <v>154</v>
      </c>
      <c r="E93" s="3" t="s">
        <v>155</v>
      </c>
      <c r="F93" s="3">
        <v>0</v>
      </c>
      <c r="G93" s="1">
        <v>2</v>
      </c>
      <c r="H93">
        <f t="shared" si="1"/>
        <v>2</v>
      </c>
      <c r="I93" t="s">
        <v>159</v>
      </c>
    </row>
    <row r="94" spans="1:9" x14ac:dyDescent="0.2">
      <c r="A94" s="1" t="s">
        <v>100</v>
      </c>
      <c r="B94" s="23">
        <v>1.0149999999999999</v>
      </c>
      <c r="C94" s="23">
        <v>0.27600000000000002</v>
      </c>
      <c r="D94" s="3" t="s">
        <v>154</v>
      </c>
      <c r="E94" s="3" t="s">
        <v>155</v>
      </c>
      <c r="F94" s="3">
        <v>0</v>
      </c>
      <c r="G94" s="1">
        <v>1</v>
      </c>
      <c r="H94">
        <f t="shared" si="1"/>
        <v>1</v>
      </c>
      <c r="I94" t="s">
        <v>159</v>
      </c>
    </row>
    <row r="95" spans="1:9" x14ac:dyDescent="0.2">
      <c r="A95" s="1" t="s">
        <v>101</v>
      </c>
      <c r="B95" s="23">
        <v>0.76200000000000001</v>
      </c>
      <c r="C95" s="23">
        <v>0.251</v>
      </c>
      <c r="D95" s="3" t="s">
        <v>154</v>
      </c>
      <c r="E95" s="3" t="s">
        <v>155</v>
      </c>
      <c r="F95" s="3">
        <v>0</v>
      </c>
      <c r="G95" s="1">
        <v>1</v>
      </c>
      <c r="H95">
        <f t="shared" si="1"/>
        <v>1</v>
      </c>
      <c r="I95" t="s">
        <v>159</v>
      </c>
    </row>
    <row r="96" spans="1:9" hidden="1" x14ac:dyDescent="0.2">
      <c r="A96" s="1" t="s">
        <v>102</v>
      </c>
      <c r="B96" s="23">
        <v>0.501</v>
      </c>
      <c r="C96" s="23">
        <v>0.36199999999999999</v>
      </c>
      <c r="D96" s="3" t="s">
        <v>154</v>
      </c>
      <c r="E96" s="3" t="s">
        <v>155</v>
      </c>
      <c r="F96" s="3">
        <v>0</v>
      </c>
      <c r="G96" s="1">
        <v>0</v>
      </c>
      <c r="H96">
        <v>1</v>
      </c>
      <c r="I96" t="s">
        <v>159</v>
      </c>
    </row>
    <row r="97" spans="1:12" x14ac:dyDescent="0.2">
      <c r="A97" s="1" t="s">
        <v>103</v>
      </c>
      <c r="B97" s="23">
        <v>0.747</v>
      </c>
      <c r="C97" s="23">
        <v>0.26900000000000002</v>
      </c>
      <c r="D97" s="3" t="s">
        <v>154</v>
      </c>
      <c r="E97" s="3" t="s">
        <v>154</v>
      </c>
      <c r="F97" s="3">
        <v>0</v>
      </c>
      <c r="G97" s="1">
        <v>1</v>
      </c>
      <c r="H97">
        <v>0</v>
      </c>
      <c r="I97" t="s">
        <v>160</v>
      </c>
    </row>
    <row r="98" spans="1:12" hidden="1" x14ac:dyDescent="0.2">
      <c r="A98" s="1" t="s">
        <v>104</v>
      </c>
      <c r="B98" s="23">
        <v>0.60399999999999998</v>
      </c>
      <c r="C98" s="23">
        <v>0.246</v>
      </c>
      <c r="D98" s="3" t="s">
        <v>154</v>
      </c>
      <c r="E98" s="4" t="s">
        <v>154</v>
      </c>
      <c r="F98" s="3">
        <v>0</v>
      </c>
      <c r="G98" s="1">
        <v>0</v>
      </c>
      <c r="H98">
        <f t="shared" si="1"/>
        <v>0</v>
      </c>
      <c r="I98" t="s">
        <v>160</v>
      </c>
      <c r="J98">
        <f>AVERAGE(F75:F98)</f>
        <v>4.1666666666666664E-2</v>
      </c>
      <c r="K98">
        <f>AVERAGE(G75:G98)</f>
        <v>1</v>
      </c>
      <c r="L98">
        <f>AVERAGE(H75:H98)</f>
        <v>1.0416666666666667</v>
      </c>
    </row>
    <row r="99" spans="1:12" hidden="1" x14ac:dyDescent="0.2">
      <c r="A99" s="1" t="s">
        <v>105</v>
      </c>
      <c r="B99" s="23">
        <v>0.41699999999999998</v>
      </c>
      <c r="C99" s="23">
        <v>0.64800000000000002</v>
      </c>
      <c r="D99" s="3" t="s">
        <v>154</v>
      </c>
      <c r="E99" s="3" t="s">
        <v>154</v>
      </c>
      <c r="F99" s="3">
        <v>0</v>
      </c>
      <c r="G99" s="1">
        <v>0</v>
      </c>
      <c r="H99">
        <f t="shared" si="1"/>
        <v>0</v>
      </c>
      <c r="I99" t="s">
        <v>160</v>
      </c>
    </row>
    <row r="100" spans="1:12" hidden="1" x14ac:dyDescent="0.2">
      <c r="A100" s="1" t="s">
        <v>106</v>
      </c>
      <c r="B100" s="23">
        <v>0.59299999999999997</v>
      </c>
      <c r="C100" s="23">
        <v>0.499</v>
      </c>
      <c r="D100" s="3" t="s">
        <v>155</v>
      </c>
      <c r="E100" s="3" t="s">
        <v>155</v>
      </c>
      <c r="F100" s="3">
        <v>0</v>
      </c>
      <c r="G100" s="1">
        <v>0</v>
      </c>
      <c r="H100">
        <f t="shared" si="1"/>
        <v>0</v>
      </c>
      <c r="I100" t="s">
        <v>161</v>
      </c>
    </row>
    <row r="101" spans="1:12" x14ac:dyDescent="0.2">
      <c r="A101" s="1" t="s">
        <v>107</v>
      </c>
      <c r="B101" s="23">
        <v>0.51100000000000001</v>
      </c>
      <c r="C101" s="23">
        <v>0.47799999999999998</v>
      </c>
      <c r="D101" s="3" t="s">
        <v>154</v>
      </c>
      <c r="E101" s="3" t="s">
        <v>155</v>
      </c>
      <c r="F101" s="3">
        <v>0</v>
      </c>
      <c r="G101" s="1">
        <v>2</v>
      </c>
      <c r="H101">
        <f t="shared" si="1"/>
        <v>2</v>
      </c>
      <c r="I101" t="s">
        <v>159</v>
      </c>
    </row>
    <row r="102" spans="1:12" x14ac:dyDescent="0.2">
      <c r="A102" s="1" t="s">
        <v>108</v>
      </c>
      <c r="B102" s="23">
        <v>0.48399999999999999</v>
      </c>
      <c r="C102" s="23">
        <v>0.48</v>
      </c>
      <c r="D102" s="3" t="s">
        <v>154</v>
      </c>
      <c r="E102" s="3" t="s">
        <v>155</v>
      </c>
      <c r="F102" s="3">
        <v>0</v>
      </c>
      <c r="G102" s="1">
        <v>3</v>
      </c>
      <c r="H102">
        <f t="shared" si="1"/>
        <v>3</v>
      </c>
      <c r="I102" t="s">
        <v>159</v>
      </c>
    </row>
    <row r="103" spans="1:12" x14ac:dyDescent="0.2">
      <c r="A103" s="1" t="s">
        <v>109</v>
      </c>
      <c r="B103" s="23">
        <v>0.45100000000000001</v>
      </c>
      <c r="C103" s="23">
        <v>0.34399999999999997</v>
      </c>
      <c r="D103" s="3" t="s">
        <v>154</v>
      </c>
      <c r="E103" s="3" t="s">
        <v>155</v>
      </c>
      <c r="F103" s="3">
        <v>0</v>
      </c>
      <c r="G103" s="1">
        <v>2</v>
      </c>
      <c r="H103">
        <f t="shared" si="1"/>
        <v>2</v>
      </c>
      <c r="I103" t="s">
        <v>159</v>
      </c>
    </row>
    <row r="104" spans="1:12" hidden="1" x14ac:dyDescent="0.2">
      <c r="A104" s="1" t="s">
        <v>110</v>
      </c>
      <c r="B104" s="23">
        <v>0.53700000000000003</v>
      </c>
      <c r="C104" s="23">
        <v>0.48599999999999999</v>
      </c>
      <c r="D104" s="3" t="s">
        <v>155</v>
      </c>
      <c r="E104" s="3" t="s">
        <v>155</v>
      </c>
      <c r="F104" s="3">
        <v>0</v>
      </c>
      <c r="G104" s="1">
        <v>0</v>
      </c>
      <c r="H104">
        <f t="shared" si="1"/>
        <v>0</v>
      </c>
      <c r="I104" t="s">
        <v>161</v>
      </c>
    </row>
    <row r="105" spans="1:12" x14ac:dyDescent="0.2">
      <c r="A105" s="1" t="s">
        <v>111</v>
      </c>
      <c r="B105" s="23">
        <v>0.66700000000000004</v>
      </c>
      <c r="C105" s="23">
        <v>0.23200000000000001</v>
      </c>
      <c r="D105" s="3" t="s">
        <v>154</v>
      </c>
      <c r="E105" s="3" t="s">
        <v>155</v>
      </c>
      <c r="F105" s="3">
        <v>1</v>
      </c>
      <c r="G105" s="1">
        <v>1</v>
      </c>
      <c r="H105">
        <f t="shared" si="1"/>
        <v>2</v>
      </c>
      <c r="I105" t="s">
        <v>159</v>
      </c>
    </row>
    <row r="106" spans="1:12" x14ac:dyDescent="0.2">
      <c r="A106" s="1" t="s">
        <v>112</v>
      </c>
      <c r="B106" s="23">
        <v>0.41</v>
      </c>
      <c r="C106" s="23">
        <v>0.38300000000000001</v>
      </c>
      <c r="D106" s="3" t="s">
        <v>154</v>
      </c>
      <c r="E106" s="3" t="s">
        <v>155</v>
      </c>
      <c r="F106" s="3">
        <v>0</v>
      </c>
      <c r="G106" s="1">
        <v>1</v>
      </c>
      <c r="H106">
        <f t="shared" si="1"/>
        <v>1</v>
      </c>
      <c r="I106" t="s">
        <v>159</v>
      </c>
    </row>
    <row r="107" spans="1:12" x14ac:dyDescent="0.2">
      <c r="A107" s="1" t="s">
        <v>113</v>
      </c>
      <c r="B107" s="23">
        <v>0.40899999999999997</v>
      </c>
      <c r="C107" s="23">
        <v>0.58299999999999996</v>
      </c>
      <c r="D107" s="3" t="s">
        <v>154</v>
      </c>
      <c r="E107" s="3" t="s">
        <v>155</v>
      </c>
      <c r="F107" s="3">
        <v>0</v>
      </c>
      <c r="G107" s="1">
        <v>1</v>
      </c>
      <c r="H107">
        <f t="shared" si="1"/>
        <v>1</v>
      </c>
      <c r="I107" t="s">
        <v>159</v>
      </c>
    </row>
    <row r="108" spans="1:12" x14ac:dyDescent="0.2">
      <c r="A108" s="1" t="s">
        <v>114</v>
      </c>
      <c r="B108" s="23">
        <v>0.49199999999999999</v>
      </c>
      <c r="C108" s="23">
        <v>0.54600000000000004</v>
      </c>
      <c r="D108" s="3" t="s">
        <v>154</v>
      </c>
      <c r="E108" s="3" t="s">
        <v>155</v>
      </c>
      <c r="F108" s="3">
        <v>0</v>
      </c>
      <c r="G108" s="1">
        <v>3</v>
      </c>
      <c r="H108">
        <f t="shared" si="1"/>
        <v>3</v>
      </c>
      <c r="I108" t="s">
        <v>159</v>
      </c>
    </row>
    <row r="109" spans="1:12" hidden="1" x14ac:dyDescent="0.2">
      <c r="A109" s="1" t="s">
        <v>115</v>
      </c>
      <c r="B109" s="23">
        <v>0.48099999999999998</v>
      </c>
      <c r="C109" s="23">
        <v>0.54400000000000004</v>
      </c>
      <c r="D109" s="3" t="s">
        <v>155</v>
      </c>
      <c r="E109" s="3" t="s">
        <v>155</v>
      </c>
      <c r="F109" s="3">
        <v>0</v>
      </c>
      <c r="G109" s="1">
        <v>0</v>
      </c>
      <c r="H109">
        <f t="shared" si="1"/>
        <v>0</v>
      </c>
      <c r="I109" t="s">
        <v>160</v>
      </c>
    </row>
    <row r="110" spans="1:12" x14ac:dyDescent="0.2">
      <c r="A110" s="1" t="s">
        <v>116</v>
      </c>
      <c r="B110" s="23">
        <v>0.39400000000000002</v>
      </c>
      <c r="C110" s="23">
        <v>0.73399999999999999</v>
      </c>
      <c r="D110" s="9" t="s">
        <v>154</v>
      </c>
      <c r="E110" s="3" t="s">
        <v>155</v>
      </c>
      <c r="F110" s="3">
        <v>0</v>
      </c>
      <c r="G110" s="1">
        <v>2</v>
      </c>
      <c r="H110">
        <f t="shared" si="1"/>
        <v>2</v>
      </c>
      <c r="I110" t="s">
        <v>159</v>
      </c>
    </row>
    <row r="111" spans="1:12" x14ac:dyDescent="0.2">
      <c r="A111" s="1" t="s">
        <v>117</v>
      </c>
      <c r="B111" s="23">
        <v>0.26400000000000001</v>
      </c>
      <c r="C111" s="23">
        <v>0.20899999999999999</v>
      </c>
      <c r="D111" s="3" t="s">
        <v>154</v>
      </c>
      <c r="E111" s="3" t="s">
        <v>155</v>
      </c>
      <c r="F111" s="3">
        <v>0</v>
      </c>
      <c r="G111" s="1">
        <v>1</v>
      </c>
      <c r="H111">
        <f t="shared" si="1"/>
        <v>1</v>
      </c>
      <c r="I111" t="s">
        <v>159</v>
      </c>
    </row>
    <row r="112" spans="1:12" x14ac:dyDescent="0.2">
      <c r="A112" s="1" t="s">
        <v>118</v>
      </c>
      <c r="B112" s="23">
        <v>0.45600000000000002</v>
      </c>
      <c r="C112" s="23">
        <v>0.52400000000000002</v>
      </c>
      <c r="D112" s="4" t="s">
        <v>154</v>
      </c>
      <c r="E112" s="4" t="s">
        <v>155</v>
      </c>
      <c r="F112" s="3">
        <v>0</v>
      </c>
      <c r="G112" s="1">
        <v>1</v>
      </c>
      <c r="H112">
        <f t="shared" si="1"/>
        <v>1</v>
      </c>
      <c r="I112" t="s">
        <v>159</v>
      </c>
    </row>
    <row r="113" spans="1:12" x14ac:dyDescent="0.2">
      <c r="A113" s="1" t="s">
        <v>119</v>
      </c>
      <c r="B113" s="23">
        <v>0.50700000000000001</v>
      </c>
      <c r="C113" s="23">
        <v>0.42499999999999999</v>
      </c>
      <c r="D113" s="3" t="s">
        <v>154</v>
      </c>
      <c r="E113" s="3" t="s">
        <v>155</v>
      </c>
      <c r="F113" s="3">
        <v>0</v>
      </c>
      <c r="G113" s="1">
        <v>1</v>
      </c>
      <c r="H113">
        <f t="shared" si="1"/>
        <v>1</v>
      </c>
      <c r="I113" t="s">
        <v>159</v>
      </c>
    </row>
    <row r="114" spans="1:12" hidden="1" x14ac:dyDescent="0.2">
      <c r="A114" s="1" t="s">
        <v>120</v>
      </c>
      <c r="B114" s="23">
        <v>0.46500000000000002</v>
      </c>
      <c r="C114" s="23">
        <v>0.56699999999999995</v>
      </c>
      <c r="D114" s="3" t="s">
        <v>154</v>
      </c>
      <c r="E114" s="3" t="s">
        <v>154</v>
      </c>
      <c r="F114" s="3">
        <v>0</v>
      </c>
      <c r="G114" s="1">
        <v>0</v>
      </c>
      <c r="H114">
        <f t="shared" si="1"/>
        <v>0</v>
      </c>
      <c r="I114" t="s">
        <v>160</v>
      </c>
    </row>
    <row r="115" spans="1:12" x14ac:dyDescent="0.2">
      <c r="A115" s="1" t="s">
        <v>121</v>
      </c>
      <c r="B115" s="23">
        <v>0.45400000000000001</v>
      </c>
      <c r="C115" s="23">
        <v>0.41499999999999998</v>
      </c>
      <c r="D115" s="3" t="s">
        <v>154</v>
      </c>
      <c r="E115" s="3" t="s">
        <v>155</v>
      </c>
      <c r="F115" s="3">
        <v>0</v>
      </c>
      <c r="G115" s="1">
        <v>1</v>
      </c>
      <c r="H115">
        <f t="shared" si="1"/>
        <v>1</v>
      </c>
      <c r="I115" t="s">
        <v>159</v>
      </c>
    </row>
    <row r="116" spans="1:12" x14ac:dyDescent="0.2">
      <c r="A116" s="1" t="s">
        <v>122</v>
      </c>
      <c r="B116" s="23">
        <v>0.53800000000000003</v>
      </c>
      <c r="C116" s="23">
        <v>0.52800000000000002</v>
      </c>
      <c r="D116" s="3" t="s">
        <v>154</v>
      </c>
      <c r="E116" s="3" t="s">
        <v>155</v>
      </c>
      <c r="F116" s="3">
        <v>0</v>
      </c>
      <c r="G116" s="1">
        <v>2</v>
      </c>
      <c r="H116">
        <f t="shared" si="1"/>
        <v>2</v>
      </c>
      <c r="I116" t="s">
        <v>159</v>
      </c>
    </row>
    <row r="117" spans="1:12" x14ac:dyDescent="0.2">
      <c r="A117" s="1" t="s">
        <v>123</v>
      </c>
      <c r="B117" s="23">
        <v>0.35599999999999998</v>
      </c>
      <c r="C117" s="23">
        <v>0.49399999999999999</v>
      </c>
      <c r="D117" s="3" t="s">
        <v>154</v>
      </c>
      <c r="E117" s="3" t="s">
        <v>155</v>
      </c>
      <c r="F117" s="3">
        <v>0</v>
      </c>
      <c r="G117" s="1">
        <v>2</v>
      </c>
      <c r="H117">
        <f t="shared" si="1"/>
        <v>2</v>
      </c>
      <c r="I117" t="s">
        <v>159</v>
      </c>
    </row>
    <row r="118" spans="1:12" x14ac:dyDescent="0.2">
      <c r="A118" s="1" t="s">
        <v>124</v>
      </c>
      <c r="B118" s="23">
        <v>0.57399999999999995</v>
      </c>
      <c r="C118" s="23">
        <v>0.48699999999999999</v>
      </c>
      <c r="D118" s="3" t="s">
        <v>154</v>
      </c>
      <c r="E118" s="3" t="s">
        <v>155</v>
      </c>
      <c r="F118" s="3">
        <v>0</v>
      </c>
      <c r="G118" s="1">
        <v>2</v>
      </c>
      <c r="H118">
        <f t="shared" si="1"/>
        <v>2</v>
      </c>
      <c r="I118" t="s">
        <v>159</v>
      </c>
    </row>
    <row r="119" spans="1:12" x14ac:dyDescent="0.2">
      <c r="A119" s="1" t="s">
        <v>125</v>
      </c>
      <c r="B119" s="23">
        <v>0.439</v>
      </c>
      <c r="C119" s="23">
        <v>0.32600000000000001</v>
      </c>
      <c r="D119" s="3" t="s">
        <v>154</v>
      </c>
      <c r="E119" s="3" t="s">
        <v>155</v>
      </c>
      <c r="F119" s="3">
        <v>0</v>
      </c>
      <c r="G119" s="1">
        <v>1</v>
      </c>
      <c r="H119">
        <f t="shared" si="1"/>
        <v>1</v>
      </c>
      <c r="I119" t="s">
        <v>159</v>
      </c>
    </row>
    <row r="120" spans="1:12" x14ac:dyDescent="0.2">
      <c r="A120" s="1" t="s">
        <v>126</v>
      </c>
      <c r="B120" s="23">
        <v>0.60399999999999998</v>
      </c>
      <c r="C120" s="23">
        <v>0.14099999999999999</v>
      </c>
      <c r="D120" s="3" t="s">
        <v>154</v>
      </c>
      <c r="E120" s="3" t="s">
        <v>155</v>
      </c>
      <c r="F120" s="3">
        <v>0</v>
      </c>
      <c r="G120" s="1">
        <v>1</v>
      </c>
      <c r="H120">
        <v>0</v>
      </c>
      <c r="I120" t="s">
        <v>161</v>
      </c>
    </row>
    <row r="121" spans="1:12" x14ac:dyDescent="0.2">
      <c r="A121" s="1" t="s">
        <v>127</v>
      </c>
      <c r="B121" s="23">
        <v>0.50800000000000001</v>
      </c>
      <c r="C121" s="23">
        <v>0.42699999999999999</v>
      </c>
      <c r="D121" s="3" t="s">
        <v>154</v>
      </c>
      <c r="E121" s="3" t="s">
        <v>155</v>
      </c>
      <c r="F121" s="3">
        <v>0</v>
      </c>
      <c r="G121" s="1">
        <v>1</v>
      </c>
      <c r="H121">
        <f t="shared" si="1"/>
        <v>1</v>
      </c>
      <c r="I121" t="s">
        <v>159</v>
      </c>
    </row>
    <row r="122" spans="1:12" x14ac:dyDescent="0.2">
      <c r="A122" s="1" t="s">
        <v>128</v>
      </c>
      <c r="B122" s="23">
        <v>0.36399999999999999</v>
      </c>
      <c r="C122" s="23">
        <v>0.33600000000000002</v>
      </c>
      <c r="D122" s="3" t="s">
        <v>154</v>
      </c>
      <c r="E122" s="3" t="s">
        <v>155</v>
      </c>
      <c r="F122" s="3">
        <v>0</v>
      </c>
      <c r="G122" s="1">
        <v>1</v>
      </c>
      <c r="H122">
        <f t="shared" si="1"/>
        <v>1</v>
      </c>
      <c r="I122" t="s">
        <v>159</v>
      </c>
      <c r="J122">
        <f>AVERAGE(F99:F122)</f>
        <v>4.1666666666666664E-2</v>
      </c>
      <c r="K122">
        <f>AVERAGE(G99:G122)</f>
        <v>1.2083333333333333</v>
      </c>
      <c r="L122">
        <f>AVERAGE(H99:H122)</f>
        <v>1.2083333333333333</v>
      </c>
    </row>
    <row r="123" spans="1:12" hidden="1" x14ac:dyDescent="0.2">
      <c r="A123" s="1" t="s">
        <v>129</v>
      </c>
      <c r="B123" s="23">
        <v>0.504</v>
      </c>
      <c r="C123" s="23">
        <v>0.48499999999999999</v>
      </c>
      <c r="D123" s="3" t="s">
        <v>154</v>
      </c>
      <c r="E123" s="4" t="s">
        <v>154</v>
      </c>
      <c r="F123" s="3">
        <v>0</v>
      </c>
      <c r="G123" s="1">
        <v>0</v>
      </c>
      <c r="H123">
        <f t="shared" si="1"/>
        <v>0</v>
      </c>
      <c r="I123" t="s">
        <v>160</v>
      </c>
    </row>
    <row r="124" spans="1:12" x14ac:dyDescent="0.2">
      <c r="A124" s="1" t="s">
        <v>130</v>
      </c>
      <c r="B124" s="23">
        <v>0.49199999999999999</v>
      </c>
      <c r="C124" s="23">
        <v>0.41099999999999998</v>
      </c>
      <c r="D124" s="3" t="s">
        <v>154</v>
      </c>
      <c r="E124" s="3" t="s">
        <v>155</v>
      </c>
      <c r="F124" s="3">
        <v>0</v>
      </c>
      <c r="G124" s="1">
        <v>5</v>
      </c>
      <c r="H124">
        <f t="shared" si="1"/>
        <v>5</v>
      </c>
      <c r="I124" t="s">
        <v>159</v>
      </c>
    </row>
    <row r="125" spans="1:12" hidden="1" x14ac:dyDescent="0.2">
      <c r="A125" s="1" t="s">
        <v>131</v>
      </c>
      <c r="B125" s="23">
        <v>0.379</v>
      </c>
      <c r="C125" s="23">
        <v>0.32700000000000001</v>
      </c>
      <c r="D125" s="3" t="s">
        <v>154</v>
      </c>
      <c r="E125" s="3" t="s">
        <v>154</v>
      </c>
      <c r="F125" s="3">
        <v>0</v>
      </c>
      <c r="G125" s="1">
        <v>0</v>
      </c>
      <c r="H125">
        <f t="shared" si="1"/>
        <v>0</v>
      </c>
      <c r="I125" t="s">
        <v>160</v>
      </c>
    </row>
    <row r="126" spans="1:12" hidden="1" x14ac:dyDescent="0.2">
      <c r="A126" s="1" t="s">
        <v>132</v>
      </c>
      <c r="B126" s="23">
        <v>0.498</v>
      </c>
      <c r="C126" s="23">
        <v>0.45700000000000002</v>
      </c>
      <c r="D126" s="3" t="s">
        <v>155</v>
      </c>
      <c r="E126" s="3" t="s">
        <v>155</v>
      </c>
      <c r="F126" s="3">
        <v>0</v>
      </c>
      <c r="G126" s="1">
        <v>0</v>
      </c>
      <c r="H126">
        <f t="shared" si="1"/>
        <v>0</v>
      </c>
      <c r="I126" t="s">
        <v>160</v>
      </c>
    </row>
    <row r="127" spans="1:12" x14ac:dyDescent="0.2">
      <c r="A127" s="1" t="s">
        <v>133</v>
      </c>
      <c r="B127" s="23">
        <v>0.45800000000000002</v>
      </c>
      <c r="C127" s="23">
        <v>0.36599999999999999</v>
      </c>
      <c r="D127" s="3" t="s">
        <v>154</v>
      </c>
      <c r="E127" s="3" t="s">
        <v>155</v>
      </c>
      <c r="F127" s="3">
        <v>1</v>
      </c>
      <c r="G127" s="1">
        <v>1</v>
      </c>
      <c r="H127">
        <f t="shared" si="1"/>
        <v>2</v>
      </c>
      <c r="I127" t="s">
        <v>159</v>
      </c>
    </row>
    <row r="128" spans="1:12" x14ac:dyDescent="0.2">
      <c r="A128" s="1" t="s">
        <v>134</v>
      </c>
      <c r="B128" s="23">
        <v>0.58599999999999997</v>
      </c>
      <c r="C128" s="23">
        <v>0.58899999999999997</v>
      </c>
      <c r="D128" s="3" t="s">
        <v>154</v>
      </c>
      <c r="E128" s="3" t="s">
        <v>155</v>
      </c>
      <c r="F128" s="4">
        <v>0</v>
      </c>
      <c r="G128" s="1">
        <v>4</v>
      </c>
      <c r="H128">
        <f t="shared" si="1"/>
        <v>4</v>
      </c>
      <c r="I128" t="s">
        <v>159</v>
      </c>
    </row>
    <row r="129" spans="1:9" x14ac:dyDescent="0.2">
      <c r="A129" s="1" t="s">
        <v>135</v>
      </c>
      <c r="B129" s="23">
        <v>0.44900000000000001</v>
      </c>
      <c r="C129" s="23">
        <v>0.34499999999999997</v>
      </c>
      <c r="D129" s="3" t="s">
        <v>154</v>
      </c>
      <c r="E129" s="3" t="s">
        <v>155</v>
      </c>
      <c r="F129" s="3">
        <v>0</v>
      </c>
      <c r="G129" s="1">
        <v>4</v>
      </c>
      <c r="H129">
        <f t="shared" si="1"/>
        <v>4</v>
      </c>
      <c r="I129" t="s">
        <v>159</v>
      </c>
    </row>
    <row r="130" spans="1:9" x14ac:dyDescent="0.2">
      <c r="A130" s="1" t="s">
        <v>136</v>
      </c>
      <c r="B130" s="23">
        <v>0.48799999999999999</v>
      </c>
      <c r="C130" s="23">
        <v>0.54100000000000004</v>
      </c>
      <c r="D130" s="3" t="s">
        <v>154</v>
      </c>
      <c r="E130" s="3" t="s">
        <v>155</v>
      </c>
      <c r="F130" s="3">
        <v>1</v>
      </c>
      <c r="G130" s="1">
        <v>4</v>
      </c>
      <c r="H130">
        <f t="shared" si="1"/>
        <v>5</v>
      </c>
      <c r="I130" t="s">
        <v>159</v>
      </c>
    </row>
    <row r="131" spans="1:9" x14ac:dyDescent="0.2">
      <c r="A131" s="1" t="s">
        <v>137</v>
      </c>
      <c r="B131" s="23">
        <v>0.46300000000000002</v>
      </c>
      <c r="C131" s="23">
        <v>0.92900000000000005</v>
      </c>
      <c r="D131" s="3" t="s">
        <v>154</v>
      </c>
      <c r="E131" s="3" t="s">
        <v>155</v>
      </c>
      <c r="F131" s="3">
        <v>0</v>
      </c>
      <c r="G131" s="1">
        <v>3</v>
      </c>
      <c r="H131">
        <f t="shared" si="1"/>
        <v>3</v>
      </c>
      <c r="I131" t="s">
        <v>159</v>
      </c>
    </row>
    <row r="132" spans="1:9" x14ac:dyDescent="0.2">
      <c r="A132" s="1" t="s">
        <v>138</v>
      </c>
      <c r="B132" s="23">
        <v>0.38700000000000001</v>
      </c>
      <c r="C132" s="23">
        <v>0.84299999999999997</v>
      </c>
      <c r="D132" s="3" t="s">
        <v>154</v>
      </c>
      <c r="E132" s="3" t="s">
        <v>155</v>
      </c>
      <c r="F132" s="3">
        <v>0</v>
      </c>
      <c r="G132" s="1">
        <v>2</v>
      </c>
      <c r="H132">
        <f t="shared" ref="H132:H146" si="2">SUM(F132:G132)</f>
        <v>2</v>
      </c>
      <c r="I132" t="s">
        <v>159</v>
      </c>
    </row>
    <row r="133" spans="1:9" x14ac:dyDescent="0.2">
      <c r="A133" s="1" t="s">
        <v>139</v>
      </c>
      <c r="B133" s="23">
        <v>0.38800000000000001</v>
      </c>
      <c r="C133" s="23">
        <v>0.32800000000000001</v>
      </c>
      <c r="D133" s="3" t="s">
        <v>154</v>
      </c>
      <c r="E133" s="3" t="s">
        <v>155</v>
      </c>
      <c r="F133" s="3">
        <v>0</v>
      </c>
      <c r="G133" s="1">
        <v>2</v>
      </c>
      <c r="H133">
        <f t="shared" si="2"/>
        <v>2</v>
      </c>
      <c r="I133" t="s">
        <v>159</v>
      </c>
    </row>
    <row r="134" spans="1:9" x14ac:dyDescent="0.2">
      <c r="A134" s="1" t="s">
        <v>140</v>
      </c>
      <c r="B134" s="23">
        <v>0.47</v>
      </c>
      <c r="C134" s="23">
        <v>0.41799999999999998</v>
      </c>
      <c r="D134" s="3" t="s">
        <v>154</v>
      </c>
      <c r="E134" s="3" t="s">
        <v>155</v>
      </c>
      <c r="F134" s="4">
        <v>0</v>
      </c>
      <c r="G134" s="1">
        <v>2</v>
      </c>
      <c r="H134">
        <f t="shared" si="2"/>
        <v>2</v>
      </c>
      <c r="I134" t="s">
        <v>159</v>
      </c>
    </row>
    <row r="135" spans="1:9" hidden="1" x14ac:dyDescent="0.2">
      <c r="A135" s="1" t="s">
        <v>141</v>
      </c>
      <c r="B135" s="23">
        <v>0.69899999999999995</v>
      </c>
      <c r="C135" s="23">
        <v>0.313</v>
      </c>
      <c r="D135" s="3" t="s">
        <v>154</v>
      </c>
      <c r="E135" s="3" t="s">
        <v>154</v>
      </c>
      <c r="F135" s="4">
        <v>0</v>
      </c>
      <c r="G135" s="1">
        <v>0</v>
      </c>
      <c r="H135">
        <f t="shared" si="2"/>
        <v>0</v>
      </c>
      <c r="I135" t="s">
        <v>160</v>
      </c>
    </row>
    <row r="136" spans="1:9" x14ac:dyDescent="0.2">
      <c r="A136" s="1" t="s">
        <v>142</v>
      </c>
      <c r="B136" s="23">
        <v>0.46800000000000003</v>
      </c>
      <c r="C136" s="23">
        <v>0.30399999999999999</v>
      </c>
      <c r="D136" s="3" t="s">
        <v>154</v>
      </c>
      <c r="E136" s="3" t="s">
        <v>155</v>
      </c>
      <c r="F136" s="4">
        <v>0</v>
      </c>
      <c r="G136" s="1">
        <v>3</v>
      </c>
      <c r="H136">
        <f t="shared" si="2"/>
        <v>3</v>
      </c>
      <c r="I136" t="s">
        <v>159</v>
      </c>
    </row>
    <row r="137" spans="1:9" x14ac:dyDescent="0.2">
      <c r="A137" s="1" t="s">
        <v>143</v>
      </c>
      <c r="B137" s="23">
        <v>0.42799999999999999</v>
      </c>
      <c r="C137" s="23">
        <v>0.25800000000000001</v>
      </c>
      <c r="D137" s="3" t="s">
        <v>154</v>
      </c>
      <c r="E137" s="3" t="s">
        <v>155</v>
      </c>
      <c r="F137" s="4">
        <v>0</v>
      </c>
      <c r="G137" s="1">
        <v>1</v>
      </c>
      <c r="H137">
        <f t="shared" si="2"/>
        <v>1</v>
      </c>
      <c r="I137" t="s">
        <v>159</v>
      </c>
    </row>
    <row r="138" spans="1:9" hidden="1" x14ac:dyDescent="0.2">
      <c r="A138" s="1" t="s">
        <v>144</v>
      </c>
      <c r="B138" s="23">
        <v>0.26900000000000002</v>
      </c>
      <c r="C138" s="23">
        <v>0.216</v>
      </c>
      <c r="D138" s="3" t="s">
        <v>154</v>
      </c>
      <c r="E138" s="3" t="s">
        <v>154</v>
      </c>
      <c r="F138" s="4">
        <v>0</v>
      </c>
      <c r="G138" s="1">
        <v>0</v>
      </c>
      <c r="H138">
        <f t="shared" si="2"/>
        <v>0</v>
      </c>
      <c r="I138" t="s">
        <v>160</v>
      </c>
    </row>
    <row r="139" spans="1:9" hidden="1" x14ac:dyDescent="0.2">
      <c r="A139" s="1" t="s">
        <v>145</v>
      </c>
      <c r="B139" s="23">
        <v>0.29799999999999999</v>
      </c>
      <c r="C139" s="23">
        <v>0.22600000000000001</v>
      </c>
      <c r="D139" s="3" t="s">
        <v>154</v>
      </c>
      <c r="E139" s="4" t="s">
        <v>154</v>
      </c>
      <c r="F139" s="4">
        <v>0</v>
      </c>
      <c r="G139" s="1">
        <v>0</v>
      </c>
      <c r="H139">
        <f t="shared" si="2"/>
        <v>0</v>
      </c>
      <c r="I139" t="s">
        <v>160</v>
      </c>
    </row>
    <row r="140" spans="1:9" x14ac:dyDescent="0.2">
      <c r="A140" s="1" t="s">
        <v>146</v>
      </c>
      <c r="B140" s="23">
        <v>0.52600000000000002</v>
      </c>
      <c r="C140" s="23">
        <v>0.42099999999999999</v>
      </c>
      <c r="D140" s="3" t="s">
        <v>154</v>
      </c>
      <c r="E140" s="3" t="s">
        <v>155</v>
      </c>
      <c r="F140" s="4">
        <v>0</v>
      </c>
      <c r="G140" s="1">
        <v>5</v>
      </c>
      <c r="H140">
        <f t="shared" si="2"/>
        <v>5</v>
      </c>
      <c r="I140" t="s">
        <v>159</v>
      </c>
    </row>
    <row r="141" spans="1:9" x14ac:dyDescent="0.2">
      <c r="A141" s="1" t="s">
        <v>147</v>
      </c>
      <c r="B141" s="23">
        <v>0.48899999999999999</v>
      </c>
      <c r="C141" s="23">
        <v>0.41099999999999998</v>
      </c>
      <c r="D141" s="3" t="s">
        <v>154</v>
      </c>
      <c r="E141" s="3" t="s">
        <v>155</v>
      </c>
      <c r="F141" s="3">
        <v>1</v>
      </c>
      <c r="G141" s="1">
        <v>2</v>
      </c>
      <c r="H141">
        <f t="shared" si="2"/>
        <v>3</v>
      </c>
      <c r="I141" t="s">
        <v>159</v>
      </c>
    </row>
    <row r="142" spans="1:9" x14ac:dyDescent="0.2">
      <c r="A142" s="1" t="s">
        <v>148</v>
      </c>
      <c r="B142" s="23">
        <v>0.57699999999999996</v>
      </c>
      <c r="C142" s="23">
        <v>0.42599999999999999</v>
      </c>
      <c r="D142" s="3" t="s">
        <v>154</v>
      </c>
      <c r="E142" s="3" t="s">
        <v>155</v>
      </c>
      <c r="F142" s="4">
        <v>0</v>
      </c>
      <c r="G142" s="1">
        <v>3</v>
      </c>
      <c r="H142">
        <f t="shared" si="2"/>
        <v>3</v>
      </c>
      <c r="I142" t="s">
        <v>159</v>
      </c>
    </row>
    <row r="143" spans="1:9" x14ac:dyDescent="0.2">
      <c r="A143" s="1" t="s">
        <v>149</v>
      </c>
      <c r="B143" s="23">
        <v>0.59599999999999997</v>
      </c>
      <c r="C143" s="23">
        <v>0.35899999999999999</v>
      </c>
      <c r="D143" s="3" t="s">
        <v>154</v>
      </c>
      <c r="E143" s="3" t="s">
        <v>155</v>
      </c>
      <c r="F143" s="3">
        <v>1</v>
      </c>
      <c r="G143" s="1">
        <v>3</v>
      </c>
      <c r="H143">
        <f t="shared" si="2"/>
        <v>4</v>
      </c>
      <c r="I143" t="s">
        <v>159</v>
      </c>
    </row>
    <row r="144" spans="1:9" x14ac:dyDescent="0.2">
      <c r="A144" s="1" t="s">
        <v>150</v>
      </c>
      <c r="B144" s="23">
        <v>0.51400000000000001</v>
      </c>
      <c r="C144" s="23">
        <v>0.31</v>
      </c>
      <c r="D144" s="3" t="s">
        <v>154</v>
      </c>
      <c r="E144" s="3" t="s">
        <v>155</v>
      </c>
      <c r="F144" s="3">
        <v>0</v>
      </c>
      <c r="G144" s="1">
        <v>5</v>
      </c>
      <c r="H144">
        <f t="shared" si="2"/>
        <v>5</v>
      </c>
      <c r="I144" t="s">
        <v>159</v>
      </c>
    </row>
    <row r="145" spans="1:12" x14ac:dyDescent="0.2">
      <c r="A145" s="1" t="s">
        <v>151</v>
      </c>
      <c r="B145" s="23">
        <v>0.45700000000000002</v>
      </c>
      <c r="C145" s="23">
        <v>0.26200000000000001</v>
      </c>
      <c r="D145" s="3" t="s">
        <v>154</v>
      </c>
      <c r="E145" s="3" t="s">
        <v>155</v>
      </c>
      <c r="F145" s="3">
        <v>0</v>
      </c>
      <c r="G145" s="1">
        <v>3</v>
      </c>
      <c r="H145">
        <f t="shared" si="2"/>
        <v>3</v>
      </c>
      <c r="I145" t="s">
        <v>159</v>
      </c>
    </row>
    <row r="146" spans="1:12" x14ac:dyDescent="0.2">
      <c r="A146" s="1" t="s">
        <v>152</v>
      </c>
      <c r="B146" s="23">
        <v>0.32400000000000001</v>
      </c>
      <c r="C146" s="23">
        <v>0.26700000000000002</v>
      </c>
      <c r="D146" s="3" t="s">
        <v>154</v>
      </c>
      <c r="E146" s="3" t="s">
        <v>155</v>
      </c>
      <c r="F146" s="3">
        <v>1</v>
      </c>
      <c r="G146" s="1">
        <v>2</v>
      </c>
      <c r="H146">
        <f t="shared" si="2"/>
        <v>3</v>
      </c>
      <c r="I146" t="s">
        <v>159</v>
      </c>
      <c r="J146">
        <f>AVERAGE(F123:F146)</f>
        <v>0.20833333333333334</v>
      </c>
      <c r="K146">
        <f>AVERAGE(G123:G146)</f>
        <v>2.25</v>
      </c>
      <c r="L146">
        <f>AVERAGE(H123:H146)</f>
        <v>2.4583333333333335</v>
      </c>
    </row>
    <row r="148" spans="1:12" x14ac:dyDescent="0.2">
      <c r="F148" t="s">
        <v>162</v>
      </c>
      <c r="G148" t="s">
        <v>163</v>
      </c>
    </row>
    <row r="149" spans="1:12" x14ac:dyDescent="0.2">
      <c r="E149">
        <v>1</v>
      </c>
      <c r="F149" s="7">
        <v>1</v>
      </c>
      <c r="G149">
        <f>AVERAGE(G3:G12,G14,G16:G17,G20:G24)</f>
        <v>1.7222222222222223</v>
      </c>
    </row>
    <row r="150" spans="1:12" x14ac:dyDescent="0.2">
      <c r="E150">
        <v>2</v>
      </c>
      <c r="F150" s="7">
        <v>1</v>
      </c>
      <c r="G150">
        <f>AVERAGE(G27,G29:G35,G38:G42,G44:G50,G51)</f>
        <v>2.0476190476190474</v>
      </c>
    </row>
    <row r="151" spans="1:12" x14ac:dyDescent="0.2">
      <c r="E151">
        <v>3</v>
      </c>
      <c r="F151" s="7">
        <v>2</v>
      </c>
      <c r="G151">
        <f>AVERAGE(G51:G52,G57:G59,G61:G67,G69:G72,G74)</f>
        <v>2</v>
      </c>
    </row>
    <row r="152" spans="1:12" x14ac:dyDescent="0.2">
      <c r="E152">
        <v>4</v>
      </c>
      <c r="F152" s="7">
        <v>1</v>
      </c>
      <c r="G152">
        <f>AVERAGE(G75:G77,G79:G80,G82:G84,G87:G95,G97)</f>
        <v>1.3333333333333333</v>
      </c>
    </row>
    <row r="153" spans="1:12" x14ac:dyDescent="0.2">
      <c r="E153">
        <v>5</v>
      </c>
      <c r="F153" s="7">
        <v>1</v>
      </c>
      <c r="G153">
        <f>AVERAGE(G101:G103,G105:G108,G110:G113,G115:G122)</f>
        <v>1.5263157894736843</v>
      </c>
    </row>
    <row r="154" spans="1:12" x14ac:dyDescent="0.2">
      <c r="E154">
        <v>6</v>
      </c>
      <c r="F154" s="7">
        <v>1</v>
      </c>
      <c r="G154">
        <f>AVERAGE(G124,G127:G134,G136:G137,G140:G146)</f>
        <v>3</v>
      </c>
    </row>
  </sheetData>
  <autoFilter ref="G1:G154">
    <filterColumn colId="0">
      <filters blank="1">
        <filter val="1"/>
        <filter val="2"/>
        <filter val="3"/>
        <filter val="4"/>
        <filter val="5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16" priority="3" operator="containsText" text="s">
      <formula>NOT(ISERROR(SEARCH("s",D3)))</formula>
    </cfRule>
  </conditionalFormatting>
  <conditionalFormatting sqref="E3:E146">
    <cfRule type="containsText" dxfId="15" priority="2" operator="containsText" text="r">
      <formula>NOT(ISERROR(SEARCH("r",E3)))</formula>
    </cfRule>
  </conditionalFormatting>
  <conditionalFormatting sqref="C3:C146">
    <cfRule type="cellIs" dxfId="14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7" zoomScale="92" zoomScaleNormal="92" zoomScalePageLayoutView="92" workbookViewId="0">
      <selection activeCell="F149" sqref="F149:G154"/>
    </sheetView>
  </sheetViews>
  <sheetFormatPr baseColWidth="10" defaultColWidth="11.1640625" defaultRowHeight="16" x14ac:dyDescent="0.2"/>
  <cols>
    <col min="2" max="2" width="14.6640625" bestFit="1" customWidth="1"/>
    <col min="3" max="3" width="13.5" customWidth="1"/>
    <col min="4" max="4" width="16.1640625" bestFit="1" customWidth="1"/>
    <col min="5" max="6" width="16.1640625" customWidth="1"/>
    <col min="7" max="7" width="11.1640625" customWidth="1"/>
    <col min="8" max="8" width="11.83203125" customWidth="1"/>
  </cols>
  <sheetData>
    <row r="1" spans="1:11" x14ac:dyDescent="0.2">
      <c r="A1" s="25">
        <v>100000</v>
      </c>
      <c r="B1" s="25"/>
      <c r="C1" s="25"/>
      <c r="D1" s="25"/>
      <c r="E1" s="25"/>
      <c r="F1" s="25"/>
      <c r="G1" s="25"/>
    </row>
    <row r="2" spans="1:11" x14ac:dyDescent="0.2">
      <c r="A2" s="1" t="s">
        <v>0</v>
      </c>
      <c r="B2" s="16" t="s">
        <v>157</v>
      </c>
      <c r="C2" s="17" t="s">
        <v>158</v>
      </c>
      <c r="D2" s="6" t="s">
        <v>3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0.32400000000000001</v>
      </c>
      <c r="C3" s="23">
        <v>0.78800000000000003</v>
      </c>
      <c r="D3" s="3" t="s">
        <v>154</v>
      </c>
      <c r="E3" s="3" t="s">
        <v>155</v>
      </c>
      <c r="F3" s="3">
        <v>0</v>
      </c>
      <c r="G3" s="1">
        <v>2</v>
      </c>
      <c r="H3">
        <f>SUM(F3:G3)</f>
        <v>2</v>
      </c>
      <c r="I3" t="s">
        <v>159</v>
      </c>
    </row>
    <row r="4" spans="1:11" hidden="1" x14ac:dyDescent="0.2">
      <c r="A4" s="1" t="s">
        <v>153</v>
      </c>
      <c r="B4" s="23">
        <v>0.433</v>
      </c>
      <c r="C4" s="23">
        <v>0.38600000000000001</v>
      </c>
      <c r="D4" s="3" t="s">
        <v>154</v>
      </c>
      <c r="E4" s="4" t="s">
        <v>154</v>
      </c>
      <c r="F4" s="3">
        <v>0</v>
      </c>
      <c r="G4" s="1">
        <v>0</v>
      </c>
      <c r="H4">
        <f t="shared" ref="H4:H67" si="0">SUM(F4:G4)</f>
        <v>0</v>
      </c>
      <c r="I4" t="s">
        <v>160</v>
      </c>
    </row>
    <row r="5" spans="1:11" x14ac:dyDescent="0.2">
      <c r="A5" s="1" t="s">
        <v>11</v>
      </c>
      <c r="B5" s="23">
        <v>0.44900000000000001</v>
      </c>
      <c r="C5" s="23">
        <v>0.65600000000000003</v>
      </c>
      <c r="D5" s="3" t="s">
        <v>154</v>
      </c>
      <c r="E5" s="4" t="s">
        <v>155</v>
      </c>
      <c r="F5" s="3">
        <v>0</v>
      </c>
      <c r="G5" s="1">
        <v>2</v>
      </c>
      <c r="H5">
        <f t="shared" si="0"/>
        <v>2</v>
      </c>
      <c r="I5" t="s">
        <v>159</v>
      </c>
    </row>
    <row r="6" spans="1:11" x14ac:dyDescent="0.2">
      <c r="A6" s="1" t="s">
        <v>12</v>
      </c>
      <c r="B6" s="23">
        <v>0.47499999999999998</v>
      </c>
      <c r="C6" s="23">
        <v>0.46800000000000003</v>
      </c>
      <c r="D6" s="3" t="s">
        <v>154</v>
      </c>
      <c r="E6" s="3" t="s">
        <v>155</v>
      </c>
      <c r="F6" s="3">
        <v>0</v>
      </c>
      <c r="G6" s="1">
        <v>1</v>
      </c>
      <c r="H6">
        <f t="shared" si="0"/>
        <v>1</v>
      </c>
      <c r="I6" t="s">
        <v>159</v>
      </c>
    </row>
    <row r="7" spans="1:11" x14ac:dyDescent="0.2">
      <c r="A7" s="1" t="s">
        <v>13</v>
      </c>
      <c r="B7" s="23">
        <v>0.498</v>
      </c>
      <c r="C7" s="23">
        <v>0.42599999999999999</v>
      </c>
      <c r="D7" s="3" t="s">
        <v>154</v>
      </c>
      <c r="E7" s="3" t="s">
        <v>155</v>
      </c>
      <c r="F7" s="3">
        <v>0</v>
      </c>
      <c r="G7" s="1">
        <v>2</v>
      </c>
      <c r="H7">
        <f t="shared" si="0"/>
        <v>2</v>
      </c>
      <c r="I7" t="s">
        <v>159</v>
      </c>
    </row>
    <row r="8" spans="1:11" x14ac:dyDescent="0.2">
      <c r="A8" s="1" t="s">
        <v>14</v>
      </c>
      <c r="B8" s="23">
        <v>0.5</v>
      </c>
      <c r="C8" s="23">
        <v>0.158</v>
      </c>
      <c r="D8" s="3" t="s">
        <v>154</v>
      </c>
      <c r="E8" s="3" t="s">
        <v>155</v>
      </c>
      <c r="F8" s="3">
        <v>0</v>
      </c>
      <c r="G8" s="1">
        <v>2</v>
      </c>
      <c r="H8">
        <f t="shared" si="0"/>
        <v>2</v>
      </c>
      <c r="I8" t="s">
        <v>159</v>
      </c>
    </row>
    <row r="9" spans="1:11" hidden="1" x14ac:dyDescent="0.2">
      <c r="A9" s="1" t="s">
        <v>15</v>
      </c>
      <c r="B9" s="23">
        <v>0.749</v>
      </c>
      <c r="C9" s="23">
        <v>0.33100000000000002</v>
      </c>
      <c r="D9" s="3" t="s">
        <v>154</v>
      </c>
      <c r="E9" s="3" t="s">
        <v>154</v>
      </c>
      <c r="F9" s="3">
        <v>0</v>
      </c>
      <c r="G9" s="1">
        <v>0</v>
      </c>
      <c r="H9">
        <f t="shared" si="0"/>
        <v>0</v>
      </c>
      <c r="I9" t="s">
        <v>160</v>
      </c>
    </row>
    <row r="10" spans="1:11" x14ac:dyDescent="0.2">
      <c r="A10" s="1" t="s">
        <v>16</v>
      </c>
      <c r="B10" s="23">
        <v>0.495</v>
      </c>
      <c r="C10" s="23">
        <v>0.33200000000000002</v>
      </c>
      <c r="D10" s="3" t="s">
        <v>154</v>
      </c>
      <c r="E10" s="3" t="s">
        <v>155</v>
      </c>
      <c r="F10" s="3">
        <v>1</v>
      </c>
      <c r="G10" s="1">
        <v>2</v>
      </c>
      <c r="H10">
        <f t="shared" si="0"/>
        <v>3</v>
      </c>
      <c r="I10" t="s">
        <v>159</v>
      </c>
    </row>
    <row r="11" spans="1:11" x14ac:dyDescent="0.2">
      <c r="A11" s="1" t="s">
        <v>17</v>
      </c>
      <c r="B11" s="23">
        <v>0.373</v>
      </c>
      <c r="C11" s="23">
        <v>0.39400000000000002</v>
      </c>
      <c r="D11" s="3" t="s">
        <v>154</v>
      </c>
      <c r="E11" s="3" t="s">
        <v>155</v>
      </c>
      <c r="F11" s="3">
        <v>0</v>
      </c>
      <c r="G11" s="1">
        <v>2</v>
      </c>
      <c r="H11">
        <f t="shared" si="0"/>
        <v>2</v>
      </c>
      <c r="I11" t="s">
        <v>160</v>
      </c>
    </row>
    <row r="12" spans="1:11" x14ac:dyDescent="0.2">
      <c r="A12" s="1" t="s">
        <v>18</v>
      </c>
      <c r="B12" s="23">
        <v>0.55800000000000005</v>
      </c>
      <c r="C12" s="23">
        <v>0.42399999999999999</v>
      </c>
      <c r="D12" s="3" t="s">
        <v>154</v>
      </c>
      <c r="E12" s="4" t="s">
        <v>155</v>
      </c>
      <c r="F12" s="4">
        <v>0</v>
      </c>
      <c r="G12" s="1">
        <v>1</v>
      </c>
      <c r="H12">
        <f t="shared" si="0"/>
        <v>1</v>
      </c>
      <c r="I12" t="s">
        <v>159</v>
      </c>
    </row>
    <row r="13" spans="1:11" x14ac:dyDescent="0.2">
      <c r="A13" s="1" t="s">
        <v>19</v>
      </c>
      <c r="B13" s="23">
        <v>0.39500000000000002</v>
      </c>
      <c r="C13" s="23">
        <v>0.47199999999999998</v>
      </c>
      <c r="D13" s="3" t="s">
        <v>154</v>
      </c>
      <c r="E13" s="3" t="s">
        <v>155</v>
      </c>
      <c r="F13" s="4">
        <v>0</v>
      </c>
      <c r="G13" s="1">
        <v>2</v>
      </c>
      <c r="H13">
        <f t="shared" si="0"/>
        <v>2</v>
      </c>
      <c r="I13" t="s">
        <v>159</v>
      </c>
    </row>
    <row r="14" spans="1:11" x14ac:dyDescent="0.2">
      <c r="A14" s="1" t="s">
        <v>20</v>
      </c>
      <c r="B14" s="23">
        <v>0.442</v>
      </c>
      <c r="C14" s="23">
        <v>0.58799999999999997</v>
      </c>
      <c r="D14" s="3" t="s">
        <v>154</v>
      </c>
      <c r="E14" s="3" t="s">
        <v>155</v>
      </c>
      <c r="F14" s="3">
        <v>1</v>
      </c>
      <c r="G14" s="1">
        <v>2</v>
      </c>
      <c r="H14">
        <f t="shared" si="0"/>
        <v>3</v>
      </c>
      <c r="I14" t="s">
        <v>159</v>
      </c>
    </row>
    <row r="15" spans="1:11" x14ac:dyDescent="0.2">
      <c r="A15" s="1" t="s">
        <v>21</v>
      </c>
      <c r="B15" s="23">
        <v>0.624</v>
      </c>
      <c r="C15" s="23">
        <v>0.28299999999999997</v>
      </c>
      <c r="D15" s="3" t="s">
        <v>154</v>
      </c>
      <c r="E15" s="4" t="s">
        <v>155</v>
      </c>
      <c r="F15" s="3">
        <v>0</v>
      </c>
      <c r="G15" s="1">
        <v>3</v>
      </c>
      <c r="H15">
        <f t="shared" si="0"/>
        <v>3</v>
      </c>
      <c r="I15" t="s">
        <v>159</v>
      </c>
    </row>
    <row r="16" spans="1:11" x14ac:dyDescent="0.2">
      <c r="A16" s="1" t="s">
        <v>22</v>
      </c>
      <c r="B16" s="23">
        <v>0.39700000000000002</v>
      </c>
      <c r="C16" s="23">
        <v>0.14499999999999999</v>
      </c>
      <c r="D16" s="3" t="s">
        <v>154</v>
      </c>
      <c r="E16" s="3" t="s">
        <v>155</v>
      </c>
      <c r="F16" s="3">
        <v>0</v>
      </c>
      <c r="G16" s="1">
        <v>2</v>
      </c>
      <c r="H16">
        <f t="shared" si="0"/>
        <v>2</v>
      </c>
      <c r="I16" t="s">
        <v>161</v>
      </c>
    </row>
    <row r="17" spans="1:12" x14ac:dyDescent="0.2">
      <c r="A17" s="1" t="s">
        <v>23</v>
      </c>
      <c r="B17" s="23">
        <v>0.497</v>
      </c>
      <c r="C17" s="23">
        <v>0.29799999999999999</v>
      </c>
      <c r="D17" s="3" t="s">
        <v>154</v>
      </c>
      <c r="E17" s="12" t="s">
        <v>155</v>
      </c>
      <c r="F17" s="3">
        <v>0</v>
      </c>
      <c r="G17" s="1">
        <v>2</v>
      </c>
      <c r="H17">
        <f t="shared" si="0"/>
        <v>2</v>
      </c>
      <c r="I17" t="s">
        <v>159</v>
      </c>
    </row>
    <row r="18" spans="1:12" x14ac:dyDescent="0.2">
      <c r="A18" s="1" t="s">
        <v>24</v>
      </c>
      <c r="B18" s="23">
        <v>0.38300000000000001</v>
      </c>
      <c r="C18" s="23">
        <v>0.26100000000000001</v>
      </c>
      <c r="D18" s="3" t="s">
        <v>154</v>
      </c>
      <c r="E18" s="3" t="s">
        <v>155</v>
      </c>
      <c r="F18" s="3">
        <v>0</v>
      </c>
      <c r="G18" s="1">
        <v>2</v>
      </c>
      <c r="H18">
        <f t="shared" si="0"/>
        <v>2</v>
      </c>
      <c r="I18" t="s">
        <v>159</v>
      </c>
    </row>
    <row r="19" spans="1:12" hidden="1" x14ac:dyDescent="0.2">
      <c r="A19" s="1" t="s">
        <v>25</v>
      </c>
      <c r="B19" s="23">
        <v>0.48</v>
      </c>
      <c r="C19" s="23">
        <v>0.55400000000000005</v>
      </c>
      <c r="D19" s="3" t="s">
        <v>154</v>
      </c>
      <c r="E19" s="3" t="s">
        <v>154</v>
      </c>
      <c r="F19" s="3">
        <v>0</v>
      </c>
      <c r="G19" s="1">
        <v>0</v>
      </c>
      <c r="H19">
        <f t="shared" si="0"/>
        <v>0</v>
      </c>
      <c r="I19" t="s">
        <v>160</v>
      </c>
    </row>
    <row r="20" spans="1:12" x14ac:dyDescent="0.2">
      <c r="A20" s="1" t="s">
        <v>26</v>
      </c>
      <c r="B20" s="23">
        <v>0.46200000000000002</v>
      </c>
      <c r="C20" s="23">
        <v>0.34899999999999998</v>
      </c>
      <c r="D20" s="3" t="s">
        <v>154</v>
      </c>
      <c r="E20" s="3" t="s">
        <v>155</v>
      </c>
      <c r="F20" s="3">
        <v>0</v>
      </c>
      <c r="G20" s="1">
        <v>1</v>
      </c>
      <c r="H20">
        <f t="shared" si="0"/>
        <v>1</v>
      </c>
      <c r="I20" t="s">
        <v>159</v>
      </c>
    </row>
    <row r="21" spans="1:12" x14ac:dyDescent="0.2">
      <c r="A21" s="1" t="s">
        <v>27</v>
      </c>
      <c r="B21" s="23">
        <v>0.44</v>
      </c>
      <c r="C21" s="23">
        <v>0.443</v>
      </c>
      <c r="D21" s="3" t="s">
        <v>154</v>
      </c>
      <c r="E21" s="3" t="s">
        <v>155</v>
      </c>
      <c r="F21" s="3">
        <v>0</v>
      </c>
      <c r="G21" s="1">
        <v>1</v>
      </c>
      <c r="H21">
        <f t="shared" si="0"/>
        <v>1</v>
      </c>
      <c r="I21" t="s">
        <v>159</v>
      </c>
    </row>
    <row r="22" spans="1:12" hidden="1" x14ac:dyDescent="0.2">
      <c r="A22" s="1" t="s">
        <v>28</v>
      </c>
      <c r="B22" s="23">
        <v>0.36</v>
      </c>
      <c r="C22" s="23">
        <v>0.30499999999999999</v>
      </c>
      <c r="D22" s="3" t="s">
        <v>154</v>
      </c>
      <c r="E22" s="4" t="s">
        <v>155</v>
      </c>
      <c r="F22" s="3">
        <v>0</v>
      </c>
      <c r="G22" s="1">
        <v>0</v>
      </c>
      <c r="H22">
        <f t="shared" si="0"/>
        <v>0</v>
      </c>
      <c r="I22" t="s">
        <v>159</v>
      </c>
    </row>
    <row r="23" spans="1:12" x14ac:dyDescent="0.2">
      <c r="A23" s="1" t="s">
        <v>29</v>
      </c>
      <c r="B23" s="23">
        <v>0.52900000000000003</v>
      </c>
      <c r="C23" s="23">
        <v>0.28299999999999997</v>
      </c>
      <c r="D23" s="3" t="s">
        <v>154</v>
      </c>
      <c r="E23" s="4" t="s">
        <v>155</v>
      </c>
      <c r="F23" s="3">
        <v>0</v>
      </c>
      <c r="G23" s="1">
        <v>2</v>
      </c>
      <c r="H23">
        <f t="shared" si="0"/>
        <v>2</v>
      </c>
      <c r="I23" t="s">
        <v>159</v>
      </c>
    </row>
    <row r="24" spans="1:12" x14ac:dyDescent="0.2">
      <c r="A24" s="1" t="s">
        <v>30</v>
      </c>
      <c r="B24" s="23">
        <v>0.69899999999999995</v>
      </c>
      <c r="C24" s="23">
        <v>0.26500000000000001</v>
      </c>
      <c r="D24" s="3" t="s">
        <v>154</v>
      </c>
      <c r="E24" s="13" t="s">
        <v>155</v>
      </c>
      <c r="F24" s="3">
        <v>0</v>
      </c>
      <c r="G24" s="1">
        <v>2</v>
      </c>
      <c r="H24">
        <f t="shared" si="0"/>
        <v>2</v>
      </c>
      <c r="I24" t="s">
        <v>159</v>
      </c>
    </row>
    <row r="25" spans="1:12" x14ac:dyDescent="0.2">
      <c r="A25" s="1" t="s">
        <v>31</v>
      </c>
      <c r="B25" s="23">
        <v>0.46100000000000002</v>
      </c>
      <c r="C25" s="23">
        <v>0.22700000000000001</v>
      </c>
      <c r="D25" s="3" t="s">
        <v>154</v>
      </c>
      <c r="E25" s="3" t="s">
        <v>155</v>
      </c>
      <c r="F25" s="3">
        <v>0</v>
      </c>
      <c r="G25" s="1">
        <v>2</v>
      </c>
      <c r="H25">
        <f t="shared" si="0"/>
        <v>2</v>
      </c>
      <c r="I25" t="s">
        <v>159</v>
      </c>
    </row>
    <row r="26" spans="1:12" hidden="1" x14ac:dyDescent="0.2">
      <c r="A26" s="1" t="s">
        <v>32</v>
      </c>
      <c r="B26" s="23">
        <v>0.41799999999999998</v>
      </c>
      <c r="C26" s="23">
        <v>0.33900000000000002</v>
      </c>
      <c r="D26" s="3" t="s">
        <v>154</v>
      </c>
      <c r="E26" s="3" t="s">
        <v>154</v>
      </c>
      <c r="F26" s="3">
        <v>0</v>
      </c>
      <c r="G26" s="1">
        <v>0</v>
      </c>
      <c r="H26">
        <f t="shared" si="0"/>
        <v>0</v>
      </c>
      <c r="I26" t="s">
        <v>160</v>
      </c>
      <c r="J26">
        <f>AVERAGE(F4:F26)</f>
        <v>8.6956521739130432E-2</v>
      </c>
      <c r="K26">
        <f>AVERAGE(G4:G27)</f>
        <v>1.5416666666666667</v>
      </c>
      <c r="L26">
        <f>AVERAGE(H4:H27)</f>
        <v>1.625</v>
      </c>
    </row>
    <row r="27" spans="1:12" x14ac:dyDescent="0.2">
      <c r="A27" s="1" t="s">
        <v>33</v>
      </c>
      <c r="B27" s="23">
        <v>0.35199999999999998</v>
      </c>
      <c r="C27" s="23">
        <v>0.45400000000000001</v>
      </c>
      <c r="D27" s="3" t="s">
        <v>154</v>
      </c>
      <c r="E27" s="4" t="s">
        <v>155</v>
      </c>
      <c r="F27" s="3">
        <v>0</v>
      </c>
      <c r="G27" s="1">
        <v>4</v>
      </c>
      <c r="H27">
        <f t="shared" si="0"/>
        <v>4</v>
      </c>
      <c r="I27" t="s">
        <v>159</v>
      </c>
    </row>
    <row r="28" spans="1:12" x14ac:dyDescent="0.2">
      <c r="A28" s="1" t="s">
        <v>34</v>
      </c>
      <c r="B28" s="23">
        <v>0.42499999999999999</v>
      </c>
      <c r="C28" s="23">
        <v>0.34399999999999997</v>
      </c>
      <c r="D28" s="3" t="s">
        <v>154</v>
      </c>
      <c r="E28" s="4" t="s">
        <v>155</v>
      </c>
      <c r="F28" s="3">
        <v>0</v>
      </c>
      <c r="G28" s="1">
        <v>3</v>
      </c>
      <c r="H28">
        <f t="shared" si="0"/>
        <v>3</v>
      </c>
      <c r="I28" t="s">
        <v>159</v>
      </c>
    </row>
    <row r="29" spans="1:12" x14ac:dyDescent="0.2">
      <c r="A29" s="1" t="s">
        <v>35</v>
      </c>
      <c r="B29" s="23">
        <v>0.47699999999999998</v>
      </c>
      <c r="C29" s="23">
        <v>0.32100000000000001</v>
      </c>
      <c r="D29" s="3" t="s">
        <v>154</v>
      </c>
      <c r="E29" s="4" t="s">
        <v>155</v>
      </c>
      <c r="F29" s="3">
        <v>0</v>
      </c>
      <c r="G29" s="1">
        <v>1</v>
      </c>
      <c r="H29">
        <f t="shared" si="0"/>
        <v>1</v>
      </c>
      <c r="I29" t="s">
        <v>159</v>
      </c>
    </row>
    <row r="30" spans="1:12" x14ac:dyDescent="0.2">
      <c r="A30" s="1" t="s">
        <v>36</v>
      </c>
      <c r="B30" s="23">
        <v>0.32700000000000001</v>
      </c>
      <c r="C30" s="23">
        <v>0.48199999999999998</v>
      </c>
      <c r="D30" s="3" t="s">
        <v>154</v>
      </c>
      <c r="E30" s="4" t="s">
        <v>155</v>
      </c>
      <c r="F30" s="3">
        <v>1</v>
      </c>
      <c r="G30" s="1">
        <v>1</v>
      </c>
      <c r="H30">
        <f t="shared" si="0"/>
        <v>2</v>
      </c>
      <c r="I30" t="s">
        <v>159</v>
      </c>
    </row>
    <row r="31" spans="1:12" x14ac:dyDescent="0.2">
      <c r="A31" s="1" t="s">
        <v>37</v>
      </c>
      <c r="B31" s="23">
        <v>0.58199999999999996</v>
      </c>
      <c r="C31" s="23">
        <v>0.32300000000000001</v>
      </c>
      <c r="D31" s="3" t="s">
        <v>154</v>
      </c>
      <c r="E31" s="4" t="s">
        <v>155</v>
      </c>
      <c r="F31" s="4">
        <v>0</v>
      </c>
      <c r="G31" s="1">
        <v>2</v>
      </c>
      <c r="H31">
        <f t="shared" si="0"/>
        <v>2</v>
      </c>
      <c r="I31" t="s">
        <v>159</v>
      </c>
    </row>
    <row r="32" spans="1:12" x14ac:dyDescent="0.2">
      <c r="A32" s="1" t="s">
        <v>38</v>
      </c>
      <c r="B32" s="23">
        <v>0.56100000000000005</v>
      </c>
      <c r="C32" s="23">
        <v>0.29599999999999999</v>
      </c>
      <c r="D32" s="3" t="s">
        <v>154</v>
      </c>
      <c r="E32" s="4" t="s">
        <v>155</v>
      </c>
      <c r="F32" s="3">
        <v>0</v>
      </c>
      <c r="G32" s="1">
        <v>2</v>
      </c>
      <c r="H32">
        <f t="shared" si="0"/>
        <v>2</v>
      </c>
      <c r="I32" t="s">
        <v>159</v>
      </c>
    </row>
    <row r="33" spans="1:9" x14ac:dyDescent="0.2">
      <c r="A33" s="1" t="s">
        <v>39</v>
      </c>
      <c r="B33" s="23">
        <v>0.61299999999999999</v>
      </c>
      <c r="C33" s="23">
        <v>0.22700000000000001</v>
      </c>
      <c r="D33" s="3" t="s">
        <v>154</v>
      </c>
      <c r="E33" s="4" t="s">
        <v>155</v>
      </c>
      <c r="F33" s="3">
        <v>0</v>
      </c>
      <c r="G33" s="1">
        <v>2</v>
      </c>
      <c r="H33">
        <f t="shared" si="0"/>
        <v>2</v>
      </c>
      <c r="I33" t="s">
        <v>159</v>
      </c>
    </row>
    <row r="34" spans="1:9" x14ac:dyDescent="0.2">
      <c r="A34" s="1" t="s">
        <v>40</v>
      </c>
      <c r="B34" s="23">
        <v>0.503</v>
      </c>
      <c r="C34" s="23">
        <v>0.26500000000000001</v>
      </c>
      <c r="D34" s="3" t="s">
        <v>154</v>
      </c>
      <c r="E34" s="4" t="s">
        <v>155</v>
      </c>
      <c r="F34" s="3">
        <v>0</v>
      </c>
      <c r="G34" s="1">
        <v>1</v>
      </c>
      <c r="H34">
        <f t="shared" si="0"/>
        <v>1</v>
      </c>
      <c r="I34" t="s">
        <v>159</v>
      </c>
    </row>
    <row r="35" spans="1:9" x14ac:dyDescent="0.2">
      <c r="A35" s="1" t="s">
        <v>41</v>
      </c>
      <c r="B35" s="23">
        <v>0.32500000000000001</v>
      </c>
      <c r="C35" s="23">
        <v>0.17799999999999999</v>
      </c>
      <c r="D35" s="3" t="s">
        <v>154</v>
      </c>
      <c r="E35" s="4" t="s">
        <v>155</v>
      </c>
      <c r="F35" s="3">
        <v>0</v>
      </c>
      <c r="G35" s="1">
        <v>2</v>
      </c>
      <c r="H35">
        <f t="shared" si="0"/>
        <v>2</v>
      </c>
      <c r="I35" t="s">
        <v>159</v>
      </c>
    </row>
    <row r="36" spans="1:9" x14ac:dyDescent="0.2">
      <c r="A36" s="1" t="s">
        <v>42</v>
      </c>
      <c r="B36" s="23">
        <v>0.47899999999999998</v>
      </c>
      <c r="C36" s="23">
        <v>0.44700000000000001</v>
      </c>
      <c r="D36" s="3" t="s">
        <v>154</v>
      </c>
      <c r="E36" s="4" t="s">
        <v>155</v>
      </c>
      <c r="F36" s="3">
        <v>1</v>
      </c>
      <c r="G36" s="1">
        <v>2</v>
      </c>
      <c r="H36">
        <f t="shared" si="0"/>
        <v>3</v>
      </c>
      <c r="I36" t="s">
        <v>159</v>
      </c>
    </row>
    <row r="37" spans="1:9" x14ac:dyDescent="0.2">
      <c r="A37" s="1" t="s">
        <v>43</v>
      </c>
      <c r="B37" s="23">
        <v>0.46899999999999997</v>
      </c>
      <c r="C37" s="23">
        <v>0.33100000000000002</v>
      </c>
      <c r="D37" s="3" t="s">
        <v>154</v>
      </c>
      <c r="E37" s="4" t="s">
        <v>155</v>
      </c>
      <c r="F37" s="3">
        <v>0</v>
      </c>
      <c r="G37" s="1">
        <v>2</v>
      </c>
      <c r="H37">
        <f t="shared" si="0"/>
        <v>2</v>
      </c>
      <c r="I37" t="s">
        <v>159</v>
      </c>
    </row>
    <row r="38" spans="1:9" x14ac:dyDescent="0.2">
      <c r="A38" s="1" t="s">
        <v>44</v>
      </c>
      <c r="B38" s="23">
        <v>0.44400000000000001</v>
      </c>
      <c r="C38" s="23">
        <v>0.40500000000000003</v>
      </c>
      <c r="D38" s="3" t="s">
        <v>154</v>
      </c>
      <c r="E38" s="4" t="s">
        <v>155</v>
      </c>
      <c r="F38" s="3">
        <v>0</v>
      </c>
      <c r="G38" s="1">
        <v>2</v>
      </c>
      <c r="H38">
        <f t="shared" si="0"/>
        <v>2</v>
      </c>
      <c r="I38" t="s">
        <v>159</v>
      </c>
    </row>
    <row r="39" spans="1:9" x14ac:dyDescent="0.2">
      <c r="A39" s="1" t="s">
        <v>45</v>
      </c>
      <c r="B39" s="23">
        <v>0.58599999999999997</v>
      </c>
      <c r="C39" s="23">
        <v>0.44500000000000001</v>
      </c>
      <c r="D39" s="3" t="s">
        <v>154</v>
      </c>
      <c r="E39" s="4" t="s">
        <v>155</v>
      </c>
      <c r="F39" s="3">
        <v>0</v>
      </c>
      <c r="G39" s="1">
        <v>2</v>
      </c>
      <c r="H39">
        <f t="shared" si="0"/>
        <v>2</v>
      </c>
      <c r="I39" t="s">
        <v>159</v>
      </c>
    </row>
    <row r="40" spans="1:9" x14ac:dyDescent="0.2">
      <c r="A40" s="1" t="s">
        <v>46</v>
      </c>
      <c r="B40" s="23">
        <v>0.52700000000000002</v>
      </c>
      <c r="C40" s="23">
        <v>0.247</v>
      </c>
      <c r="D40" s="3" t="s">
        <v>154</v>
      </c>
      <c r="E40" s="4" t="s">
        <v>155</v>
      </c>
      <c r="F40" s="3">
        <v>0</v>
      </c>
      <c r="G40" s="1">
        <v>2</v>
      </c>
      <c r="H40">
        <f t="shared" si="0"/>
        <v>2</v>
      </c>
      <c r="I40" t="s">
        <v>159</v>
      </c>
    </row>
    <row r="41" spans="1:9" x14ac:dyDescent="0.2">
      <c r="A41" s="1" t="s">
        <v>47</v>
      </c>
      <c r="B41" s="23">
        <v>0.58399999999999996</v>
      </c>
      <c r="C41" s="23">
        <v>0.26</v>
      </c>
      <c r="D41" s="3" t="s">
        <v>154</v>
      </c>
      <c r="E41" s="4" t="s">
        <v>155</v>
      </c>
      <c r="F41" s="4">
        <v>0</v>
      </c>
      <c r="G41" s="1">
        <v>1</v>
      </c>
      <c r="H41">
        <f t="shared" si="0"/>
        <v>1</v>
      </c>
      <c r="I41" t="s">
        <v>159</v>
      </c>
    </row>
    <row r="42" spans="1:9" x14ac:dyDescent="0.2">
      <c r="A42" s="1" t="s">
        <v>48</v>
      </c>
      <c r="B42" s="23">
        <v>0.41599999999999998</v>
      </c>
      <c r="C42" s="23">
        <v>0.28000000000000003</v>
      </c>
      <c r="D42" s="3" t="s">
        <v>154</v>
      </c>
      <c r="E42" s="4" t="s">
        <v>155</v>
      </c>
      <c r="F42" s="3">
        <v>0</v>
      </c>
      <c r="G42" s="1">
        <v>3</v>
      </c>
      <c r="H42">
        <f t="shared" si="0"/>
        <v>3</v>
      </c>
      <c r="I42" t="s">
        <v>159</v>
      </c>
    </row>
    <row r="43" spans="1:9" x14ac:dyDescent="0.2">
      <c r="A43" s="1" t="s">
        <v>49</v>
      </c>
      <c r="B43" s="23">
        <v>0.42699999999999999</v>
      </c>
      <c r="C43" s="23">
        <v>0.41799999999999998</v>
      </c>
      <c r="D43" s="3" t="s">
        <v>154</v>
      </c>
      <c r="E43" s="4" t="s">
        <v>155</v>
      </c>
      <c r="F43" s="3">
        <v>0</v>
      </c>
      <c r="G43" s="1">
        <v>1</v>
      </c>
      <c r="H43">
        <f t="shared" si="0"/>
        <v>1</v>
      </c>
      <c r="I43" t="s">
        <v>159</v>
      </c>
    </row>
    <row r="44" spans="1:9" x14ac:dyDescent="0.2">
      <c r="A44" s="1" t="s">
        <v>50</v>
      </c>
      <c r="B44" s="23">
        <v>0.47199999999999998</v>
      </c>
      <c r="C44" s="23">
        <v>0.33400000000000002</v>
      </c>
      <c r="D44" s="3" t="s">
        <v>154</v>
      </c>
      <c r="E44" s="4" t="s">
        <v>155</v>
      </c>
      <c r="F44" s="3">
        <v>0</v>
      </c>
      <c r="G44" s="1">
        <v>3</v>
      </c>
      <c r="H44">
        <f t="shared" si="0"/>
        <v>3</v>
      </c>
      <c r="I44" t="s">
        <v>159</v>
      </c>
    </row>
    <row r="45" spans="1:9" x14ac:dyDescent="0.2">
      <c r="A45" s="1" t="s">
        <v>51</v>
      </c>
      <c r="B45" s="23">
        <v>0.45800000000000002</v>
      </c>
      <c r="C45" s="23">
        <v>0.45200000000000001</v>
      </c>
      <c r="D45" s="3" t="s">
        <v>154</v>
      </c>
      <c r="E45" s="4" t="s">
        <v>155</v>
      </c>
      <c r="F45" s="3">
        <v>0</v>
      </c>
      <c r="G45" s="1">
        <v>1</v>
      </c>
      <c r="H45">
        <f t="shared" si="0"/>
        <v>1</v>
      </c>
      <c r="I45" t="s">
        <v>159</v>
      </c>
    </row>
    <row r="46" spans="1:9" x14ac:dyDescent="0.2">
      <c r="A46" s="1" t="s">
        <v>52</v>
      </c>
      <c r="B46" s="23">
        <v>0.315</v>
      </c>
      <c r="C46" s="23">
        <v>0.34100000000000003</v>
      </c>
      <c r="D46" s="3" t="s">
        <v>154</v>
      </c>
      <c r="E46" s="4" t="s">
        <v>155</v>
      </c>
      <c r="F46" s="3">
        <v>0</v>
      </c>
      <c r="G46" s="1">
        <v>2</v>
      </c>
      <c r="H46">
        <f t="shared" si="0"/>
        <v>2</v>
      </c>
      <c r="I46" t="s">
        <v>159</v>
      </c>
    </row>
    <row r="47" spans="1:9" x14ac:dyDescent="0.2">
      <c r="A47" s="1" t="s">
        <v>53</v>
      </c>
      <c r="B47" s="23">
        <v>0.51400000000000001</v>
      </c>
      <c r="C47" s="23">
        <v>0.28499999999999998</v>
      </c>
      <c r="D47" s="3" t="s">
        <v>154</v>
      </c>
      <c r="E47" s="4" t="s">
        <v>155</v>
      </c>
      <c r="F47" s="3">
        <v>0</v>
      </c>
      <c r="G47" s="1">
        <v>3</v>
      </c>
      <c r="H47">
        <f t="shared" si="0"/>
        <v>3</v>
      </c>
      <c r="I47" t="s">
        <v>159</v>
      </c>
    </row>
    <row r="48" spans="1:9" x14ac:dyDescent="0.2">
      <c r="A48" s="1" t="s">
        <v>54</v>
      </c>
      <c r="B48" s="23">
        <v>0.48399999999999999</v>
      </c>
      <c r="C48" s="23">
        <v>0.26800000000000002</v>
      </c>
      <c r="D48" s="3" t="s">
        <v>154</v>
      </c>
      <c r="E48" s="4" t="s">
        <v>155</v>
      </c>
      <c r="F48" s="3">
        <v>0</v>
      </c>
      <c r="G48" s="1">
        <v>1</v>
      </c>
      <c r="H48">
        <f t="shared" si="0"/>
        <v>1</v>
      </c>
      <c r="I48" t="s">
        <v>159</v>
      </c>
    </row>
    <row r="49" spans="1:12" x14ac:dyDescent="0.2">
      <c r="A49" s="1" t="s">
        <v>55</v>
      </c>
      <c r="B49" s="23">
        <v>0.63500000000000001</v>
      </c>
      <c r="C49" s="23">
        <v>0.22600000000000001</v>
      </c>
      <c r="D49" s="3" t="s">
        <v>154</v>
      </c>
      <c r="E49" s="4" t="s">
        <v>155</v>
      </c>
      <c r="F49" s="3">
        <v>0</v>
      </c>
      <c r="G49" s="1">
        <v>3</v>
      </c>
      <c r="H49">
        <f t="shared" si="0"/>
        <v>3</v>
      </c>
      <c r="I49" t="s">
        <v>159</v>
      </c>
    </row>
    <row r="50" spans="1:12" x14ac:dyDescent="0.2">
      <c r="A50" s="1" t="s">
        <v>56</v>
      </c>
      <c r="B50" s="23">
        <v>0.56299999999999994</v>
      </c>
      <c r="C50" s="23">
        <v>0.36499999999999999</v>
      </c>
      <c r="D50" s="3" t="s">
        <v>154</v>
      </c>
      <c r="E50" s="4" t="s">
        <v>155</v>
      </c>
      <c r="F50" s="3">
        <v>0</v>
      </c>
      <c r="G50" s="1">
        <v>4</v>
      </c>
      <c r="H50">
        <f t="shared" si="0"/>
        <v>4</v>
      </c>
      <c r="I50" t="s">
        <v>159</v>
      </c>
      <c r="J50">
        <f>AVERAGE(F27:F50)</f>
        <v>8.3333333333333329E-2</v>
      </c>
      <c r="K50">
        <f>AVERAGE(G27:G50)</f>
        <v>2.0833333333333335</v>
      </c>
      <c r="L50">
        <f>AVERAGE(H27:H50)</f>
        <v>2.1666666666666665</v>
      </c>
    </row>
    <row r="51" spans="1:12" hidden="1" x14ac:dyDescent="0.2">
      <c r="A51" s="1" t="s">
        <v>57</v>
      </c>
      <c r="B51" s="23">
        <v>0.67300000000000004</v>
      </c>
      <c r="C51" s="23">
        <v>0.436</v>
      </c>
      <c r="D51" s="3" t="s">
        <v>154</v>
      </c>
      <c r="E51" s="3" t="s">
        <v>154</v>
      </c>
      <c r="F51" s="3">
        <v>0</v>
      </c>
      <c r="G51" s="1">
        <v>0</v>
      </c>
      <c r="H51">
        <f t="shared" si="0"/>
        <v>0</v>
      </c>
      <c r="I51" t="s">
        <v>160</v>
      </c>
    </row>
    <row r="52" spans="1:12" x14ac:dyDescent="0.2">
      <c r="A52" s="1" t="s">
        <v>58</v>
      </c>
      <c r="B52" s="23">
        <v>0.51500000000000001</v>
      </c>
      <c r="C52" s="23">
        <v>0.51200000000000001</v>
      </c>
      <c r="D52" s="3" t="s">
        <v>154</v>
      </c>
      <c r="E52" s="3" t="s">
        <v>155</v>
      </c>
      <c r="F52" s="3">
        <v>0</v>
      </c>
      <c r="G52" s="1">
        <v>1</v>
      </c>
      <c r="H52">
        <f t="shared" si="0"/>
        <v>1</v>
      </c>
      <c r="I52" t="s">
        <v>159</v>
      </c>
    </row>
    <row r="53" spans="1:12" x14ac:dyDescent="0.2">
      <c r="A53" s="1" t="s">
        <v>59</v>
      </c>
      <c r="B53" s="23">
        <v>0.42799999999999999</v>
      </c>
      <c r="C53" s="23">
        <v>0.35199999999999998</v>
      </c>
      <c r="D53" s="3" t="s">
        <v>154</v>
      </c>
      <c r="E53" s="3" t="s">
        <v>155</v>
      </c>
      <c r="F53" s="3">
        <v>0</v>
      </c>
      <c r="G53" s="1">
        <v>1</v>
      </c>
      <c r="H53">
        <f t="shared" si="0"/>
        <v>1</v>
      </c>
      <c r="I53" t="s">
        <v>159</v>
      </c>
    </row>
    <row r="54" spans="1:12" x14ac:dyDescent="0.2">
      <c r="A54" s="1" t="s">
        <v>60</v>
      </c>
      <c r="B54" s="23">
        <v>0.41899999999999998</v>
      </c>
      <c r="C54" s="23">
        <v>0.379</v>
      </c>
      <c r="D54" s="3" t="s">
        <v>154</v>
      </c>
      <c r="E54" s="3" t="s">
        <v>155</v>
      </c>
      <c r="F54" s="3">
        <v>0</v>
      </c>
      <c r="G54" s="1">
        <v>1</v>
      </c>
      <c r="H54">
        <f t="shared" si="0"/>
        <v>1</v>
      </c>
      <c r="I54" t="s">
        <v>159</v>
      </c>
    </row>
    <row r="55" spans="1:12" x14ac:dyDescent="0.2">
      <c r="A55" s="1" t="s">
        <v>61</v>
      </c>
      <c r="B55" s="23">
        <v>0.45100000000000001</v>
      </c>
      <c r="C55" s="23">
        <v>0.39500000000000002</v>
      </c>
      <c r="D55" s="3" t="s">
        <v>154</v>
      </c>
      <c r="E55" s="3" t="s">
        <v>155</v>
      </c>
      <c r="F55" s="3">
        <v>0</v>
      </c>
      <c r="G55" s="1">
        <v>1</v>
      </c>
      <c r="H55">
        <f t="shared" si="0"/>
        <v>1</v>
      </c>
      <c r="I55" t="s">
        <v>159</v>
      </c>
    </row>
    <row r="56" spans="1:12" x14ac:dyDescent="0.2">
      <c r="A56" s="1" t="s">
        <v>62</v>
      </c>
      <c r="B56" s="23">
        <v>0.54</v>
      </c>
      <c r="C56" s="23">
        <v>0.40500000000000003</v>
      </c>
      <c r="D56" s="3" t="s">
        <v>154</v>
      </c>
      <c r="E56" s="3" t="s">
        <v>155</v>
      </c>
      <c r="F56" s="3">
        <v>0</v>
      </c>
      <c r="G56" s="1">
        <v>4</v>
      </c>
      <c r="H56">
        <f t="shared" si="0"/>
        <v>4</v>
      </c>
      <c r="I56" t="s">
        <v>159</v>
      </c>
    </row>
    <row r="57" spans="1:12" x14ac:dyDescent="0.2">
      <c r="A57" s="1" t="s">
        <v>63</v>
      </c>
      <c r="B57" s="23">
        <v>0.59</v>
      </c>
      <c r="C57" s="23">
        <v>0.32800000000000001</v>
      </c>
      <c r="D57" s="3" t="s">
        <v>154</v>
      </c>
      <c r="E57" s="3" t="s">
        <v>155</v>
      </c>
      <c r="F57" s="3">
        <v>0</v>
      </c>
      <c r="G57" s="1">
        <v>5</v>
      </c>
      <c r="H57">
        <f t="shared" si="0"/>
        <v>5</v>
      </c>
      <c r="I57" t="s">
        <v>159</v>
      </c>
    </row>
    <row r="58" spans="1:12" x14ac:dyDescent="0.2">
      <c r="A58" s="1" t="s">
        <v>64</v>
      </c>
      <c r="B58" s="23">
        <v>0.628</v>
      </c>
      <c r="C58" s="23">
        <v>0.35599999999999998</v>
      </c>
      <c r="D58" s="3" t="s">
        <v>154</v>
      </c>
      <c r="E58" s="3" t="s">
        <v>155</v>
      </c>
      <c r="F58" s="3">
        <v>0</v>
      </c>
      <c r="G58" s="1">
        <v>2</v>
      </c>
      <c r="H58">
        <f t="shared" si="0"/>
        <v>2</v>
      </c>
      <c r="I58" t="s">
        <v>159</v>
      </c>
    </row>
    <row r="59" spans="1:12" x14ac:dyDescent="0.2">
      <c r="A59" s="1" t="s">
        <v>65</v>
      </c>
      <c r="B59" s="23">
        <v>0.48799999999999999</v>
      </c>
      <c r="C59" s="23">
        <v>0.35299999999999998</v>
      </c>
      <c r="D59" s="3" t="s">
        <v>154</v>
      </c>
      <c r="E59" s="3" t="s">
        <v>155</v>
      </c>
      <c r="F59" s="3">
        <v>1</v>
      </c>
      <c r="G59" s="1">
        <v>3</v>
      </c>
      <c r="H59">
        <f t="shared" si="0"/>
        <v>4</v>
      </c>
      <c r="I59" t="s">
        <v>159</v>
      </c>
    </row>
    <row r="60" spans="1:12" x14ac:dyDescent="0.2">
      <c r="A60" s="1" t="s">
        <v>66</v>
      </c>
      <c r="B60" s="23">
        <v>0.55000000000000004</v>
      </c>
      <c r="C60" s="23">
        <v>0.55500000000000005</v>
      </c>
      <c r="D60" s="3" t="s">
        <v>154</v>
      </c>
      <c r="E60" s="3" t="s">
        <v>155</v>
      </c>
      <c r="F60" s="3">
        <v>0</v>
      </c>
      <c r="G60" s="1">
        <v>1</v>
      </c>
      <c r="H60">
        <f t="shared" si="0"/>
        <v>1</v>
      </c>
      <c r="I60" t="s">
        <v>159</v>
      </c>
    </row>
    <row r="61" spans="1:12" x14ac:dyDescent="0.2">
      <c r="A61" s="1" t="s">
        <v>67</v>
      </c>
      <c r="B61" s="23">
        <v>0.34399999999999997</v>
      </c>
      <c r="C61" s="23">
        <v>0.22700000000000001</v>
      </c>
      <c r="D61" s="3" t="s">
        <v>154</v>
      </c>
      <c r="E61" s="3" t="s">
        <v>155</v>
      </c>
      <c r="F61" s="3">
        <v>0</v>
      </c>
      <c r="G61" s="1">
        <v>1</v>
      </c>
      <c r="H61">
        <f t="shared" si="0"/>
        <v>1</v>
      </c>
      <c r="I61" t="s">
        <v>159</v>
      </c>
    </row>
    <row r="62" spans="1:12" x14ac:dyDescent="0.2">
      <c r="A62" s="1" t="s">
        <v>68</v>
      </c>
      <c r="B62" s="23">
        <v>0.67400000000000004</v>
      </c>
      <c r="C62" s="23">
        <v>0.34599999999999997</v>
      </c>
      <c r="D62" s="3" t="s">
        <v>154</v>
      </c>
      <c r="E62" s="3" t="s">
        <v>155</v>
      </c>
      <c r="F62" s="3">
        <v>0</v>
      </c>
      <c r="G62" s="1">
        <v>4</v>
      </c>
      <c r="H62">
        <f t="shared" si="0"/>
        <v>4</v>
      </c>
      <c r="I62" t="s">
        <v>159</v>
      </c>
    </row>
    <row r="63" spans="1:12" x14ac:dyDescent="0.2">
      <c r="A63" s="1" t="s">
        <v>69</v>
      </c>
      <c r="B63" s="23">
        <v>0.36099999999999999</v>
      </c>
      <c r="C63" s="23">
        <v>0.55300000000000005</v>
      </c>
      <c r="D63" s="3" t="s">
        <v>154</v>
      </c>
      <c r="E63" s="3" t="s">
        <v>155</v>
      </c>
      <c r="F63" s="3">
        <v>0</v>
      </c>
      <c r="G63" s="1">
        <v>3</v>
      </c>
      <c r="H63">
        <f t="shared" si="0"/>
        <v>3</v>
      </c>
      <c r="I63" t="s">
        <v>159</v>
      </c>
    </row>
    <row r="64" spans="1:12" x14ac:dyDescent="0.2">
      <c r="A64" s="1" t="s">
        <v>70</v>
      </c>
      <c r="B64" s="23">
        <v>0.49399999999999999</v>
      </c>
      <c r="C64" s="23">
        <v>0.58199999999999996</v>
      </c>
      <c r="D64" s="3" t="s">
        <v>154</v>
      </c>
      <c r="E64" s="3" t="s">
        <v>155</v>
      </c>
      <c r="F64" s="3">
        <v>1</v>
      </c>
      <c r="G64" s="1">
        <v>3</v>
      </c>
      <c r="H64">
        <f t="shared" si="0"/>
        <v>4</v>
      </c>
      <c r="I64" t="s">
        <v>159</v>
      </c>
    </row>
    <row r="65" spans="1:12" hidden="1" x14ac:dyDescent="0.2">
      <c r="A65" s="1" t="s">
        <v>71</v>
      </c>
      <c r="B65" s="23">
        <v>0.45400000000000001</v>
      </c>
      <c r="C65" s="23">
        <v>0.66700000000000004</v>
      </c>
      <c r="D65" s="3" t="s">
        <v>154</v>
      </c>
      <c r="E65" s="3" t="s">
        <v>154</v>
      </c>
      <c r="F65" s="3">
        <v>0</v>
      </c>
      <c r="G65" s="1">
        <v>0</v>
      </c>
      <c r="H65">
        <f t="shared" si="0"/>
        <v>0</v>
      </c>
      <c r="I65" t="s">
        <v>160</v>
      </c>
    </row>
    <row r="66" spans="1:12" x14ac:dyDescent="0.2">
      <c r="A66" s="1" t="s">
        <v>72</v>
      </c>
      <c r="B66" s="23">
        <v>0.36799999999999999</v>
      </c>
      <c r="C66" s="23">
        <v>0.55700000000000005</v>
      </c>
      <c r="D66" s="4" t="s">
        <v>154</v>
      </c>
      <c r="E66" s="3" t="s">
        <v>155</v>
      </c>
      <c r="F66" s="4">
        <v>1</v>
      </c>
      <c r="G66" s="1">
        <v>1</v>
      </c>
      <c r="H66">
        <f t="shared" si="0"/>
        <v>2</v>
      </c>
      <c r="I66" t="s">
        <v>159</v>
      </c>
    </row>
    <row r="67" spans="1:12" x14ac:dyDescent="0.2">
      <c r="A67" s="1" t="s">
        <v>73</v>
      </c>
      <c r="B67" s="23">
        <v>0.432</v>
      </c>
      <c r="C67" s="23">
        <v>0.39100000000000001</v>
      </c>
      <c r="D67" s="3" t="s">
        <v>154</v>
      </c>
      <c r="E67" s="3" t="s">
        <v>155</v>
      </c>
      <c r="F67" s="3">
        <v>0</v>
      </c>
      <c r="G67" s="1">
        <v>2</v>
      </c>
      <c r="H67">
        <f t="shared" si="0"/>
        <v>2</v>
      </c>
      <c r="I67" t="s">
        <v>159</v>
      </c>
    </row>
    <row r="68" spans="1:12" hidden="1" x14ac:dyDescent="0.2">
      <c r="A68" s="1" t="s">
        <v>74</v>
      </c>
      <c r="B68" s="23">
        <v>0.58199999999999996</v>
      </c>
      <c r="C68" s="23">
        <v>0.45700000000000002</v>
      </c>
      <c r="D68" s="3" t="s">
        <v>155</v>
      </c>
      <c r="E68" s="3" t="s">
        <v>155</v>
      </c>
      <c r="F68" s="3">
        <v>0</v>
      </c>
      <c r="G68" s="1">
        <v>0</v>
      </c>
      <c r="H68">
        <f t="shared" ref="H68:H131" si="1">SUM(F68:G68)</f>
        <v>0</v>
      </c>
      <c r="I68" t="s">
        <v>161</v>
      </c>
    </row>
    <row r="69" spans="1:12" x14ac:dyDescent="0.2">
      <c r="A69" s="1" t="s">
        <v>75</v>
      </c>
      <c r="B69" s="23">
        <v>0.38800000000000001</v>
      </c>
      <c r="C69" s="23">
        <v>0.622</v>
      </c>
      <c r="D69" s="3" t="s">
        <v>154</v>
      </c>
      <c r="E69" s="3" t="s">
        <v>155</v>
      </c>
      <c r="F69" s="3">
        <v>1</v>
      </c>
      <c r="G69" s="1">
        <v>2</v>
      </c>
      <c r="H69">
        <f t="shared" si="1"/>
        <v>3</v>
      </c>
      <c r="I69" t="s">
        <v>159</v>
      </c>
    </row>
    <row r="70" spans="1:12" x14ac:dyDescent="0.2">
      <c r="A70" s="1" t="s">
        <v>76</v>
      </c>
      <c r="B70" s="23">
        <v>0.65</v>
      </c>
      <c r="C70" s="23">
        <v>0.45600000000000002</v>
      </c>
      <c r="D70" s="3" t="s">
        <v>154</v>
      </c>
      <c r="E70" s="3" t="s">
        <v>155</v>
      </c>
      <c r="F70" s="3">
        <v>0</v>
      </c>
      <c r="G70" s="1">
        <v>1</v>
      </c>
      <c r="H70">
        <f t="shared" si="1"/>
        <v>1</v>
      </c>
      <c r="I70" t="s">
        <v>159</v>
      </c>
    </row>
    <row r="71" spans="1:12" x14ac:dyDescent="0.2">
      <c r="A71" s="1" t="s">
        <v>77</v>
      </c>
      <c r="B71" s="23">
        <v>0.36199999999999999</v>
      </c>
      <c r="C71" s="23">
        <v>0.64300000000000002</v>
      </c>
      <c r="D71" s="3" t="s">
        <v>154</v>
      </c>
      <c r="E71" s="3" t="s">
        <v>155</v>
      </c>
      <c r="F71" s="3">
        <v>0</v>
      </c>
      <c r="G71" s="1">
        <v>2</v>
      </c>
      <c r="H71">
        <f t="shared" si="1"/>
        <v>2</v>
      </c>
      <c r="I71" t="s">
        <v>159</v>
      </c>
    </row>
    <row r="72" spans="1:12" x14ac:dyDescent="0.2">
      <c r="A72" s="1" t="s">
        <v>78</v>
      </c>
      <c r="B72" s="23">
        <v>0.499</v>
      </c>
      <c r="C72" s="23">
        <v>0.38700000000000001</v>
      </c>
      <c r="D72" s="3" t="s">
        <v>154</v>
      </c>
      <c r="E72" s="3" t="s">
        <v>155</v>
      </c>
      <c r="F72" s="3">
        <v>0</v>
      </c>
      <c r="G72" s="1">
        <v>1</v>
      </c>
      <c r="H72">
        <f t="shared" si="1"/>
        <v>1</v>
      </c>
      <c r="I72" t="s">
        <v>159</v>
      </c>
    </row>
    <row r="73" spans="1:12" x14ac:dyDescent="0.2">
      <c r="A73" s="1" t="s">
        <v>79</v>
      </c>
      <c r="B73" s="23">
        <v>0.44900000000000001</v>
      </c>
      <c r="C73" s="23">
        <v>0.70599999999999996</v>
      </c>
      <c r="D73" s="3" t="s">
        <v>154</v>
      </c>
      <c r="E73" s="3" t="s">
        <v>155</v>
      </c>
      <c r="F73" s="3">
        <v>0</v>
      </c>
      <c r="G73" s="1">
        <v>1</v>
      </c>
      <c r="H73">
        <f t="shared" si="1"/>
        <v>1</v>
      </c>
      <c r="I73" t="s">
        <v>159</v>
      </c>
    </row>
    <row r="74" spans="1:12" x14ac:dyDescent="0.2">
      <c r="A74" s="1" t="s">
        <v>80</v>
      </c>
      <c r="B74" s="23">
        <v>0.379</v>
      </c>
      <c r="C74" s="23">
        <v>0.41599999999999998</v>
      </c>
      <c r="D74" s="3" t="s">
        <v>154</v>
      </c>
      <c r="E74" s="3" t="s">
        <v>155</v>
      </c>
      <c r="F74" s="3">
        <v>0</v>
      </c>
      <c r="G74" s="1">
        <v>2</v>
      </c>
      <c r="H74">
        <f t="shared" si="1"/>
        <v>2</v>
      </c>
      <c r="I74" t="s">
        <v>159</v>
      </c>
      <c r="J74">
        <f>AVERAGE(F51:F74)</f>
        <v>0.16666666666666666</v>
      </c>
      <c r="K74">
        <f>AVERAGE(G51:G74)</f>
        <v>1.75</v>
      </c>
      <c r="L74">
        <f>AVERAGE(H51:H74)</f>
        <v>1.9166666666666667</v>
      </c>
    </row>
    <row r="75" spans="1:12" x14ac:dyDescent="0.2">
      <c r="A75" s="1" t="s">
        <v>81</v>
      </c>
      <c r="B75" s="23">
        <v>0.432</v>
      </c>
      <c r="C75" s="23">
        <v>0.44700000000000001</v>
      </c>
      <c r="D75" s="3" t="s">
        <v>154</v>
      </c>
      <c r="E75" s="4" t="s">
        <v>155</v>
      </c>
      <c r="F75" s="3">
        <v>0</v>
      </c>
      <c r="G75" s="1">
        <v>1</v>
      </c>
      <c r="H75">
        <f t="shared" si="1"/>
        <v>1</v>
      </c>
      <c r="I75" t="s">
        <v>159</v>
      </c>
    </row>
    <row r="76" spans="1:12" hidden="1" x14ac:dyDescent="0.2">
      <c r="A76" s="1" t="s">
        <v>82</v>
      </c>
      <c r="B76" s="23">
        <v>0.70399999999999996</v>
      </c>
      <c r="C76" s="23">
        <v>0.379</v>
      </c>
      <c r="D76" s="3" t="s">
        <v>154</v>
      </c>
      <c r="E76" s="3" t="s">
        <v>154</v>
      </c>
      <c r="F76" s="3">
        <v>0</v>
      </c>
      <c r="G76" s="1">
        <v>0</v>
      </c>
      <c r="H76">
        <f t="shared" si="1"/>
        <v>0</v>
      </c>
      <c r="I76" t="s">
        <v>160</v>
      </c>
    </row>
    <row r="77" spans="1:12" x14ac:dyDescent="0.2">
      <c r="A77" s="1" t="s">
        <v>83</v>
      </c>
      <c r="B77" s="23">
        <v>0.441</v>
      </c>
      <c r="C77" s="23">
        <v>0.33100000000000002</v>
      </c>
      <c r="D77" s="3" t="s">
        <v>154</v>
      </c>
      <c r="E77" s="3" t="s">
        <v>155</v>
      </c>
      <c r="F77" s="3">
        <v>0</v>
      </c>
      <c r="G77" s="1">
        <v>3</v>
      </c>
      <c r="H77">
        <f t="shared" si="1"/>
        <v>3</v>
      </c>
      <c r="I77" t="s">
        <v>159</v>
      </c>
    </row>
    <row r="78" spans="1:12" x14ac:dyDescent="0.2">
      <c r="A78" s="1" t="s">
        <v>84</v>
      </c>
      <c r="B78" s="23">
        <v>0.49299999999999999</v>
      </c>
      <c r="C78" s="23">
        <v>0.375</v>
      </c>
      <c r="D78" s="3" t="s">
        <v>154</v>
      </c>
      <c r="E78" s="12" t="s">
        <v>155</v>
      </c>
      <c r="F78" s="3">
        <v>0</v>
      </c>
      <c r="G78" s="1">
        <v>2</v>
      </c>
      <c r="H78">
        <f t="shared" si="1"/>
        <v>2</v>
      </c>
      <c r="I78" t="s">
        <v>159</v>
      </c>
    </row>
    <row r="79" spans="1:12" x14ac:dyDescent="0.2">
      <c r="A79" s="1" t="s">
        <v>85</v>
      </c>
      <c r="B79" s="23">
        <v>0.38700000000000001</v>
      </c>
      <c r="C79" s="23">
        <v>0.629</v>
      </c>
      <c r="D79" s="3" t="s">
        <v>154</v>
      </c>
      <c r="E79" s="3" t="s">
        <v>155</v>
      </c>
      <c r="F79" s="3">
        <v>0</v>
      </c>
      <c r="G79" s="1">
        <v>2</v>
      </c>
      <c r="H79">
        <f t="shared" si="1"/>
        <v>2</v>
      </c>
      <c r="I79" t="s">
        <v>159</v>
      </c>
    </row>
    <row r="80" spans="1:12" hidden="1" x14ac:dyDescent="0.2">
      <c r="A80" s="1" t="s">
        <v>86</v>
      </c>
      <c r="B80" s="23">
        <v>0.48299999999999998</v>
      </c>
      <c r="C80" s="23">
        <v>0.78</v>
      </c>
      <c r="D80" s="13" t="s">
        <v>155</v>
      </c>
      <c r="E80" s="13" t="s">
        <v>155</v>
      </c>
      <c r="F80" s="3">
        <v>0</v>
      </c>
      <c r="G80" s="1">
        <v>0</v>
      </c>
      <c r="H80">
        <f t="shared" si="1"/>
        <v>0</v>
      </c>
      <c r="I80" t="s">
        <v>160</v>
      </c>
    </row>
    <row r="81" spans="1:9" x14ac:dyDescent="0.2">
      <c r="A81" s="1" t="s">
        <v>87</v>
      </c>
      <c r="B81" s="23">
        <v>0.47699999999999998</v>
      </c>
      <c r="C81" s="23">
        <v>0.60799999999999998</v>
      </c>
      <c r="D81" s="12" t="s">
        <v>154</v>
      </c>
      <c r="E81" s="14" t="s">
        <v>155</v>
      </c>
      <c r="F81" s="3">
        <v>0</v>
      </c>
      <c r="G81" s="1">
        <v>2</v>
      </c>
      <c r="H81">
        <f t="shared" si="1"/>
        <v>2</v>
      </c>
      <c r="I81" t="s">
        <v>159</v>
      </c>
    </row>
    <row r="82" spans="1:9" hidden="1" x14ac:dyDescent="0.2">
      <c r="A82" s="1" t="s">
        <v>88</v>
      </c>
      <c r="B82" s="23">
        <v>0.45700000000000002</v>
      </c>
      <c r="C82" s="23">
        <v>0.497</v>
      </c>
      <c r="D82" s="3" t="s">
        <v>154</v>
      </c>
      <c r="E82" s="3" t="s">
        <v>154</v>
      </c>
      <c r="F82" s="3">
        <v>0</v>
      </c>
      <c r="G82" s="1">
        <v>0</v>
      </c>
      <c r="H82">
        <f t="shared" si="1"/>
        <v>0</v>
      </c>
      <c r="I82" t="s">
        <v>160</v>
      </c>
    </row>
    <row r="83" spans="1:9" x14ac:dyDescent="0.2">
      <c r="A83" s="1" t="s">
        <v>89</v>
      </c>
      <c r="B83" s="23">
        <v>0.39300000000000002</v>
      </c>
      <c r="C83" s="23">
        <v>0.36399999999999999</v>
      </c>
      <c r="D83" s="3" t="s">
        <v>154</v>
      </c>
      <c r="E83" s="13" t="s">
        <v>155</v>
      </c>
      <c r="F83" s="3">
        <v>0</v>
      </c>
      <c r="G83" s="1">
        <v>3</v>
      </c>
      <c r="H83">
        <f t="shared" si="1"/>
        <v>3</v>
      </c>
      <c r="I83" t="s">
        <v>159</v>
      </c>
    </row>
    <row r="84" spans="1:9" hidden="1" x14ac:dyDescent="0.2">
      <c r="A84" s="1" t="s">
        <v>90</v>
      </c>
      <c r="B84" s="23">
        <v>0.71599999999999997</v>
      </c>
      <c r="C84" s="23">
        <v>0.39800000000000002</v>
      </c>
      <c r="D84" s="3" t="s">
        <v>154</v>
      </c>
      <c r="E84" s="3" t="s">
        <v>154</v>
      </c>
      <c r="F84" s="3">
        <v>0</v>
      </c>
      <c r="G84" s="1">
        <v>0</v>
      </c>
      <c r="H84">
        <f t="shared" si="1"/>
        <v>0</v>
      </c>
      <c r="I84" t="s">
        <v>160</v>
      </c>
    </row>
    <row r="85" spans="1:9" hidden="1" x14ac:dyDescent="0.2">
      <c r="A85" s="1" t="s">
        <v>91</v>
      </c>
      <c r="B85" s="23">
        <v>0.59299999999999997</v>
      </c>
      <c r="C85" s="23">
        <v>0.35199999999999998</v>
      </c>
      <c r="D85" s="3" t="s">
        <v>155</v>
      </c>
      <c r="E85" s="3" t="s">
        <v>155</v>
      </c>
      <c r="F85" s="3">
        <v>0</v>
      </c>
      <c r="G85" s="1">
        <v>0</v>
      </c>
      <c r="H85">
        <f t="shared" si="1"/>
        <v>0</v>
      </c>
      <c r="I85" t="s">
        <v>161</v>
      </c>
    </row>
    <row r="86" spans="1:9" hidden="1" x14ac:dyDescent="0.2">
      <c r="A86" s="1" t="s">
        <v>92</v>
      </c>
      <c r="B86" s="23">
        <v>0.49099999999999999</v>
      </c>
      <c r="C86" s="23">
        <v>0.47799999999999998</v>
      </c>
      <c r="D86" s="3" t="s">
        <v>155</v>
      </c>
      <c r="E86" s="3" t="s">
        <v>155</v>
      </c>
      <c r="F86" s="3">
        <v>0</v>
      </c>
      <c r="G86" s="1">
        <v>0</v>
      </c>
      <c r="H86">
        <f t="shared" si="1"/>
        <v>0</v>
      </c>
      <c r="I86" t="s">
        <v>161</v>
      </c>
    </row>
    <row r="87" spans="1:9" x14ac:dyDescent="0.2">
      <c r="A87" s="1" t="s">
        <v>93</v>
      </c>
      <c r="B87" s="23">
        <v>0.42399999999999999</v>
      </c>
      <c r="C87" s="23">
        <v>0.48099999999999998</v>
      </c>
      <c r="D87" s="4" t="s">
        <v>154</v>
      </c>
      <c r="E87" s="4" t="s">
        <v>155</v>
      </c>
      <c r="F87" s="3">
        <v>0</v>
      </c>
      <c r="G87" s="1">
        <v>3</v>
      </c>
      <c r="H87">
        <f t="shared" si="1"/>
        <v>3</v>
      </c>
      <c r="I87" t="s">
        <v>159</v>
      </c>
    </row>
    <row r="88" spans="1:9" x14ac:dyDescent="0.2">
      <c r="A88" s="1" t="s">
        <v>94</v>
      </c>
      <c r="B88" s="23">
        <v>0.60099999999999998</v>
      </c>
      <c r="C88" s="23">
        <v>0.53</v>
      </c>
      <c r="D88" s="3" t="s">
        <v>154</v>
      </c>
      <c r="E88" s="3" t="s">
        <v>155</v>
      </c>
      <c r="F88" s="3">
        <v>0</v>
      </c>
      <c r="G88" s="1">
        <v>2</v>
      </c>
      <c r="H88">
        <f t="shared" si="1"/>
        <v>2</v>
      </c>
      <c r="I88" t="s">
        <v>159</v>
      </c>
    </row>
    <row r="89" spans="1:9" x14ac:dyDescent="0.2">
      <c r="A89" s="1" t="s">
        <v>95</v>
      </c>
      <c r="B89" s="23">
        <v>0.56000000000000005</v>
      </c>
      <c r="C89" s="23">
        <v>0.501</v>
      </c>
      <c r="D89" s="3" t="s">
        <v>154</v>
      </c>
      <c r="E89" s="3" t="s">
        <v>155</v>
      </c>
      <c r="F89" s="3">
        <v>1</v>
      </c>
      <c r="G89" s="1">
        <v>1</v>
      </c>
      <c r="H89">
        <f t="shared" si="1"/>
        <v>2</v>
      </c>
      <c r="I89" t="s">
        <v>159</v>
      </c>
    </row>
    <row r="90" spans="1:9" x14ac:dyDescent="0.2">
      <c r="A90" s="1" t="s">
        <v>96</v>
      </c>
      <c r="B90" s="23">
        <v>0.38900000000000001</v>
      </c>
      <c r="C90" s="23">
        <v>0.217</v>
      </c>
      <c r="D90" s="3" t="s">
        <v>154</v>
      </c>
      <c r="E90" s="3" t="s">
        <v>155</v>
      </c>
      <c r="F90" s="3">
        <v>0</v>
      </c>
      <c r="G90" s="1">
        <v>1</v>
      </c>
      <c r="H90">
        <f t="shared" si="1"/>
        <v>1</v>
      </c>
      <c r="I90" t="s">
        <v>159</v>
      </c>
    </row>
    <row r="91" spans="1:9" x14ac:dyDescent="0.2">
      <c r="A91" s="1" t="s">
        <v>97</v>
      </c>
      <c r="B91" s="23">
        <v>0.48399999999999999</v>
      </c>
      <c r="C91" s="23">
        <v>0.28599999999999998</v>
      </c>
      <c r="D91" s="3" t="s">
        <v>154</v>
      </c>
      <c r="E91" s="3" t="s">
        <v>155</v>
      </c>
      <c r="F91" s="3">
        <v>1</v>
      </c>
      <c r="G91" s="1">
        <v>1</v>
      </c>
      <c r="H91">
        <f t="shared" si="1"/>
        <v>2</v>
      </c>
      <c r="I91" t="s">
        <v>159</v>
      </c>
    </row>
    <row r="92" spans="1:9" hidden="1" x14ac:dyDescent="0.2">
      <c r="A92" s="1" t="s">
        <v>98</v>
      </c>
      <c r="B92" s="23">
        <v>0.55400000000000005</v>
      </c>
      <c r="C92" s="23">
        <v>0.129</v>
      </c>
      <c r="D92" s="3" t="s">
        <v>154</v>
      </c>
      <c r="E92" s="3" t="s">
        <v>155</v>
      </c>
      <c r="F92" s="3">
        <v>0</v>
      </c>
      <c r="G92" s="1">
        <v>0</v>
      </c>
      <c r="H92">
        <f t="shared" si="1"/>
        <v>0</v>
      </c>
      <c r="I92" t="s">
        <v>161</v>
      </c>
    </row>
    <row r="93" spans="1:9" hidden="1" x14ac:dyDescent="0.2">
      <c r="A93" s="1" t="s">
        <v>99</v>
      </c>
      <c r="B93" s="23">
        <v>0.433</v>
      </c>
      <c r="C93" s="23">
        <v>0.191</v>
      </c>
      <c r="D93" s="3" t="s">
        <v>154</v>
      </c>
      <c r="E93" s="3" t="s">
        <v>155</v>
      </c>
      <c r="F93" s="3">
        <v>0</v>
      </c>
      <c r="G93" s="1">
        <v>0</v>
      </c>
      <c r="H93">
        <f t="shared" si="1"/>
        <v>0</v>
      </c>
      <c r="I93" t="s">
        <v>161</v>
      </c>
    </row>
    <row r="94" spans="1:9" x14ac:dyDescent="0.2">
      <c r="A94" s="1" t="s">
        <v>100</v>
      </c>
      <c r="B94" s="23">
        <v>0.50800000000000001</v>
      </c>
      <c r="C94" s="23">
        <v>0.48899999999999999</v>
      </c>
      <c r="D94" s="3" t="s">
        <v>154</v>
      </c>
      <c r="E94" s="3" t="s">
        <v>155</v>
      </c>
      <c r="F94" s="3">
        <v>0</v>
      </c>
      <c r="G94" s="1">
        <v>5</v>
      </c>
      <c r="H94">
        <f t="shared" si="1"/>
        <v>5</v>
      </c>
      <c r="I94" t="s">
        <v>159</v>
      </c>
    </row>
    <row r="95" spans="1:9" x14ac:dyDescent="0.2">
      <c r="A95" s="1" t="s">
        <v>101</v>
      </c>
      <c r="B95" s="23">
        <v>0.45700000000000002</v>
      </c>
      <c r="C95" s="23">
        <v>0.42299999999999999</v>
      </c>
      <c r="D95" s="3" t="s">
        <v>154</v>
      </c>
      <c r="E95" s="3" t="s">
        <v>155</v>
      </c>
      <c r="F95" s="3">
        <v>0</v>
      </c>
      <c r="G95" s="1">
        <v>4</v>
      </c>
      <c r="H95">
        <f t="shared" si="1"/>
        <v>4</v>
      </c>
      <c r="I95" t="s">
        <v>159</v>
      </c>
    </row>
    <row r="96" spans="1:9" x14ac:dyDescent="0.2">
      <c r="A96" s="1" t="s">
        <v>102</v>
      </c>
      <c r="B96" s="23">
        <v>0.47699999999999998</v>
      </c>
      <c r="C96" s="23">
        <v>0.34399999999999997</v>
      </c>
      <c r="D96" s="3" t="s">
        <v>154</v>
      </c>
      <c r="E96" s="3" t="s">
        <v>155</v>
      </c>
      <c r="F96" s="3">
        <v>0</v>
      </c>
      <c r="G96" s="1">
        <v>1</v>
      </c>
      <c r="H96">
        <f t="shared" si="1"/>
        <v>1</v>
      </c>
      <c r="I96" t="s">
        <v>159</v>
      </c>
    </row>
    <row r="97" spans="1:12" hidden="1" x14ac:dyDescent="0.2">
      <c r="A97" s="1" t="s">
        <v>103</v>
      </c>
      <c r="B97" s="23">
        <v>0.82899999999999996</v>
      </c>
      <c r="C97" s="23">
        <v>0.45400000000000001</v>
      </c>
      <c r="D97" s="3" t="s">
        <v>154</v>
      </c>
      <c r="E97" s="3" t="s">
        <v>154</v>
      </c>
      <c r="F97" s="3">
        <v>0</v>
      </c>
      <c r="G97" s="1">
        <v>0</v>
      </c>
      <c r="H97">
        <f t="shared" si="1"/>
        <v>0</v>
      </c>
      <c r="I97" t="s">
        <v>160</v>
      </c>
    </row>
    <row r="98" spans="1:12" hidden="1" x14ac:dyDescent="0.2">
      <c r="A98" s="1" t="s">
        <v>104</v>
      </c>
      <c r="B98" s="23">
        <v>0.51100000000000001</v>
      </c>
      <c r="C98" s="23">
        <v>0.66700000000000004</v>
      </c>
      <c r="D98" s="3" t="s">
        <v>155</v>
      </c>
      <c r="E98" s="3" t="s">
        <v>155</v>
      </c>
      <c r="F98" s="3">
        <v>0</v>
      </c>
      <c r="G98" s="1">
        <v>0</v>
      </c>
      <c r="H98">
        <f t="shared" si="1"/>
        <v>0</v>
      </c>
      <c r="I98" t="s">
        <v>160</v>
      </c>
      <c r="J98">
        <f>AVERAGE(F75:F98)</f>
        <v>8.3333333333333329E-2</v>
      </c>
      <c r="K98">
        <f>AVERAGE(G75:G98)</f>
        <v>1.2916666666666667</v>
      </c>
      <c r="L98">
        <f>AVERAGE(H75:H98)</f>
        <v>1.375</v>
      </c>
    </row>
    <row r="99" spans="1:12" hidden="1" x14ac:dyDescent="0.2">
      <c r="A99" s="1" t="s">
        <v>105</v>
      </c>
      <c r="B99" s="23">
        <v>0.29199999999999998</v>
      </c>
      <c r="C99" s="23">
        <v>0.46899999999999997</v>
      </c>
      <c r="D99" s="3" t="s">
        <v>154</v>
      </c>
      <c r="E99" s="3" t="s">
        <v>154</v>
      </c>
      <c r="F99" s="3">
        <v>0</v>
      </c>
      <c r="G99" s="1">
        <v>0</v>
      </c>
      <c r="H99">
        <f t="shared" si="1"/>
        <v>0</v>
      </c>
      <c r="I99" t="s">
        <v>160</v>
      </c>
    </row>
    <row r="100" spans="1:12" hidden="1" x14ac:dyDescent="0.2">
      <c r="A100" s="1" t="s">
        <v>106</v>
      </c>
      <c r="B100" s="23">
        <v>0.53400000000000003</v>
      </c>
      <c r="C100" s="23">
        <v>0.39500000000000002</v>
      </c>
      <c r="D100" s="3" t="s">
        <v>154</v>
      </c>
      <c r="E100" s="3" t="s">
        <v>154</v>
      </c>
      <c r="F100" s="3">
        <v>0</v>
      </c>
      <c r="G100" s="1">
        <v>0</v>
      </c>
      <c r="H100">
        <f t="shared" si="1"/>
        <v>0</v>
      </c>
      <c r="I100" t="s">
        <v>160</v>
      </c>
    </row>
    <row r="101" spans="1:12" x14ac:dyDescent="0.2">
      <c r="A101" s="1" t="s">
        <v>107</v>
      </c>
      <c r="B101" s="23">
        <v>0.40600000000000003</v>
      </c>
      <c r="C101" s="23">
        <v>0.48399999999999999</v>
      </c>
      <c r="D101" s="3" t="s">
        <v>154</v>
      </c>
      <c r="E101" s="3" t="s">
        <v>155</v>
      </c>
      <c r="F101" s="3">
        <v>0</v>
      </c>
      <c r="G101" s="1">
        <v>2</v>
      </c>
      <c r="H101">
        <f t="shared" si="1"/>
        <v>2</v>
      </c>
      <c r="I101" t="s">
        <v>159</v>
      </c>
    </row>
    <row r="102" spans="1:12" x14ac:dyDescent="0.2">
      <c r="A102" s="1" t="s">
        <v>108</v>
      </c>
      <c r="B102" s="23">
        <v>0.52900000000000003</v>
      </c>
      <c r="C102" s="23">
        <v>0.48699999999999999</v>
      </c>
      <c r="D102" s="3" t="s">
        <v>154</v>
      </c>
      <c r="E102" s="3" t="s">
        <v>155</v>
      </c>
      <c r="F102" s="3">
        <v>0</v>
      </c>
      <c r="G102" s="1">
        <v>3</v>
      </c>
      <c r="H102">
        <f t="shared" si="1"/>
        <v>3</v>
      </c>
      <c r="I102" t="s">
        <v>159</v>
      </c>
    </row>
    <row r="103" spans="1:12" hidden="1" x14ac:dyDescent="0.2">
      <c r="A103" s="1" t="s">
        <v>109</v>
      </c>
      <c r="B103" s="23">
        <v>0.67500000000000004</v>
      </c>
      <c r="C103" s="23">
        <v>0.17699999999999999</v>
      </c>
      <c r="D103" s="3" t="s">
        <v>154</v>
      </c>
      <c r="E103" s="3" t="s">
        <v>155</v>
      </c>
      <c r="F103" s="3">
        <v>0</v>
      </c>
      <c r="G103" s="1">
        <v>0</v>
      </c>
      <c r="H103">
        <f t="shared" si="1"/>
        <v>0</v>
      </c>
      <c r="I103" t="s">
        <v>161</v>
      </c>
    </row>
    <row r="104" spans="1:12" hidden="1" x14ac:dyDescent="0.2">
      <c r="A104" s="1" t="s">
        <v>110</v>
      </c>
      <c r="B104" s="23">
        <v>0.57299999999999995</v>
      </c>
      <c r="C104" s="23">
        <v>0.44800000000000001</v>
      </c>
      <c r="D104" s="3" t="s">
        <v>154</v>
      </c>
      <c r="E104" s="3" t="s">
        <v>155</v>
      </c>
      <c r="F104" s="3">
        <v>0</v>
      </c>
      <c r="G104" s="1">
        <v>0</v>
      </c>
      <c r="H104">
        <f t="shared" si="1"/>
        <v>0</v>
      </c>
      <c r="I104" t="s">
        <v>159</v>
      </c>
    </row>
    <row r="105" spans="1:12" hidden="1" x14ac:dyDescent="0.2">
      <c r="A105" s="1" t="s">
        <v>111</v>
      </c>
      <c r="B105" s="23">
        <v>0.53100000000000003</v>
      </c>
      <c r="C105" s="23">
        <v>0.74</v>
      </c>
      <c r="D105" s="3" t="s">
        <v>155</v>
      </c>
      <c r="E105" s="3" t="s">
        <v>155</v>
      </c>
      <c r="F105" s="3">
        <v>0</v>
      </c>
      <c r="G105" s="1">
        <v>0</v>
      </c>
      <c r="H105">
        <f t="shared" si="1"/>
        <v>0</v>
      </c>
      <c r="I105" t="s">
        <v>161</v>
      </c>
    </row>
    <row r="106" spans="1:12" x14ac:dyDescent="0.2">
      <c r="A106" s="1" t="s">
        <v>112</v>
      </c>
      <c r="B106" s="23">
        <v>0.38100000000000001</v>
      </c>
      <c r="C106" s="23">
        <v>0.45800000000000002</v>
      </c>
      <c r="D106" s="3" t="s">
        <v>154</v>
      </c>
      <c r="E106" s="3" t="s">
        <v>155</v>
      </c>
      <c r="F106" s="3">
        <v>0</v>
      </c>
      <c r="G106" s="1">
        <v>4</v>
      </c>
      <c r="H106">
        <f t="shared" si="1"/>
        <v>4</v>
      </c>
      <c r="I106" t="s">
        <v>159</v>
      </c>
    </row>
    <row r="107" spans="1:12" x14ac:dyDescent="0.2">
      <c r="A107" s="1" t="s">
        <v>113</v>
      </c>
      <c r="B107" s="23">
        <v>0.32300000000000001</v>
      </c>
      <c r="C107" s="23">
        <v>0.46600000000000003</v>
      </c>
      <c r="D107" s="3" t="s">
        <v>154</v>
      </c>
      <c r="E107" s="3" t="s">
        <v>155</v>
      </c>
      <c r="F107" s="3">
        <v>0</v>
      </c>
      <c r="G107" s="1">
        <v>3</v>
      </c>
      <c r="H107">
        <f t="shared" si="1"/>
        <v>3</v>
      </c>
      <c r="I107" t="s">
        <v>159</v>
      </c>
    </row>
    <row r="108" spans="1:12" x14ac:dyDescent="0.2">
      <c r="A108" s="1" t="s">
        <v>114</v>
      </c>
      <c r="B108" s="23">
        <v>0.54200000000000004</v>
      </c>
      <c r="C108" s="23">
        <v>0.36299999999999999</v>
      </c>
      <c r="D108" s="3" t="s">
        <v>154</v>
      </c>
      <c r="E108" s="3" t="s">
        <v>155</v>
      </c>
      <c r="F108" s="3">
        <v>0</v>
      </c>
      <c r="G108" s="1">
        <v>2</v>
      </c>
      <c r="H108">
        <f t="shared" si="1"/>
        <v>2</v>
      </c>
      <c r="I108" t="s">
        <v>159</v>
      </c>
    </row>
    <row r="109" spans="1:12" x14ac:dyDescent="0.2">
      <c r="A109" s="1" t="s">
        <v>115</v>
      </c>
      <c r="B109" s="23">
        <v>0.54900000000000004</v>
      </c>
      <c r="C109" s="23">
        <v>0.42399999999999999</v>
      </c>
      <c r="D109" s="3" t="s">
        <v>154</v>
      </c>
      <c r="E109" s="3" t="s">
        <v>155</v>
      </c>
      <c r="F109" s="3">
        <v>1</v>
      </c>
      <c r="G109" s="1">
        <v>1</v>
      </c>
      <c r="H109">
        <f t="shared" si="1"/>
        <v>2</v>
      </c>
      <c r="I109" t="s">
        <v>159</v>
      </c>
    </row>
    <row r="110" spans="1:12" x14ac:dyDescent="0.2">
      <c r="A110" s="1" t="s">
        <v>116</v>
      </c>
      <c r="B110" s="23">
        <v>0.495</v>
      </c>
      <c r="C110" s="23">
        <v>0.41199999999999998</v>
      </c>
      <c r="D110" s="3" t="s">
        <v>154</v>
      </c>
      <c r="E110" s="3" t="s">
        <v>155</v>
      </c>
      <c r="F110" s="3">
        <v>0</v>
      </c>
      <c r="G110" s="1">
        <v>1</v>
      </c>
      <c r="H110">
        <f t="shared" si="1"/>
        <v>1</v>
      </c>
      <c r="I110" t="s">
        <v>159</v>
      </c>
    </row>
    <row r="111" spans="1:12" hidden="1" x14ac:dyDescent="0.2">
      <c r="A111" s="1" t="s">
        <v>117</v>
      </c>
      <c r="B111" s="23">
        <v>0.441</v>
      </c>
      <c r="C111" s="23">
        <v>0.39200000000000002</v>
      </c>
      <c r="D111" s="3" t="s">
        <v>154</v>
      </c>
      <c r="E111" s="3" t="s">
        <v>154</v>
      </c>
      <c r="F111" s="3">
        <v>0</v>
      </c>
      <c r="G111" s="1">
        <v>0</v>
      </c>
      <c r="H111">
        <f t="shared" si="1"/>
        <v>0</v>
      </c>
      <c r="I111" t="s">
        <v>160</v>
      </c>
    </row>
    <row r="112" spans="1:12" x14ac:dyDescent="0.2">
      <c r="A112" s="1" t="s">
        <v>118</v>
      </c>
      <c r="B112" s="23">
        <v>0.36499999999999999</v>
      </c>
      <c r="C112" s="23">
        <v>0.625</v>
      </c>
      <c r="D112" s="3" t="s">
        <v>154</v>
      </c>
      <c r="E112" s="3" t="s">
        <v>155</v>
      </c>
      <c r="F112" s="3">
        <v>0</v>
      </c>
      <c r="G112" s="1">
        <v>1</v>
      </c>
      <c r="H112">
        <f t="shared" si="1"/>
        <v>1</v>
      </c>
      <c r="I112" t="s">
        <v>159</v>
      </c>
    </row>
    <row r="113" spans="1:12" x14ac:dyDescent="0.2">
      <c r="A113" s="1" t="s">
        <v>119</v>
      </c>
      <c r="B113" s="23">
        <v>0.47699999999999998</v>
      </c>
      <c r="C113" s="23">
        <v>0.94</v>
      </c>
      <c r="D113" s="3" t="s">
        <v>154</v>
      </c>
      <c r="E113" s="3" t="s">
        <v>155</v>
      </c>
      <c r="F113" s="3">
        <v>0</v>
      </c>
      <c r="G113" s="1">
        <v>1</v>
      </c>
      <c r="H113">
        <f t="shared" si="1"/>
        <v>1</v>
      </c>
      <c r="I113" t="s">
        <v>159</v>
      </c>
    </row>
    <row r="114" spans="1:12" x14ac:dyDescent="0.2">
      <c r="A114" s="1" t="s">
        <v>120</v>
      </c>
      <c r="B114" s="23">
        <v>0.45800000000000002</v>
      </c>
      <c r="C114" s="23">
        <v>0.55100000000000005</v>
      </c>
      <c r="D114" s="3" t="s">
        <v>154</v>
      </c>
      <c r="E114" s="3" t="s">
        <v>155</v>
      </c>
      <c r="F114" s="3">
        <v>1</v>
      </c>
      <c r="G114" s="1">
        <v>2</v>
      </c>
      <c r="H114">
        <f t="shared" si="1"/>
        <v>3</v>
      </c>
      <c r="I114" t="s">
        <v>159</v>
      </c>
    </row>
    <row r="115" spans="1:12" hidden="1" x14ac:dyDescent="0.2">
      <c r="A115" s="1" t="s">
        <v>121</v>
      </c>
      <c r="B115" s="23">
        <v>0.314</v>
      </c>
      <c r="C115" s="23">
        <v>0.55600000000000005</v>
      </c>
      <c r="D115" s="3" t="s">
        <v>154</v>
      </c>
      <c r="E115" s="3" t="s">
        <v>154</v>
      </c>
      <c r="F115" s="3">
        <v>0</v>
      </c>
      <c r="G115" s="1">
        <v>0</v>
      </c>
      <c r="H115">
        <f t="shared" si="1"/>
        <v>0</v>
      </c>
      <c r="I115" t="s">
        <v>160</v>
      </c>
    </row>
    <row r="116" spans="1:12" x14ac:dyDescent="0.2">
      <c r="A116" s="1" t="s">
        <v>122</v>
      </c>
      <c r="B116" s="23">
        <v>0.44600000000000001</v>
      </c>
      <c r="C116" s="23">
        <v>0.35199999999999998</v>
      </c>
      <c r="D116" s="3" t="s">
        <v>154</v>
      </c>
      <c r="E116" s="3" t="s">
        <v>155</v>
      </c>
      <c r="F116" s="3">
        <v>0</v>
      </c>
      <c r="G116" s="1">
        <v>1</v>
      </c>
      <c r="H116">
        <f t="shared" si="1"/>
        <v>1</v>
      </c>
      <c r="I116" t="s">
        <v>159</v>
      </c>
    </row>
    <row r="117" spans="1:12" x14ac:dyDescent="0.2">
      <c r="A117" s="1" t="s">
        <v>123</v>
      </c>
      <c r="B117" s="23">
        <v>0.39800000000000002</v>
      </c>
      <c r="C117" s="23">
        <v>0.32200000000000001</v>
      </c>
      <c r="D117" s="3" t="s">
        <v>154</v>
      </c>
      <c r="E117" s="3" t="s">
        <v>155</v>
      </c>
      <c r="F117" s="3">
        <v>0</v>
      </c>
      <c r="G117" s="1">
        <v>2</v>
      </c>
      <c r="H117">
        <f t="shared" si="1"/>
        <v>2</v>
      </c>
      <c r="I117" t="s">
        <v>159</v>
      </c>
    </row>
    <row r="118" spans="1:12" x14ac:dyDescent="0.2">
      <c r="A118" s="1" t="s">
        <v>124</v>
      </c>
      <c r="B118" s="23">
        <v>0.51900000000000002</v>
      </c>
      <c r="C118" s="23">
        <v>0.33</v>
      </c>
      <c r="D118" s="3" t="s">
        <v>154</v>
      </c>
      <c r="E118" s="3" t="s">
        <v>155</v>
      </c>
      <c r="F118" s="3">
        <v>0</v>
      </c>
      <c r="G118" s="1">
        <v>1</v>
      </c>
      <c r="H118">
        <f t="shared" si="1"/>
        <v>1</v>
      </c>
      <c r="I118" t="s">
        <v>159</v>
      </c>
    </row>
    <row r="119" spans="1:12" x14ac:dyDescent="0.2">
      <c r="A119" s="1" t="s">
        <v>125</v>
      </c>
      <c r="B119" s="23">
        <v>0.52100000000000002</v>
      </c>
      <c r="C119" s="23">
        <v>0.46</v>
      </c>
      <c r="D119" s="3" t="s">
        <v>154</v>
      </c>
      <c r="E119" s="3" t="s">
        <v>155</v>
      </c>
      <c r="F119" s="3">
        <v>0</v>
      </c>
      <c r="G119" s="1">
        <v>3</v>
      </c>
      <c r="H119">
        <f t="shared" si="1"/>
        <v>3</v>
      </c>
      <c r="I119" t="s">
        <v>159</v>
      </c>
    </row>
    <row r="120" spans="1:12" x14ac:dyDescent="0.2">
      <c r="A120" s="1" t="s">
        <v>126</v>
      </c>
      <c r="B120" s="23">
        <v>0.439</v>
      </c>
      <c r="C120" s="23">
        <v>0.51100000000000001</v>
      </c>
      <c r="D120" s="3" t="s">
        <v>154</v>
      </c>
      <c r="E120" s="3" t="s">
        <v>155</v>
      </c>
      <c r="F120" s="3">
        <v>0</v>
      </c>
      <c r="G120" s="1">
        <v>1</v>
      </c>
      <c r="H120">
        <f t="shared" si="1"/>
        <v>1</v>
      </c>
      <c r="I120" t="s">
        <v>159</v>
      </c>
    </row>
    <row r="121" spans="1:12" x14ac:dyDescent="0.2">
      <c r="A121" s="1" t="s">
        <v>127</v>
      </c>
      <c r="B121" s="23">
        <v>0.51400000000000001</v>
      </c>
      <c r="C121" s="23">
        <v>0.59699999999999998</v>
      </c>
      <c r="D121" s="3" t="s">
        <v>154</v>
      </c>
      <c r="E121" s="3" t="s">
        <v>155</v>
      </c>
      <c r="F121" s="3">
        <v>0</v>
      </c>
      <c r="G121" s="1">
        <v>4</v>
      </c>
      <c r="H121">
        <f t="shared" si="1"/>
        <v>4</v>
      </c>
      <c r="I121" t="s">
        <v>159</v>
      </c>
    </row>
    <row r="122" spans="1:12" x14ac:dyDescent="0.2">
      <c r="A122" s="1" t="s">
        <v>128</v>
      </c>
      <c r="B122" s="23">
        <v>0.46400000000000002</v>
      </c>
      <c r="C122" s="23">
        <v>0.44600000000000001</v>
      </c>
      <c r="D122" s="3" t="s">
        <v>154</v>
      </c>
      <c r="E122" s="3" t="s">
        <v>155</v>
      </c>
      <c r="F122" s="3">
        <v>0</v>
      </c>
      <c r="G122" s="1">
        <v>1</v>
      </c>
      <c r="H122">
        <f t="shared" si="1"/>
        <v>1</v>
      </c>
      <c r="I122" t="s">
        <v>159</v>
      </c>
      <c r="J122">
        <f>AVERAGE(F99:F122)</f>
        <v>8.3333333333333329E-2</v>
      </c>
      <c r="K122">
        <f>AVERAGE(G99:G122)</f>
        <v>1.375</v>
      </c>
      <c r="L122">
        <f>AVERAGE(H99:H122)</f>
        <v>1.4583333333333333</v>
      </c>
    </row>
    <row r="123" spans="1:12" x14ac:dyDescent="0.2">
      <c r="A123" s="1" t="s">
        <v>129</v>
      </c>
      <c r="B123" s="23">
        <v>0.37</v>
      </c>
      <c r="C123" s="23">
        <v>0.53700000000000003</v>
      </c>
      <c r="D123" s="3" t="s">
        <v>154</v>
      </c>
      <c r="E123" s="4" t="s">
        <v>155</v>
      </c>
      <c r="F123" s="3">
        <v>0</v>
      </c>
      <c r="G123" s="1">
        <v>1</v>
      </c>
      <c r="H123">
        <f t="shared" si="1"/>
        <v>1</v>
      </c>
      <c r="I123" t="s">
        <v>159</v>
      </c>
    </row>
    <row r="124" spans="1:12" x14ac:dyDescent="0.2">
      <c r="A124" s="1" t="s">
        <v>130</v>
      </c>
      <c r="B124" s="23">
        <v>0.70899999999999996</v>
      </c>
      <c r="C124" s="23">
        <v>0.35099999999999998</v>
      </c>
      <c r="D124" s="3" t="s">
        <v>154</v>
      </c>
      <c r="E124" s="4" t="s">
        <v>155</v>
      </c>
      <c r="F124" s="3">
        <v>0</v>
      </c>
      <c r="G124" s="1">
        <v>3</v>
      </c>
      <c r="H124">
        <f t="shared" si="1"/>
        <v>3</v>
      </c>
      <c r="I124" t="s">
        <v>159</v>
      </c>
    </row>
    <row r="125" spans="1:12" x14ac:dyDescent="0.2">
      <c r="A125" s="1" t="s">
        <v>131</v>
      </c>
      <c r="B125" s="23">
        <v>0.54700000000000004</v>
      </c>
      <c r="C125" s="23">
        <v>0.33800000000000002</v>
      </c>
      <c r="D125" s="3" t="s">
        <v>154</v>
      </c>
      <c r="E125" s="4" t="s">
        <v>155</v>
      </c>
      <c r="F125" s="3">
        <v>0</v>
      </c>
      <c r="G125" s="1">
        <v>2</v>
      </c>
      <c r="H125">
        <f t="shared" si="1"/>
        <v>2</v>
      </c>
      <c r="I125" t="s">
        <v>159</v>
      </c>
    </row>
    <row r="126" spans="1:12" x14ac:dyDescent="0.2">
      <c r="A126" s="1" t="s">
        <v>132</v>
      </c>
      <c r="B126" s="23">
        <v>0.53100000000000003</v>
      </c>
      <c r="C126" s="23">
        <v>0.495</v>
      </c>
      <c r="D126" s="3" t="s">
        <v>154</v>
      </c>
      <c r="E126" s="4" t="s">
        <v>155</v>
      </c>
      <c r="F126" s="3">
        <v>0</v>
      </c>
      <c r="G126" s="1">
        <v>1</v>
      </c>
      <c r="H126">
        <f t="shared" si="1"/>
        <v>1</v>
      </c>
      <c r="I126" t="s">
        <v>159</v>
      </c>
    </row>
    <row r="127" spans="1:12" x14ac:dyDescent="0.2">
      <c r="A127" s="1" t="s">
        <v>133</v>
      </c>
      <c r="B127" s="23">
        <v>0.50600000000000001</v>
      </c>
      <c r="C127" s="23">
        <v>0.39300000000000002</v>
      </c>
      <c r="D127" s="3" t="s">
        <v>154</v>
      </c>
      <c r="E127" s="4" t="s">
        <v>155</v>
      </c>
      <c r="F127" s="3">
        <v>0</v>
      </c>
      <c r="G127" s="1">
        <v>1</v>
      </c>
      <c r="H127">
        <f t="shared" si="1"/>
        <v>1</v>
      </c>
      <c r="I127" t="s">
        <v>159</v>
      </c>
    </row>
    <row r="128" spans="1:12" x14ac:dyDescent="0.2">
      <c r="A128" s="1" t="s">
        <v>134</v>
      </c>
      <c r="B128" s="23">
        <v>0.47699999999999998</v>
      </c>
      <c r="C128" s="23">
        <v>0.315</v>
      </c>
      <c r="D128" s="3" t="s">
        <v>154</v>
      </c>
      <c r="E128" s="4" t="s">
        <v>155</v>
      </c>
      <c r="F128" s="3">
        <v>1</v>
      </c>
      <c r="G128" s="1">
        <v>2</v>
      </c>
      <c r="H128">
        <f t="shared" si="1"/>
        <v>3</v>
      </c>
      <c r="I128" t="s">
        <v>159</v>
      </c>
    </row>
    <row r="129" spans="1:9" x14ac:dyDescent="0.2">
      <c r="A129" s="1" t="s">
        <v>135</v>
      </c>
      <c r="B129" s="23">
        <v>0.40200000000000002</v>
      </c>
      <c r="C129" s="23">
        <v>0.78100000000000003</v>
      </c>
      <c r="D129" s="3" t="s">
        <v>154</v>
      </c>
      <c r="E129" s="4" t="s">
        <v>155</v>
      </c>
      <c r="F129" s="4">
        <v>0</v>
      </c>
      <c r="G129" s="1">
        <v>1</v>
      </c>
      <c r="H129">
        <f t="shared" si="1"/>
        <v>1</v>
      </c>
      <c r="I129" t="s">
        <v>159</v>
      </c>
    </row>
    <row r="130" spans="1:9" x14ac:dyDescent="0.2">
      <c r="A130" s="1" t="s">
        <v>136</v>
      </c>
      <c r="B130" s="23">
        <v>0.40899999999999997</v>
      </c>
      <c r="C130" s="23">
        <v>0.34100000000000003</v>
      </c>
      <c r="D130" s="3" t="s">
        <v>154</v>
      </c>
      <c r="E130" s="4" t="s">
        <v>155</v>
      </c>
      <c r="F130" s="4">
        <v>0</v>
      </c>
      <c r="G130" s="1">
        <v>1</v>
      </c>
      <c r="H130">
        <f t="shared" si="1"/>
        <v>1</v>
      </c>
      <c r="I130" t="s">
        <v>159</v>
      </c>
    </row>
    <row r="131" spans="1:9" x14ac:dyDescent="0.2">
      <c r="A131" s="1" t="s">
        <v>137</v>
      </c>
      <c r="B131" s="23">
        <v>0.442</v>
      </c>
      <c r="C131" s="23">
        <v>0.46400000000000002</v>
      </c>
      <c r="D131" s="3" t="s">
        <v>154</v>
      </c>
      <c r="E131" s="4" t="s">
        <v>155</v>
      </c>
      <c r="F131" s="4">
        <v>0</v>
      </c>
      <c r="G131" s="1">
        <v>2</v>
      </c>
      <c r="H131">
        <f t="shared" si="1"/>
        <v>2</v>
      </c>
      <c r="I131" t="s">
        <v>159</v>
      </c>
    </row>
    <row r="132" spans="1:9" hidden="1" x14ac:dyDescent="0.2">
      <c r="A132" s="1" t="s">
        <v>138</v>
      </c>
      <c r="B132" s="23">
        <v>0.40799999999999997</v>
      </c>
      <c r="C132" s="23">
        <v>0.32300000000000001</v>
      </c>
      <c r="D132" s="3" t="s">
        <v>154</v>
      </c>
      <c r="E132" s="3" t="s">
        <v>154</v>
      </c>
      <c r="F132" s="4">
        <v>0</v>
      </c>
      <c r="G132" s="1">
        <v>0</v>
      </c>
      <c r="H132">
        <f t="shared" ref="H132:H146" si="2">SUM(F132:G132)</f>
        <v>0</v>
      </c>
      <c r="I132" t="s">
        <v>160</v>
      </c>
    </row>
    <row r="133" spans="1:9" hidden="1" x14ac:dyDescent="0.2">
      <c r="A133" s="1" t="s">
        <v>139</v>
      </c>
      <c r="B133" s="23">
        <v>0.54200000000000004</v>
      </c>
      <c r="C133" s="23">
        <v>0.14699999999999999</v>
      </c>
      <c r="D133" s="3" t="s">
        <v>154</v>
      </c>
      <c r="E133" s="3" t="s">
        <v>155</v>
      </c>
      <c r="F133" s="4">
        <v>0</v>
      </c>
      <c r="G133" s="1">
        <v>0</v>
      </c>
      <c r="H133">
        <f t="shared" si="2"/>
        <v>0</v>
      </c>
      <c r="I133" t="s">
        <v>161</v>
      </c>
    </row>
    <row r="134" spans="1:9" x14ac:dyDescent="0.2">
      <c r="A134" s="1" t="s">
        <v>140</v>
      </c>
      <c r="B134" s="23">
        <v>0.47399999999999998</v>
      </c>
      <c r="C134" s="23">
        <v>0.38200000000000001</v>
      </c>
      <c r="D134" s="3" t="s">
        <v>154</v>
      </c>
      <c r="E134" s="3" t="s">
        <v>155</v>
      </c>
      <c r="F134" s="4">
        <v>0</v>
      </c>
      <c r="G134" s="1">
        <v>1</v>
      </c>
      <c r="H134">
        <f t="shared" si="2"/>
        <v>1</v>
      </c>
      <c r="I134" t="s">
        <v>159</v>
      </c>
    </row>
    <row r="135" spans="1:9" x14ac:dyDescent="0.2">
      <c r="A135" s="1" t="s">
        <v>141</v>
      </c>
      <c r="B135" s="23">
        <v>0.54800000000000004</v>
      </c>
      <c r="C135" s="23">
        <v>0.44</v>
      </c>
      <c r="D135" s="3" t="s">
        <v>154</v>
      </c>
      <c r="E135" s="3" t="s">
        <v>155</v>
      </c>
      <c r="F135" s="4">
        <v>0</v>
      </c>
      <c r="G135" s="1">
        <v>1</v>
      </c>
      <c r="H135">
        <f t="shared" si="2"/>
        <v>1</v>
      </c>
      <c r="I135" t="s">
        <v>159</v>
      </c>
    </row>
    <row r="136" spans="1:9" x14ac:dyDescent="0.2">
      <c r="A136" s="1" t="s">
        <v>142</v>
      </c>
      <c r="B136" s="23">
        <v>0.45100000000000001</v>
      </c>
      <c r="C136" s="23">
        <v>0.68400000000000005</v>
      </c>
      <c r="D136" s="3" t="s">
        <v>154</v>
      </c>
      <c r="E136" s="3" t="s">
        <v>155</v>
      </c>
      <c r="F136" s="4">
        <v>0</v>
      </c>
      <c r="G136" s="1">
        <v>2</v>
      </c>
      <c r="H136">
        <f t="shared" si="2"/>
        <v>2</v>
      </c>
      <c r="I136" t="s">
        <v>159</v>
      </c>
    </row>
    <row r="137" spans="1:9" x14ac:dyDescent="0.2">
      <c r="A137" s="1" t="s">
        <v>143</v>
      </c>
      <c r="B137" s="23">
        <v>0.91700000000000004</v>
      </c>
      <c r="C137" s="23">
        <v>0.79700000000000004</v>
      </c>
      <c r="D137" s="3" t="s">
        <v>154</v>
      </c>
      <c r="E137" s="3" t="s">
        <v>155</v>
      </c>
      <c r="F137" s="4">
        <v>0</v>
      </c>
      <c r="G137" s="1">
        <v>4</v>
      </c>
      <c r="H137">
        <f t="shared" si="2"/>
        <v>4</v>
      </c>
      <c r="I137" t="s">
        <v>159</v>
      </c>
    </row>
    <row r="138" spans="1:9" hidden="1" x14ac:dyDescent="0.2">
      <c r="A138" s="1" t="s">
        <v>144</v>
      </c>
      <c r="B138" s="23">
        <v>0.46500000000000002</v>
      </c>
      <c r="C138" s="23">
        <v>0.18099999999999999</v>
      </c>
      <c r="D138" s="3" t="s">
        <v>154</v>
      </c>
      <c r="E138" s="3" t="s">
        <v>155</v>
      </c>
      <c r="F138" s="4">
        <v>0</v>
      </c>
      <c r="G138" s="1">
        <v>0</v>
      </c>
      <c r="H138">
        <f t="shared" si="2"/>
        <v>0</v>
      </c>
      <c r="I138" t="s">
        <v>161</v>
      </c>
    </row>
    <row r="139" spans="1:9" hidden="1" x14ac:dyDescent="0.2">
      <c r="A139" s="1" t="s">
        <v>145</v>
      </c>
      <c r="B139" s="23">
        <v>0.35099999999999998</v>
      </c>
      <c r="C139" s="23">
        <v>0.82499999999999996</v>
      </c>
      <c r="D139" s="3" t="s">
        <v>155</v>
      </c>
      <c r="E139" s="3" t="s">
        <v>155</v>
      </c>
      <c r="F139" s="4">
        <v>0</v>
      </c>
      <c r="G139" s="1">
        <v>0</v>
      </c>
      <c r="H139">
        <f t="shared" si="2"/>
        <v>0</v>
      </c>
      <c r="I139" t="s">
        <v>160</v>
      </c>
    </row>
    <row r="140" spans="1:9" x14ac:dyDescent="0.2">
      <c r="A140" s="1" t="s">
        <v>146</v>
      </c>
      <c r="B140" s="23">
        <v>0.58199999999999996</v>
      </c>
      <c r="C140" s="23">
        <v>0.27300000000000002</v>
      </c>
      <c r="D140" s="3" t="s">
        <v>154</v>
      </c>
      <c r="E140" s="3" t="s">
        <v>155</v>
      </c>
      <c r="F140" s="4">
        <v>0</v>
      </c>
      <c r="G140" s="1">
        <v>2</v>
      </c>
      <c r="H140">
        <f t="shared" si="2"/>
        <v>2</v>
      </c>
      <c r="I140" t="s">
        <v>159</v>
      </c>
    </row>
    <row r="141" spans="1:9" hidden="1" x14ac:dyDescent="0.2">
      <c r="A141" s="1" t="s">
        <v>147</v>
      </c>
      <c r="B141" s="23">
        <v>0.46500000000000002</v>
      </c>
      <c r="C141" s="23">
        <v>0.13100000000000001</v>
      </c>
      <c r="D141" s="3" t="s">
        <v>154</v>
      </c>
      <c r="E141" s="3" t="s">
        <v>155</v>
      </c>
      <c r="F141" s="4">
        <v>0</v>
      </c>
      <c r="G141" s="1">
        <v>0</v>
      </c>
      <c r="H141">
        <f t="shared" si="2"/>
        <v>0</v>
      </c>
      <c r="I141" t="s">
        <v>161</v>
      </c>
    </row>
    <row r="142" spans="1:9" hidden="1" x14ac:dyDescent="0.2">
      <c r="A142" s="1" t="s">
        <v>148</v>
      </c>
      <c r="B142" s="23">
        <v>0.39900000000000002</v>
      </c>
      <c r="C142" s="23">
        <v>0.19500000000000001</v>
      </c>
      <c r="D142" s="3" t="s">
        <v>154</v>
      </c>
      <c r="E142" s="3" t="s">
        <v>155</v>
      </c>
      <c r="F142" s="4">
        <v>0</v>
      </c>
      <c r="G142" s="1">
        <v>0</v>
      </c>
      <c r="H142">
        <f t="shared" si="2"/>
        <v>0</v>
      </c>
      <c r="I142" t="s">
        <v>161</v>
      </c>
    </row>
    <row r="143" spans="1:9" x14ac:dyDescent="0.2">
      <c r="A143" s="1" t="s">
        <v>149</v>
      </c>
      <c r="B143" s="23">
        <v>0.45400000000000001</v>
      </c>
      <c r="C143" s="23">
        <v>0.26100000000000001</v>
      </c>
      <c r="D143" s="3" t="s">
        <v>154</v>
      </c>
      <c r="E143" s="3" t="s">
        <v>155</v>
      </c>
      <c r="F143" s="4">
        <v>0</v>
      </c>
      <c r="G143" s="1">
        <v>2</v>
      </c>
      <c r="H143">
        <f t="shared" si="2"/>
        <v>2</v>
      </c>
      <c r="I143" t="s">
        <v>159</v>
      </c>
    </row>
    <row r="144" spans="1:9" x14ac:dyDescent="0.2">
      <c r="A144" s="1" t="s">
        <v>150</v>
      </c>
      <c r="B144" s="23">
        <v>0.53300000000000003</v>
      </c>
      <c r="C144" s="23">
        <v>0.70499999999999996</v>
      </c>
      <c r="D144" s="3" t="s">
        <v>154</v>
      </c>
      <c r="E144" s="3" t="s">
        <v>155</v>
      </c>
      <c r="F144" s="3">
        <v>1</v>
      </c>
      <c r="G144" s="1">
        <v>3</v>
      </c>
      <c r="H144">
        <f t="shared" si="2"/>
        <v>4</v>
      </c>
      <c r="I144" t="s">
        <v>159</v>
      </c>
    </row>
    <row r="145" spans="1:12" x14ac:dyDescent="0.2">
      <c r="A145" s="1" t="s">
        <v>151</v>
      </c>
      <c r="B145" s="23">
        <v>0.53200000000000003</v>
      </c>
      <c r="C145" s="23">
        <v>0.51600000000000001</v>
      </c>
      <c r="D145" s="3" t="s">
        <v>154</v>
      </c>
      <c r="E145" s="3" t="s">
        <v>155</v>
      </c>
      <c r="F145" s="3">
        <v>0</v>
      </c>
      <c r="G145" s="1">
        <v>1</v>
      </c>
      <c r="H145">
        <f t="shared" si="2"/>
        <v>1</v>
      </c>
      <c r="I145" t="s">
        <v>159</v>
      </c>
    </row>
    <row r="146" spans="1:12" hidden="1" x14ac:dyDescent="0.2">
      <c r="A146" s="1" t="s">
        <v>152</v>
      </c>
      <c r="B146" s="23">
        <v>0.60699999999999998</v>
      </c>
      <c r="C146" s="23">
        <v>0.5</v>
      </c>
      <c r="D146" s="3" t="s">
        <v>154</v>
      </c>
      <c r="E146" s="3" t="s">
        <v>154</v>
      </c>
      <c r="F146" s="4">
        <v>0</v>
      </c>
      <c r="G146" s="1">
        <v>0</v>
      </c>
      <c r="H146">
        <f t="shared" si="2"/>
        <v>0</v>
      </c>
      <c r="I146" t="s">
        <v>160</v>
      </c>
      <c r="J146">
        <f>AVERAGE(F123:F146)</f>
        <v>8.3333333333333329E-2</v>
      </c>
      <c r="K146">
        <f>AVERAGE(G123:G146)</f>
        <v>1.25</v>
      </c>
      <c r="L146">
        <f>AVERAGE(H123:H146)</f>
        <v>1.3333333333333333</v>
      </c>
    </row>
    <row r="148" spans="1:12" x14ac:dyDescent="0.2">
      <c r="F148" t="s">
        <v>162</v>
      </c>
      <c r="G148" t="s">
        <v>163</v>
      </c>
    </row>
    <row r="149" spans="1:12" x14ac:dyDescent="0.2">
      <c r="E149">
        <v>1</v>
      </c>
      <c r="F149" s="7">
        <v>1</v>
      </c>
      <c r="G149">
        <f>AVERAGE(G3,G5:G8,G10:G18,G20:G21,G23:G25)</f>
        <v>1.8421052631578947</v>
      </c>
    </row>
    <row r="150" spans="1:12" x14ac:dyDescent="0.2">
      <c r="E150">
        <v>2</v>
      </c>
      <c r="F150" s="7">
        <v>1</v>
      </c>
      <c r="G150">
        <f>AVERAGE(G27:G50)</f>
        <v>2.0833333333333335</v>
      </c>
    </row>
    <row r="151" spans="1:12" x14ac:dyDescent="0.2">
      <c r="E151">
        <v>3</v>
      </c>
      <c r="F151" s="7">
        <v>1</v>
      </c>
      <c r="G151">
        <f>AVERAGE(G52:G64,G66:G67,G69:G74)</f>
        <v>2</v>
      </c>
    </row>
    <row r="152" spans="1:12" x14ac:dyDescent="0.2">
      <c r="E152">
        <v>4</v>
      </c>
      <c r="F152" s="7">
        <v>1</v>
      </c>
      <c r="G152">
        <f>AVERAGE(G75,G77:G79,G81,G83,G87:G91,G94:G96)</f>
        <v>2.2142857142857144</v>
      </c>
    </row>
    <row r="153" spans="1:12" x14ac:dyDescent="0.2">
      <c r="E153">
        <v>5</v>
      </c>
      <c r="F153" s="7">
        <v>1</v>
      </c>
      <c r="G153">
        <f>AVERAGE(G101:G105,G106:G110,G112:G114,G116:G122)</f>
        <v>1.65</v>
      </c>
    </row>
    <row r="154" spans="1:12" x14ac:dyDescent="0.2">
      <c r="E154">
        <v>6</v>
      </c>
      <c r="F154" s="7">
        <v>1</v>
      </c>
      <c r="G154">
        <f>AVERAGE(G123:G131,G134:G137,G140,G143:G145)</f>
        <v>1.7647058823529411</v>
      </c>
    </row>
  </sheetData>
  <autoFilter ref="G1:G154">
    <filterColumn colId="0">
      <filters blank="1">
        <filter val="1"/>
        <filter val="2"/>
        <filter val="3"/>
        <filter val="4"/>
        <filter val="5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13" priority="4" operator="containsText" text="s">
      <formula>NOT(ISERROR(SEARCH("s",D3)))</formula>
    </cfRule>
  </conditionalFormatting>
  <conditionalFormatting sqref="E3:E146">
    <cfRule type="containsText" dxfId="12" priority="2" operator="containsText" text="r">
      <formula>NOT(ISERROR(SEARCH("r",E3)))</formula>
    </cfRule>
    <cfRule type="containsText" dxfId="11" priority="3" operator="containsText" text="r">
      <formula>NOT(ISERROR(SEARCH("r",E3)))</formula>
    </cfRule>
  </conditionalFormatting>
  <conditionalFormatting sqref="C3:C146">
    <cfRule type="cellIs" dxfId="10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7" zoomScale="98" zoomScaleNormal="98" zoomScalePageLayoutView="98" workbookViewId="0">
      <selection activeCell="F149" sqref="F149:G154"/>
    </sheetView>
  </sheetViews>
  <sheetFormatPr baseColWidth="10" defaultColWidth="11.1640625" defaultRowHeight="16" x14ac:dyDescent="0.2"/>
  <cols>
    <col min="4" max="4" width="13.5" bestFit="1" customWidth="1"/>
    <col min="5" max="5" width="16.1640625" bestFit="1" customWidth="1"/>
    <col min="6" max="6" width="16.1640625" customWidth="1"/>
    <col min="8" max="8" width="11.83203125" bestFit="1" customWidth="1"/>
  </cols>
  <sheetData>
    <row r="1" spans="1:11" x14ac:dyDescent="0.2">
      <c r="A1" s="26">
        <v>1000000</v>
      </c>
      <c r="B1" s="27"/>
      <c r="C1" s="27"/>
      <c r="D1" s="27"/>
      <c r="E1" s="27"/>
      <c r="F1" s="27"/>
      <c r="G1" s="28"/>
    </row>
    <row r="2" spans="1:11" x14ac:dyDescent="0.2">
      <c r="A2" s="1" t="s">
        <v>0</v>
      </c>
      <c r="B2" s="16" t="s">
        <v>157</v>
      </c>
      <c r="C2" s="17" t="s">
        <v>158</v>
      </c>
      <c r="D2" s="1" t="s">
        <v>3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0.47099999999999997</v>
      </c>
      <c r="C3" s="23">
        <v>0.26600000000000001</v>
      </c>
      <c r="D3" s="3" t="s">
        <v>154</v>
      </c>
      <c r="E3" s="3" t="s">
        <v>155</v>
      </c>
      <c r="F3" s="3">
        <v>1</v>
      </c>
      <c r="G3" s="1">
        <v>1</v>
      </c>
      <c r="H3">
        <f>SUM(F3:G3)</f>
        <v>2</v>
      </c>
      <c r="I3" t="s">
        <v>159</v>
      </c>
    </row>
    <row r="4" spans="1:11" hidden="1" x14ac:dyDescent="0.2">
      <c r="A4" s="1" t="s">
        <v>153</v>
      </c>
      <c r="B4" s="23">
        <v>0.45</v>
      </c>
      <c r="C4" s="23">
        <v>0.39200000000000002</v>
      </c>
      <c r="D4" s="3" t="s">
        <v>155</v>
      </c>
      <c r="E4" s="3" t="s">
        <v>155</v>
      </c>
      <c r="F4" s="3">
        <v>0</v>
      </c>
      <c r="G4" s="1">
        <v>0</v>
      </c>
      <c r="H4">
        <f t="shared" ref="H4:H67" si="0">SUM(F4:G4)</f>
        <v>0</v>
      </c>
      <c r="I4" t="s">
        <v>161</v>
      </c>
    </row>
    <row r="5" spans="1:11" x14ac:dyDescent="0.2">
      <c r="A5" s="1" t="s">
        <v>11</v>
      </c>
      <c r="B5" s="23">
        <v>0.46300000000000002</v>
      </c>
      <c r="C5" s="23">
        <v>0.38600000000000001</v>
      </c>
      <c r="D5" s="3" t="s">
        <v>154</v>
      </c>
      <c r="E5" s="3" t="s">
        <v>155</v>
      </c>
      <c r="F5" s="3">
        <v>0</v>
      </c>
      <c r="G5" s="1">
        <v>2</v>
      </c>
      <c r="H5">
        <f t="shared" si="0"/>
        <v>2</v>
      </c>
      <c r="I5" t="s">
        <v>159</v>
      </c>
    </row>
    <row r="6" spans="1:11" x14ac:dyDescent="0.2">
      <c r="A6" s="1" t="s">
        <v>12</v>
      </c>
      <c r="B6" s="23">
        <v>0.47499999999999998</v>
      </c>
      <c r="C6" s="23">
        <v>0.28999999999999998</v>
      </c>
      <c r="D6" s="3" t="s">
        <v>154</v>
      </c>
      <c r="E6" s="3" t="s">
        <v>155</v>
      </c>
      <c r="F6" s="3">
        <v>0</v>
      </c>
      <c r="G6" s="1">
        <v>1</v>
      </c>
      <c r="H6">
        <f t="shared" si="0"/>
        <v>1</v>
      </c>
      <c r="I6" t="s">
        <v>159</v>
      </c>
    </row>
    <row r="7" spans="1:11" x14ac:dyDescent="0.2">
      <c r="A7" s="1" t="s">
        <v>13</v>
      </c>
      <c r="B7" s="23">
        <v>0.372</v>
      </c>
      <c r="C7" s="23">
        <v>0.25700000000000001</v>
      </c>
      <c r="D7" s="3" t="s">
        <v>154</v>
      </c>
      <c r="E7" s="3" t="s">
        <v>155</v>
      </c>
      <c r="F7" s="3">
        <v>0</v>
      </c>
      <c r="G7" s="1">
        <v>1</v>
      </c>
      <c r="H7">
        <f t="shared" si="0"/>
        <v>1</v>
      </c>
      <c r="I7" t="s">
        <v>159</v>
      </c>
    </row>
    <row r="8" spans="1:11" x14ac:dyDescent="0.2">
      <c r="A8" s="1" t="s">
        <v>14</v>
      </c>
      <c r="B8" s="23">
        <v>0.47499999999999998</v>
      </c>
      <c r="C8" s="23">
        <v>0.28100000000000003</v>
      </c>
      <c r="D8" s="3" t="s">
        <v>154</v>
      </c>
      <c r="E8" s="3" t="s">
        <v>155</v>
      </c>
      <c r="F8" s="3">
        <v>0</v>
      </c>
      <c r="G8" s="1">
        <v>2</v>
      </c>
      <c r="H8">
        <f t="shared" si="0"/>
        <v>2</v>
      </c>
      <c r="I8" t="s">
        <v>159</v>
      </c>
    </row>
    <row r="9" spans="1:11" x14ac:dyDescent="0.2">
      <c r="A9" s="1" t="s">
        <v>15</v>
      </c>
      <c r="B9" s="23">
        <v>0.41499999999999998</v>
      </c>
      <c r="C9" s="23">
        <v>0.30499999999999999</v>
      </c>
      <c r="D9" s="3" t="s">
        <v>154</v>
      </c>
      <c r="E9" s="3" t="s">
        <v>155</v>
      </c>
      <c r="F9" s="3">
        <v>0</v>
      </c>
      <c r="G9" s="1">
        <v>1</v>
      </c>
      <c r="H9">
        <f t="shared" si="0"/>
        <v>1</v>
      </c>
      <c r="I9" t="s">
        <v>159</v>
      </c>
    </row>
    <row r="10" spans="1:11" x14ac:dyDescent="0.2">
      <c r="A10" s="1" t="s">
        <v>16</v>
      </c>
      <c r="B10" s="23">
        <v>0.38700000000000001</v>
      </c>
      <c r="C10" s="23">
        <v>0.247</v>
      </c>
      <c r="D10" s="3" t="s">
        <v>154</v>
      </c>
      <c r="E10" s="3" t="s">
        <v>155</v>
      </c>
      <c r="F10" s="3">
        <v>0</v>
      </c>
      <c r="G10" s="1">
        <v>2</v>
      </c>
      <c r="H10">
        <f t="shared" si="0"/>
        <v>2</v>
      </c>
      <c r="I10" t="s">
        <v>159</v>
      </c>
    </row>
    <row r="11" spans="1:11" hidden="1" x14ac:dyDescent="0.2">
      <c r="A11" s="1" t="s">
        <v>17</v>
      </c>
      <c r="B11" s="23">
        <v>0.41099999999999998</v>
      </c>
      <c r="C11" s="23">
        <v>0.11899999999999999</v>
      </c>
      <c r="D11" s="3" t="s">
        <v>154</v>
      </c>
      <c r="E11" s="3" t="s">
        <v>155</v>
      </c>
      <c r="F11" s="3">
        <v>0</v>
      </c>
      <c r="G11" s="1">
        <v>0</v>
      </c>
      <c r="H11">
        <f t="shared" si="0"/>
        <v>0</v>
      </c>
      <c r="I11" t="s">
        <v>161</v>
      </c>
    </row>
    <row r="12" spans="1:11" x14ac:dyDescent="0.2">
      <c r="A12" s="1" t="s">
        <v>18</v>
      </c>
      <c r="B12" s="23">
        <v>0.52100000000000002</v>
      </c>
      <c r="C12" s="23">
        <v>0.45400000000000001</v>
      </c>
      <c r="D12" s="3" t="s">
        <v>154</v>
      </c>
      <c r="E12" s="3" t="s">
        <v>155</v>
      </c>
      <c r="F12" s="3">
        <v>0</v>
      </c>
      <c r="G12" s="1">
        <v>1</v>
      </c>
      <c r="H12">
        <f t="shared" si="0"/>
        <v>1</v>
      </c>
      <c r="I12" t="s">
        <v>159</v>
      </c>
    </row>
    <row r="13" spans="1:11" x14ac:dyDescent="0.2">
      <c r="A13" s="1" t="s">
        <v>19</v>
      </c>
      <c r="B13" s="23">
        <v>0.45600000000000002</v>
      </c>
      <c r="C13" s="23">
        <v>0.315</v>
      </c>
      <c r="D13" s="3" t="s">
        <v>154</v>
      </c>
      <c r="E13" s="3" t="s">
        <v>155</v>
      </c>
      <c r="F13" s="3">
        <v>0</v>
      </c>
      <c r="G13" s="1">
        <v>1</v>
      </c>
      <c r="H13">
        <f t="shared" si="0"/>
        <v>1</v>
      </c>
      <c r="I13" t="s">
        <v>159</v>
      </c>
    </row>
    <row r="14" spans="1:11" x14ac:dyDescent="0.2">
      <c r="A14" s="1" t="s">
        <v>20</v>
      </c>
      <c r="B14" s="23">
        <v>0.498</v>
      </c>
      <c r="C14" s="23">
        <v>0.29799999999999999</v>
      </c>
      <c r="D14" s="3" t="s">
        <v>154</v>
      </c>
      <c r="E14" s="3" t="s">
        <v>155</v>
      </c>
      <c r="F14" s="3">
        <v>0</v>
      </c>
      <c r="G14" s="1">
        <v>1</v>
      </c>
      <c r="H14">
        <f t="shared" si="0"/>
        <v>1</v>
      </c>
      <c r="I14" t="s">
        <v>159</v>
      </c>
    </row>
    <row r="15" spans="1:11" x14ac:dyDescent="0.2">
      <c r="A15" s="1" t="s">
        <v>21</v>
      </c>
      <c r="B15" s="23">
        <v>0.36599999999999999</v>
      </c>
      <c r="C15" s="23">
        <v>0.33800000000000002</v>
      </c>
      <c r="D15" s="3" t="s">
        <v>154</v>
      </c>
      <c r="E15" s="3" t="s">
        <v>155</v>
      </c>
      <c r="F15" s="3">
        <v>1</v>
      </c>
      <c r="G15" s="1">
        <v>1</v>
      </c>
      <c r="H15">
        <f t="shared" si="0"/>
        <v>2</v>
      </c>
      <c r="I15" t="s">
        <v>159</v>
      </c>
    </row>
    <row r="16" spans="1:11" x14ac:dyDescent="0.2">
      <c r="A16" s="1" t="s">
        <v>22</v>
      </c>
      <c r="B16" s="23">
        <v>0.43</v>
      </c>
      <c r="C16" s="23">
        <v>0.31</v>
      </c>
      <c r="D16" s="3" t="s">
        <v>154</v>
      </c>
      <c r="E16" s="3" t="s">
        <v>155</v>
      </c>
      <c r="F16" s="3">
        <v>1</v>
      </c>
      <c r="G16" s="1">
        <v>2</v>
      </c>
      <c r="H16">
        <f t="shared" si="0"/>
        <v>3</v>
      </c>
      <c r="I16" t="s">
        <v>159</v>
      </c>
    </row>
    <row r="17" spans="1:12" x14ac:dyDescent="0.2">
      <c r="A17" s="1" t="s">
        <v>23</v>
      </c>
      <c r="B17" s="23">
        <v>0.39700000000000002</v>
      </c>
      <c r="C17" s="23">
        <v>0.54900000000000004</v>
      </c>
      <c r="D17" s="3" t="s">
        <v>154</v>
      </c>
      <c r="E17" s="3" t="s">
        <v>155</v>
      </c>
      <c r="F17" s="3">
        <v>0</v>
      </c>
      <c r="G17" s="1">
        <v>1</v>
      </c>
      <c r="H17">
        <f t="shared" si="0"/>
        <v>1</v>
      </c>
      <c r="I17" t="s">
        <v>159</v>
      </c>
    </row>
    <row r="18" spans="1:12" hidden="1" x14ac:dyDescent="0.2">
      <c r="A18" s="1" t="s">
        <v>24</v>
      </c>
      <c r="B18" s="23">
        <v>0.40200000000000002</v>
      </c>
      <c r="C18" s="23">
        <v>0.186</v>
      </c>
      <c r="D18" s="3" t="s">
        <v>154</v>
      </c>
      <c r="E18" s="3" t="s">
        <v>155</v>
      </c>
      <c r="F18" s="3">
        <v>0</v>
      </c>
      <c r="G18" s="1">
        <v>0</v>
      </c>
      <c r="H18">
        <f t="shared" si="0"/>
        <v>0</v>
      </c>
      <c r="I18" t="s">
        <v>161</v>
      </c>
    </row>
    <row r="19" spans="1:12" x14ac:dyDescent="0.2">
      <c r="A19" s="1" t="s">
        <v>25</v>
      </c>
      <c r="B19" s="23">
        <v>0.54400000000000004</v>
      </c>
      <c r="C19" s="23">
        <v>0.249</v>
      </c>
      <c r="D19" s="3" t="s">
        <v>154</v>
      </c>
      <c r="E19" s="3" t="s">
        <v>155</v>
      </c>
      <c r="F19" s="3">
        <v>0</v>
      </c>
      <c r="G19" s="1">
        <v>2</v>
      </c>
      <c r="H19">
        <f t="shared" si="0"/>
        <v>2</v>
      </c>
      <c r="I19" t="s">
        <v>159</v>
      </c>
    </row>
    <row r="20" spans="1:12" x14ac:dyDescent="0.2">
      <c r="A20" s="1" t="s">
        <v>26</v>
      </c>
      <c r="B20" s="23">
        <v>0.42799999999999999</v>
      </c>
      <c r="C20" s="23">
        <v>0.32600000000000001</v>
      </c>
      <c r="D20" s="3" t="s">
        <v>154</v>
      </c>
      <c r="E20" s="3" t="s">
        <v>155</v>
      </c>
      <c r="F20" s="3">
        <v>0</v>
      </c>
      <c r="G20" s="1">
        <v>1</v>
      </c>
      <c r="H20">
        <f t="shared" si="0"/>
        <v>1</v>
      </c>
      <c r="I20" t="s">
        <v>159</v>
      </c>
    </row>
    <row r="21" spans="1:12" hidden="1" x14ac:dyDescent="0.2">
      <c r="A21" s="1" t="s">
        <v>27</v>
      </c>
      <c r="B21" s="23">
        <v>0.48099999999999998</v>
      </c>
      <c r="C21" s="23">
        <v>0.28499999999999998</v>
      </c>
      <c r="D21" s="3" t="s">
        <v>155</v>
      </c>
      <c r="E21" s="3" t="s">
        <v>155</v>
      </c>
      <c r="F21" s="3">
        <v>0</v>
      </c>
      <c r="G21" s="1">
        <v>0</v>
      </c>
      <c r="H21">
        <f t="shared" si="0"/>
        <v>0</v>
      </c>
      <c r="I21" t="s">
        <v>161</v>
      </c>
    </row>
    <row r="22" spans="1:12" x14ac:dyDescent="0.2">
      <c r="A22" s="1" t="s">
        <v>28</v>
      </c>
      <c r="B22" s="23">
        <v>0.502</v>
      </c>
      <c r="C22" s="23">
        <v>0.32300000000000001</v>
      </c>
      <c r="D22" s="3" t="s">
        <v>154</v>
      </c>
      <c r="E22" s="3" t="s">
        <v>155</v>
      </c>
      <c r="F22" s="3">
        <v>0</v>
      </c>
      <c r="G22" s="1">
        <v>1</v>
      </c>
      <c r="H22">
        <f t="shared" si="0"/>
        <v>1</v>
      </c>
      <c r="I22" t="s">
        <v>159</v>
      </c>
    </row>
    <row r="23" spans="1:12" x14ac:dyDescent="0.2">
      <c r="A23" s="1" t="s">
        <v>29</v>
      </c>
      <c r="B23" s="23">
        <v>0.48399999999999999</v>
      </c>
      <c r="C23" s="23">
        <v>0.27300000000000002</v>
      </c>
      <c r="D23" s="3" t="s">
        <v>154</v>
      </c>
      <c r="E23" s="3" t="s">
        <v>155</v>
      </c>
      <c r="F23" s="3">
        <v>0</v>
      </c>
      <c r="G23" s="1">
        <v>2</v>
      </c>
      <c r="H23">
        <f t="shared" si="0"/>
        <v>2</v>
      </c>
      <c r="I23" t="s">
        <v>159</v>
      </c>
    </row>
    <row r="24" spans="1:12" x14ac:dyDescent="0.2">
      <c r="A24" s="1" t="s">
        <v>30</v>
      </c>
      <c r="B24" s="23">
        <v>0.38300000000000001</v>
      </c>
      <c r="C24" s="23">
        <v>0.22500000000000001</v>
      </c>
      <c r="D24" s="3" t="s">
        <v>154</v>
      </c>
      <c r="E24" s="3" t="s">
        <v>155</v>
      </c>
      <c r="F24" s="3">
        <v>1</v>
      </c>
      <c r="G24" s="1">
        <v>2</v>
      </c>
      <c r="H24">
        <f t="shared" si="0"/>
        <v>3</v>
      </c>
      <c r="I24" t="s">
        <v>159</v>
      </c>
    </row>
    <row r="25" spans="1:12" x14ac:dyDescent="0.2">
      <c r="A25" s="1" t="s">
        <v>31</v>
      </c>
      <c r="B25" s="23">
        <v>0.375</v>
      </c>
      <c r="C25" s="23">
        <v>0.24399999999999999</v>
      </c>
      <c r="D25" s="3" t="s">
        <v>154</v>
      </c>
      <c r="E25" s="3" t="s">
        <v>155</v>
      </c>
      <c r="F25" s="3">
        <v>0</v>
      </c>
      <c r="G25" s="1">
        <v>3</v>
      </c>
      <c r="H25">
        <f t="shared" si="0"/>
        <v>3</v>
      </c>
      <c r="I25" t="s">
        <v>159</v>
      </c>
    </row>
    <row r="26" spans="1:12" x14ac:dyDescent="0.2">
      <c r="A26" s="1" t="s">
        <v>32</v>
      </c>
      <c r="B26" s="23">
        <v>0.55900000000000005</v>
      </c>
      <c r="C26" s="23">
        <v>0.35499999999999998</v>
      </c>
      <c r="D26" s="3" t="s">
        <v>154</v>
      </c>
      <c r="E26" s="3" t="s">
        <v>155</v>
      </c>
      <c r="F26" s="4">
        <v>0</v>
      </c>
      <c r="G26" s="1">
        <v>1</v>
      </c>
      <c r="H26">
        <f t="shared" si="0"/>
        <v>1</v>
      </c>
      <c r="I26" t="s">
        <v>159</v>
      </c>
      <c r="J26">
        <f>AVERAGE(F4:F26)</f>
        <v>0.13043478260869565</v>
      </c>
      <c r="K26">
        <f>AVERAGE(G4:G27)</f>
        <v>1.1666666666666667</v>
      </c>
      <c r="L26">
        <f>AVERAGE(H4:H27)</f>
        <v>1.2916666666666667</v>
      </c>
    </row>
    <row r="27" spans="1:12" hidden="1" x14ac:dyDescent="0.2">
      <c r="A27" s="1" t="s">
        <v>33</v>
      </c>
      <c r="B27" s="23">
        <v>0.52100000000000002</v>
      </c>
      <c r="C27" s="23">
        <v>0.27800000000000002</v>
      </c>
      <c r="D27" s="3" t="s">
        <v>154</v>
      </c>
      <c r="E27" s="3" t="s">
        <v>154</v>
      </c>
      <c r="F27" s="3">
        <v>0</v>
      </c>
      <c r="G27" s="1">
        <v>0</v>
      </c>
      <c r="H27">
        <f t="shared" si="0"/>
        <v>0</v>
      </c>
      <c r="I27" t="s">
        <v>160</v>
      </c>
    </row>
    <row r="28" spans="1:12" hidden="1" x14ac:dyDescent="0.2">
      <c r="A28" s="1" t="s">
        <v>34</v>
      </c>
      <c r="B28" s="23">
        <v>0.41499999999999998</v>
      </c>
      <c r="C28" s="23">
        <v>0.23599999999999999</v>
      </c>
      <c r="D28" s="3" t="s">
        <v>154</v>
      </c>
      <c r="E28" s="3" t="s">
        <v>154</v>
      </c>
      <c r="F28" s="3">
        <v>0</v>
      </c>
      <c r="G28" s="1">
        <v>0</v>
      </c>
      <c r="H28">
        <f t="shared" si="0"/>
        <v>0</v>
      </c>
      <c r="I28" t="s">
        <v>160</v>
      </c>
    </row>
    <row r="29" spans="1:12" x14ac:dyDescent="0.2">
      <c r="A29" s="1" t="s">
        <v>35</v>
      </c>
      <c r="B29" s="23">
        <v>0.45700000000000002</v>
      </c>
      <c r="C29" s="23">
        <v>0.32700000000000001</v>
      </c>
      <c r="D29" s="3" t="s">
        <v>154</v>
      </c>
      <c r="E29" s="3" t="s">
        <v>155</v>
      </c>
      <c r="F29" s="3">
        <v>0</v>
      </c>
      <c r="G29" s="1">
        <v>5</v>
      </c>
      <c r="H29">
        <f t="shared" si="0"/>
        <v>5</v>
      </c>
      <c r="I29" t="s">
        <v>159</v>
      </c>
    </row>
    <row r="30" spans="1:12" hidden="1" x14ac:dyDescent="0.2">
      <c r="A30" s="1" t="s">
        <v>36</v>
      </c>
      <c r="B30" s="23">
        <v>0.51900000000000002</v>
      </c>
      <c r="C30" s="23">
        <v>0.188</v>
      </c>
      <c r="D30" s="3" t="s">
        <v>154</v>
      </c>
      <c r="E30" s="3" t="s">
        <v>155</v>
      </c>
      <c r="F30" s="3">
        <v>0</v>
      </c>
      <c r="G30" s="1">
        <v>0</v>
      </c>
      <c r="H30">
        <f t="shared" si="0"/>
        <v>0</v>
      </c>
      <c r="I30" t="s">
        <v>161</v>
      </c>
    </row>
    <row r="31" spans="1:12" x14ac:dyDescent="0.2">
      <c r="A31" s="1" t="s">
        <v>37</v>
      </c>
      <c r="B31" s="23">
        <v>0.41799999999999998</v>
      </c>
      <c r="C31" s="23">
        <v>0.29499999999999998</v>
      </c>
      <c r="D31" s="3" t="s">
        <v>154</v>
      </c>
      <c r="E31" s="3" t="s">
        <v>155</v>
      </c>
      <c r="F31" s="3">
        <v>0</v>
      </c>
      <c r="G31" s="1">
        <v>4</v>
      </c>
      <c r="H31">
        <f t="shared" si="0"/>
        <v>4</v>
      </c>
      <c r="I31" t="s">
        <v>159</v>
      </c>
    </row>
    <row r="32" spans="1:12" x14ac:dyDescent="0.2">
      <c r="A32" s="1" t="s">
        <v>38</v>
      </c>
      <c r="B32" s="23">
        <v>0.39200000000000002</v>
      </c>
      <c r="C32" s="23">
        <v>0.28799999999999998</v>
      </c>
      <c r="D32" s="3" t="s">
        <v>154</v>
      </c>
      <c r="E32" s="3" t="s">
        <v>155</v>
      </c>
      <c r="F32" s="3">
        <v>0</v>
      </c>
      <c r="G32" s="1">
        <v>3</v>
      </c>
      <c r="H32">
        <f t="shared" si="0"/>
        <v>3</v>
      </c>
      <c r="I32" t="s">
        <v>159</v>
      </c>
    </row>
    <row r="33" spans="1:9" x14ac:dyDescent="0.2">
      <c r="A33" s="1" t="s">
        <v>39</v>
      </c>
      <c r="B33" s="23">
        <v>0.53900000000000003</v>
      </c>
      <c r="C33" s="23">
        <v>0.441</v>
      </c>
      <c r="D33" s="3" t="s">
        <v>154</v>
      </c>
      <c r="E33" s="3" t="s">
        <v>155</v>
      </c>
      <c r="F33" s="3">
        <v>0</v>
      </c>
      <c r="G33" s="1">
        <v>3</v>
      </c>
      <c r="H33">
        <f t="shared" si="0"/>
        <v>3</v>
      </c>
      <c r="I33" t="s">
        <v>159</v>
      </c>
    </row>
    <row r="34" spans="1:9" hidden="1" x14ac:dyDescent="0.2">
      <c r="A34" s="1" t="s">
        <v>40</v>
      </c>
      <c r="B34" s="23">
        <v>0.56399999999999995</v>
      </c>
      <c r="C34" s="23">
        <v>0.34899999999999998</v>
      </c>
      <c r="D34" s="3" t="s">
        <v>155</v>
      </c>
      <c r="E34" s="3" t="s">
        <v>155</v>
      </c>
      <c r="F34" s="3">
        <v>0</v>
      </c>
      <c r="G34" s="1">
        <v>0</v>
      </c>
      <c r="H34">
        <f t="shared" si="0"/>
        <v>0</v>
      </c>
      <c r="I34" t="s">
        <v>161</v>
      </c>
    </row>
    <row r="35" spans="1:9" ht="15.5" customHeight="1" x14ac:dyDescent="0.2">
      <c r="A35" s="1" t="s">
        <v>41</v>
      </c>
      <c r="B35" s="23">
        <v>0.73599999999999999</v>
      </c>
      <c r="C35" s="23">
        <v>0.20699999999999999</v>
      </c>
      <c r="D35" s="3" t="s">
        <v>154</v>
      </c>
      <c r="E35" s="3" t="s">
        <v>155</v>
      </c>
      <c r="F35" s="3">
        <v>0</v>
      </c>
      <c r="G35" s="1">
        <v>2</v>
      </c>
      <c r="H35">
        <f t="shared" si="0"/>
        <v>2</v>
      </c>
      <c r="I35" t="s">
        <v>159</v>
      </c>
    </row>
    <row r="36" spans="1:9" ht="15.5" customHeight="1" x14ac:dyDescent="0.2">
      <c r="A36" s="1" t="s">
        <v>42</v>
      </c>
      <c r="B36" s="23">
        <v>0.47599999999999998</v>
      </c>
      <c r="C36" s="23">
        <v>0.36499999999999999</v>
      </c>
      <c r="D36" s="3" t="s">
        <v>154</v>
      </c>
      <c r="E36" s="3" t="s">
        <v>155</v>
      </c>
      <c r="F36" s="3">
        <v>0</v>
      </c>
      <c r="G36" s="1">
        <v>3</v>
      </c>
      <c r="H36">
        <f t="shared" si="0"/>
        <v>3</v>
      </c>
      <c r="I36" t="s">
        <v>159</v>
      </c>
    </row>
    <row r="37" spans="1:9" x14ac:dyDescent="0.2">
      <c r="A37" s="1" t="s">
        <v>43</v>
      </c>
      <c r="B37" s="23">
        <v>0.51600000000000001</v>
      </c>
      <c r="C37" s="23">
        <v>0.40300000000000002</v>
      </c>
      <c r="D37" s="3" t="s">
        <v>154</v>
      </c>
      <c r="E37" s="3" t="s">
        <v>155</v>
      </c>
      <c r="F37" s="3">
        <v>1</v>
      </c>
      <c r="G37" s="1">
        <v>4</v>
      </c>
      <c r="H37">
        <f t="shared" si="0"/>
        <v>5</v>
      </c>
      <c r="I37" t="s">
        <v>159</v>
      </c>
    </row>
    <row r="38" spans="1:9" x14ac:dyDescent="0.2">
      <c r="A38" s="1" t="s">
        <v>44</v>
      </c>
      <c r="B38" s="23">
        <v>0.41799999999999998</v>
      </c>
      <c r="C38" s="23">
        <v>0.308</v>
      </c>
      <c r="D38" s="3" t="s">
        <v>154</v>
      </c>
      <c r="E38" s="3" t="s">
        <v>155</v>
      </c>
      <c r="F38" s="3">
        <v>1</v>
      </c>
      <c r="G38" s="1">
        <v>4</v>
      </c>
      <c r="H38">
        <f t="shared" si="0"/>
        <v>5</v>
      </c>
      <c r="I38" t="s">
        <v>159</v>
      </c>
    </row>
    <row r="39" spans="1:9" x14ac:dyDescent="0.2">
      <c r="A39" s="1" t="s">
        <v>45</v>
      </c>
      <c r="B39" s="23">
        <v>0.40899999999999997</v>
      </c>
      <c r="C39" s="23">
        <v>0.30299999999999999</v>
      </c>
      <c r="D39" s="3" t="s">
        <v>154</v>
      </c>
      <c r="E39" s="3" t="s">
        <v>155</v>
      </c>
      <c r="F39" s="3">
        <v>0</v>
      </c>
      <c r="G39" s="1">
        <v>3</v>
      </c>
      <c r="H39">
        <f t="shared" si="0"/>
        <v>3</v>
      </c>
      <c r="I39" t="s">
        <v>159</v>
      </c>
    </row>
    <row r="40" spans="1:9" x14ac:dyDescent="0.2">
      <c r="A40" s="1" t="s">
        <v>46</v>
      </c>
      <c r="B40" s="23">
        <v>0.40500000000000003</v>
      </c>
      <c r="C40" s="23">
        <v>0.27800000000000002</v>
      </c>
      <c r="D40" s="3" t="s">
        <v>154</v>
      </c>
      <c r="E40" s="3" t="s">
        <v>155</v>
      </c>
      <c r="F40" s="3">
        <v>0</v>
      </c>
      <c r="G40" s="1">
        <v>4</v>
      </c>
      <c r="H40">
        <f t="shared" si="0"/>
        <v>4</v>
      </c>
      <c r="I40" t="s">
        <v>159</v>
      </c>
    </row>
    <row r="41" spans="1:9" x14ac:dyDescent="0.2">
      <c r="A41" s="1" t="s">
        <v>47</v>
      </c>
      <c r="B41" s="23">
        <v>0.91400000000000003</v>
      </c>
      <c r="C41" s="23">
        <v>0.20699999999999999</v>
      </c>
      <c r="D41" s="3" t="s">
        <v>154</v>
      </c>
      <c r="E41" s="3" t="s">
        <v>155</v>
      </c>
      <c r="F41" s="3">
        <v>0</v>
      </c>
      <c r="G41" s="1">
        <v>1</v>
      </c>
      <c r="H41">
        <f t="shared" si="0"/>
        <v>1</v>
      </c>
      <c r="I41" t="s">
        <v>159</v>
      </c>
    </row>
    <row r="42" spans="1:9" x14ac:dyDescent="0.2">
      <c r="A42" s="1" t="s">
        <v>48</v>
      </c>
      <c r="B42" s="23">
        <v>0.47599999999999998</v>
      </c>
      <c r="C42" s="23">
        <v>0.25700000000000001</v>
      </c>
      <c r="D42" s="3" t="s">
        <v>154</v>
      </c>
      <c r="E42" s="3" t="s">
        <v>155</v>
      </c>
      <c r="F42" s="3">
        <v>0</v>
      </c>
      <c r="G42" s="1">
        <v>1</v>
      </c>
      <c r="H42">
        <f t="shared" si="0"/>
        <v>1</v>
      </c>
      <c r="I42" t="s">
        <v>159</v>
      </c>
    </row>
    <row r="43" spans="1:9" x14ac:dyDescent="0.2">
      <c r="A43" s="1" t="s">
        <v>49</v>
      </c>
      <c r="B43" s="23">
        <v>0.71699999999999997</v>
      </c>
      <c r="C43" s="23">
        <v>0.19400000000000001</v>
      </c>
      <c r="D43" s="3" t="s">
        <v>154</v>
      </c>
      <c r="E43" s="3" t="s">
        <v>155</v>
      </c>
      <c r="F43" s="3">
        <v>0</v>
      </c>
      <c r="G43" s="1">
        <v>4</v>
      </c>
      <c r="H43">
        <f t="shared" si="0"/>
        <v>4</v>
      </c>
      <c r="I43" t="s">
        <v>159</v>
      </c>
    </row>
    <row r="44" spans="1:9" x14ac:dyDescent="0.2">
      <c r="A44" s="1" t="s">
        <v>50</v>
      </c>
      <c r="B44" s="23">
        <v>0.432</v>
      </c>
      <c r="C44" s="23">
        <v>0.36399999999999999</v>
      </c>
      <c r="D44" s="3" t="s">
        <v>154</v>
      </c>
      <c r="E44" s="3" t="s">
        <v>155</v>
      </c>
      <c r="F44" s="3">
        <v>1</v>
      </c>
      <c r="G44" s="1">
        <v>4</v>
      </c>
      <c r="H44">
        <f t="shared" si="0"/>
        <v>5</v>
      </c>
      <c r="I44" t="s">
        <v>159</v>
      </c>
    </row>
    <row r="45" spans="1:9" x14ac:dyDescent="0.2">
      <c r="A45" s="1" t="s">
        <v>51</v>
      </c>
      <c r="B45" s="23">
        <v>0.51200000000000001</v>
      </c>
      <c r="C45" s="23">
        <v>0.38500000000000001</v>
      </c>
      <c r="D45" s="3" t="s">
        <v>154</v>
      </c>
      <c r="E45" s="3" t="s">
        <v>155</v>
      </c>
      <c r="F45" s="3">
        <v>0</v>
      </c>
      <c r="G45" s="1">
        <v>2</v>
      </c>
      <c r="H45">
        <f t="shared" si="0"/>
        <v>2</v>
      </c>
      <c r="I45" t="s">
        <v>159</v>
      </c>
    </row>
    <row r="46" spans="1:9" x14ac:dyDescent="0.2">
      <c r="A46" s="1" t="s">
        <v>52</v>
      </c>
      <c r="B46" s="23">
        <v>0.52600000000000002</v>
      </c>
      <c r="C46" s="23">
        <v>0.34399999999999997</v>
      </c>
      <c r="D46" s="3" t="s">
        <v>154</v>
      </c>
      <c r="E46" s="3" t="s">
        <v>155</v>
      </c>
      <c r="F46" s="3">
        <v>0</v>
      </c>
      <c r="G46" s="1">
        <v>3</v>
      </c>
      <c r="H46">
        <f t="shared" si="0"/>
        <v>3</v>
      </c>
      <c r="I46" t="s">
        <v>159</v>
      </c>
    </row>
    <row r="47" spans="1:9" x14ac:dyDescent="0.2">
      <c r="A47" s="1" t="s">
        <v>53</v>
      </c>
      <c r="B47" s="23">
        <v>0.57699999999999996</v>
      </c>
      <c r="C47" s="23">
        <v>0.30199999999999999</v>
      </c>
      <c r="D47" s="3" t="s">
        <v>154</v>
      </c>
      <c r="E47" s="3" t="s">
        <v>155</v>
      </c>
      <c r="F47" s="3">
        <v>0</v>
      </c>
      <c r="G47" s="1">
        <v>4</v>
      </c>
      <c r="H47">
        <f t="shared" si="0"/>
        <v>4</v>
      </c>
      <c r="I47" t="s">
        <v>159</v>
      </c>
    </row>
    <row r="48" spans="1:9" x14ac:dyDescent="0.2">
      <c r="A48" s="1" t="s">
        <v>54</v>
      </c>
      <c r="B48" s="23">
        <v>0.34599999999999997</v>
      </c>
      <c r="C48" s="23">
        <v>0.249</v>
      </c>
      <c r="D48" s="3" t="s">
        <v>154</v>
      </c>
      <c r="E48" s="3" t="s">
        <v>155</v>
      </c>
      <c r="F48" s="3">
        <v>0</v>
      </c>
      <c r="G48" s="1">
        <v>4</v>
      </c>
      <c r="H48">
        <f t="shared" si="0"/>
        <v>4</v>
      </c>
      <c r="I48" t="s">
        <v>159</v>
      </c>
    </row>
    <row r="49" spans="1:12" x14ac:dyDescent="0.2">
      <c r="A49" s="1" t="s">
        <v>55</v>
      </c>
      <c r="B49" s="23">
        <v>0.42199999999999999</v>
      </c>
      <c r="C49" s="23">
        <v>0.47299999999999998</v>
      </c>
      <c r="D49" s="3" t="s">
        <v>154</v>
      </c>
      <c r="E49" s="3" t="s">
        <v>155</v>
      </c>
      <c r="F49" s="3">
        <v>0</v>
      </c>
      <c r="G49" s="1">
        <v>2</v>
      </c>
      <c r="H49">
        <f t="shared" si="0"/>
        <v>2</v>
      </c>
      <c r="I49" t="s">
        <v>159</v>
      </c>
    </row>
    <row r="50" spans="1:12" x14ac:dyDescent="0.2">
      <c r="A50" s="1" t="s">
        <v>56</v>
      </c>
      <c r="B50" s="23">
        <v>0.52500000000000002</v>
      </c>
      <c r="C50" s="23">
        <v>0.36799999999999999</v>
      </c>
      <c r="D50" s="3" t="s">
        <v>154</v>
      </c>
      <c r="E50" s="3" t="s">
        <v>155</v>
      </c>
      <c r="F50" s="3">
        <v>1</v>
      </c>
      <c r="G50" s="1">
        <v>3</v>
      </c>
      <c r="H50">
        <f t="shared" si="0"/>
        <v>4</v>
      </c>
      <c r="I50" t="s">
        <v>159</v>
      </c>
      <c r="J50">
        <f>AVERAGE(F27:F50)</f>
        <v>0.16666666666666666</v>
      </c>
      <c r="K50">
        <f>AVERAGE(G27:G50)</f>
        <v>2.625</v>
      </c>
      <c r="L50">
        <f>AVERAGE(H27:H50)</f>
        <v>2.7916666666666665</v>
      </c>
    </row>
    <row r="51" spans="1:12" hidden="1" x14ac:dyDescent="0.2">
      <c r="A51" s="1" t="s">
        <v>57</v>
      </c>
      <c r="B51" s="23">
        <v>0.443</v>
      </c>
      <c r="C51" s="23">
        <v>0.27200000000000002</v>
      </c>
      <c r="D51" s="3" t="s">
        <v>154</v>
      </c>
      <c r="E51" s="3" t="s">
        <v>154</v>
      </c>
      <c r="F51" s="3">
        <v>0</v>
      </c>
      <c r="G51" s="1">
        <v>0</v>
      </c>
      <c r="H51">
        <f t="shared" si="0"/>
        <v>0</v>
      </c>
      <c r="I51" t="s">
        <v>160</v>
      </c>
    </row>
    <row r="52" spans="1:12" hidden="1" x14ac:dyDescent="0.2">
      <c r="A52" s="1" t="s">
        <v>58</v>
      </c>
      <c r="B52" s="23">
        <v>0.496</v>
      </c>
      <c r="C52" s="23">
        <v>0.17100000000000001</v>
      </c>
      <c r="D52" s="3" t="s">
        <v>154</v>
      </c>
      <c r="E52" s="3" t="s">
        <v>155</v>
      </c>
      <c r="F52" s="3">
        <v>0</v>
      </c>
      <c r="G52" s="1">
        <v>0</v>
      </c>
      <c r="H52">
        <f t="shared" si="0"/>
        <v>0</v>
      </c>
      <c r="I52" t="s">
        <v>161</v>
      </c>
    </row>
    <row r="53" spans="1:12" x14ac:dyDescent="0.2">
      <c r="A53" s="1" t="s">
        <v>59</v>
      </c>
      <c r="B53" s="23">
        <v>0.46600000000000003</v>
      </c>
      <c r="C53" s="23">
        <v>0.33500000000000002</v>
      </c>
      <c r="D53" s="3" t="s">
        <v>154</v>
      </c>
      <c r="E53" s="3" t="s">
        <v>155</v>
      </c>
      <c r="F53" s="3">
        <v>0</v>
      </c>
      <c r="G53" s="1">
        <v>1</v>
      </c>
      <c r="H53">
        <f t="shared" si="0"/>
        <v>1</v>
      </c>
      <c r="I53" t="s">
        <v>159</v>
      </c>
    </row>
    <row r="54" spans="1:12" x14ac:dyDescent="0.2">
      <c r="A54" s="1" t="s">
        <v>60</v>
      </c>
      <c r="B54" s="23">
        <v>0.378</v>
      </c>
      <c r="C54" s="23">
        <v>0.50800000000000001</v>
      </c>
      <c r="D54" s="3" t="s">
        <v>154</v>
      </c>
      <c r="E54" s="3" t="s">
        <v>155</v>
      </c>
      <c r="F54" s="3">
        <v>0</v>
      </c>
      <c r="G54" s="1">
        <v>2</v>
      </c>
      <c r="H54">
        <f t="shared" si="0"/>
        <v>2</v>
      </c>
      <c r="I54" t="s">
        <v>159</v>
      </c>
    </row>
    <row r="55" spans="1:12" x14ac:dyDescent="0.2">
      <c r="A55" s="1" t="s">
        <v>61</v>
      </c>
      <c r="B55" s="23">
        <v>0.437</v>
      </c>
      <c r="C55" s="23">
        <v>0.314</v>
      </c>
      <c r="D55" s="3" t="s">
        <v>154</v>
      </c>
      <c r="E55" s="3" t="s">
        <v>155</v>
      </c>
      <c r="F55" s="3">
        <v>0</v>
      </c>
      <c r="G55" s="1">
        <v>2</v>
      </c>
      <c r="H55">
        <f t="shared" si="0"/>
        <v>2</v>
      </c>
      <c r="I55" t="s">
        <v>159</v>
      </c>
    </row>
    <row r="56" spans="1:12" x14ac:dyDescent="0.2">
      <c r="A56" s="1" t="s">
        <v>62</v>
      </c>
      <c r="B56" s="23">
        <v>0.31900000000000001</v>
      </c>
      <c r="C56" s="23">
        <v>0.27700000000000002</v>
      </c>
      <c r="D56" s="3" t="s">
        <v>154</v>
      </c>
      <c r="E56" s="3" t="s">
        <v>155</v>
      </c>
      <c r="F56" s="3">
        <v>0</v>
      </c>
      <c r="G56" s="1">
        <v>4</v>
      </c>
      <c r="H56">
        <f t="shared" si="0"/>
        <v>4</v>
      </c>
      <c r="I56" t="s">
        <v>159</v>
      </c>
    </row>
    <row r="57" spans="1:12" hidden="1" x14ac:dyDescent="0.2">
      <c r="A57" s="1" t="s">
        <v>63</v>
      </c>
      <c r="B57" s="23">
        <v>0.42299999999999999</v>
      </c>
      <c r="C57" s="23">
        <v>0.19700000000000001</v>
      </c>
      <c r="D57" s="3" t="s">
        <v>154</v>
      </c>
      <c r="E57" s="3" t="s">
        <v>155</v>
      </c>
      <c r="F57" s="3">
        <v>0</v>
      </c>
      <c r="G57" s="1">
        <v>0</v>
      </c>
      <c r="H57">
        <f t="shared" si="0"/>
        <v>0</v>
      </c>
      <c r="I57" t="s">
        <v>161</v>
      </c>
    </row>
    <row r="58" spans="1:12" x14ac:dyDescent="0.2">
      <c r="A58" s="1" t="s">
        <v>64</v>
      </c>
      <c r="B58" s="23">
        <v>0.45400000000000001</v>
      </c>
      <c r="C58" s="23">
        <v>0.34100000000000003</v>
      </c>
      <c r="D58" s="3" t="s">
        <v>154</v>
      </c>
      <c r="E58" s="3" t="s">
        <v>155</v>
      </c>
      <c r="F58" s="3">
        <v>0</v>
      </c>
      <c r="G58" s="1">
        <v>1</v>
      </c>
      <c r="H58">
        <f t="shared" si="0"/>
        <v>1</v>
      </c>
      <c r="I58" t="s">
        <v>159</v>
      </c>
    </row>
    <row r="59" spans="1:12" x14ac:dyDescent="0.2">
      <c r="A59" s="1" t="s">
        <v>65</v>
      </c>
      <c r="B59" s="23">
        <v>0.55700000000000005</v>
      </c>
      <c r="C59" s="23">
        <v>0.20300000000000001</v>
      </c>
      <c r="D59" s="3" t="s">
        <v>154</v>
      </c>
      <c r="E59" s="3" t="s">
        <v>155</v>
      </c>
      <c r="F59" s="3">
        <v>0</v>
      </c>
      <c r="G59" s="1">
        <v>1</v>
      </c>
      <c r="H59">
        <f t="shared" si="0"/>
        <v>1</v>
      </c>
      <c r="I59" t="s">
        <v>159</v>
      </c>
    </row>
    <row r="60" spans="1:12" x14ac:dyDescent="0.2">
      <c r="A60" s="1" t="s">
        <v>66</v>
      </c>
      <c r="B60" s="23">
        <v>0.433</v>
      </c>
      <c r="C60" s="23">
        <v>0.27</v>
      </c>
      <c r="D60" s="3" t="s">
        <v>154</v>
      </c>
      <c r="E60" s="3" t="s">
        <v>155</v>
      </c>
      <c r="F60" s="3">
        <v>0</v>
      </c>
      <c r="G60" s="1">
        <v>1</v>
      </c>
      <c r="H60">
        <f t="shared" si="0"/>
        <v>1</v>
      </c>
      <c r="I60" t="s">
        <v>159</v>
      </c>
    </row>
    <row r="61" spans="1:12" hidden="1" x14ac:dyDescent="0.2">
      <c r="A61" s="1" t="s">
        <v>67</v>
      </c>
      <c r="B61" s="23">
        <v>0.42</v>
      </c>
      <c r="C61" s="23">
        <v>0.18</v>
      </c>
      <c r="D61" s="3" t="s">
        <v>154</v>
      </c>
      <c r="E61" s="3" t="s">
        <v>155</v>
      </c>
      <c r="F61" s="3">
        <v>0</v>
      </c>
      <c r="G61" s="1">
        <v>0</v>
      </c>
      <c r="H61">
        <f t="shared" si="0"/>
        <v>0</v>
      </c>
      <c r="I61" t="s">
        <v>161</v>
      </c>
    </row>
    <row r="62" spans="1:12" x14ac:dyDescent="0.2">
      <c r="A62" s="1" t="s">
        <v>68</v>
      </c>
      <c r="B62" s="23">
        <v>0.49099999999999999</v>
      </c>
      <c r="C62" s="23">
        <v>0.313</v>
      </c>
      <c r="D62" s="3" t="s">
        <v>154</v>
      </c>
      <c r="E62" s="3" t="s">
        <v>155</v>
      </c>
      <c r="F62" s="3">
        <v>0</v>
      </c>
      <c r="G62" s="1">
        <v>1</v>
      </c>
      <c r="H62">
        <f t="shared" si="0"/>
        <v>1</v>
      </c>
      <c r="I62" t="s">
        <v>159</v>
      </c>
    </row>
    <row r="63" spans="1:12" hidden="1" x14ac:dyDescent="0.2">
      <c r="A63" s="1" t="s">
        <v>69</v>
      </c>
      <c r="B63" s="23">
        <v>0.46899999999999997</v>
      </c>
      <c r="C63" s="23">
        <v>0.33300000000000002</v>
      </c>
      <c r="D63" s="3" t="s">
        <v>154</v>
      </c>
      <c r="E63" s="3" t="s">
        <v>154</v>
      </c>
      <c r="F63" s="3">
        <v>0</v>
      </c>
      <c r="G63" s="1">
        <v>0</v>
      </c>
      <c r="H63">
        <f t="shared" si="0"/>
        <v>0</v>
      </c>
      <c r="I63" t="s">
        <v>160</v>
      </c>
    </row>
    <row r="64" spans="1:12" x14ac:dyDescent="0.2">
      <c r="A64" s="1" t="s">
        <v>70</v>
      </c>
      <c r="B64" s="23">
        <v>0.52400000000000002</v>
      </c>
      <c r="C64" s="23">
        <v>0.34100000000000003</v>
      </c>
      <c r="D64" s="3" t="s">
        <v>154</v>
      </c>
      <c r="E64" s="3" t="s">
        <v>155</v>
      </c>
      <c r="F64" s="3">
        <v>0</v>
      </c>
      <c r="G64" s="1">
        <v>2</v>
      </c>
      <c r="H64">
        <f t="shared" si="0"/>
        <v>2</v>
      </c>
      <c r="I64" t="s">
        <v>159</v>
      </c>
    </row>
    <row r="65" spans="1:12" x14ac:dyDescent="0.2">
      <c r="A65" s="1" t="s">
        <v>71</v>
      </c>
      <c r="B65" s="23">
        <v>0.66500000000000004</v>
      </c>
      <c r="C65" s="23">
        <v>0.38900000000000001</v>
      </c>
      <c r="D65" s="3" t="s">
        <v>154</v>
      </c>
      <c r="E65" s="3" t="s">
        <v>155</v>
      </c>
      <c r="F65" s="3">
        <v>0</v>
      </c>
      <c r="G65" s="1">
        <v>1</v>
      </c>
      <c r="H65">
        <f t="shared" si="0"/>
        <v>1</v>
      </c>
      <c r="I65" t="s">
        <v>159</v>
      </c>
    </row>
    <row r="66" spans="1:12" x14ac:dyDescent="0.2">
      <c r="A66" s="1" t="s">
        <v>72</v>
      </c>
      <c r="B66" s="23">
        <v>0.45600000000000002</v>
      </c>
      <c r="C66" s="23">
        <v>0.38500000000000001</v>
      </c>
      <c r="D66" s="3" t="s">
        <v>154</v>
      </c>
      <c r="E66" s="3" t="s">
        <v>155</v>
      </c>
      <c r="F66" s="3">
        <v>0</v>
      </c>
      <c r="G66" s="1">
        <v>3</v>
      </c>
      <c r="H66">
        <f t="shared" si="0"/>
        <v>3</v>
      </c>
      <c r="I66" t="s">
        <v>159</v>
      </c>
    </row>
    <row r="67" spans="1:12" x14ac:dyDescent="0.2">
      <c r="A67" s="1" t="s">
        <v>73</v>
      </c>
      <c r="B67" s="23">
        <v>0.33900000000000002</v>
      </c>
      <c r="C67" s="23">
        <v>0.214</v>
      </c>
      <c r="D67" s="3" t="s">
        <v>154</v>
      </c>
      <c r="E67" s="3" t="s">
        <v>155</v>
      </c>
      <c r="F67" s="3">
        <v>0</v>
      </c>
      <c r="G67" s="1">
        <v>1</v>
      </c>
      <c r="H67">
        <f t="shared" si="0"/>
        <v>1</v>
      </c>
      <c r="I67" t="s">
        <v>159</v>
      </c>
    </row>
    <row r="68" spans="1:12" x14ac:dyDescent="0.2">
      <c r="A68" s="1" t="s">
        <v>74</v>
      </c>
      <c r="B68" s="23">
        <v>0.44500000000000001</v>
      </c>
      <c r="C68" s="23">
        <v>0.34300000000000003</v>
      </c>
      <c r="D68" s="3" t="s">
        <v>154</v>
      </c>
      <c r="E68" s="3" t="s">
        <v>155</v>
      </c>
      <c r="F68" s="3">
        <v>0</v>
      </c>
      <c r="G68" s="1">
        <v>2</v>
      </c>
      <c r="H68">
        <f t="shared" ref="H68:H131" si="1">SUM(F68:G68)</f>
        <v>2</v>
      </c>
      <c r="I68" t="s">
        <v>159</v>
      </c>
    </row>
    <row r="69" spans="1:12" x14ac:dyDescent="0.2">
      <c r="A69" s="1" t="s">
        <v>75</v>
      </c>
      <c r="B69" s="23">
        <v>0.48399999999999999</v>
      </c>
      <c r="C69" s="23">
        <v>0.309</v>
      </c>
      <c r="D69" s="3" t="s">
        <v>154</v>
      </c>
      <c r="E69" s="3" t="s">
        <v>155</v>
      </c>
      <c r="F69" s="3">
        <v>0</v>
      </c>
      <c r="G69" s="1">
        <v>2</v>
      </c>
      <c r="H69">
        <f t="shared" si="1"/>
        <v>2</v>
      </c>
      <c r="I69" t="s">
        <v>159</v>
      </c>
    </row>
    <row r="70" spans="1:12" hidden="1" x14ac:dyDescent="0.2">
      <c r="A70" s="1" t="s">
        <v>76</v>
      </c>
      <c r="B70" s="23">
        <v>0.46300000000000002</v>
      </c>
      <c r="C70" s="23">
        <v>0.29699999999999999</v>
      </c>
      <c r="D70" s="3" t="s">
        <v>154</v>
      </c>
      <c r="E70" s="3" t="s">
        <v>154</v>
      </c>
      <c r="F70" s="3">
        <v>0</v>
      </c>
      <c r="G70" s="1">
        <v>0</v>
      </c>
      <c r="H70">
        <f t="shared" si="1"/>
        <v>0</v>
      </c>
      <c r="I70" t="s">
        <v>160</v>
      </c>
    </row>
    <row r="71" spans="1:12" x14ac:dyDescent="0.2">
      <c r="A71" s="1" t="s">
        <v>77</v>
      </c>
      <c r="B71" s="23">
        <v>0.40799999999999997</v>
      </c>
      <c r="C71" s="23">
        <v>0.3</v>
      </c>
      <c r="D71" s="3" t="s">
        <v>154</v>
      </c>
      <c r="E71" s="3" t="s">
        <v>155</v>
      </c>
      <c r="F71" s="3">
        <v>0</v>
      </c>
      <c r="G71" s="1">
        <v>3</v>
      </c>
      <c r="H71">
        <f t="shared" si="1"/>
        <v>3</v>
      </c>
      <c r="I71" t="s">
        <v>159</v>
      </c>
    </row>
    <row r="72" spans="1:12" x14ac:dyDescent="0.2">
      <c r="A72" s="1" t="s">
        <v>78</v>
      </c>
      <c r="B72" s="23">
        <v>0.38</v>
      </c>
      <c r="C72" s="23">
        <v>0.32300000000000001</v>
      </c>
      <c r="D72" s="3" t="s">
        <v>154</v>
      </c>
      <c r="E72" s="3" t="s">
        <v>155</v>
      </c>
      <c r="F72" s="3">
        <v>0</v>
      </c>
      <c r="G72" s="1">
        <v>3</v>
      </c>
      <c r="H72">
        <f t="shared" si="1"/>
        <v>3</v>
      </c>
      <c r="I72" t="s">
        <v>159</v>
      </c>
    </row>
    <row r="73" spans="1:12" x14ac:dyDescent="0.2">
      <c r="A73" s="1" t="s">
        <v>79</v>
      </c>
      <c r="B73" s="23">
        <v>0.34599999999999997</v>
      </c>
      <c r="C73" s="23">
        <v>0.29699999999999999</v>
      </c>
      <c r="D73" s="3" t="s">
        <v>154</v>
      </c>
      <c r="E73" s="3" t="s">
        <v>155</v>
      </c>
      <c r="F73" s="3">
        <v>0</v>
      </c>
      <c r="G73" s="1">
        <v>2</v>
      </c>
      <c r="H73">
        <f t="shared" si="1"/>
        <v>2</v>
      </c>
      <c r="I73" t="s">
        <v>159</v>
      </c>
    </row>
    <row r="74" spans="1:12" x14ac:dyDescent="0.2">
      <c r="A74" s="1" t="s">
        <v>80</v>
      </c>
      <c r="B74" s="23">
        <v>0.36899999999999999</v>
      </c>
      <c r="C74" s="23">
        <v>0.40699999999999997</v>
      </c>
      <c r="D74" s="3" t="s">
        <v>154</v>
      </c>
      <c r="E74" s="3" t="s">
        <v>155</v>
      </c>
      <c r="F74" s="3">
        <v>0</v>
      </c>
      <c r="G74" s="1">
        <v>2</v>
      </c>
      <c r="H74">
        <f t="shared" si="1"/>
        <v>2</v>
      </c>
      <c r="I74" t="s">
        <v>159</v>
      </c>
      <c r="J74">
        <f>AVERAGE(F51:F74)</f>
        <v>0</v>
      </c>
      <c r="K74">
        <f>AVERAGE(G51:G74)</f>
        <v>1.4166666666666667</v>
      </c>
      <c r="L74">
        <f>AVERAGE(H51:H74)</f>
        <v>1.4166666666666667</v>
      </c>
    </row>
    <row r="75" spans="1:12" x14ac:dyDescent="0.2">
      <c r="A75" s="1" t="s">
        <v>81</v>
      </c>
      <c r="B75" s="23">
        <v>0.45</v>
      </c>
      <c r="C75" s="23">
        <v>0.26900000000000002</v>
      </c>
      <c r="D75" s="3" t="s">
        <v>154</v>
      </c>
      <c r="E75" s="3" t="s">
        <v>155</v>
      </c>
      <c r="F75" s="3">
        <v>0</v>
      </c>
      <c r="G75" s="1">
        <v>2</v>
      </c>
      <c r="H75">
        <f t="shared" si="1"/>
        <v>2</v>
      </c>
      <c r="I75" t="s">
        <v>159</v>
      </c>
    </row>
    <row r="76" spans="1:12" x14ac:dyDescent="0.2">
      <c r="A76" s="1" t="s">
        <v>82</v>
      </c>
      <c r="B76" s="23">
        <v>0.42199999999999999</v>
      </c>
      <c r="C76" s="23">
        <v>0.33800000000000002</v>
      </c>
      <c r="D76" s="3" t="s">
        <v>154</v>
      </c>
      <c r="E76" s="3" t="s">
        <v>155</v>
      </c>
      <c r="F76" s="3">
        <v>0</v>
      </c>
      <c r="G76" s="1">
        <v>2</v>
      </c>
      <c r="H76">
        <f t="shared" si="1"/>
        <v>2</v>
      </c>
      <c r="I76" t="s">
        <v>159</v>
      </c>
    </row>
    <row r="77" spans="1:12" hidden="1" x14ac:dyDescent="0.2">
      <c r="A77" s="1" t="s">
        <v>83</v>
      </c>
      <c r="B77" s="23">
        <v>0.47299999999999998</v>
      </c>
      <c r="C77" s="23">
        <v>0.373</v>
      </c>
      <c r="D77" s="3" t="s">
        <v>154</v>
      </c>
      <c r="E77" s="4" t="s">
        <v>154</v>
      </c>
      <c r="F77" s="3">
        <v>0</v>
      </c>
      <c r="G77" s="1">
        <v>0</v>
      </c>
      <c r="H77">
        <f t="shared" si="1"/>
        <v>0</v>
      </c>
      <c r="I77" t="s">
        <v>160</v>
      </c>
    </row>
    <row r="78" spans="1:12" x14ac:dyDescent="0.2">
      <c r="A78" s="1" t="s">
        <v>84</v>
      </c>
      <c r="B78" s="23">
        <v>0.39500000000000002</v>
      </c>
      <c r="C78" s="23">
        <v>0.27600000000000002</v>
      </c>
      <c r="D78" s="3" t="s">
        <v>154</v>
      </c>
      <c r="E78" s="11" t="s">
        <v>155</v>
      </c>
      <c r="F78" s="4">
        <v>0</v>
      </c>
      <c r="G78" s="1">
        <v>2</v>
      </c>
      <c r="H78">
        <f t="shared" si="1"/>
        <v>2</v>
      </c>
      <c r="I78" t="s">
        <v>159</v>
      </c>
    </row>
    <row r="79" spans="1:12" hidden="1" x14ac:dyDescent="0.2">
      <c r="A79" s="1" t="s">
        <v>85</v>
      </c>
      <c r="B79" s="23">
        <v>0.49399999999999999</v>
      </c>
      <c r="C79" s="23">
        <v>0.193</v>
      </c>
      <c r="D79" s="3" t="s">
        <v>154</v>
      </c>
      <c r="E79" s="3" t="s">
        <v>155</v>
      </c>
      <c r="F79" s="3">
        <v>0</v>
      </c>
      <c r="G79" s="1">
        <v>0</v>
      </c>
      <c r="H79">
        <f t="shared" si="1"/>
        <v>0</v>
      </c>
      <c r="I79" t="s">
        <v>161</v>
      </c>
    </row>
    <row r="80" spans="1:12" x14ac:dyDescent="0.2">
      <c r="A80" s="1" t="s">
        <v>86</v>
      </c>
      <c r="B80" s="23">
        <v>0.47599999999999998</v>
      </c>
      <c r="C80" s="23">
        <v>0.36199999999999999</v>
      </c>
      <c r="D80" s="3" t="s">
        <v>154</v>
      </c>
      <c r="E80" s="3" t="s">
        <v>155</v>
      </c>
      <c r="F80" s="3">
        <v>0</v>
      </c>
      <c r="G80" s="1">
        <v>1</v>
      </c>
      <c r="H80">
        <f t="shared" si="1"/>
        <v>1</v>
      </c>
      <c r="I80" t="s">
        <v>159</v>
      </c>
    </row>
    <row r="81" spans="1:9" hidden="1" x14ac:dyDescent="0.2">
      <c r="A81" s="1" t="s">
        <v>87</v>
      </c>
      <c r="B81" s="23">
        <v>0.622</v>
      </c>
      <c r="C81" s="23">
        <v>0.39200000000000002</v>
      </c>
      <c r="D81" s="3" t="s">
        <v>155</v>
      </c>
      <c r="E81" s="3" t="s">
        <v>155</v>
      </c>
      <c r="F81" s="3">
        <v>0</v>
      </c>
      <c r="G81" s="1">
        <v>0</v>
      </c>
      <c r="H81">
        <f t="shared" si="1"/>
        <v>0</v>
      </c>
      <c r="I81" t="s">
        <v>161</v>
      </c>
    </row>
    <row r="82" spans="1:9" x14ac:dyDescent="0.2">
      <c r="A82" s="1" t="s">
        <v>88</v>
      </c>
      <c r="B82" s="23">
        <v>0.41599999999999998</v>
      </c>
      <c r="C82" s="23">
        <v>0.41599999999999998</v>
      </c>
      <c r="D82" s="3" t="s">
        <v>154</v>
      </c>
      <c r="E82" s="3" t="s">
        <v>155</v>
      </c>
      <c r="F82" s="3">
        <v>0</v>
      </c>
      <c r="G82" s="1">
        <v>1</v>
      </c>
      <c r="H82">
        <f t="shared" si="1"/>
        <v>1</v>
      </c>
      <c r="I82" t="s">
        <v>159</v>
      </c>
    </row>
    <row r="83" spans="1:9" hidden="1" x14ac:dyDescent="0.2">
      <c r="A83" s="1" t="s">
        <v>89</v>
      </c>
      <c r="B83" s="23">
        <v>0.437</v>
      </c>
      <c r="C83" s="23">
        <v>0.20200000000000001</v>
      </c>
      <c r="D83" s="3" t="s">
        <v>154</v>
      </c>
      <c r="E83" s="3" t="s">
        <v>154</v>
      </c>
      <c r="F83" s="3">
        <v>0</v>
      </c>
      <c r="G83" s="1">
        <v>0</v>
      </c>
      <c r="H83">
        <f t="shared" si="1"/>
        <v>0</v>
      </c>
      <c r="I83" t="s">
        <v>160</v>
      </c>
    </row>
    <row r="84" spans="1:9" x14ac:dyDescent="0.2">
      <c r="A84" s="1" t="s">
        <v>90</v>
      </c>
      <c r="B84" s="23">
        <v>0.47399999999999998</v>
      </c>
      <c r="C84" s="23">
        <v>0.41</v>
      </c>
      <c r="D84" s="3" t="s">
        <v>154</v>
      </c>
      <c r="E84" s="3" t="s">
        <v>155</v>
      </c>
      <c r="F84" s="3">
        <v>0</v>
      </c>
      <c r="G84" s="1">
        <v>1</v>
      </c>
      <c r="H84">
        <f t="shared" si="1"/>
        <v>1</v>
      </c>
      <c r="I84" t="s">
        <v>159</v>
      </c>
    </row>
    <row r="85" spans="1:9" x14ac:dyDescent="0.2">
      <c r="A85" s="1" t="s">
        <v>91</v>
      </c>
      <c r="B85" s="23">
        <v>0.45400000000000001</v>
      </c>
      <c r="C85" s="23">
        <v>0.36799999999999999</v>
      </c>
      <c r="D85" s="3" t="s">
        <v>154</v>
      </c>
      <c r="E85" s="3" t="s">
        <v>155</v>
      </c>
      <c r="F85" s="3">
        <v>0</v>
      </c>
      <c r="G85" s="1">
        <v>2</v>
      </c>
      <c r="H85">
        <f t="shared" si="1"/>
        <v>2</v>
      </c>
      <c r="I85" t="s">
        <v>159</v>
      </c>
    </row>
    <row r="86" spans="1:9" x14ac:dyDescent="0.2">
      <c r="A86" s="1" t="s">
        <v>92</v>
      </c>
      <c r="B86" s="23">
        <v>0.43099999999999999</v>
      </c>
      <c r="C86" s="23">
        <v>0.30599999999999999</v>
      </c>
      <c r="D86" s="3" t="s">
        <v>154</v>
      </c>
      <c r="E86" s="3" t="s">
        <v>155</v>
      </c>
      <c r="F86" s="3">
        <v>0</v>
      </c>
      <c r="G86" s="1">
        <v>1</v>
      </c>
      <c r="H86">
        <f t="shared" si="1"/>
        <v>1</v>
      </c>
      <c r="I86" t="s">
        <v>159</v>
      </c>
    </row>
    <row r="87" spans="1:9" hidden="1" x14ac:dyDescent="0.2">
      <c r="A87" s="1" t="s">
        <v>93</v>
      </c>
      <c r="B87" s="23">
        <v>0.443</v>
      </c>
      <c r="C87" s="23">
        <v>0.35899999999999999</v>
      </c>
      <c r="D87" s="3" t="s">
        <v>155</v>
      </c>
      <c r="E87" s="4" t="s">
        <v>155</v>
      </c>
      <c r="F87" s="3">
        <v>0</v>
      </c>
      <c r="G87" s="1">
        <v>0</v>
      </c>
      <c r="H87">
        <f t="shared" si="1"/>
        <v>0</v>
      </c>
      <c r="I87" t="s">
        <v>161</v>
      </c>
    </row>
    <row r="88" spans="1:9" hidden="1" x14ac:dyDescent="0.2">
      <c r="A88" s="1" t="s">
        <v>94</v>
      </c>
      <c r="B88" s="23">
        <v>0.32300000000000001</v>
      </c>
      <c r="C88" s="23">
        <v>0.436</v>
      </c>
      <c r="D88" s="3" t="s">
        <v>155</v>
      </c>
      <c r="E88" s="4" t="s">
        <v>155</v>
      </c>
      <c r="F88" s="3">
        <v>0</v>
      </c>
      <c r="G88" s="1">
        <v>0</v>
      </c>
      <c r="H88">
        <f t="shared" si="1"/>
        <v>0</v>
      </c>
      <c r="I88" t="s">
        <v>161</v>
      </c>
    </row>
    <row r="89" spans="1:9" x14ac:dyDescent="0.2">
      <c r="A89" s="1" t="s">
        <v>95</v>
      </c>
      <c r="B89" s="23">
        <v>0.436</v>
      </c>
      <c r="C89" s="23">
        <v>0.40699999999999997</v>
      </c>
      <c r="D89" s="3" t="s">
        <v>154</v>
      </c>
      <c r="E89" s="4" t="s">
        <v>155</v>
      </c>
      <c r="F89" s="3">
        <v>0</v>
      </c>
      <c r="G89" s="1">
        <v>2</v>
      </c>
      <c r="H89">
        <f t="shared" si="1"/>
        <v>2</v>
      </c>
      <c r="I89" t="s">
        <v>159</v>
      </c>
    </row>
    <row r="90" spans="1:9" x14ac:dyDescent="0.2">
      <c r="A90" s="1" t="s">
        <v>96</v>
      </c>
      <c r="B90" s="23">
        <v>0.39100000000000001</v>
      </c>
      <c r="C90" s="23">
        <v>0.4</v>
      </c>
      <c r="D90" s="3" t="s">
        <v>154</v>
      </c>
      <c r="E90" s="4" t="s">
        <v>155</v>
      </c>
      <c r="F90" s="3">
        <v>0</v>
      </c>
      <c r="G90" s="1">
        <v>2</v>
      </c>
      <c r="H90">
        <f t="shared" si="1"/>
        <v>2</v>
      </c>
      <c r="I90" t="s">
        <v>159</v>
      </c>
    </row>
    <row r="91" spans="1:9" x14ac:dyDescent="0.2">
      <c r="A91" s="1" t="s">
        <v>97</v>
      </c>
      <c r="B91" s="23">
        <v>0.59899999999999998</v>
      </c>
      <c r="C91" s="23">
        <v>0.34100000000000003</v>
      </c>
      <c r="D91" s="3" t="s">
        <v>154</v>
      </c>
      <c r="E91" s="4" t="s">
        <v>155</v>
      </c>
      <c r="F91" s="3">
        <v>0</v>
      </c>
      <c r="G91" s="1">
        <v>1</v>
      </c>
      <c r="H91">
        <f t="shared" si="1"/>
        <v>1</v>
      </c>
      <c r="I91" t="s">
        <v>159</v>
      </c>
    </row>
    <row r="92" spans="1:9" x14ac:dyDescent="0.2">
      <c r="A92" s="1" t="s">
        <v>98</v>
      </c>
      <c r="B92" s="23">
        <v>0.45</v>
      </c>
      <c r="C92" s="23">
        <v>0.317</v>
      </c>
      <c r="D92" s="3" t="s">
        <v>154</v>
      </c>
      <c r="E92" s="4" t="s">
        <v>155</v>
      </c>
      <c r="F92" s="3">
        <v>0</v>
      </c>
      <c r="G92" s="1">
        <v>2</v>
      </c>
      <c r="H92">
        <f t="shared" si="1"/>
        <v>2</v>
      </c>
      <c r="I92" t="s">
        <v>159</v>
      </c>
    </row>
    <row r="93" spans="1:9" x14ac:dyDescent="0.2">
      <c r="A93" s="1" t="s">
        <v>99</v>
      </c>
      <c r="B93" s="23">
        <v>0.43</v>
      </c>
      <c r="C93" s="23">
        <v>0.314</v>
      </c>
      <c r="D93" s="3" t="s">
        <v>154</v>
      </c>
      <c r="E93" s="4" t="s">
        <v>155</v>
      </c>
      <c r="F93" s="4">
        <v>1</v>
      </c>
      <c r="G93" s="1">
        <v>4</v>
      </c>
      <c r="H93">
        <f t="shared" si="1"/>
        <v>5</v>
      </c>
      <c r="I93" t="s">
        <v>159</v>
      </c>
    </row>
    <row r="94" spans="1:9" x14ac:dyDescent="0.2">
      <c r="A94" s="1" t="s">
        <v>100</v>
      </c>
      <c r="B94" s="23">
        <v>0.46400000000000002</v>
      </c>
      <c r="C94" s="23">
        <v>0.35199999999999998</v>
      </c>
      <c r="D94" s="3" t="s">
        <v>154</v>
      </c>
      <c r="E94" s="3" t="s">
        <v>155</v>
      </c>
      <c r="F94" s="3">
        <v>0</v>
      </c>
      <c r="G94" s="1">
        <v>3</v>
      </c>
      <c r="H94">
        <f t="shared" si="1"/>
        <v>3</v>
      </c>
      <c r="I94" t="s">
        <v>159</v>
      </c>
    </row>
    <row r="95" spans="1:9" hidden="1" x14ac:dyDescent="0.2">
      <c r="A95" s="1" t="s">
        <v>101</v>
      </c>
      <c r="B95" s="23">
        <v>0.40200000000000002</v>
      </c>
      <c r="C95" s="23">
        <v>0.25700000000000001</v>
      </c>
      <c r="D95" s="3" t="s">
        <v>154</v>
      </c>
      <c r="E95" s="3" t="s">
        <v>154</v>
      </c>
      <c r="F95" s="3">
        <v>0</v>
      </c>
      <c r="G95" s="1">
        <v>0</v>
      </c>
      <c r="H95">
        <f t="shared" si="1"/>
        <v>0</v>
      </c>
      <c r="I95" t="s">
        <v>160</v>
      </c>
    </row>
    <row r="96" spans="1:9" hidden="1" x14ac:dyDescent="0.2">
      <c r="A96" s="1" t="s">
        <v>102</v>
      </c>
      <c r="B96" s="23">
        <v>0.438</v>
      </c>
      <c r="C96" s="23">
        <v>0.38300000000000001</v>
      </c>
      <c r="D96" s="3" t="s">
        <v>154</v>
      </c>
      <c r="E96" s="3" t="s">
        <v>154</v>
      </c>
      <c r="F96" s="3">
        <v>0</v>
      </c>
      <c r="G96" s="1">
        <v>0</v>
      </c>
      <c r="H96">
        <f t="shared" si="1"/>
        <v>0</v>
      </c>
      <c r="I96" t="s">
        <v>160</v>
      </c>
    </row>
    <row r="97" spans="1:12" hidden="1" x14ac:dyDescent="0.2">
      <c r="A97" s="1" t="s">
        <v>103</v>
      </c>
      <c r="B97" s="23">
        <v>0.47599999999999998</v>
      </c>
      <c r="C97" s="23">
        <v>0.41699999999999998</v>
      </c>
      <c r="D97" s="3" t="s">
        <v>154</v>
      </c>
      <c r="E97" s="3" t="s">
        <v>154</v>
      </c>
      <c r="F97" s="3">
        <v>0</v>
      </c>
      <c r="G97" s="1">
        <v>0</v>
      </c>
      <c r="H97">
        <f t="shared" si="1"/>
        <v>0</v>
      </c>
      <c r="I97" t="s">
        <v>160</v>
      </c>
    </row>
    <row r="98" spans="1:12" x14ac:dyDescent="0.2">
      <c r="A98" s="1" t="s">
        <v>104</v>
      </c>
      <c r="B98" s="23">
        <v>0.57799999999999996</v>
      </c>
      <c r="C98" s="23">
        <v>0.373</v>
      </c>
      <c r="D98" s="3" t="s">
        <v>154</v>
      </c>
      <c r="E98" s="3" t="s">
        <v>155</v>
      </c>
      <c r="F98" s="3">
        <v>0</v>
      </c>
      <c r="G98" s="1">
        <v>1</v>
      </c>
      <c r="H98">
        <f t="shared" si="1"/>
        <v>1</v>
      </c>
      <c r="I98" t="s">
        <v>159</v>
      </c>
      <c r="J98">
        <f>AVERAGE(F75:F98)</f>
        <v>4.1666666666666664E-2</v>
      </c>
      <c r="K98">
        <f>AVERAGE(G75:G98)</f>
        <v>1.125</v>
      </c>
      <c r="L98">
        <f>AVERAGE(H75:H98)</f>
        <v>1.1666666666666667</v>
      </c>
    </row>
    <row r="99" spans="1:12" x14ac:dyDescent="0.2">
      <c r="A99" s="1" t="s">
        <v>105</v>
      </c>
      <c r="B99" s="23">
        <v>0.67600000000000005</v>
      </c>
      <c r="C99" s="23">
        <v>0.30199999999999999</v>
      </c>
      <c r="D99" s="3" t="s">
        <v>154</v>
      </c>
      <c r="E99" s="3" t="s">
        <v>155</v>
      </c>
      <c r="F99" s="3">
        <v>0</v>
      </c>
      <c r="G99" s="1">
        <v>2</v>
      </c>
      <c r="H99">
        <f t="shared" si="1"/>
        <v>2</v>
      </c>
      <c r="I99" t="s">
        <v>159</v>
      </c>
    </row>
    <row r="100" spans="1:12" hidden="1" x14ac:dyDescent="0.2">
      <c r="A100" s="1" t="s">
        <v>106</v>
      </c>
      <c r="B100" s="23">
        <v>0.53300000000000003</v>
      </c>
      <c r="C100" s="23">
        <v>0.28599999999999998</v>
      </c>
      <c r="D100" s="3" t="s">
        <v>154</v>
      </c>
      <c r="E100" s="3" t="s">
        <v>154</v>
      </c>
      <c r="F100" s="3">
        <v>0</v>
      </c>
      <c r="G100" s="1">
        <v>0</v>
      </c>
      <c r="H100">
        <f t="shared" si="1"/>
        <v>0</v>
      </c>
      <c r="I100" t="s">
        <v>160</v>
      </c>
    </row>
    <row r="101" spans="1:12" x14ac:dyDescent="0.2">
      <c r="A101" s="1" t="s">
        <v>107</v>
      </c>
      <c r="B101" s="23">
        <v>0.60799999999999998</v>
      </c>
      <c r="C101" s="23">
        <v>0.41899999999999998</v>
      </c>
      <c r="D101" s="3" t="s">
        <v>154</v>
      </c>
      <c r="E101" s="3" t="s">
        <v>155</v>
      </c>
      <c r="F101" s="3">
        <v>0</v>
      </c>
      <c r="G101" s="1">
        <v>3</v>
      </c>
      <c r="H101">
        <f t="shared" si="1"/>
        <v>3</v>
      </c>
      <c r="I101" t="s">
        <v>159</v>
      </c>
    </row>
    <row r="102" spans="1:12" hidden="1" x14ac:dyDescent="0.2">
      <c r="A102" s="1" t="s">
        <v>108</v>
      </c>
      <c r="B102" s="23">
        <v>0.54200000000000004</v>
      </c>
      <c r="C102" s="23">
        <v>0.38700000000000001</v>
      </c>
      <c r="D102" s="3" t="s">
        <v>155</v>
      </c>
      <c r="E102" s="3" t="s">
        <v>155</v>
      </c>
      <c r="F102" s="3">
        <v>0</v>
      </c>
      <c r="G102" s="1">
        <v>0</v>
      </c>
      <c r="H102">
        <f t="shared" si="1"/>
        <v>0</v>
      </c>
      <c r="I102" t="s">
        <v>161</v>
      </c>
    </row>
    <row r="103" spans="1:12" hidden="1" x14ac:dyDescent="0.2">
      <c r="A103" s="1" t="s">
        <v>109</v>
      </c>
      <c r="B103" s="23">
        <v>0.45900000000000002</v>
      </c>
      <c r="C103" s="23">
        <v>0.44600000000000001</v>
      </c>
      <c r="D103" s="3" t="s">
        <v>154</v>
      </c>
      <c r="E103" s="3" t="s">
        <v>154</v>
      </c>
      <c r="F103" s="3">
        <v>0</v>
      </c>
      <c r="G103" s="1">
        <v>0</v>
      </c>
      <c r="H103">
        <f t="shared" si="1"/>
        <v>0</v>
      </c>
      <c r="I103" t="s">
        <v>160</v>
      </c>
    </row>
    <row r="104" spans="1:12" x14ac:dyDescent="0.2">
      <c r="A104" s="1" t="s">
        <v>110</v>
      </c>
      <c r="B104" s="23">
        <v>0.44400000000000001</v>
      </c>
      <c r="C104" s="23">
        <v>0.32600000000000001</v>
      </c>
      <c r="D104" s="3" t="s">
        <v>154</v>
      </c>
      <c r="E104" s="3" t="s">
        <v>155</v>
      </c>
      <c r="F104" s="3">
        <v>0</v>
      </c>
      <c r="G104" s="1">
        <v>2</v>
      </c>
      <c r="H104">
        <f t="shared" si="1"/>
        <v>2</v>
      </c>
      <c r="I104" t="s">
        <v>159</v>
      </c>
    </row>
    <row r="105" spans="1:12" x14ac:dyDescent="0.2">
      <c r="A105" s="1" t="s">
        <v>111</v>
      </c>
      <c r="B105" s="23">
        <v>0.49099999999999999</v>
      </c>
      <c r="C105" s="23">
        <v>0.33200000000000002</v>
      </c>
      <c r="D105" s="3" t="s">
        <v>154</v>
      </c>
      <c r="E105" s="3" t="s">
        <v>155</v>
      </c>
      <c r="F105" s="3">
        <v>0</v>
      </c>
      <c r="G105" s="1">
        <v>3</v>
      </c>
      <c r="H105">
        <f t="shared" si="1"/>
        <v>3</v>
      </c>
      <c r="I105" t="s">
        <v>159</v>
      </c>
    </row>
    <row r="106" spans="1:12" x14ac:dyDescent="0.2">
      <c r="A106" s="1" t="s">
        <v>112</v>
      </c>
      <c r="B106" s="23">
        <v>0.46400000000000002</v>
      </c>
      <c r="C106" s="23">
        <v>0.35099999999999998</v>
      </c>
      <c r="D106" s="3" t="s">
        <v>154</v>
      </c>
      <c r="E106" s="3" t="s">
        <v>155</v>
      </c>
      <c r="F106" s="3">
        <v>0</v>
      </c>
      <c r="G106" s="1">
        <v>2</v>
      </c>
      <c r="H106">
        <f t="shared" si="1"/>
        <v>2</v>
      </c>
      <c r="I106" t="s">
        <v>159</v>
      </c>
    </row>
    <row r="107" spans="1:12" x14ac:dyDescent="0.2">
      <c r="A107" s="1" t="s">
        <v>113</v>
      </c>
      <c r="B107" s="23">
        <v>0.50600000000000001</v>
      </c>
      <c r="C107" s="23">
        <v>0.33</v>
      </c>
      <c r="D107" s="3" t="s">
        <v>154</v>
      </c>
      <c r="E107" s="3" t="s">
        <v>155</v>
      </c>
      <c r="F107" s="3">
        <v>0</v>
      </c>
      <c r="G107" s="1">
        <v>1</v>
      </c>
      <c r="H107">
        <f t="shared" si="1"/>
        <v>1</v>
      </c>
      <c r="I107" t="s">
        <v>159</v>
      </c>
    </row>
    <row r="108" spans="1:12" x14ac:dyDescent="0.2">
      <c r="A108" s="1" t="s">
        <v>114</v>
      </c>
      <c r="B108" s="23">
        <v>0.56699999999999995</v>
      </c>
      <c r="C108" s="23">
        <v>0.29799999999999999</v>
      </c>
      <c r="D108" s="3" t="s">
        <v>154</v>
      </c>
      <c r="E108" s="3" t="s">
        <v>155</v>
      </c>
      <c r="F108" s="3">
        <v>0</v>
      </c>
      <c r="G108" s="1">
        <v>3</v>
      </c>
      <c r="H108">
        <f t="shared" si="1"/>
        <v>3</v>
      </c>
      <c r="I108" t="s">
        <v>159</v>
      </c>
    </row>
    <row r="109" spans="1:12" x14ac:dyDescent="0.2">
      <c r="A109" s="1" t="s">
        <v>115</v>
      </c>
      <c r="B109" s="23">
        <v>0.55000000000000004</v>
      </c>
      <c r="C109" s="23">
        <v>0.39400000000000002</v>
      </c>
      <c r="D109" s="3" t="s">
        <v>154</v>
      </c>
      <c r="E109" s="3" t="s">
        <v>155</v>
      </c>
      <c r="F109" s="3">
        <v>0</v>
      </c>
      <c r="G109" s="1">
        <v>1</v>
      </c>
      <c r="H109">
        <f t="shared" si="1"/>
        <v>1</v>
      </c>
      <c r="I109" t="s">
        <v>159</v>
      </c>
    </row>
    <row r="110" spans="1:12" hidden="1" x14ac:dyDescent="0.2">
      <c r="A110" s="1" t="s">
        <v>116</v>
      </c>
      <c r="B110" s="23">
        <v>0.502</v>
      </c>
      <c r="C110" s="23">
        <v>0.36299999999999999</v>
      </c>
      <c r="D110" s="3" t="s">
        <v>155</v>
      </c>
      <c r="E110" s="3" t="s">
        <v>155</v>
      </c>
      <c r="F110" s="3">
        <v>0</v>
      </c>
      <c r="G110" s="1">
        <v>0</v>
      </c>
      <c r="H110">
        <f t="shared" si="1"/>
        <v>0</v>
      </c>
      <c r="I110" t="s">
        <v>161</v>
      </c>
    </row>
    <row r="111" spans="1:12" x14ac:dyDescent="0.2">
      <c r="A111" s="1" t="s">
        <v>117</v>
      </c>
      <c r="B111" s="23">
        <v>0.45300000000000001</v>
      </c>
      <c r="C111" s="23">
        <v>0.44400000000000001</v>
      </c>
      <c r="D111" s="3" t="s">
        <v>154</v>
      </c>
      <c r="E111" s="3" t="s">
        <v>155</v>
      </c>
      <c r="F111" s="3">
        <v>1</v>
      </c>
      <c r="G111" s="1">
        <v>2</v>
      </c>
      <c r="H111">
        <f t="shared" si="1"/>
        <v>3</v>
      </c>
      <c r="I111" t="s">
        <v>159</v>
      </c>
    </row>
    <row r="112" spans="1:12" x14ac:dyDescent="0.2">
      <c r="A112" s="1" t="s">
        <v>118</v>
      </c>
      <c r="B112" s="23">
        <v>0.48499999999999999</v>
      </c>
      <c r="C112" s="23">
        <v>0.17399999999999999</v>
      </c>
      <c r="D112" s="3" t="s">
        <v>154</v>
      </c>
      <c r="E112" s="3" t="s">
        <v>155</v>
      </c>
      <c r="F112" s="3">
        <v>0</v>
      </c>
      <c r="G112" s="1">
        <v>2</v>
      </c>
      <c r="H112">
        <f t="shared" si="1"/>
        <v>2</v>
      </c>
      <c r="I112" t="s">
        <v>159</v>
      </c>
    </row>
    <row r="113" spans="1:12" x14ac:dyDescent="0.2">
      <c r="A113" s="1" t="s">
        <v>119</v>
      </c>
      <c r="B113" s="23">
        <v>0.52800000000000002</v>
      </c>
      <c r="C113" s="23">
        <v>0.34499999999999997</v>
      </c>
      <c r="D113" s="3" t="s">
        <v>154</v>
      </c>
      <c r="E113" s="3" t="s">
        <v>155</v>
      </c>
      <c r="F113" s="3">
        <v>0</v>
      </c>
      <c r="G113" s="1">
        <v>1</v>
      </c>
      <c r="H113">
        <f t="shared" si="1"/>
        <v>1</v>
      </c>
      <c r="I113" t="s">
        <v>159</v>
      </c>
    </row>
    <row r="114" spans="1:12" hidden="1" x14ac:dyDescent="0.2">
      <c r="A114" s="1" t="s">
        <v>120</v>
      </c>
      <c r="B114" s="23">
        <v>0.45200000000000001</v>
      </c>
      <c r="C114" s="23">
        <v>0.374</v>
      </c>
      <c r="D114" s="3" t="s">
        <v>154</v>
      </c>
      <c r="E114" s="3" t="s">
        <v>154</v>
      </c>
      <c r="F114" s="3">
        <v>0</v>
      </c>
      <c r="G114" s="1">
        <v>0</v>
      </c>
      <c r="H114">
        <f t="shared" si="1"/>
        <v>0</v>
      </c>
      <c r="I114" t="s">
        <v>160</v>
      </c>
    </row>
    <row r="115" spans="1:12" hidden="1" x14ac:dyDescent="0.2">
      <c r="A115" s="1" t="s">
        <v>121</v>
      </c>
      <c r="B115" s="23">
        <v>0.67100000000000004</v>
      </c>
      <c r="C115" s="23">
        <v>0.33100000000000002</v>
      </c>
      <c r="D115" s="3" t="s">
        <v>155</v>
      </c>
      <c r="E115" s="3" t="s">
        <v>155</v>
      </c>
      <c r="F115" s="3">
        <v>0</v>
      </c>
      <c r="G115" s="1">
        <v>0</v>
      </c>
      <c r="H115">
        <f t="shared" si="1"/>
        <v>0</v>
      </c>
      <c r="I115" t="s">
        <v>161</v>
      </c>
    </row>
    <row r="116" spans="1:12" x14ac:dyDescent="0.2">
      <c r="A116" s="1" t="s">
        <v>122</v>
      </c>
      <c r="B116" s="23">
        <v>0.55500000000000005</v>
      </c>
      <c r="C116" s="23">
        <v>0.20899999999999999</v>
      </c>
      <c r="D116" s="3" t="s">
        <v>154</v>
      </c>
      <c r="E116" s="3" t="s">
        <v>155</v>
      </c>
      <c r="F116" s="3">
        <v>0</v>
      </c>
      <c r="G116" s="1">
        <v>1</v>
      </c>
      <c r="H116">
        <f t="shared" si="1"/>
        <v>1</v>
      </c>
      <c r="I116" t="s">
        <v>159</v>
      </c>
    </row>
    <row r="117" spans="1:12" hidden="1" x14ac:dyDescent="0.2">
      <c r="A117" s="1" t="s">
        <v>123</v>
      </c>
      <c r="B117" s="23">
        <v>0.63200000000000001</v>
      </c>
      <c r="C117" s="23">
        <v>0.42199999999999999</v>
      </c>
      <c r="D117" s="3" t="s">
        <v>154</v>
      </c>
      <c r="E117" s="3" t="s">
        <v>154</v>
      </c>
      <c r="F117" s="3">
        <v>0</v>
      </c>
      <c r="G117" s="1">
        <v>0</v>
      </c>
      <c r="H117">
        <f t="shared" si="1"/>
        <v>0</v>
      </c>
      <c r="I117" t="s">
        <v>160</v>
      </c>
    </row>
    <row r="118" spans="1:12" x14ac:dyDescent="0.2">
      <c r="A118" s="1" t="s">
        <v>124</v>
      </c>
      <c r="B118" s="23">
        <v>0.65</v>
      </c>
      <c r="C118" s="23">
        <v>0.53900000000000003</v>
      </c>
      <c r="D118" s="3" t="s">
        <v>154</v>
      </c>
      <c r="E118" s="3" t="s">
        <v>155</v>
      </c>
      <c r="F118" s="3">
        <v>0</v>
      </c>
      <c r="G118" s="1">
        <v>1</v>
      </c>
      <c r="H118">
        <f t="shared" si="1"/>
        <v>1</v>
      </c>
      <c r="I118" t="s">
        <v>159</v>
      </c>
    </row>
    <row r="119" spans="1:12" hidden="1" x14ac:dyDescent="0.2">
      <c r="A119" s="1" t="s">
        <v>125</v>
      </c>
      <c r="B119" s="23">
        <v>0.496</v>
      </c>
      <c r="C119" s="23">
        <v>0.19800000000000001</v>
      </c>
      <c r="D119" s="3" t="s">
        <v>154</v>
      </c>
      <c r="E119" s="3" t="s">
        <v>155</v>
      </c>
      <c r="F119" s="3">
        <v>0</v>
      </c>
      <c r="G119" s="1">
        <v>0</v>
      </c>
      <c r="H119">
        <f t="shared" si="1"/>
        <v>0</v>
      </c>
      <c r="I119" t="s">
        <v>161</v>
      </c>
    </row>
    <row r="120" spans="1:12" x14ac:dyDescent="0.2">
      <c r="A120" s="1" t="s">
        <v>126</v>
      </c>
      <c r="B120" s="23">
        <v>0.38500000000000001</v>
      </c>
      <c r="C120" s="23">
        <v>0.30399999999999999</v>
      </c>
      <c r="D120" s="3" t="s">
        <v>154</v>
      </c>
      <c r="E120" s="3" t="s">
        <v>155</v>
      </c>
      <c r="F120" s="3">
        <v>0</v>
      </c>
      <c r="G120" s="1">
        <v>1</v>
      </c>
      <c r="H120">
        <f t="shared" si="1"/>
        <v>1</v>
      </c>
      <c r="I120" t="s">
        <v>159</v>
      </c>
    </row>
    <row r="121" spans="1:12" hidden="1" x14ac:dyDescent="0.2">
      <c r="A121" s="1" t="s">
        <v>127</v>
      </c>
      <c r="B121" s="23">
        <v>0.45800000000000002</v>
      </c>
      <c r="C121" s="23">
        <v>0.16</v>
      </c>
      <c r="D121" s="3" t="s">
        <v>154</v>
      </c>
      <c r="E121" s="3" t="s">
        <v>154</v>
      </c>
      <c r="F121" s="3">
        <v>0</v>
      </c>
      <c r="G121" s="1">
        <v>0</v>
      </c>
      <c r="H121">
        <f t="shared" si="1"/>
        <v>0</v>
      </c>
      <c r="I121" t="s">
        <v>161</v>
      </c>
    </row>
    <row r="122" spans="1:12" ht="17.5" customHeight="1" x14ac:dyDescent="0.2">
      <c r="A122" s="1" t="s">
        <v>128</v>
      </c>
      <c r="B122" s="23">
        <v>0.48099999999999998</v>
      </c>
      <c r="C122" s="23">
        <v>0.41199999999999998</v>
      </c>
      <c r="D122" s="3" t="s">
        <v>154</v>
      </c>
      <c r="E122" s="3" t="s">
        <v>155</v>
      </c>
      <c r="F122" s="3">
        <v>0</v>
      </c>
      <c r="G122" s="1">
        <v>2</v>
      </c>
      <c r="H122">
        <f t="shared" si="1"/>
        <v>2</v>
      </c>
      <c r="I122" t="s">
        <v>159</v>
      </c>
      <c r="J122">
        <f>AVERAGE(F99:F122)</f>
        <v>4.1666666666666664E-2</v>
      </c>
      <c r="K122">
        <f>AVERAGE(G99:G122)</f>
        <v>1.125</v>
      </c>
      <c r="L122">
        <f>AVERAGE(H99:H122)</f>
        <v>1.1666666666666667</v>
      </c>
    </row>
    <row r="123" spans="1:12" x14ac:dyDescent="0.2">
      <c r="A123" s="1" t="s">
        <v>129</v>
      </c>
      <c r="B123" s="23">
        <v>0.55900000000000005</v>
      </c>
      <c r="C123" s="23">
        <v>0.155</v>
      </c>
      <c r="D123" s="3" t="s">
        <v>154</v>
      </c>
      <c r="E123" s="3" t="s">
        <v>155</v>
      </c>
      <c r="F123" s="3">
        <v>0</v>
      </c>
      <c r="G123" s="1">
        <v>3</v>
      </c>
      <c r="H123">
        <f t="shared" si="1"/>
        <v>3</v>
      </c>
      <c r="I123" t="s">
        <v>159</v>
      </c>
    </row>
    <row r="124" spans="1:12" x14ac:dyDescent="0.2">
      <c r="A124" s="1" t="s">
        <v>130</v>
      </c>
      <c r="B124" s="23">
        <v>0.48799999999999999</v>
      </c>
      <c r="C124" s="23">
        <v>0.23300000000000001</v>
      </c>
      <c r="D124" s="3" t="s">
        <v>154</v>
      </c>
      <c r="E124" s="3" t="s">
        <v>155</v>
      </c>
      <c r="F124" s="3">
        <v>0</v>
      </c>
      <c r="G124" s="1">
        <v>1</v>
      </c>
      <c r="H124">
        <f t="shared" si="1"/>
        <v>1</v>
      </c>
      <c r="I124" t="s">
        <v>159</v>
      </c>
    </row>
    <row r="125" spans="1:12" x14ac:dyDescent="0.2">
      <c r="A125" s="1" t="s">
        <v>131</v>
      </c>
      <c r="B125" s="23">
        <v>0.435</v>
      </c>
      <c r="C125" s="23">
        <v>0.38</v>
      </c>
      <c r="D125" s="3" t="s">
        <v>154</v>
      </c>
      <c r="E125" s="3" t="s">
        <v>155</v>
      </c>
      <c r="F125" s="3">
        <v>0</v>
      </c>
      <c r="G125" s="1">
        <v>1</v>
      </c>
      <c r="H125">
        <f t="shared" si="1"/>
        <v>1</v>
      </c>
      <c r="I125" t="s">
        <v>159</v>
      </c>
    </row>
    <row r="126" spans="1:12" hidden="1" x14ac:dyDescent="0.2">
      <c r="A126" s="1" t="s">
        <v>132</v>
      </c>
      <c r="B126" s="23">
        <v>0.49</v>
      </c>
      <c r="C126" s="23">
        <v>0.376</v>
      </c>
      <c r="D126" s="3" t="s">
        <v>154</v>
      </c>
      <c r="E126" s="3" t="s">
        <v>154</v>
      </c>
      <c r="F126" s="3">
        <v>0</v>
      </c>
      <c r="G126" s="1">
        <v>0</v>
      </c>
      <c r="H126">
        <f t="shared" si="1"/>
        <v>0</v>
      </c>
      <c r="I126" t="s">
        <v>160</v>
      </c>
    </row>
    <row r="127" spans="1:12" x14ac:dyDescent="0.2">
      <c r="A127" s="1" t="s">
        <v>133</v>
      </c>
      <c r="B127" s="23">
        <v>0.51900000000000002</v>
      </c>
      <c r="C127" s="23">
        <v>0.60499999999999998</v>
      </c>
      <c r="D127" s="3" t="s">
        <v>154</v>
      </c>
      <c r="E127" s="3" t="s">
        <v>155</v>
      </c>
      <c r="F127" s="3">
        <v>0</v>
      </c>
      <c r="G127" s="1">
        <v>1</v>
      </c>
      <c r="H127">
        <f t="shared" si="1"/>
        <v>1</v>
      </c>
      <c r="I127" t="s">
        <v>159</v>
      </c>
    </row>
    <row r="128" spans="1:12" x14ac:dyDescent="0.2">
      <c r="A128" s="1" t="s">
        <v>134</v>
      </c>
      <c r="B128" s="23">
        <v>0.55500000000000005</v>
      </c>
      <c r="C128" s="23">
        <v>0.53400000000000003</v>
      </c>
      <c r="D128" s="3" t="s">
        <v>154</v>
      </c>
      <c r="E128" s="3" t="s">
        <v>155</v>
      </c>
      <c r="F128" s="3">
        <v>0</v>
      </c>
      <c r="G128" s="1">
        <v>1</v>
      </c>
      <c r="H128">
        <f t="shared" si="1"/>
        <v>1</v>
      </c>
      <c r="I128" t="s">
        <v>159</v>
      </c>
    </row>
    <row r="129" spans="1:9" x14ac:dyDescent="0.2">
      <c r="A129" s="1" t="s">
        <v>135</v>
      </c>
      <c r="B129" s="23">
        <v>0.47899999999999998</v>
      </c>
      <c r="C129" s="23">
        <v>0.28999999999999998</v>
      </c>
      <c r="D129" s="3" t="s">
        <v>154</v>
      </c>
      <c r="E129" s="3" t="s">
        <v>155</v>
      </c>
      <c r="F129" s="3">
        <v>0</v>
      </c>
      <c r="G129" s="1">
        <v>2</v>
      </c>
      <c r="H129">
        <f t="shared" si="1"/>
        <v>2</v>
      </c>
      <c r="I129" t="s">
        <v>159</v>
      </c>
    </row>
    <row r="130" spans="1:9" x14ac:dyDescent="0.2">
      <c r="A130" s="1" t="s">
        <v>136</v>
      </c>
      <c r="B130" s="23">
        <v>0.498</v>
      </c>
      <c r="C130" s="23">
        <v>0.41699999999999998</v>
      </c>
      <c r="D130" s="3" t="s">
        <v>154</v>
      </c>
      <c r="E130" s="3" t="s">
        <v>155</v>
      </c>
      <c r="F130" s="3">
        <v>0</v>
      </c>
      <c r="G130" s="1">
        <v>3</v>
      </c>
      <c r="H130">
        <f t="shared" si="1"/>
        <v>3</v>
      </c>
      <c r="I130" t="s">
        <v>159</v>
      </c>
    </row>
    <row r="131" spans="1:9" x14ac:dyDescent="0.2">
      <c r="A131" s="1" t="s">
        <v>137</v>
      </c>
      <c r="B131" s="23">
        <v>0.46700000000000003</v>
      </c>
      <c r="C131" s="23">
        <v>0.247</v>
      </c>
      <c r="D131" s="3" t="s">
        <v>154</v>
      </c>
      <c r="E131" s="3" t="s">
        <v>155</v>
      </c>
      <c r="F131" s="3">
        <v>1</v>
      </c>
      <c r="G131" s="1">
        <v>2</v>
      </c>
      <c r="H131">
        <f t="shared" si="1"/>
        <v>3</v>
      </c>
      <c r="I131" t="s">
        <v>159</v>
      </c>
    </row>
    <row r="132" spans="1:9" hidden="1" x14ac:dyDescent="0.2">
      <c r="A132" s="1" t="s">
        <v>138</v>
      </c>
      <c r="B132" s="23">
        <v>0.42099999999999999</v>
      </c>
      <c r="C132" s="23">
        <v>0.156</v>
      </c>
      <c r="D132" s="3" t="s">
        <v>154</v>
      </c>
      <c r="E132" s="4" t="s">
        <v>154</v>
      </c>
      <c r="F132" s="3">
        <v>0</v>
      </c>
      <c r="G132" s="1">
        <v>0</v>
      </c>
      <c r="H132">
        <f t="shared" ref="H132:H146" si="2">SUM(F132:G132)</f>
        <v>0</v>
      </c>
      <c r="I132" t="s">
        <v>161</v>
      </c>
    </row>
    <row r="133" spans="1:9" hidden="1" x14ac:dyDescent="0.2">
      <c r="A133" s="1" t="s">
        <v>139</v>
      </c>
      <c r="B133" s="23">
        <v>0.58299999999999996</v>
      </c>
      <c r="C133" s="23">
        <v>0.38200000000000001</v>
      </c>
      <c r="D133" s="3" t="s">
        <v>154</v>
      </c>
      <c r="E133" s="3" t="s">
        <v>154</v>
      </c>
      <c r="F133" s="3">
        <v>0</v>
      </c>
      <c r="G133" s="1">
        <v>0</v>
      </c>
      <c r="H133">
        <f t="shared" si="2"/>
        <v>0</v>
      </c>
      <c r="I133" t="s">
        <v>160</v>
      </c>
    </row>
    <row r="134" spans="1:9" hidden="1" x14ac:dyDescent="0.2">
      <c r="A134" s="1" t="s">
        <v>140</v>
      </c>
      <c r="B134" s="23">
        <v>0.60599999999999998</v>
      </c>
      <c r="C134" s="23">
        <v>0.441</v>
      </c>
      <c r="D134" s="3" t="s">
        <v>154</v>
      </c>
      <c r="E134" s="3" t="s">
        <v>154</v>
      </c>
      <c r="F134" s="3">
        <v>0</v>
      </c>
      <c r="G134" s="1">
        <v>0</v>
      </c>
      <c r="H134">
        <f t="shared" si="2"/>
        <v>0</v>
      </c>
      <c r="I134" t="s">
        <v>160</v>
      </c>
    </row>
    <row r="135" spans="1:9" x14ac:dyDescent="0.2">
      <c r="A135" s="1" t="s">
        <v>141</v>
      </c>
      <c r="B135" s="23">
        <v>0.46100000000000002</v>
      </c>
      <c r="C135" s="23">
        <v>0.51800000000000002</v>
      </c>
      <c r="D135" s="3" t="s">
        <v>154</v>
      </c>
      <c r="E135" s="3" t="s">
        <v>155</v>
      </c>
      <c r="F135" s="4">
        <v>0</v>
      </c>
      <c r="G135" s="1">
        <v>1</v>
      </c>
      <c r="H135">
        <f t="shared" si="2"/>
        <v>1</v>
      </c>
      <c r="I135" t="s">
        <v>159</v>
      </c>
    </row>
    <row r="136" spans="1:9" x14ac:dyDescent="0.2">
      <c r="A136" s="1" t="s">
        <v>142</v>
      </c>
      <c r="B136" s="23">
        <v>0.55600000000000005</v>
      </c>
      <c r="C136" s="23">
        <v>0.58099999999999996</v>
      </c>
      <c r="D136" s="3" t="s">
        <v>154</v>
      </c>
      <c r="E136" s="3" t="s">
        <v>155</v>
      </c>
      <c r="F136" s="3">
        <v>1</v>
      </c>
      <c r="G136" s="1">
        <v>2</v>
      </c>
      <c r="H136">
        <f t="shared" si="2"/>
        <v>3</v>
      </c>
      <c r="I136" t="s">
        <v>159</v>
      </c>
    </row>
    <row r="137" spans="1:9" x14ac:dyDescent="0.2">
      <c r="A137" s="1" t="s">
        <v>143</v>
      </c>
      <c r="B137" s="23">
        <v>0.41399999999999998</v>
      </c>
      <c r="C137" s="23">
        <v>0.40400000000000003</v>
      </c>
      <c r="D137" s="3" t="s">
        <v>154</v>
      </c>
      <c r="E137" s="3" t="s">
        <v>155</v>
      </c>
      <c r="F137" s="3">
        <v>0</v>
      </c>
      <c r="G137" s="1">
        <v>1</v>
      </c>
      <c r="H137">
        <f t="shared" si="2"/>
        <v>1</v>
      </c>
      <c r="I137" t="s">
        <v>159</v>
      </c>
    </row>
    <row r="138" spans="1:9" hidden="1" x14ac:dyDescent="0.2">
      <c r="A138" s="1" t="s">
        <v>144</v>
      </c>
      <c r="B138" s="23">
        <v>0.53800000000000003</v>
      </c>
      <c r="C138" s="23">
        <v>0.40600000000000003</v>
      </c>
      <c r="D138" s="3" t="s">
        <v>154</v>
      </c>
      <c r="E138" s="3" t="s">
        <v>154</v>
      </c>
      <c r="F138" s="3">
        <v>0</v>
      </c>
      <c r="G138" s="1">
        <v>0</v>
      </c>
      <c r="H138">
        <f t="shared" si="2"/>
        <v>0</v>
      </c>
      <c r="I138" t="s">
        <v>160</v>
      </c>
    </row>
    <row r="139" spans="1:9" x14ac:dyDescent="0.2">
      <c r="A139" s="1" t="s">
        <v>145</v>
      </c>
      <c r="B139" s="23">
        <v>0.32900000000000001</v>
      </c>
      <c r="C139" s="23">
        <v>0.4</v>
      </c>
      <c r="D139" s="3" t="s">
        <v>154</v>
      </c>
      <c r="E139" s="3" t="s">
        <v>155</v>
      </c>
      <c r="F139" s="3">
        <v>0</v>
      </c>
      <c r="G139" s="1">
        <v>2</v>
      </c>
      <c r="H139">
        <f t="shared" si="2"/>
        <v>2</v>
      </c>
      <c r="I139" t="s">
        <v>159</v>
      </c>
    </row>
    <row r="140" spans="1:9" x14ac:dyDescent="0.2">
      <c r="A140" s="1" t="s">
        <v>146</v>
      </c>
      <c r="B140" s="23">
        <v>0.51100000000000001</v>
      </c>
      <c r="C140" s="23">
        <v>0.27300000000000002</v>
      </c>
      <c r="D140" s="3" t="s">
        <v>154</v>
      </c>
      <c r="E140" s="3" t="s">
        <v>155</v>
      </c>
      <c r="F140" s="3">
        <v>0</v>
      </c>
      <c r="G140" s="1">
        <v>4</v>
      </c>
      <c r="H140">
        <f t="shared" si="2"/>
        <v>4</v>
      </c>
      <c r="I140" t="s">
        <v>159</v>
      </c>
    </row>
    <row r="141" spans="1:9" hidden="1" x14ac:dyDescent="0.2">
      <c r="A141" s="1" t="s">
        <v>147</v>
      </c>
      <c r="B141" s="23">
        <v>0.59499999999999997</v>
      </c>
      <c r="C141" s="23">
        <v>0.53300000000000003</v>
      </c>
      <c r="D141" s="3" t="s">
        <v>154</v>
      </c>
      <c r="E141" s="3" t="s">
        <v>154</v>
      </c>
      <c r="F141" s="3">
        <v>0</v>
      </c>
      <c r="G141" s="1">
        <v>0</v>
      </c>
      <c r="H141">
        <f t="shared" si="2"/>
        <v>0</v>
      </c>
      <c r="I141" t="s">
        <v>160</v>
      </c>
    </row>
    <row r="142" spans="1:9" x14ac:dyDescent="0.2">
      <c r="A142" s="1" t="s">
        <v>148</v>
      </c>
      <c r="B142" s="23">
        <v>0.60399999999999998</v>
      </c>
      <c r="C142" s="23">
        <v>0.505</v>
      </c>
      <c r="D142" s="3" t="s">
        <v>154</v>
      </c>
      <c r="E142" s="3" t="s">
        <v>155</v>
      </c>
      <c r="F142" s="3">
        <v>0</v>
      </c>
      <c r="G142" s="1">
        <v>3</v>
      </c>
      <c r="H142">
        <f t="shared" si="2"/>
        <v>3</v>
      </c>
      <c r="I142" t="s">
        <v>159</v>
      </c>
    </row>
    <row r="143" spans="1:9" x14ac:dyDescent="0.2">
      <c r="A143" s="1" t="s">
        <v>149</v>
      </c>
      <c r="B143" s="23">
        <v>0.53700000000000003</v>
      </c>
      <c r="C143" s="23">
        <v>0.46500000000000002</v>
      </c>
      <c r="D143" s="3" t="s">
        <v>154</v>
      </c>
      <c r="E143" s="3" t="s">
        <v>155</v>
      </c>
      <c r="F143" s="3">
        <v>0</v>
      </c>
      <c r="G143" s="1">
        <v>1</v>
      </c>
      <c r="H143">
        <f t="shared" si="2"/>
        <v>1</v>
      </c>
      <c r="I143" t="s">
        <v>159</v>
      </c>
    </row>
    <row r="144" spans="1:9" x14ac:dyDescent="0.2">
      <c r="A144" s="1" t="s">
        <v>150</v>
      </c>
      <c r="B144" s="23">
        <v>0.47699999999999998</v>
      </c>
      <c r="C144" s="23">
        <v>0.48299999999999998</v>
      </c>
      <c r="D144" s="3" t="s">
        <v>154</v>
      </c>
      <c r="E144" s="3" t="s">
        <v>155</v>
      </c>
      <c r="F144" s="3">
        <v>0</v>
      </c>
      <c r="G144" s="1">
        <v>2</v>
      </c>
      <c r="H144">
        <f t="shared" si="2"/>
        <v>2</v>
      </c>
      <c r="I144" t="s">
        <v>159</v>
      </c>
    </row>
    <row r="145" spans="1:12" x14ac:dyDescent="0.2">
      <c r="A145" s="1" t="s">
        <v>151</v>
      </c>
      <c r="B145" s="23">
        <v>0.52600000000000002</v>
      </c>
      <c r="C145" s="23">
        <v>0.376</v>
      </c>
      <c r="D145" s="3" t="s">
        <v>154</v>
      </c>
      <c r="E145" s="3" t="s">
        <v>155</v>
      </c>
      <c r="F145" s="3">
        <v>0</v>
      </c>
      <c r="G145" s="1">
        <v>1</v>
      </c>
      <c r="H145">
        <f t="shared" si="2"/>
        <v>1</v>
      </c>
      <c r="I145" t="s">
        <v>159</v>
      </c>
    </row>
    <row r="146" spans="1:12" x14ac:dyDescent="0.2">
      <c r="A146" s="1" t="s">
        <v>152</v>
      </c>
      <c r="B146" s="23">
        <v>0.48199999999999998</v>
      </c>
      <c r="C146" s="23">
        <v>0.14099999999999999</v>
      </c>
      <c r="D146" s="3" t="s">
        <v>154</v>
      </c>
      <c r="E146" s="3" t="s">
        <v>155</v>
      </c>
      <c r="F146" s="3">
        <v>1</v>
      </c>
      <c r="G146" s="1">
        <v>2</v>
      </c>
      <c r="H146">
        <f t="shared" si="2"/>
        <v>3</v>
      </c>
      <c r="I146" t="s">
        <v>159</v>
      </c>
      <c r="J146">
        <f>AVERAGE(F123:F146)</f>
        <v>0.125</v>
      </c>
      <c r="K146">
        <f>AVERAGE(G123:G146)</f>
        <v>1.375</v>
      </c>
      <c r="L146">
        <f>AVERAGE(H123:H146)</f>
        <v>1.5</v>
      </c>
    </row>
    <row r="148" spans="1:12" x14ac:dyDescent="0.2">
      <c r="F148" t="s">
        <v>162</v>
      </c>
      <c r="G148" t="s">
        <v>163</v>
      </c>
    </row>
    <row r="149" spans="1:12" x14ac:dyDescent="0.2">
      <c r="E149">
        <v>1</v>
      </c>
      <c r="F149" s="7">
        <v>1</v>
      </c>
      <c r="G149">
        <f>AVERAGE(G3,G5:G10,G13:G17,G19:G20,G22:G26)</f>
        <v>1.4736842105263157</v>
      </c>
    </row>
    <row r="150" spans="1:12" x14ac:dyDescent="0.2">
      <c r="E150">
        <v>2</v>
      </c>
      <c r="F150" s="7">
        <v>1</v>
      </c>
      <c r="G150">
        <f>AVERAGE(G29,G31:G33,G36:G50)</f>
        <v>3.2105263157894739</v>
      </c>
    </row>
    <row r="151" spans="1:12" x14ac:dyDescent="0.2">
      <c r="E151">
        <v>3</v>
      </c>
      <c r="F151" s="7">
        <v>0</v>
      </c>
      <c r="G151">
        <f>AVERAGE(G53:G56,G58:G60,G62,G64:G69,G71:G74)</f>
        <v>1.8888888888888888</v>
      </c>
    </row>
    <row r="152" spans="1:12" x14ac:dyDescent="0.2">
      <c r="E152">
        <v>4</v>
      </c>
      <c r="F152" s="7">
        <v>1</v>
      </c>
      <c r="G152">
        <f>AVERAGE(G75:G76,G78,G80,G82,G84:G86,G89:G94,G98)</f>
        <v>1.8</v>
      </c>
    </row>
    <row r="153" spans="1:12" x14ac:dyDescent="0.2">
      <c r="E153">
        <v>5</v>
      </c>
      <c r="F153" s="7">
        <v>1</v>
      </c>
      <c r="G153">
        <f>AVERAGE(G99,G101,G104:G109,G111:G113,G116,G118,G122,G120)</f>
        <v>1.8</v>
      </c>
    </row>
    <row r="154" spans="1:12" x14ac:dyDescent="0.2">
      <c r="E154">
        <v>6</v>
      </c>
      <c r="F154" s="7">
        <v>1</v>
      </c>
      <c r="G154" s="32">
        <f>AVERAGE(G123:G125,G127:G131,G135:G137,G139:G140,G142:G146)</f>
        <v>1.8333333333333333</v>
      </c>
    </row>
  </sheetData>
  <autoFilter ref="G1:G154">
    <filterColumn colId="0">
      <filters blank="1">
        <filter val="1"/>
        <filter val="2"/>
        <filter val="3"/>
        <filter val="4"/>
        <filter val="5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9" priority="8" operator="containsText" text="s">
      <formula>NOT(ISERROR(SEARCH("s",D3)))</formula>
    </cfRule>
  </conditionalFormatting>
  <conditionalFormatting sqref="E3:E146">
    <cfRule type="containsText" dxfId="8" priority="7" operator="containsText" text="r">
      <formula>NOT(ISERROR(SEARCH("r",E3)))</formula>
    </cfRule>
  </conditionalFormatting>
  <conditionalFormatting sqref="D125:D146">
    <cfRule type="containsText" dxfId="7" priority="6" operator="containsText" text="s">
      <formula>NOT(ISERROR(SEARCH("s",D125)))</formula>
    </cfRule>
  </conditionalFormatting>
  <conditionalFormatting sqref="E125:E146">
    <cfRule type="containsText" dxfId="6" priority="5" operator="containsText" text="r">
      <formula>NOT(ISERROR(SEARCH("r",E125)))</formula>
    </cfRule>
  </conditionalFormatting>
  <conditionalFormatting sqref="D123:D146">
    <cfRule type="containsText" dxfId="5" priority="4" operator="containsText" text="s">
      <formula>NOT(ISERROR(SEARCH("s",D123)))</formula>
    </cfRule>
  </conditionalFormatting>
  <conditionalFormatting sqref="E123:E146">
    <cfRule type="containsText" dxfId="4" priority="3" operator="containsText" text="r">
      <formula>NOT(ISERROR(SEARCH("r",E123)))</formula>
    </cfRule>
  </conditionalFormatting>
  <conditionalFormatting sqref="C3:C146">
    <cfRule type="cellIs" dxfId="3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94"/>
  <sheetViews>
    <sheetView topLeftCell="A92" zoomScale="89" zoomScaleNormal="89" zoomScalePageLayoutView="89" workbookViewId="0">
      <selection activeCell="F149" sqref="F149:G154"/>
    </sheetView>
  </sheetViews>
  <sheetFormatPr baseColWidth="10" defaultColWidth="11.1640625" defaultRowHeight="16" x14ac:dyDescent="0.2"/>
  <cols>
    <col min="4" max="4" width="13.5" bestFit="1" customWidth="1"/>
    <col min="5" max="5" width="16.1640625" bestFit="1" customWidth="1"/>
    <col min="6" max="6" width="16.1640625" customWidth="1"/>
    <col min="8" max="8" width="11.83203125" bestFit="1" customWidth="1"/>
  </cols>
  <sheetData>
    <row r="1" spans="1:11" x14ac:dyDescent="0.2">
      <c r="A1" s="25">
        <v>10000000</v>
      </c>
      <c r="B1" s="25"/>
      <c r="C1" s="25"/>
      <c r="D1" s="25"/>
      <c r="E1" s="25"/>
      <c r="F1" s="25"/>
      <c r="G1" s="25"/>
    </row>
    <row r="2" spans="1:11" x14ac:dyDescent="0.2">
      <c r="A2" s="1" t="s">
        <v>0</v>
      </c>
      <c r="B2" s="16" t="s">
        <v>157</v>
      </c>
      <c r="C2" s="17" t="s">
        <v>158</v>
      </c>
      <c r="D2" s="1" t="s">
        <v>3</v>
      </c>
      <c r="E2" s="1" t="s">
        <v>2</v>
      </c>
      <c r="F2" s="1" t="s">
        <v>4</v>
      </c>
      <c r="G2" s="1" t="s">
        <v>5</v>
      </c>
      <c r="H2" s="6" t="s">
        <v>6</v>
      </c>
      <c r="I2" s="6" t="s">
        <v>7</v>
      </c>
      <c r="J2" t="s">
        <v>8</v>
      </c>
      <c r="K2" t="s">
        <v>9</v>
      </c>
    </row>
    <row r="3" spans="1:11" x14ac:dyDescent="0.2">
      <c r="A3" s="1" t="s">
        <v>10</v>
      </c>
      <c r="B3" s="23">
        <v>0.46700000000000003</v>
      </c>
      <c r="C3" s="23">
        <v>0.32100000000000001</v>
      </c>
      <c r="D3" s="3" t="s">
        <v>154</v>
      </c>
      <c r="E3" s="3" t="s">
        <v>155</v>
      </c>
      <c r="F3" s="3">
        <v>0</v>
      </c>
      <c r="G3" s="1">
        <v>1</v>
      </c>
      <c r="H3">
        <f>SUM(F3:G3)</f>
        <v>1</v>
      </c>
      <c r="I3" t="s">
        <v>159</v>
      </c>
    </row>
    <row r="4" spans="1:11" x14ac:dyDescent="0.2">
      <c r="A4" s="1" t="s">
        <v>153</v>
      </c>
      <c r="B4" s="23">
        <v>0.45</v>
      </c>
      <c r="C4" s="23">
        <v>0.29099999999999998</v>
      </c>
      <c r="D4" s="3" t="s">
        <v>154</v>
      </c>
      <c r="E4" s="3" t="s">
        <v>155</v>
      </c>
      <c r="F4" s="3">
        <v>0</v>
      </c>
      <c r="G4" s="1">
        <v>1</v>
      </c>
      <c r="H4">
        <f t="shared" ref="H4:H67" si="0">SUM(F4:G4)</f>
        <v>1</v>
      </c>
      <c r="I4" t="s">
        <v>159</v>
      </c>
    </row>
    <row r="5" spans="1:11" hidden="1" x14ac:dyDescent="0.2">
      <c r="A5" s="1" t="s">
        <v>11</v>
      </c>
      <c r="B5" s="23">
        <v>0.51</v>
      </c>
      <c r="C5" s="23">
        <v>0.46800000000000003</v>
      </c>
      <c r="D5" s="3" t="s">
        <v>155</v>
      </c>
      <c r="E5" s="3" t="s">
        <v>155</v>
      </c>
      <c r="F5" s="3">
        <v>0</v>
      </c>
      <c r="G5" s="1">
        <v>0</v>
      </c>
      <c r="H5">
        <f t="shared" si="0"/>
        <v>0</v>
      </c>
      <c r="I5" t="s">
        <v>161</v>
      </c>
    </row>
    <row r="6" spans="1:11" x14ac:dyDescent="0.2">
      <c r="A6" s="1" t="s">
        <v>12</v>
      </c>
      <c r="B6" s="23">
        <v>0.57599999999999996</v>
      </c>
      <c r="C6" s="23">
        <v>0.497</v>
      </c>
      <c r="D6" s="3" t="s">
        <v>154</v>
      </c>
      <c r="E6" s="3" t="s">
        <v>155</v>
      </c>
      <c r="F6" s="3">
        <v>0</v>
      </c>
      <c r="G6" s="1">
        <v>2</v>
      </c>
      <c r="H6">
        <f t="shared" si="0"/>
        <v>2</v>
      </c>
      <c r="I6" t="s">
        <v>159</v>
      </c>
    </row>
    <row r="7" spans="1:11" x14ac:dyDescent="0.2">
      <c r="A7" s="1" t="s">
        <v>13</v>
      </c>
      <c r="B7" s="23">
        <v>0.52100000000000002</v>
      </c>
      <c r="C7" s="23">
        <v>0.498</v>
      </c>
      <c r="D7" s="3" t="s">
        <v>154</v>
      </c>
      <c r="E7" s="3" t="s">
        <v>155</v>
      </c>
      <c r="F7" s="3">
        <v>0</v>
      </c>
      <c r="G7" s="1">
        <v>1</v>
      </c>
      <c r="H7">
        <f t="shared" si="0"/>
        <v>1</v>
      </c>
      <c r="I7" t="s">
        <v>159</v>
      </c>
    </row>
    <row r="8" spans="1:11" x14ac:dyDescent="0.2">
      <c r="A8" s="1" t="s">
        <v>14</v>
      </c>
      <c r="B8" s="23">
        <v>0.56499999999999995</v>
      </c>
      <c r="C8" s="23">
        <v>0.57199999999999995</v>
      </c>
      <c r="D8" s="3" t="s">
        <v>154</v>
      </c>
      <c r="E8" s="3" t="s">
        <v>155</v>
      </c>
      <c r="F8" s="3">
        <v>0</v>
      </c>
      <c r="G8" s="1">
        <v>1</v>
      </c>
      <c r="H8">
        <f t="shared" si="0"/>
        <v>1</v>
      </c>
      <c r="I8" t="s">
        <v>159</v>
      </c>
    </row>
    <row r="9" spans="1:11" hidden="1" x14ac:dyDescent="0.2">
      <c r="A9" s="1" t="s">
        <v>15</v>
      </c>
      <c r="B9" s="23">
        <v>0.52400000000000002</v>
      </c>
      <c r="C9" s="23">
        <v>0.59899999999999998</v>
      </c>
      <c r="D9" s="3" t="s">
        <v>154</v>
      </c>
      <c r="E9" s="3" t="s">
        <v>154</v>
      </c>
      <c r="F9" s="3">
        <v>0</v>
      </c>
      <c r="G9" s="1">
        <v>0</v>
      </c>
      <c r="H9">
        <f t="shared" si="0"/>
        <v>0</v>
      </c>
      <c r="I9" t="s">
        <v>160</v>
      </c>
    </row>
    <row r="10" spans="1:11" hidden="1" x14ac:dyDescent="0.2">
      <c r="A10" s="1" t="s">
        <v>16</v>
      </c>
      <c r="B10" s="23">
        <v>0.41</v>
      </c>
      <c r="C10" s="23">
        <v>0.49199999999999999</v>
      </c>
      <c r="D10" s="3" t="s">
        <v>154</v>
      </c>
      <c r="E10" s="3" t="s">
        <v>154</v>
      </c>
      <c r="F10" s="3">
        <v>0</v>
      </c>
      <c r="G10" s="1">
        <v>0</v>
      </c>
      <c r="H10">
        <f t="shared" si="0"/>
        <v>0</v>
      </c>
      <c r="I10" t="s">
        <v>160</v>
      </c>
    </row>
    <row r="11" spans="1:11" hidden="1" x14ac:dyDescent="0.2">
      <c r="A11" s="1" t="s">
        <v>17</v>
      </c>
      <c r="B11" s="23">
        <v>0.39800000000000002</v>
      </c>
      <c r="C11" s="23">
        <v>0.309</v>
      </c>
      <c r="D11" s="3" t="s">
        <v>154</v>
      </c>
      <c r="E11" s="3" t="s">
        <v>154</v>
      </c>
      <c r="F11" s="3">
        <v>0</v>
      </c>
      <c r="G11" s="1">
        <v>0</v>
      </c>
      <c r="H11">
        <f t="shared" si="0"/>
        <v>0</v>
      </c>
      <c r="I11" t="s">
        <v>160</v>
      </c>
    </row>
    <row r="12" spans="1:11" hidden="1" x14ac:dyDescent="0.2">
      <c r="A12" s="1" t="s">
        <v>18</v>
      </c>
      <c r="B12" s="23">
        <v>0.48399999999999999</v>
      </c>
      <c r="C12" s="23">
        <v>0.184</v>
      </c>
      <c r="D12" s="3" t="s">
        <v>154</v>
      </c>
      <c r="E12" s="3" t="s">
        <v>154</v>
      </c>
      <c r="F12" s="3">
        <v>0</v>
      </c>
      <c r="G12" s="1">
        <v>0</v>
      </c>
      <c r="H12">
        <f t="shared" si="0"/>
        <v>0</v>
      </c>
      <c r="I12" t="s">
        <v>161</v>
      </c>
    </row>
    <row r="13" spans="1:11" hidden="1" x14ac:dyDescent="0.2">
      <c r="A13" s="1" t="s">
        <v>19</v>
      </c>
      <c r="B13" s="23">
        <v>0.65300000000000002</v>
      </c>
      <c r="C13" s="23">
        <v>0.62</v>
      </c>
      <c r="D13" s="3" t="s">
        <v>154</v>
      </c>
      <c r="E13" s="3" t="s">
        <v>154</v>
      </c>
      <c r="F13" s="3">
        <v>0</v>
      </c>
      <c r="G13" s="1">
        <v>0</v>
      </c>
      <c r="H13">
        <f t="shared" si="0"/>
        <v>0</v>
      </c>
      <c r="I13" t="s">
        <v>160</v>
      </c>
    </row>
    <row r="14" spans="1:11" x14ac:dyDescent="0.2">
      <c r="A14" s="1" t="s">
        <v>20</v>
      </c>
      <c r="B14" s="23">
        <v>0.54600000000000004</v>
      </c>
      <c r="C14" s="23">
        <v>0.47899999999999998</v>
      </c>
      <c r="D14" s="3" t="s">
        <v>154</v>
      </c>
      <c r="E14" s="3" t="s">
        <v>155</v>
      </c>
      <c r="F14" s="3">
        <v>0</v>
      </c>
      <c r="G14" s="1">
        <v>1</v>
      </c>
      <c r="H14">
        <f t="shared" si="0"/>
        <v>1</v>
      </c>
      <c r="I14" t="s">
        <v>159</v>
      </c>
    </row>
    <row r="15" spans="1:11" hidden="1" x14ac:dyDescent="0.2">
      <c r="A15" s="1" t="s">
        <v>21</v>
      </c>
      <c r="B15" s="23">
        <v>0.53500000000000003</v>
      </c>
      <c r="C15" s="23">
        <v>0.219</v>
      </c>
      <c r="D15" s="3" t="s">
        <v>155</v>
      </c>
      <c r="E15" s="3" t="s">
        <v>155</v>
      </c>
      <c r="F15" s="3">
        <v>0</v>
      </c>
      <c r="G15" s="1">
        <v>0</v>
      </c>
      <c r="H15">
        <f t="shared" si="0"/>
        <v>0</v>
      </c>
      <c r="I15" t="s">
        <v>161</v>
      </c>
    </row>
    <row r="16" spans="1:11" hidden="1" x14ac:dyDescent="0.2">
      <c r="A16" s="1" t="s">
        <v>22</v>
      </c>
      <c r="B16" s="23">
        <v>0.45300000000000001</v>
      </c>
      <c r="C16" s="23">
        <v>0.28899999999999998</v>
      </c>
      <c r="D16" s="3" t="s">
        <v>155</v>
      </c>
      <c r="E16" s="3" t="s">
        <v>155</v>
      </c>
      <c r="F16" s="3">
        <v>0</v>
      </c>
      <c r="G16" s="1">
        <v>0</v>
      </c>
      <c r="H16">
        <f t="shared" si="0"/>
        <v>0</v>
      </c>
      <c r="I16" t="s">
        <v>161</v>
      </c>
    </row>
    <row r="17" spans="1:12" hidden="1" x14ac:dyDescent="0.2">
      <c r="A17" s="1" t="s">
        <v>23</v>
      </c>
      <c r="B17" s="23">
        <v>0.54100000000000004</v>
      </c>
      <c r="C17" s="23">
        <v>0.17199999999999999</v>
      </c>
      <c r="D17" s="3" t="s">
        <v>155</v>
      </c>
      <c r="E17" s="3" t="s">
        <v>155</v>
      </c>
      <c r="F17" s="3">
        <v>0</v>
      </c>
      <c r="G17" s="1">
        <v>0</v>
      </c>
      <c r="H17">
        <f t="shared" si="0"/>
        <v>0</v>
      </c>
      <c r="I17" t="s">
        <v>161</v>
      </c>
    </row>
    <row r="18" spans="1:12" x14ac:dyDescent="0.2">
      <c r="A18" s="1" t="s">
        <v>24</v>
      </c>
      <c r="B18" s="23">
        <v>0.38200000000000001</v>
      </c>
      <c r="C18" s="23">
        <v>0.49</v>
      </c>
      <c r="D18" s="3" t="s">
        <v>154</v>
      </c>
      <c r="E18" s="3" t="s">
        <v>155</v>
      </c>
      <c r="F18" s="3">
        <v>0</v>
      </c>
      <c r="G18" s="1">
        <v>2</v>
      </c>
      <c r="H18">
        <f t="shared" si="0"/>
        <v>2</v>
      </c>
      <c r="I18" t="s">
        <v>159</v>
      </c>
    </row>
    <row r="19" spans="1:12" x14ac:dyDescent="0.2">
      <c r="A19" s="1" t="s">
        <v>25</v>
      </c>
      <c r="B19" s="23">
        <v>0.41399999999999998</v>
      </c>
      <c r="C19" s="23">
        <v>0.317</v>
      </c>
      <c r="D19" s="3" t="s">
        <v>154</v>
      </c>
      <c r="E19" s="3" t="s">
        <v>155</v>
      </c>
      <c r="F19" s="3">
        <v>0</v>
      </c>
      <c r="G19" s="1">
        <v>1</v>
      </c>
      <c r="H19">
        <f t="shared" si="0"/>
        <v>1</v>
      </c>
      <c r="I19" t="s">
        <v>159</v>
      </c>
    </row>
    <row r="20" spans="1:12" x14ac:dyDescent="0.2">
      <c r="A20" s="1" t="s">
        <v>26</v>
      </c>
      <c r="B20" s="23">
        <v>0.49099999999999999</v>
      </c>
      <c r="C20" s="23">
        <v>0.255</v>
      </c>
      <c r="D20" s="3" t="s">
        <v>154</v>
      </c>
      <c r="E20" s="3" t="s">
        <v>155</v>
      </c>
      <c r="F20" s="3">
        <v>0</v>
      </c>
      <c r="G20" s="1">
        <v>3</v>
      </c>
      <c r="H20">
        <f t="shared" si="0"/>
        <v>3</v>
      </c>
      <c r="I20" t="s">
        <v>159</v>
      </c>
    </row>
    <row r="21" spans="1:12" x14ac:dyDescent="0.2">
      <c r="A21" s="1" t="s">
        <v>27</v>
      </c>
      <c r="B21" s="23">
        <v>0.38200000000000001</v>
      </c>
      <c r="C21" s="23">
        <v>0.76700000000000002</v>
      </c>
      <c r="D21" s="3" t="s">
        <v>154</v>
      </c>
      <c r="E21" s="3" t="s">
        <v>155</v>
      </c>
      <c r="F21" s="3">
        <v>0</v>
      </c>
      <c r="G21" s="1">
        <v>2</v>
      </c>
      <c r="H21">
        <f t="shared" si="0"/>
        <v>2</v>
      </c>
      <c r="I21" t="s">
        <v>159</v>
      </c>
    </row>
    <row r="22" spans="1:12" hidden="1" x14ac:dyDescent="0.2">
      <c r="A22" s="1" t="s">
        <v>28</v>
      </c>
      <c r="B22" s="23">
        <v>0.434</v>
      </c>
      <c r="C22" s="23">
        <v>0.61499999999999999</v>
      </c>
      <c r="D22" s="3" t="s">
        <v>154</v>
      </c>
      <c r="E22" s="3" t="s">
        <v>154</v>
      </c>
      <c r="F22" s="3">
        <v>0</v>
      </c>
      <c r="G22" s="1">
        <v>0</v>
      </c>
      <c r="H22">
        <f t="shared" si="0"/>
        <v>0</v>
      </c>
      <c r="I22" t="s">
        <v>160</v>
      </c>
    </row>
    <row r="23" spans="1:12" x14ac:dyDescent="0.2">
      <c r="A23" s="1" t="s">
        <v>29</v>
      </c>
      <c r="B23" s="23">
        <v>0.41</v>
      </c>
      <c r="C23" s="23">
        <v>0.27800000000000002</v>
      </c>
      <c r="D23" s="3" t="s">
        <v>154</v>
      </c>
      <c r="E23" s="3" t="s">
        <v>155</v>
      </c>
      <c r="F23" s="3">
        <v>0</v>
      </c>
      <c r="G23" s="1">
        <v>1</v>
      </c>
      <c r="H23">
        <f t="shared" si="0"/>
        <v>1</v>
      </c>
      <c r="I23" t="s">
        <v>159</v>
      </c>
    </row>
    <row r="24" spans="1:12" hidden="1" x14ac:dyDescent="0.2">
      <c r="A24" s="1" t="s">
        <v>30</v>
      </c>
      <c r="B24" s="23">
        <v>0.42</v>
      </c>
      <c r="C24" s="23">
        <v>0.59099999999999997</v>
      </c>
      <c r="D24" s="3" t="s">
        <v>155</v>
      </c>
      <c r="E24" s="3" t="s">
        <v>155</v>
      </c>
      <c r="F24" s="3">
        <v>0</v>
      </c>
      <c r="G24" s="1">
        <v>0</v>
      </c>
      <c r="H24">
        <f t="shared" si="0"/>
        <v>0</v>
      </c>
      <c r="I24" t="s">
        <v>161</v>
      </c>
    </row>
    <row r="25" spans="1:12" hidden="1" x14ac:dyDescent="0.2">
      <c r="A25" s="1" t="s">
        <v>31</v>
      </c>
      <c r="B25" s="23">
        <v>0.61699999999999999</v>
      </c>
      <c r="C25" s="23">
        <v>0.33100000000000002</v>
      </c>
      <c r="D25" s="3" t="s">
        <v>155</v>
      </c>
      <c r="E25" s="3" t="s">
        <v>155</v>
      </c>
      <c r="F25" s="3">
        <v>0</v>
      </c>
      <c r="G25" s="1">
        <v>0</v>
      </c>
      <c r="H25">
        <f t="shared" si="0"/>
        <v>0</v>
      </c>
      <c r="I25" t="s">
        <v>161</v>
      </c>
    </row>
    <row r="26" spans="1:12" hidden="1" x14ac:dyDescent="0.2">
      <c r="A26" s="1" t="s">
        <v>32</v>
      </c>
      <c r="B26" s="23">
        <v>0.434</v>
      </c>
      <c r="C26" s="23">
        <v>0.52800000000000002</v>
      </c>
      <c r="D26" s="3" t="s">
        <v>155</v>
      </c>
      <c r="E26" s="3" t="s">
        <v>155</v>
      </c>
      <c r="F26" s="3">
        <v>0</v>
      </c>
      <c r="G26" s="1">
        <v>0</v>
      </c>
      <c r="H26">
        <f t="shared" si="0"/>
        <v>0</v>
      </c>
      <c r="I26" t="s">
        <v>161</v>
      </c>
      <c r="J26">
        <f>AVERAGE(F4:F26)</f>
        <v>0</v>
      </c>
      <c r="K26">
        <f>AVERAGE(G4:G27)</f>
        <v>0.70833333333333337</v>
      </c>
      <c r="L26">
        <f>AVERAGE(H4:H27)</f>
        <v>0.79166666666666663</v>
      </c>
    </row>
    <row r="27" spans="1:12" x14ac:dyDescent="0.2">
      <c r="A27" s="1" t="s">
        <v>33</v>
      </c>
      <c r="B27" s="23">
        <v>0.41</v>
      </c>
      <c r="C27" s="23">
        <v>0.31900000000000001</v>
      </c>
      <c r="D27" s="3" t="s">
        <v>154</v>
      </c>
      <c r="E27" s="3" t="s">
        <v>155</v>
      </c>
      <c r="F27" s="3">
        <v>2</v>
      </c>
      <c r="G27" s="1">
        <v>2</v>
      </c>
      <c r="H27">
        <f t="shared" si="0"/>
        <v>4</v>
      </c>
      <c r="I27" t="s">
        <v>159</v>
      </c>
    </row>
    <row r="28" spans="1:12" hidden="1" x14ac:dyDescent="0.2">
      <c r="A28" s="1" t="s">
        <v>34</v>
      </c>
      <c r="B28" s="23">
        <v>0.42899999999999999</v>
      </c>
      <c r="C28" s="23">
        <v>0.29399999999999998</v>
      </c>
      <c r="D28" s="3" t="s">
        <v>155</v>
      </c>
      <c r="E28" s="3" t="s">
        <v>155</v>
      </c>
      <c r="F28" s="3">
        <v>0</v>
      </c>
      <c r="G28" s="1">
        <v>0</v>
      </c>
      <c r="H28">
        <f t="shared" si="0"/>
        <v>0</v>
      </c>
      <c r="I28" t="s">
        <v>161</v>
      </c>
    </row>
    <row r="29" spans="1:12" hidden="1" x14ac:dyDescent="0.2">
      <c r="A29" s="1" t="s">
        <v>35</v>
      </c>
      <c r="B29" s="23">
        <v>0.46100000000000002</v>
      </c>
      <c r="C29" s="23">
        <v>0.434</v>
      </c>
      <c r="D29" s="3" t="s">
        <v>155</v>
      </c>
      <c r="E29" s="3" t="s">
        <v>155</v>
      </c>
      <c r="F29" s="3">
        <v>0</v>
      </c>
      <c r="G29" s="1">
        <v>0</v>
      </c>
      <c r="H29">
        <f t="shared" si="0"/>
        <v>0</v>
      </c>
      <c r="I29" t="s">
        <v>161</v>
      </c>
    </row>
    <row r="30" spans="1:12" hidden="1" x14ac:dyDescent="0.2">
      <c r="A30" s="1" t="s">
        <v>36</v>
      </c>
      <c r="B30" s="23">
        <v>0.49299999999999999</v>
      </c>
      <c r="C30" s="23">
        <v>0.41499999999999998</v>
      </c>
      <c r="D30" s="3" t="s">
        <v>154</v>
      </c>
      <c r="E30" s="3" t="s">
        <v>154</v>
      </c>
      <c r="F30" s="3">
        <v>0</v>
      </c>
      <c r="G30" s="1">
        <v>0</v>
      </c>
      <c r="H30">
        <f t="shared" si="0"/>
        <v>0</v>
      </c>
      <c r="I30" t="s">
        <v>160</v>
      </c>
    </row>
    <row r="31" spans="1:12" x14ac:dyDescent="0.2">
      <c r="A31" s="1" t="s">
        <v>37</v>
      </c>
      <c r="B31" s="23">
        <v>0.47399999999999998</v>
      </c>
      <c r="C31" s="23">
        <v>0.377</v>
      </c>
      <c r="D31" s="3" t="s">
        <v>154</v>
      </c>
      <c r="E31" s="3" t="s">
        <v>155</v>
      </c>
      <c r="F31" s="3">
        <v>0</v>
      </c>
      <c r="G31" s="1">
        <v>1</v>
      </c>
      <c r="H31">
        <f t="shared" si="0"/>
        <v>1</v>
      </c>
      <c r="I31" t="s">
        <v>159</v>
      </c>
    </row>
    <row r="32" spans="1:12" hidden="1" x14ac:dyDescent="0.2">
      <c r="A32" s="1" t="s">
        <v>38</v>
      </c>
      <c r="B32" s="23">
        <v>0.46899999999999997</v>
      </c>
      <c r="C32" s="23">
        <v>0.17100000000000001</v>
      </c>
      <c r="D32" s="3" t="s">
        <v>154</v>
      </c>
      <c r="E32" s="3" t="s">
        <v>154</v>
      </c>
      <c r="F32" s="3">
        <v>0</v>
      </c>
      <c r="G32" s="1">
        <v>0</v>
      </c>
      <c r="H32">
        <f t="shared" si="0"/>
        <v>0</v>
      </c>
      <c r="I32" t="s">
        <v>160</v>
      </c>
    </row>
    <row r="33" spans="1:9" x14ac:dyDescent="0.2">
      <c r="A33" s="1" t="s">
        <v>39</v>
      </c>
      <c r="B33" s="23">
        <v>0.437</v>
      </c>
      <c r="C33" s="23">
        <v>0.42399999999999999</v>
      </c>
      <c r="D33" s="3" t="s">
        <v>154</v>
      </c>
      <c r="E33" s="3" t="s">
        <v>155</v>
      </c>
      <c r="F33" s="3">
        <v>0</v>
      </c>
      <c r="G33" s="1">
        <v>2</v>
      </c>
      <c r="H33">
        <f t="shared" si="0"/>
        <v>2</v>
      </c>
      <c r="I33" t="s">
        <v>159</v>
      </c>
    </row>
    <row r="34" spans="1:9" hidden="1" x14ac:dyDescent="0.2">
      <c r="A34" s="1" t="s">
        <v>40</v>
      </c>
      <c r="B34" s="23">
        <v>0.39900000000000002</v>
      </c>
      <c r="C34" s="23">
        <v>0.49399999999999999</v>
      </c>
      <c r="D34" s="3" t="s">
        <v>155</v>
      </c>
      <c r="E34" s="3" t="s">
        <v>155</v>
      </c>
      <c r="F34" s="3">
        <v>0</v>
      </c>
      <c r="G34" s="1">
        <v>0</v>
      </c>
      <c r="H34">
        <f t="shared" si="0"/>
        <v>0</v>
      </c>
      <c r="I34" t="s">
        <v>161</v>
      </c>
    </row>
    <row r="35" spans="1:9" x14ac:dyDescent="0.2">
      <c r="A35" s="1" t="s">
        <v>41</v>
      </c>
      <c r="B35" s="23">
        <v>0.34899999999999998</v>
      </c>
      <c r="C35" s="23">
        <v>0.24299999999999999</v>
      </c>
      <c r="D35" s="3" t="s">
        <v>154</v>
      </c>
      <c r="E35" s="3" t="s">
        <v>155</v>
      </c>
      <c r="F35" s="3">
        <v>0</v>
      </c>
      <c r="G35" s="1">
        <v>3</v>
      </c>
      <c r="H35">
        <f t="shared" si="0"/>
        <v>3</v>
      </c>
      <c r="I35" t="s">
        <v>159</v>
      </c>
    </row>
    <row r="36" spans="1:9" hidden="1" x14ac:dyDescent="0.2">
      <c r="A36" s="1" t="s">
        <v>42</v>
      </c>
      <c r="B36" s="23">
        <v>0.40899999999999997</v>
      </c>
      <c r="C36" s="23">
        <v>0.32</v>
      </c>
      <c r="D36" s="3" t="s">
        <v>154</v>
      </c>
      <c r="E36" s="3" t="s">
        <v>154</v>
      </c>
      <c r="F36" s="3">
        <v>0</v>
      </c>
      <c r="G36" s="1">
        <v>0</v>
      </c>
      <c r="H36">
        <f t="shared" si="0"/>
        <v>0</v>
      </c>
      <c r="I36" t="s">
        <v>160</v>
      </c>
    </row>
    <row r="37" spans="1:9" x14ac:dyDescent="0.2">
      <c r="A37" s="1" t="s">
        <v>43</v>
      </c>
      <c r="B37" s="23">
        <v>0.438</v>
      </c>
      <c r="C37" s="23">
        <v>0.34200000000000003</v>
      </c>
      <c r="D37" s="3" t="s">
        <v>154</v>
      </c>
      <c r="E37" s="3" t="s">
        <v>155</v>
      </c>
      <c r="F37" s="3">
        <v>0</v>
      </c>
      <c r="G37" s="1">
        <v>1</v>
      </c>
      <c r="H37">
        <f t="shared" si="0"/>
        <v>1</v>
      </c>
      <c r="I37" t="s">
        <v>159</v>
      </c>
    </row>
    <row r="38" spans="1:9" x14ac:dyDescent="0.2">
      <c r="A38" s="1" t="s">
        <v>44</v>
      </c>
      <c r="B38" s="23">
        <v>0.51600000000000001</v>
      </c>
      <c r="C38" s="23">
        <v>0.40600000000000003</v>
      </c>
      <c r="D38" s="3" t="s">
        <v>154</v>
      </c>
      <c r="E38" s="3" t="s">
        <v>155</v>
      </c>
      <c r="F38" s="3">
        <v>0</v>
      </c>
      <c r="G38" s="1">
        <v>2</v>
      </c>
      <c r="H38">
        <f t="shared" si="0"/>
        <v>2</v>
      </c>
      <c r="I38" t="s">
        <v>159</v>
      </c>
    </row>
    <row r="39" spans="1:9" x14ac:dyDescent="0.2">
      <c r="A39" s="1" t="s">
        <v>45</v>
      </c>
      <c r="B39" s="23">
        <v>0.49</v>
      </c>
      <c r="C39" s="23">
        <v>0.39300000000000002</v>
      </c>
      <c r="D39" s="3" t="s">
        <v>154</v>
      </c>
      <c r="E39" s="3" t="s">
        <v>155</v>
      </c>
      <c r="F39" s="3">
        <v>0</v>
      </c>
      <c r="G39" s="1">
        <v>3</v>
      </c>
      <c r="H39">
        <f t="shared" si="0"/>
        <v>3</v>
      </c>
      <c r="I39" t="s">
        <v>159</v>
      </c>
    </row>
    <row r="40" spans="1:9" x14ac:dyDescent="0.2">
      <c r="A40" s="1" t="s">
        <v>46</v>
      </c>
      <c r="B40" s="23">
        <v>0.96399999999999997</v>
      </c>
      <c r="C40" s="23">
        <v>0.155</v>
      </c>
      <c r="D40" s="3" t="s">
        <v>154</v>
      </c>
      <c r="E40" s="3" t="s">
        <v>155</v>
      </c>
      <c r="F40" s="3">
        <v>0</v>
      </c>
      <c r="G40" s="1">
        <v>3</v>
      </c>
      <c r="H40">
        <f t="shared" si="0"/>
        <v>3</v>
      </c>
      <c r="I40" t="s">
        <v>159</v>
      </c>
    </row>
    <row r="41" spans="1:9" x14ac:dyDescent="0.2">
      <c r="A41" s="1" t="s">
        <v>47</v>
      </c>
      <c r="B41" s="23">
        <v>0.48899999999999999</v>
      </c>
      <c r="C41" s="23">
        <v>0.44400000000000001</v>
      </c>
      <c r="D41" s="3" t="s">
        <v>154</v>
      </c>
      <c r="E41" s="3" t="s">
        <v>155</v>
      </c>
      <c r="F41" s="3">
        <v>0</v>
      </c>
      <c r="G41" s="1">
        <v>1</v>
      </c>
      <c r="H41">
        <f t="shared" si="0"/>
        <v>1</v>
      </c>
      <c r="I41" t="s">
        <v>159</v>
      </c>
    </row>
    <row r="42" spans="1:9" x14ac:dyDescent="0.2">
      <c r="A42" s="1" t="s">
        <v>48</v>
      </c>
      <c r="B42" s="23">
        <v>0.34599999999999997</v>
      </c>
      <c r="C42" s="23">
        <v>0.47099999999999997</v>
      </c>
      <c r="D42" s="3" t="s">
        <v>154</v>
      </c>
      <c r="E42" s="3" t="s">
        <v>155</v>
      </c>
      <c r="F42" s="3">
        <v>0</v>
      </c>
      <c r="G42" s="1">
        <v>3</v>
      </c>
      <c r="H42">
        <f t="shared" si="0"/>
        <v>3</v>
      </c>
      <c r="I42" t="s">
        <v>159</v>
      </c>
    </row>
    <row r="43" spans="1:9" hidden="1" x14ac:dyDescent="0.2">
      <c r="A43" s="1" t="s">
        <v>49</v>
      </c>
      <c r="B43" s="23">
        <v>0.503</v>
      </c>
      <c r="C43" s="23">
        <v>0.23200000000000001</v>
      </c>
      <c r="D43" s="3" t="s">
        <v>154</v>
      </c>
      <c r="E43" s="3" t="s">
        <v>154</v>
      </c>
      <c r="F43" s="3">
        <v>0</v>
      </c>
      <c r="G43" s="1">
        <v>0</v>
      </c>
      <c r="H43">
        <f t="shared" si="0"/>
        <v>0</v>
      </c>
      <c r="I43" t="s">
        <v>160</v>
      </c>
    </row>
    <row r="44" spans="1:9" hidden="1" x14ac:dyDescent="0.2">
      <c r="A44" s="1" t="s">
        <v>50</v>
      </c>
      <c r="B44" s="23">
        <v>0.38200000000000001</v>
      </c>
      <c r="C44" s="23">
        <v>0.374</v>
      </c>
      <c r="D44" s="3" t="s">
        <v>155</v>
      </c>
      <c r="E44" s="3" t="s">
        <v>155</v>
      </c>
      <c r="F44" s="3">
        <v>0</v>
      </c>
      <c r="G44" s="1">
        <v>0</v>
      </c>
      <c r="H44">
        <f t="shared" si="0"/>
        <v>0</v>
      </c>
      <c r="I44" t="s">
        <v>161</v>
      </c>
    </row>
    <row r="45" spans="1:9" x14ac:dyDescent="0.2">
      <c r="A45" s="1" t="s">
        <v>51</v>
      </c>
      <c r="B45" s="23">
        <v>0.61499999999999999</v>
      </c>
      <c r="C45" s="23">
        <v>0.47399999999999998</v>
      </c>
      <c r="D45" s="3" t="s">
        <v>154</v>
      </c>
      <c r="E45" s="3" t="s">
        <v>155</v>
      </c>
      <c r="F45" s="3">
        <v>0</v>
      </c>
      <c r="G45" s="1">
        <v>2</v>
      </c>
      <c r="H45">
        <f t="shared" si="0"/>
        <v>2</v>
      </c>
      <c r="I45" t="s">
        <v>159</v>
      </c>
    </row>
    <row r="46" spans="1:9" x14ac:dyDescent="0.2">
      <c r="A46" s="1" t="s">
        <v>52</v>
      </c>
      <c r="B46" s="23">
        <v>0.47299999999999998</v>
      </c>
      <c r="C46" s="23">
        <v>0.38500000000000001</v>
      </c>
      <c r="D46" s="3" t="s">
        <v>154</v>
      </c>
      <c r="E46" s="3" t="s">
        <v>155</v>
      </c>
      <c r="F46" s="3">
        <v>0</v>
      </c>
      <c r="G46" s="1">
        <v>2</v>
      </c>
      <c r="H46">
        <f t="shared" si="0"/>
        <v>2</v>
      </c>
      <c r="I46" t="s">
        <v>159</v>
      </c>
    </row>
    <row r="47" spans="1:9" hidden="1" x14ac:dyDescent="0.2">
      <c r="A47" s="1" t="s">
        <v>53</v>
      </c>
      <c r="B47" s="23">
        <v>0.3</v>
      </c>
      <c r="C47" s="23">
        <v>0.42899999999999999</v>
      </c>
      <c r="D47" s="3" t="s">
        <v>154</v>
      </c>
      <c r="E47" s="3" t="s">
        <v>154</v>
      </c>
      <c r="F47" s="3">
        <v>0</v>
      </c>
      <c r="G47" s="1">
        <v>0</v>
      </c>
      <c r="H47">
        <f t="shared" si="0"/>
        <v>0</v>
      </c>
      <c r="I47" t="s">
        <v>160</v>
      </c>
    </row>
    <row r="48" spans="1:9" x14ac:dyDescent="0.2">
      <c r="A48" s="1" t="s">
        <v>54</v>
      </c>
      <c r="B48" s="23">
        <v>0.40100000000000002</v>
      </c>
      <c r="C48" s="23">
        <v>0.24099999999999999</v>
      </c>
      <c r="D48" s="3" t="s">
        <v>154</v>
      </c>
      <c r="E48" s="3" t="s">
        <v>155</v>
      </c>
      <c r="F48" s="3">
        <v>2</v>
      </c>
      <c r="G48" s="1">
        <v>2</v>
      </c>
      <c r="H48">
        <f t="shared" si="0"/>
        <v>4</v>
      </c>
      <c r="I48" t="s">
        <v>159</v>
      </c>
    </row>
    <row r="49" spans="1:12" x14ac:dyDescent="0.2">
      <c r="A49" s="1" t="s">
        <v>55</v>
      </c>
      <c r="B49" s="23">
        <v>0.44600000000000001</v>
      </c>
      <c r="C49" s="23">
        <v>0.46500000000000002</v>
      </c>
      <c r="D49" s="3" t="s">
        <v>154</v>
      </c>
      <c r="E49" s="3" t="s">
        <v>155</v>
      </c>
      <c r="F49" s="3">
        <v>0</v>
      </c>
      <c r="G49" s="1">
        <v>1</v>
      </c>
      <c r="H49">
        <f t="shared" si="0"/>
        <v>1</v>
      </c>
      <c r="I49" t="s">
        <v>159</v>
      </c>
    </row>
    <row r="50" spans="1:12" x14ac:dyDescent="0.2">
      <c r="A50" s="1" t="s">
        <v>56</v>
      </c>
      <c r="B50" s="23">
        <v>0.35</v>
      </c>
      <c r="C50" s="23">
        <v>0.48699999999999999</v>
      </c>
      <c r="D50" s="3" t="s">
        <v>154</v>
      </c>
      <c r="E50" s="3" t="s">
        <v>155</v>
      </c>
      <c r="F50" s="3">
        <v>0</v>
      </c>
      <c r="G50" s="1">
        <v>2</v>
      </c>
      <c r="H50">
        <f t="shared" si="0"/>
        <v>2</v>
      </c>
      <c r="I50" t="s">
        <v>159</v>
      </c>
      <c r="J50">
        <f>AVERAGE(F27:F50)</f>
        <v>0.16666666666666666</v>
      </c>
      <c r="K50">
        <f>AVERAGE(G27:G50)</f>
        <v>1.25</v>
      </c>
      <c r="L50">
        <f>AVERAGE(H27:H50)</f>
        <v>1.4166666666666667</v>
      </c>
    </row>
    <row r="51" spans="1:12" x14ac:dyDescent="0.2">
      <c r="A51" s="1" t="s">
        <v>57</v>
      </c>
      <c r="B51" s="23">
        <v>0.35</v>
      </c>
      <c r="C51" s="23">
        <v>0.222</v>
      </c>
      <c r="D51" s="3" t="s">
        <v>154</v>
      </c>
      <c r="E51" s="3" t="s">
        <v>155</v>
      </c>
      <c r="F51" s="3">
        <v>0</v>
      </c>
      <c r="G51" s="1">
        <v>2</v>
      </c>
      <c r="H51">
        <f t="shared" si="0"/>
        <v>2</v>
      </c>
      <c r="I51" t="s">
        <v>159</v>
      </c>
    </row>
    <row r="52" spans="1:12" x14ac:dyDescent="0.2">
      <c r="A52" s="1" t="s">
        <v>58</v>
      </c>
      <c r="B52" s="23">
        <v>0.55400000000000005</v>
      </c>
      <c r="C52" s="23">
        <v>0.28899999999999998</v>
      </c>
      <c r="D52" s="3" t="s">
        <v>154</v>
      </c>
      <c r="E52" s="3" t="s">
        <v>155</v>
      </c>
      <c r="F52" s="3">
        <v>0</v>
      </c>
      <c r="G52" s="1">
        <v>4</v>
      </c>
      <c r="H52">
        <f t="shared" si="0"/>
        <v>4</v>
      </c>
      <c r="I52" t="s">
        <v>159</v>
      </c>
    </row>
    <row r="53" spans="1:12" hidden="1" x14ac:dyDescent="0.2">
      <c r="A53" s="1" t="s">
        <v>59</v>
      </c>
      <c r="B53" s="23">
        <v>0.50600000000000001</v>
      </c>
      <c r="C53" s="23">
        <v>0.42399999999999999</v>
      </c>
      <c r="D53" s="3" t="s">
        <v>155</v>
      </c>
      <c r="E53" s="3" t="s">
        <v>155</v>
      </c>
      <c r="F53" s="3">
        <v>0</v>
      </c>
      <c r="G53" s="1">
        <v>0</v>
      </c>
      <c r="H53">
        <f t="shared" si="0"/>
        <v>0</v>
      </c>
      <c r="I53" t="s">
        <v>161</v>
      </c>
    </row>
    <row r="54" spans="1:12" x14ac:dyDescent="0.2">
      <c r="A54" s="1" t="s">
        <v>60</v>
      </c>
      <c r="B54" s="23">
        <v>0.755</v>
      </c>
      <c r="C54" s="23">
        <v>0.31900000000000001</v>
      </c>
      <c r="D54" s="3" t="s">
        <v>154</v>
      </c>
      <c r="E54" s="3" t="s">
        <v>155</v>
      </c>
      <c r="F54" s="3">
        <v>1</v>
      </c>
      <c r="G54" s="1">
        <v>2</v>
      </c>
      <c r="H54">
        <f t="shared" si="0"/>
        <v>3</v>
      </c>
      <c r="I54" t="s">
        <v>159</v>
      </c>
    </row>
    <row r="55" spans="1:12" x14ac:dyDescent="0.2">
      <c r="A55" s="1" t="s">
        <v>61</v>
      </c>
      <c r="B55" s="23">
        <v>0.66800000000000004</v>
      </c>
      <c r="C55" s="23">
        <v>0.22500000000000001</v>
      </c>
      <c r="D55" s="3" t="s">
        <v>154</v>
      </c>
      <c r="E55" s="3" t="s">
        <v>155</v>
      </c>
      <c r="F55" s="3">
        <v>1</v>
      </c>
      <c r="G55" s="1">
        <v>2</v>
      </c>
      <c r="H55">
        <f t="shared" si="0"/>
        <v>3</v>
      </c>
      <c r="I55" t="s">
        <v>159</v>
      </c>
    </row>
    <row r="56" spans="1:12" x14ac:dyDescent="0.2">
      <c r="A56" s="1" t="s">
        <v>62</v>
      </c>
      <c r="B56" s="23">
        <v>0.76200000000000001</v>
      </c>
      <c r="C56" s="23">
        <v>0.45300000000000001</v>
      </c>
      <c r="D56" s="3" t="s">
        <v>154</v>
      </c>
      <c r="E56" s="3" t="s">
        <v>155</v>
      </c>
      <c r="F56" s="3">
        <v>0</v>
      </c>
      <c r="G56" s="1">
        <v>2</v>
      </c>
      <c r="H56">
        <f t="shared" si="0"/>
        <v>2</v>
      </c>
      <c r="I56" t="s">
        <v>159</v>
      </c>
    </row>
    <row r="57" spans="1:12" hidden="1" x14ac:dyDescent="0.2">
      <c r="A57" s="1" t="s">
        <v>63</v>
      </c>
      <c r="B57" s="23">
        <v>0.78600000000000003</v>
      </c>
      <c r="C57" s="23">
        <v>0.311</v>
      </c>
      <c r="D57" s="3" t="s">
        <v>155</v>
      </c>
      <c r="E57" s="3" t="s">
        <v>155</v>
      </c>
      <c r="F57" s="3">
        <v>0</v>
      </c>
      <c r="G57" s="1">
        <v>0</v>
      </c>
      <c r="H57">
        <f t="shared" si="0"/>
        <v>0</v>
      </c>
      <c r="I57" t="s">
        <v>161</v>
      </c>
    </row>
    <row r="58" spans="1:12" x14ac:dyDescent="0.2">
      <c r="A58" s="1" t="s">
        <v>64</v>
      </c>
      <c r="B58" s="23">
        <v>0.77500000000000002</v>
      </c>
      <c r="C58" s="23">
        <v>0.32600000000000001</v>
      </c>
      <c r="D58" s="3" t="s">
        <v>154</v>
      </c>
      <c r="E58" s="3" t="s">
        <v>155</v>
      </c>
      <c r="F58" s="3">
        <v>0</v>
      </c>
      <c r="G58" s="1">
        <v>2</v>
      </c>
      <c r="H58">
        <f t="shared" si="0"/>
        <v>2</v>
      </c>
      <c r="I58" t="s">
        <v>159</v>
      </c>
    </row>
    <row r="59" spans="1:12" x14ac:dyDescent="0.2">
      <c r="A59" s="1" t="s">
        <v>65</v>
      </c>
      <c r="B59" s="23">
        <v>0.51200000000000001</v>
      </c>
      <c r="C59" s="23">
        <v>0.41899999999999998</v>
      </c>
      <c r="D59" s="3" t="s">
        <v>154</v>
      </c>
      <c r="E59" s="3" t="s">
        <v>155</v>
      </c>
      <c r="F59" s="3">
        <v>0</v>
      </c>
      <c r="G59" s="1">
        <v>6</v>
      </c>
      <c r="H59">
        <f t="shared" si="0"/>
        <v>6</v>
      </c>
      <c r="I59" t="s">
        <v>159</v>
      </c>
    </row>
    <row r="60" spans="1:12" hidden="1" x14ac:dyDescent="0.2">
      <c r="A60" s="1" t="s">
        <v>66</v>
      </c>
      <c r="B60" s="23">
        <v>0.67900000000000005</v>
      </c>
      <c r="C60" s="23">
        <v>0.38700000000000001</v>
      </c>
      <c r="D60" s="3" t="s">
        <v>155</v>
      </c>
      <c r="E60" s="3" t="s">
        <v>155</v>
      </c>
      <c r="F60" s="3">
        <v>0</v>
      </c>
      <c r="G60" s="1">
        <v>0</v>
      </c>
      <c r="H60">
        <f t="shared" si="0"/>
        <v>0</v>
      </c>
      <c r="I60" t="s">
        <v>161</v>
      </c>
    </row>
    <row r="61" spans="1:12" hidden="1" x14ac:dyDescent="0.2">
      <c r="A61" s="1" t="s">
        <v>67</v>
      </c>
      <c r="B61" s="23">
        <v>0.56899999999999995</v>
      </c>
      <c r="C61" s="23">
        <v>0.41399999999999998</v>
      </c>
      <c r="D61" s="3" t="s">
        <v>155</v>
      </c>
      <c r="E61" s="3" t="s">
        <v>155</v>
      </c>
      <c r="F61" s="3">
        <v>0</v>
      </c>
      <c r="G61" s="1">
        <v>0</v>
      </c>
      <c r="H61">
        <f t="shared" si="0"/>
        <v>0</v>
      </c>
      <c r="I61" t="s">
        <v>161</v>
      </c>
    </row>
    <row r="62" spans="1:12" x14ac:dyDescent="0.2">
      <c r="A62" s="1" t="s">
        <v>68</v>
      </c>
      <c r="B62" s="23">
        <v>0.498</v>
      </c>
      <c r="C62" s="23">
        <v>0.45900000000000002</v>
      </c>
      <c r="D62" s="3" t="s">
        <v>154</v>
      </c>
      <c r="E62" s="3" t="s">
        <v>155</v>
      </c>
      <c r="F62" s="3">
        <v>0</v>
      </c>
      <c r="G62" s="1">
        <v>4</v>
      </c>
      <c r="H62">
        <f t="shared" si="0"/>
        <v>4</v>
      </c>
      <c r="I62" t="s">
        <v>159</v>
      </c>
    </row>
    <row r="63" spans="1:12" x14ac:dyDescent="0.2">
      <c r="A63" s="1" t="s">
        <v>69</v>
      </c>
      <c r="B63" s="23">
        <v>0.59599999999999997</v>
      </c>
      <c r="C63" s="23">
        <v>0.318</v>
      </c>
      <c r="D63" s="3" t="s">
        <v>154</v>
      </c>
      <c r="E63" s="3" t="s">
        <v>155</v>
      </c>
      <c r="F63" s="3">
        <v>0</v>
      </c>
      <c r="G63" s="1">
        <v>2</v>
      </c>
      <c r="H63">
        <f t="shared" si="0"/>
        <v>2</v>
      </c>
      <c r="I63" t="s">
        <v>159</v>
      </c>
    </row>
    <row r="64" spans="1:12" x14ac:dyDescent="0.2">
      <c r="A64" s="1" t="s">
        <v>70</v>
      </c>
      <c r="B64" s="23">
        <v>0.61199999999999999</v>
      </c>
      <c r="C64" s="23">
        <v>0.16800000000000001</v>
      </c>
      <c r="D64" s="3" t="s">
        <v>154</v>
      </c>
      <c r="E64" s="3" t="s">
        <v>155</v>
      </c>
      <c r="F64" s="3">
        <v>1</v>
      </c>
      <c r="G64" s="1">
        <v>2</v>
      </c>
      <c r="H64">
        <f t="shared" si="0"/>
        <v>3</v>
      </c>
      <c r="I64" t="s">
        <v>159</v>
      </c>
    </row>
    <row r="65" spans="1:12" x14ac:dyDescent="0.2">
      <c r="A65" s="1" t="s">
        <v>71</v>
      </c>
      <c r="B65" s="23">
        <v>0.63800000000000001</v>
      </c>
      <c r="C65" s="23">
        <v>0.41599999999999998</v>
      </c>
      <c r="D65" s="3" t="s">
        <v>154</v>
      </c>
      <c r="E65" s="3" t="s">
        <v>155</v>
      </c>
      <c r="F65" s="3">
        <v>0</v>
      </c>
      <c r="G65" s="1">
        <v>3</v>
      </c>
      <c r="H65">
        <f t="shared" si="0"/>
        <v>3</v>
      </c>
      <c r="I65" t="s">
        <v>159</v>
      </c>
    </row>
    <row r="66" spans="1:12" hidden="1" x14ac:dyDescent="0.2">
      <c r="A66" s="1" t="s">
        <v>72</v>
      </c>
      <c r="B66" s="23">
        <v>0.624</v>
      </c>
      <c r="C66" s="23">
        <v>0.61899999999999999</v>
      </c>
      <c r="D66" s="3" t="s">
        <v>155</v>
      </c>
      <c r="E66" s="3" t="s">
        <v>155</v>
      </c>
      <c r="F66" s="3">
        <v>0</v>
      </c>
      <c r="G66" s="1">
        <v>0</v>
      </c>
      <c r="H66">
        <f t="shared" si="0"/>
        <v>0</v>
      </c>
      <c r="I66" t="s">
        <v>161</v>
      </c>
    </row>
    <row r="67" spans="1:12" hidden="1" x14ac:dyDescent="0.2">
      <c r="A67" s="1" t="s">
        <v>73</v>
      </c>
      <c r="B67" s="23">
        <v>0.40600000000000003</v>
      </c>
      <c r="C67" s="23">
        <v>0.17499999999999999</v>
      </c>
      <c r="D67" s="3" t="s">
        <v>155</v>
      </c>
      <c r="E67" s="3" t="s">
        <v>155</v>
      </c>
      <c r="F67" s="3">
        <v>0</v>
      </c>
      <c r="G67" s="1">
        <v>0</v>
      </c>
      <c r="H67">
        <f t="shared" si="0"/>
        <v>0</v>
      </c>
      <c r="I67" t="s">
        <v>161</v>
      </c>
    </row>
    <row r="68" spans="1:12" x14ac:dyDescent="0.2">
      <c r="A68" s="1" t="s">
        <v>74</v>
      </c>
      <c r="B68" s="23">
        <v>0.59199999999999997</v>
      </c>
      <c r="C68" s="23">
        <v>0.61</v>
      </c>
      <c r="D68" s="3" t="s">
        <v>154</v>
      </c>
      <c r="E68" s="3" t="s">
        <v>155</v>
      </c>
      <c r="F68" s="4">
        <v>0</v>
      </c>
      <c r="G68" s="1">
        <v>3</v>
      </c>
      <c r="H68">
        <f t="shared" ref="H68:H131" si="1">SUM(F68:G68)</f>
        <v>3</v>
      </c>
      <c r="I68" t="s">
        <v>159</v>
      </c>
    </row>
    <row r="69" spans="1:12" hidden="1" x14ac:dyDescent="0.2">
      <c r="A69" s="1" t="s">
        <v>75</v>
      </c>
      <c r="B69" s="23">
        <v>0.64</v>
      </c>
      <c r="C69" s="23">
        <v>0.503</v>
      </c>
      <c r="D69" s="3" t="s">
        <v>154</v>
      </c>
      <c r="E69" s="4" t="s">
        <v>154</v>
      </c>
      <c r="F69" s="3">
        <v>0</v>
      </c>
      <c r="G69" s="1">
        <v>0</v>
      </c>
      <c r="H69">
        <f t="shared" si="1"/>
        <v>0</v>
      </c>
      <c r="I69" t="s">
        <v>160</v>
      </c>
    </row>
    <row r="70" spans="1:12" x14ac:dyDescent="0.2">
      <c r="A70" s="1" t="s">
        <v>76</v>
      </c>
      <c r="B70" s="23">
        <v>0.57099999999999995</v>
      </c>
      <c r="C70" s="23">
        <v>0.47599999999999998</v>
      </c>
      <c r="D70" s="3" t="s">
        <v>154</v>
      </c>
      <c r="E70" s="3" t="s">
        <v>155</v>
      </c>
      <c r="F70" s="3">
        <v>0</v>
      </c>
      <c r="G70" s="1">
        <v>2</v>
      </c>
      <c r="H70">
        <f t="shared" si="1"/>
        <v>2</v>
      </c>
      <c r="I70" t="s">
        <v>159</v>
      </c>
    </row>
    <row r="71" spans="1:12" x14ac:dyDescent="0.2">
      <c r="A71" s="1" t="s">
        <v>77</v>
      </c>
      <c r="B71" s="23">
        <v>0.52</v>
      </c>
      <c r="C71" s="23">
        <v>0.35399999999999998</v>
      </c>
      <c r="D71" s="3" t="s">
        <v>154</v>
      </c>
      <c r="E71" s="3" t="s">
        <v>155</v>
      </c>
      <c r="F71" s="3">
        <v>0</v>
      </c>
      <c r="G71" s="1">
        <v>2</v>
      </c>
      <c r="H71">
        <f t="shared" si="1"/>
        <v>2</v>
      </c>
      <c r="I71" t="s">
        <v>159</v>
      </c>
    </row>
    <row r="72" spans="1:12" x14ac:dyDescent="0.2">
      <c r="A72" s="1" t="s">
        <v>78</v>
      </c>
      <c r="B72" s="23">
        <v>0.60699999999999998</v>
      </c>
      <c r="C72" s="23">
        <v>0.52400000000000002</v>
      </c>
      <c r="D72" s="3" t="s">
        <v>154</v>
      </c>
      <c r="E72" s="3" t="s">
        <v>155</v>
      </c>
      <c r="F72" s="3">
        <v>0</v>
      </c>
      <c r="G72" s="1">
        <v>5</v>
      </c>
      <c r="H72">
        <f t="shared" si="1"/>
        <v>5</v>
      </c>
      <c r="I72" t="s">
        <v>159</v>
      </c>
    </row>
    <row r="73" spans="1:12" hidden="1" x14ac:dyDescent="0.2">
      <c r="A73" s="1" t="s">
        <v>79</v>
      </c>
      <c r="B73" s="23">
        <v>0.60899999999999999</v>
      </c>
      <c r="C73" s="23">
        <v>0.432</v>
      </c>
      <c r="D73" s="3" t="s">
        <v>154</v>
      </c>
      <c r="E73" s="3" t="s">
        <v>154</v>
      </c>
      <c r="F73" s="3">
        <v>0</v>
      </c>
      <c r="G73" s="1">
        <v>0</v>
      </c>
      <c r="H73">
        <f t="shared" si="1"/>
        <v>0</v>
      </c>
      <c r="I73" t="s">
        <v>160</v>
      </c>
    </row>
    <row r="74" spans="1:12" x14ac:dyDescent="0.2">
      <c r="A74" s="1" t="s">
        <v>80</v>
      </c>
      <c r="B74" s="23">
        <v>0.314</v>
      </c>
      <c r="C74" s="23">
        <v>0.22600000000000001</v>
      </c>
      <c r="D74" s="3" t="s">
        <v>154</v>
      </c>
      <c r="E74" s="3" t="s">
        <v>155</v>
      </c>
      <c r="F74" s="3">
        <v>0</v>
      </c>
      <c r="G74" s="1">
        <v>5</v>
      </c>
      <c r="H74">
        <f t="shared" si="1"/>
        <v>5</v>
      </c>
      <c r="I74" t="s">
        <v>159</v>
      </c>
      <c r="J74">
        <f>AVERAGE(F51:F74)</f>
        <v>0.125</v>
      </c>
      <c r="K74">
        <f>AVERAGE(G51:G74)</f>
        <v>2</v>
      </c>
      <c r="L74">
        <f>AVERAGE(H51:H74)</f>
        <v>2.125</v>
      </c>
    </row>
    <row r="75" spans="1:12" hidden="1" x14ac:dyDescent="0.2">
      <c r="A75" s="1" t="s">
        <v>81</v>
      </c>
      <c r="B75" s="23">
        <v>0.495</v>
      </c>
      <c r="C75" s="23">
        <v>0.53200000000000003</v>
      </c>
      <c r="D75" s="3" t="s">
        <v>154</v>
      </c>
      <c r="E75" s="3" t="s">
        <v>154</v>
      </c>
      <c r="F75" s="3">
        <v>0</v>
      </c>
      <c r="G75" s="1">
        <v>0</v>
      </c>
      <c r="H75">
        <f t="shared" si="1"/>
        <v>0</v>
      </c>
      <c r="I75" t="s">
        <v>160</v>
      </c>
    </row>
    <row r="76" spans="1:12" hidden="1" x14ac:dyDescent="0.2">
      <c r="A76" s="1" t="s">
        <v>82</v>
      </c>
      <c r="B76" s="23">
        <v>0.63100000000000001</v>
      </c>
      <c r="C76" s="23">
        <v>0.153</v>
      </c>
      <c r="D76" s="3" t="s">
        <v>154</v>
      </c>
      <c r="E76" s="3" t="s">
        <v>154</v>
      </c>
      <c r="F76" s="3">
        <v>0</v>
      </c>
      <c r="G76" s="1">
        <v>0</v>
      </c>
      <c r="H76">
        <f t="shared" si="1"/>
        <v>0</v>
      </c>
      <c r="I76" t="s">
        <v>160</v>
      </c>
    </row>
    <row r="77" spans="1:12" x14ac:dyDescent="0.2">
      <c r="A77" s="1" t="s">
        <v>83</v>
      </c>
      <c r="B77" s="23">
        <v>0.54800000000000004</v>
      </c>
      <c r="C77" s="23">
        <v>0.221</v>
      </c>
      <c r="D77" s="3" t="s">
        <v>154</v>
      </c>
      <c r="E77" s="3" t="s">
        <v>155</v>
      </c>
      <c r="F77" s="3">
        <v>0</v>
      </c>
      <c r="G77" s="1">
        <v>3</v>
      </c>
      <c r="H77">
        <f t="shared" si="1"/>
        <v>3</v>
      </c>
      <c r="I77" t="s">
        <v>159</v>
      </c>
    </row>
    <row r="78" spans="1:12" hidden="1" x14ac:dyDescent="0.2">
      <c r="A78" s="1" t="s">
        <v>84</v>
      </c>
      <c r="B78" s="23">
        <v>0.55100000000000005</v>
      </c>
      <c r="C78" s="23">
        <v>0.47099999999999997</v>
      </c>
      <c r="D78" s="3" t="s">
        <v>155</v>
      </c>
      <c r="E78" s="3" t="s">
        <v>155</v>
      </c>
      <c r="F78" s="3">
        <v>0</v>
      </c>
      <c r="G78" s="1">
        <v>0</v>
      </c>
      <c r="H78">
        <f t="shared" si="1"/>
        <v>0</v>
      </c>
      <c r="I78" t="s">
        <v>161</v>
      </c>
    </row>
    <row r="79" spans="1:12" x14ac:dyDescent="0.2">
      <c r="A79" s="1" t="s">
        <v>85</v>
      </c>
      <c r="B79" s="23">
        <v>0.6</v>
      </c>
      <c r="C79" s="23">
        <v>0.46</v>
      </c>
      <c r="D79" s="3" t="s">
        <v>154</v>
      </c>
      <c r="E79" s="3" t="s">
        <v>155</v>
      </c>
      <c r="F79" s="3">
        <v>0</v>
      </c>
      <c r="G79" s="1">
        <v>3</v>
      </c>
      <c r="H79">
        <f t="shared" si="1"/>
        <v>3</v>
      </c>
      <c r="I79" t="s">
        <v>159</v>
      </c>
    </row>
    <row r="80" spans="1:12" hidden="1" x14ac:dyDescent="0.2">
      <c r="A80" s="1" t="s">
        <v>86</v>
      </c>
      <c r="B80" s="23">
        <v>0.55300000000000005</v>
      </c>
      <c r="C80" s="23">
        <v>0.18</v>
      </c>
      <c r="D80" s="3" t="s">
        <v>155</v>
      </c>
      <c r="E80" s="3" t="s">
        <v>155</v>
      </c>
      <c r="F80" s="3">
        <v>0</v>
      </c>
      <c r="G80" s="1">
        <v>0</v>
      </c>
      <c r="H80">
        <f t="shared" si="1"/>
        <v>0</v>
      </c>
      <c r="I80" t="s">
        <v>161</v>
      </c>
    </row>
    <row r="81" spans="1:9" hidden="1" x14ac:dyDescent="0.2">
      <c r="A81" s="1" t="s">
        <v>87</v>
      </c>
      <c r="B81" s="23">
        <v>0.59299999999999997</v>
      </c>
      <c r="C81" s="23">
        <v>0.14699999999999999</v>
      </c>
      <c r="D81" s="3" t="s">
        <v>154</v>
      </c>
      <c r="E81" s="3" t="s">
        <v>155</v>
      </c>
      <c r="F81" s="3">
        <v>0</v>
      </c>
      <c r="G81" s="1">
        <v>0</v>
      </c>
      <c r="H81">
        <f t="shared" si="1"/>
        <v>0</v>
      </c>
      <c r="I81" t="s">
        <v>161</v>
      </c>
    </row>
    <row r="82" spans="1:9" x14ac:dyDescent="0.2">
      <c r="A82" s="1" t="s">
        <v>88</v>
      </c>
      <c r="B82" s="23">
        <v>0.40699999999999997</v>
      </c>
      <c r="C82" s="23">
        <v>0.84799999999999998</v>
      </c>
      <c r="D82" s="3" t="s">
        <v>154</v>
      </c>
      <c r="E82" s="3" t="s">
        <v>155</v>
      </c>
      <c r="F82" s="3">
        <v>0</v>
      </c>
      <c r="G82" s="1">
        <v>3</v>
      </c>
      <c r="H82">
        <f t="shared" si="1"/>
        <v>3</v>
      </c>
      <c r="I82" t="s">
        <v>159</v>
      </c>
    </row>
    <row r="83" spans="1:9" x14ac:dyDescent="0.2">
      <c r="A83" s="1" t="s">
        <v>89</v>
      </c>
      <c r="B83" s="23">
        <v>0.48199999999999998</v>
      </c>
      <c r="C83" s="23">
        <v>0.65400000000000003</v>
      </c>
      <c r="D83" s="3" t="s">
        <v>154</v>
      </c>
      <c r="E83" s="3" t="s">
        <v>155</v>
      </c>
      <c r="F83" s="3">
        <v>0</v>
      </c>
      <c r="G83" s="1">
        <v>8</v>
      </c>
      <c r="H83">
        <f t="shared" si="1"/>
        <v>8</v>
      </c>
      <c r="I83" t="s">
        <v>159</v>
      </c>
    </row>
    <row r="84" spans="1:9" x14ac:dyDescent="0.2">
      <c r="A84" s="1" t="s">
        <v>90</v>
      </c>
      <c r="B84" s="23">
        <v>0.55000000000000004</v>
      </c>
      <c r="C84" s="23">
        <v>0.159</v>
      </c>
      <c r="D84" s="3" t="s">
        <v>154</v>
      </c>
      <c r="E84" s="3" t="s">
        <v>155</v>
      </c>
      <c r="F84" s="3">
        <v>0</v>
      </c>
      <c r="G84" s="1">
        <v>2</v>
      </c>
      <c r="H84">
        <f t="shared" si="1"/>
        <v>2</v>
      </c>
      <c r="I84" t="s">
        <v>159</v>
      </c>
    </row>
    <row r="85" spans="1:9" x14ac:dyDescent="0.2">
      <c r="A85" s="1" t="s">
        <v>91</v>
      </c>
      <c r="B85" s="23">
        <v>0.61599999999999999</v>
      </c>
      <c r="C85" s="23">
        <v>0.60399999999999998</v>
      </c>
      <c r="D85" s="3" t="s">
        <v>154</v>
      </c>
      <c r="E85" s="3" t="s">
        <v>155</v>
      </c>
      <c r="F85" s="3">
        <v>0</v>
      </c>
      <c r="G85" s="1">
        <v>3</v>
      </c>
      <c r="H85">
        <f t="shared" si="1"/>
        <v>3</v>
      </c>
      <c r="I85" t="s">
        <v>159</v>
      </c>
    </row>
    <row r="86" spans="1:9" x14ac:dyDescent="0.2">
      <c r="A86" s="1" t="s">
        <v>92</v>
      </c>
      <c r="B86" s="23">
        <v>0.53900000000000003</v>
      </c>
      <c r="C86" s="23">
        <v>0.20499999999999999</v>
      </c>
      <c r="D86" s="3" t="s">
        <v>154</v>
      </c>
      <c r="E86" s="3" t="s">
        <v>155</v>
      </c>
      <c r="F86" s="3">
        <v>0</v>
      </c>
      <c r="G86" s="1">
        <v>2</v>
      </c>
      <c r="H86">
        <f t="shared" si="1"/>
        <v>2</v>
      </c>
      <c r="I86" t="s">
        <v>159</v>
      </c>
    </row>
    <row r="87" spans="1:9" x14ac:dyDescent="0.2">
      <c r="A87" s="1" t="s">
        <v>93</v>
      </c>
      <c r="B87" s="23">
        <v>0.48</v>
      </c>
      <c r="C87" s="23">
        <v>0.372</v>
      </c>
      <c r="D87" s="3" t="s">
        <v>154</v>
      </c>
      <c r="E87" s="3" t="s">
        <v>155</v>
      </c>
      <c r="F87" s="3">
        <v>0</v>
      </c>
      <c r="G87" s="1">
        <v>3</v>
      </c>
      <c r="H87">
        <f t="shared" si="1"/>
        <v>3</v>
      </c>
      <c r="I87" t="s">
        <v>159</v>
      </c>
    </row>
    <row r="88" spans="1:9" hidden="1" x14ac:dyDescent="0.2">
      <c r="A88" s="1" t="s">
        <v>94</v>
      </c>
      <c r="B88" s="23">
        <v>0.64200000000000002</v>
      </c>
      <c r="C88" s="23">
        <v>0.27</v>
      </c>
      <c r="D88" s="3" t="s">
        <v>154</v>
      </c>
      <c r="E88" s="3" t="s">
        <v>154</v>
      </c>
      <c r="F88" s="3">
        <v>0</v>
      </c>
      <c r="G88" s="1">
        <v>0</v>
      </c>
      <c r="H88">
        <f t="shared" si="1"/>
        <v>0</v>
      </c>
      <c r="I88" t="s">
        <v>160</v>
      </c>
    </row>
    <row r="89" spans="1:9" x14ac:dyDescent="0.2">
      <c r="A89" s="1" t="s">
        <v>95</v>
      </c>
      <c r="B89" s="23">
        <v>0.61299999999999999</v>
      </c>
      <c r="C89" s="23">
        <v>0.56100000000000005</v>
      </c>
      <c r="D89" s="3" t="s">
        <v>154</v>
      </c>
      <c r="E89" s="3" t="s">
        <v>155</v>
      </c>
      <c r="F89" s="3">
        <v>1</v>
      </c>
      <c r="G89" s="1">
        <v>3</v>
      </c>
      <c r="H89">
        <f t="shared" si="1"/>
        <v>4</v>
      </c>
      <c r="I89" t="s">
        <v>159</v>
      </c>
    </row>
    <row r="90" spans="1:9" x14ac:dyDescent="0.2">
      <c r="A90" s="1" t="s">
        <v>96</v>
      </c>
      <c r="B90" s="23">
        <v>0.61599999999999999</v>
      </c>
      <c r="C90" s="23">
        <v>0.48699999999999999</v>
      </c>
      <c r="D90" s="3" t="s">
        <v>154</v>
      </c>
      <c r="E90" s="3" t="s">
        <v>155</v>
      </c>
      <c r="F90" s="3">
        <v>1</v>
      </c>
      <c r="G90" s="1">
        <v>6</v>
      </c>
      <c r="H90">
        <f t="shared" si="1"/>
        <v>7</v>
      </c>
      <c r="I90" t="s">
        <v>159</v>
      </c>
    </row>
    <row r="91" spans="1:9" hidden="1" x14ac:dyDescent="0.2">
      <c r="A91" s="1" t="s">
        <v>97</v>
      </c>
      <c r="B91" s="23">
        <v>0.58499999999999996</v>
      </c>
      <c r="C91" s="23">
        <v>0.5</v>
      </c>
      <c r="D91" s="3" t="s">
        <v>155</v>
      </c>
      <c r="E91" s="3" t="s">
        <v>155</v>
      </c>
      <c r="F91" s="3">
        <v>0</v>
      </c>
      <c r="G91" s="1">
        <v>0</v>
      </c>
      <c r="H91">
        <f t="shared" si="1"/>
        <v>0</v>
      </c>
      <c r="I91" t="s">
        <v>161</v>
      </c>
    </row>
    <row r="92" spans="1:9" x14ac:dyDescent="0.2">
      <c r="A92" s="1" t="s">
        <v>98</v>
      </c>
      <c r="B92" s="23">
        <v>0.61199999999999999</v>
      </c>
      <c r="C92" s="23">
        <v>0.47199999999999998</v>
      </c>
      <c r="D92" s="3" t="s">
        <v>154</v>
      </c>
      <c r="E92" s="3" t="s">
        <v>155</v>
      </c>
      <c r="F92" s="3">
        <v>0</v>
      </c>
      <c r="G92" s="1">
        <v>1</v>
      </c>
      <c r="H92">
        <f t="shared" si="1"/>
        <v>1</v>
      </c>
      <c r="I92" t="s">
        <v>159</v>
      </c>
    </row>
    <row r="93" spans="1:9" x14ac:dyDescent="0.2">
      <c r="A93" s="1" t="s">
        <v>99</v>
      </c>
      <c r="B93" s="23">
        <v>0.497</v>
      </c>
      <c r="C93" s="23">
        <v>0.438</v>
      </c>
      <c r="D93" s="3" t="s">
        <v>154</v>
      </c>
      <c r="E93" s="3" t="s">
        <v>155</v>
      </c>
      <c r="F93" s="3">
        <v>0</v>
      </c>
      <c r="G93" s="1">
        <v>4</v>
      </c>
      <c r="H93">
        <f t="shared" si="1"/>
        <v>4</v>
      </c>
      <c r="I93" t="s">
        <v>159</v>
      </c>
    </row>
    <row r="94" spans="1:9" x14ac:dyDescent="0.2">
      <c r="A94" s="1" t="s">
        <v>100</v>
      </c>
      <c r="B94" s="23">
        <v>0.59899999999999998</v>
      </c>
      <c r="C94" s="23">
        <v>0.23300000000000001</v>
      </c>
      <c r="D94" s="3" t="s">
        <v>154</v>
      </c>
      <c r="E94" s="3" t="s">
        <v>155</v>
      </c>
      <c r="F94" s="3">
        <v>0</v>
      </c>
      <c r="G94" s="1">
        <v>7</v>
      </c>
      <c r="H94">
        <f t="shared" si="1"/>
        <v>7</v>
      </c>
      <c r="I94" t="s">
        <v>159</v>
      </c>
    </row>
    <row r="95" spans="1:9" x14ac:dyDescent="0.2">
      <c r="A95" s="1" t="s">
        <v>101</v>
      </c>
      <c r="B95" s="23">
        <v>0.57199999999999995</v>
      </c>
      <c r="C95" s="23">
        <v>0.45300000000000001</v>
      </c>
      <c r="D95" s="3" t="s">
        <v>154</v>
      </c>
      <c r="E95" s="3" t="s">
        <v>155</v>
      </c>
      <c r="F95" s="3">
        <v>0</v>
      </c>
      <c r="G95" s="1">
        <v>2</v>
      </c>
      <c r="H95">
        <f t="shared" si="1"/>
        <v>2</v>
      </c>
      <c r="I95" t="s">
        <v>159</v>
      </c>
    </row>
    <row r="96" spans="1:9" hidden="1" x14ac:dyDescent="0.2">
      <c r="A96" s="1" t="s">
        <v>102</v>
      </c>
      <c r="B96" s="23">
        <v>0.56699999999999995</v>
      </c>
      <c r="C96" s="23">
        <v>0.57899999999999996</v>
      </c>
      <c r="D96" s="3" t="s">
        <v>155</v>
      </c>
      <c r="E96" s="3" t="s">
        <v>155</v>
      </c>
      <c r="F96" s="3">
        <v>0</v>
      </c>
      <c r="G96" s="1">
        <v>0</v>
      </c>
      <c r="H96">
        <f t="shared" si="1"/>
        <v>0</v>
      </c>
      <c r="I96" t="s">
        <v>161</v>
      </c>
    </row>
    <row r="97" spans="1:12" x14ac:dyDescent="0.2">
      <c r="A97" s="1" t="s">
        <v>103</v>
      </c>
      <c r="B97" s="23">
        <v>0.58899999999999997</v>
      </c>
      <c r="C97" s="23">
        <v>0.47199999999999998</v>
      </c>
      <c r="D97" s="3" t="s">
        <v>154</v>
      </c>
      <c r="E97" s="3" t="s">
        <v>155</v>
      </c>
      <c r="F97" s="3">
        <v>0</v>
      </c>
      <c r="G97" s="1">
        <v>2</v>
      </c>
      <c r="H97">
        <f t="shared" si="1"/>
        <v>2</v>
      </c>
      <c r="I97" t="s">
        <v>159</v>
      </c>
    </row>
    <row r="98" spans="1:12" x14ac:dyDescent="0.2">
      <c r="A98" s="1" t="s">
        <v>104</v>
      </c>
      <c r="B98" s="23">
        <v>0.82699999999999996</v>
      </c>
      <c r="C98" s="23">
        <v>0.95299999999999996</v>
      </c>
      <c r="D98" s="3" t="s">
        <v>154</v>
      </c>
      <c r="E98" s="3" t="s">
        <v>155</v>
      </c>
      <c r="F98" s="3">
        <v>0</v>
      </c>
      <c r="G98" s="1">
        <v>5</v>
      </c>
      <c r="H98">
        <f t="shared" si="1"/>
        <v>5</v>
      </c>
      <c r="I98" t="s">
        <v>159</v>
      </c>
      <c r="J98">
        <f>AVERAGE(F75:F98)</f>
        <v>8.3333333333333329E-2</v>
      </c>
      <c r="K98">
        <f>AVERAGE(G75:G98)</f>
        <v>2.375</v>
      </c>
      <c r="L98">
        <f>AVERAGE(H75:H98)</f>
        <v>2.4583333333333335</v>
      </c>
    </row>
    <row r="99" spans="1:12" x14ac:dyDescent="0.2">
      <c r="A99" s="1" t="s">
        <v>105</v>
      </c>
      <c r="B99" s="23">
        <v>0.45700000000000002</v>
      </c>
      <c r="C99" s="23">
        <v>0.53600000000000003</v>
      </c>
      <c r="D99" s="3" t="s">
        <v>154</v>
      </c>
      <c r="E99" s="3" t="s">
        <v>155</v>
      </c>
      <c r="F99" s="3">
        <v>0</v>
      </c>
      <c r="G99" s="1">
        <v>2</v>
      </c>
      <c r="H99">
        <f t="shared" si="1"/>
        <v>2</v>
      </c>
      <c r="I99" t="s">
        <v>159</v>
      </c>
    </row>
    <row r="100" spans="1:12" hidden="1" x14ac:dyDescent="0.2">
      <c r="A100" s="1" t="s">
        <v>106</v>
      </c>
      <c r="B100" s="23">
        <v>0.45300000000000001</v>
      </c>
      <c r="C100" s="23">
        <v>0.40899999999999997</v>
      </c>
      <c r="D100" s="3" t="s">
        <v>154</v>
      </c>
      <c r="E100" s="3" t="s">
        <v>154</v>
      </c>
      <c r="F100" s="3">
        <v>0</v>
      </c>
      <c r="G100" s="1">
        <v>0</v>
      </c>
      <c r="H100">
        <f t="shared" si="1"/>
        <v>0</v>
      </c>
      <c r="I100" t="s">
        <v>160</v>
      </c>
    </row>
    <row r="101" spans="1:12" hidden="1" x14ac:dyDescent="0.2">
      <c r="A101" s="1" t="s">
        <v>107</v>
      </c>
      <c r="B101" s="23">
        <v>0.59899999999999998</v>
      </c>
      <c r="C101" s="23">
        <v>0.49</v>
      </c>
      <c r="D101" s="3" t="s">
        <v>154</v>
      </c>
      <c r="E101" s="3" t="s">
        <v>154</v>
      </c>
      <c r="F101" s="3">
        <v>0</v>
      </c>
      <c r="G101" s="1">
        <v>0</v>
      </c>
      <c r="H101">
        <f t="shared" si="1"/>
        <v>0</v>
      </c>
      <c r="I101" t="s">
        <v>160</v>
      </c>
    </row>
    <row r="102" spans="1:12" hidden="1" x14ac:dyDescent="0.2">
      <c r="A102" s="1" t="s">
        <v>108</v>
      </c>
      <c r="B102" s="23">
        <v>0.52500000000000002</v>
      </c>
      <c r="C102" s="23">
        <v>0.502</v>
      </c>
      <c r="D102" s="3" t="s">
        <v>154</v>
      </c>
      <c r="E102" s="3" t="s">
        <v>154</v>
      </c>
      <c r="F102" s="3">
        <v>0</v>
      </c>
      <c r="G102" s="1">
        <v>0</v>
      </c>
      <c r="H102">
        <f t="shared" si="1"/>
        <v>0</v>
      </c>
      <c r="I102" t="s">
        <v>160</v>
      </c>
    </row>
    <row r="103" spans="1:12" hidden="1" x14ac:dyDescent="0.2">
      <c r="A103" s="1" t="s">
        <v>109</v>
      </c>
      <c r="B103" s="23">
        <v>0.52900000000000003</v>
      </c>
      <c r="C103" s="23">
        <v>0.219</v>
      </c>
      <c r="D103" s="3" t="s">
        <v>154</v>
      </c>
      <c r="E103" s="3" t="s">
        <v>154</v>
      </c>
      <c r="F103" s="3">
        <v>0</v>
      </c>
      <c r="G103" s="1">
        <v>0</v>
      </c>
      <c r="H103">
        <f t="shared" si="1"/>
        <v>0</v>
      </c>
      <c r="I103" t="s">
        <v>160</v>
      </c>
    </row>
    <row r="104" spans="1:12" x14ac:dyDescent="0.2">
      <c r="A104" s="1" t="s">
        <v>110</v>
      </c>
      <c r="B104" s="23">
        <v>0.52600000000000002</v>
      </c>
      <c r="C104" s="23">
        <v>0.55300000000000005</v>
      </c>
      <c r="D104" s="3" t="s">
        <v>154</v>
      </c>
      <c r="E104" s="3" t="s">
        <v>155</v>
      </c>
      <c r="F104" s="3">
        <v>0</v>
      </c>
      <c r="G104" s="1">
        <v>1</v>
      </c>
      <c r="H104">
        <f t="shared" si="1"/>
        <v>1</v>
      </c>
      <c r="I104" t="s">
        <v>159</v>
      </c>
    </row>
    <row r="105" spans="1:12" hidden="1" x14ac:dyDescent="0.2">
      <c r="A105" s="1" t="s">
        <v>111</v>
      </c>
      <c r="B105" s="23">
        <v>0.61199999999999999</v>
      </c>
      <c r="C105" s="23">
        <v>0.505</v>
      </c>
      <c r="D105" s="3" t="s">
        <v>155</v>
      </c>
      <c r="E105" s="3" t="s">
        <v>155</v>
      </c>
      <c r="F105" s="3">
        <v>0</v>
      </c>
      <c r="G105" s="1">
        <v>0</v>
      </c>
      <c r="H105">
        <f t="shared" si="1"/>
        <v>0</v>
      </c>
      <c r="I105" t="s">
        <v>161</v>
      </c>
    </row>
    <row r="106" spans="1:12" hidden="1" x14ac:dyDescent="0.2">
      <c r="A106" s="1" t="s">
        <v>112</v>
      </c>
      <c r="B106" s="23">
        <v>0.76600000000000001</v>
      </c>
      <c r="C106" s="23">
        <v>0.78500000000000003</v>
      </c>
      <c r="D106" s="3" t="s">
        <v>154</v>
      </c>
      <c r="E106" s="3" t="s">
        <v>154</v>
      </c>
      <c r="F106" s="3">
        <v>0</v>
      </c>
      <c r="G106" s="1">
        <v>0</v>
      </c>
      <c r="H106">
        <f t="shared" si="1"/>
        <v>0</v>
      </c>
      <c r="I106" t="s">
        <v>160</v>
      </c>
    </row>
    <row r="107" spans="1:12" x14ac:dyDescent="0.2">
      <c r="A107" s="1" t="s">
        <v>113</v>
      </c>
      <c r="B107" s="23">
        <v>0.434</v>
      </c>
      <c r="C107" s="23">
        <v>0.30399999999999999</v>
      </c>
      <c r="D107" s="3" t="s">
        <v>154</v>
      </c>
      <c r="E107" s="3" t="s">
        <v>155</v>
      </c>
      <c r="F107" s="3">
        <v>0</v>
      </c>
      <c r="G107" s="1">
        <v>1</v>
      </c>
      <c r="H107">
        <f t="shared" si="1"/>
        <v>1</v>
      </c>
      <c r="I107" t="s">
        <v>159</v>
      </c>
    </row>
    <row r="108" spans="1:12" hidden="1" x14ac:dyDescent="0.2">
      <c r="A108" s="1" t="s">
        <v>114</v>
      </c>
      <c r="B108" s="23">
        <v>0.63500000000000001</v>
      </c>
      <c r="C108" s="23">
        <v>0.41099999999999998</v>
      </c>
      <c r="D108" s="3" t="s">
        <v>154</v>
      </c>
      <c r="E108" s="3" t="s">
        <v>154</v>
      </c>
      <c r="F108" s="3">
        <v>0</v>
      </c>
      <c r="G108" s="1">
        <v>0</v>
      </c>
      <c r="H108">
        <f t="shared" si="1"/>
        <v>0</v>
      </c>
      <c r="I108" t="s">
        <v>160</v>
      </c>
    </row>
    <row r="109" spans="1:12" hidden="1" x14ac:dyDescent="0.2">
      <c r="A109" s="1" t="s">
        <v>115</v>
      </c>
      <c r="B109" s="23">
        <v>0.56899999999999995</v>
      </c>
      <c r="C109" s="23">
        <v>0.504</v>
      </c>
      <c r="D109" s="3" t="s">
        <v>154</v>
      </c>
      <c r="E109" s="3" t="s">
        <v>154</v>
      </c>
      <c r="F109" s="3">
        <v>0</v>
      </c>
      <c r="G109" s="1">
        <v>0</v>
      </c>
      <c r="H109">
        <f t="shared" si="1"/>
        <v>0</v>
      </c>
      <c r="I109" t="s">
        <v>160</v>
      </c>
    </row>
    <row r="110" spans="1:12" x14ac:dyDescent="0.2">
      <c r="A110" s="1" t="s">
        <v>116</v>
      </c>
      <c r="B110" s="23">
        <v>0.505</v>
      </c>
      <c r="C110" s="23">
        <v>0.49299999999999999</v>
      </c>
      <c r="D110" s="3" t="s">
        <v>154</v>
      </c>
      <c r="E110" s="3" t="s">
        <v>155</v>
      </c>
      <c r="F110" s="3">
        <v>0</v>
      </c>
      <c r="G110" s="1">
        <v>1</v>
      </c>
      <c r="H110">
        <f t="shared" si="1"/>
        <v>1</v>
      </c>
      <c r="I110" t="s">
        <v>159</v>
      </c>
    </row>
    <row r="111" spans="1:12" x14ac:dyDescent="0.2">
      <c r="A111" s="1" t="s">
        <v>117</v>
      </c>
      <c r="B111" s="23">
        <v>0.624</v>
      </c>
      <c r="C111" s="23">
        <v>0.43099999999999999</v>
      </c>
      <c r="D111" s="3" t="s">
        <v>154</v>
      </c>
      <c r="E111" s="3" t="s">
        <v>155</v>
      </c>
      <c r="F111" s="3">
        <v>0</v>
      </c>
      <c r="G111" s="1">
        <v>2</v>
      </c>
      <c r="H111">
        <f t="shared" si="1"/>
        <v>2</v>
      </c>
      <c r="I111" t="s">
        <v>159</v>
      </c>
    </row>
    <row r="112" spans="1:12" hidden="1" x14ac:dyDescent="0.2">
      <c r="A112" s="1" t="s">
        <v>118</v>
      </c>
      <c r="B112" s="23">
        <v>0.92100000000000004</v>
      </c>
      <c r="C112" s="23">
        <v>0.45800000000000002</v>
      </c>
      <c r="D112" s="3" t="s">
        <v>155</v>
      </c>
      <c r="E112" s="3" t="s">
        <v>155</v>
      </c>
      <c r="F112" s="3">
        <v>0</v>
      </c>
      <c r="G112" s="1">
        <v>0</v>
      </c>
      <c r="H112">
        <f t="shared" si="1"/>
        <v>0</v>
      </c>
      <c r="I112" t="s">
        <v>161</v>
      </c>
    </row>
    <row r="113" spans="1:12" x14ac:dyDescent="0.2">
      <c r="A113" s="1" t="s">
        <v>119</v>
      </c>
      <c r="B113" s="23">
        <v>0.57599999999999996</v>
      </c>
      <c r="C113" s="23">
        <v>0.496</v>
      </c>
      <c r="D113" s="3" t="s">
        <v>154</v>
      </c>
      <c r="E113" s="3" t="s">
        <v>155</v>
      </c>
      <c r="F113" s="3">
        <v>0</v>
      </c>
      <c r="G113" s="1">
        <v>2</v>
      </c>
      <c r="H113">
        <f t="shared" si="1"/>
        <v>2</v>
      </c>
      <c r="I113" t="s">
        <v>159</v>
      </c>
    </row>
    <row r="114" spans="1:12" hidden="1" x14ac:dyDescent="0.2">
      <c r="A114" s="1" t="s">
        <v>120</v>
      </c>
      <c r="B114" s="23">
        <v>0.64500000000000002</v>
      </c>
      <c r="C114" s="23">
        <v>0.14699999999999999</v>
      </c>
      <c r="D114" s="3" t="s">
        <v>155</v>
      </c>
      <c r="E114" s="3" t="s">
        <v>155</v>
      </c>
      <c r="F114" s="3">
        <v>0</v>
      </c>
      <c r="G114" s="1">
        <v>0</v>
      </c>
      <c r="H114">
        <f t="shared" si="1"/>
        <v>0</v>
      </c>
      <c r="I114" t="s">
        <v>161</v>
      </c>
    </row>
    <row r="115" spans="1:12" x14ac:dyDescent="0.2">
      <c r="A115" s="1" t="s">
        <v>121</v>
      </c>
      <c r="B115" s="23">
        <v>0.50800000000000001</v>
      </c>
      <c r="C115" s="23">
        <v>0.38900000000000001</v>
      </c>
      <c r="D115" s="3" t="s">
        <v>154</v>
      </c>
      <c r="E115" s="3" t="s">
        <v>155</v>
      </c>
      <c r="F115" s="3">
        <v>0</v>
      </c>
      <c r="G115" s="1">
        <v>1</v>
      </c>
      <c r="H115">
        <f t="shared" si="1"/>
        <v>1</v>
      </c>
      <c r="I115" t="s">
        <v>159</v>
      </c>
    </row>
    <row r="116" spans="1:12" x14ac:dyDescent="0.2">
      <c r="A116" s="1" t="s">
        <v>122</v>
      </c>
      <c r="B116" s="23">
        <v>0.63700000000000001</v>
      </c>
      <c r="C116" s="23">
        <v>0.317</v>
      </c>
      <c r="D116" s="3" t="s">
        <v>154</v>
      </c>
      <c r="E116" s="3" t="s">
        <v>155</v>
      </c>
      <c r="F116" s="3">
        <v>0</v>
      </c>
      <c r="G116" s="1">
        <v>1</v>
      </c>
      <c r="H116">
        <f t="shared" si="1"/>
        <v>1</v>
      </c>
      <c r="I116" t="s">
        <v>159</v>
      </c>
    </row>
    <row r="117" spans="1:12" hidden="1" x14ac:dyDescent="0.2">
      <c r="A117" s="1" t="s">
        <v>123</v>
      </c>
      <c r="B117" s="23">
        <v>0.57699999999999996</v>
      </c>
      <c r="C117" s="23">
        <v>0.45500000000000002</v>
      </c>
      <c r="D117" s="3" t="s">
        <v>154</v>
      </c>
      <c r="E117" s="3" t="s">
        <v>155</v>
      </c>
      <c r="F117" s="3">
        <v>0</v>
      </c>
      <c r="G117" s="1">
        <v>0</v>
      </c>
      <c r="H117">
        <f t="shared" si="1"/>
        <v>0</v>
      </c>
      <c r="I117" t="s">
        <v>160</v>
      </c>
    </row>
    <row r="118" spans="1:12" x14ac:dyDescent="0.2">
      <c r="A118" s="1" t="s">
        <v>124</v>
      </c>
      <c r="B118" s="23">
        <v>0.52900000000000003</v>
      </c>
      <c r="C118" s="23">
        <v>0.498</v>
      </c>
      <c r="D118" s="3" t="s">
        <v>154</v>
      </c>
      <c r="E118" s="3" t="s">
        <v>155</v>
      </c>
      <c r="F118" s="3">
        <v>0</v>
      </c>
      <c r="G118" s="1">
        <v>3</v>
      </c>
      <c r="H118">
        <f t="shared" si="1"/>
        <v>3</v>
      </c>
      <c r="I118" t="s">
        <v>159</v>
      </c>
    </row>
    <row r="119" spans="1:12" x14ac:dyDescent="0.2">
      <c r="A119" s="1" t="s">
        <v>125</v>
      </c>
      <c r="B119" s="23">
        <v>0.56000000000000005</v>
      </c>
      <c r="C119" s="23">
        <v>0.46400000000000002</v>
      </c>
      <c r="D119" s="3" t="s">
        <v>154</v>
      </c>
      <c r="E119" s="3" t="s">
        <v>155</v>
      </c>
      <c r="F119" s="3">
        <v>0</v>
      </c>
      <c r="G119" s="1">
        <v>1</v>
      </c>
      <c r="H119">
        <f t="shared" si="1"/>
        <v>1</v>
      </c>
      <c r="I119" t="s">
        <v>159</v>
      </c>
    </row>
    <row r="120" spans="1:12" x14ac:dyDescent="0.2">
      <c r="A120" s="1" t="s">
        <v>126</v>
      </c>
      <c r="B120" s="23">
        <v>0.63800000000000001</v>
      </c>
      <c r="C120" s="23">
        <v>0.60799999999999998</v>
      </c>
      <c r="D120" s="3" t="s">
        <v>154</v>
      </c>
      <c r="E120" s="3" t="s">
        <v>155</v>
      </c>
      <c r="F120" s="3">
        <v>0</v>
      </c>
      <c r="G120" s="1">
        <v>3</v>
      </c>
      <c r="H120">
        <f t="shared" si="1"/>
        <v>3</v>
      </c>
      <c r="I120" t="s">
        <v>159</v>
      </c>
    </row>
    <row r="121" spans="1:12" x14ac:dyDescent="0.2">
      <c r="A121" s="1" t="s">
        <v>127</v>
      </c>
      <c r="B121" s="23">
        <v>0.54</v>
      </c>
      <c r="C121" s="23">
        <v>0.16600000000000001</v>
      </c>
      <c r="D121" s="3" t="s">
        <v>154</v>
      </c>
      <c r="E121" s="3" t="s">
        <v>155</v>
      </c>
      <c r="F121" s="3">
        <v>0</v>
      </c>
      <c r="G121" s="1">
        <v>1</v>
      </c>
      <c r="H121">
        <f t="shared" si="1"/>
        <v>1</v>
      </c>
      <c r="I121" t="s">
        <v>159</v>
      </c>
    </row>
    <row r="122" spans="1:12" x14ac:dyDescent="0.2">
      <c r="A122" s="1" t="s">
        <v>128</v>
      </c>
      <c r="B122" s="23">
        <v>0.67400000000000004</v>
      </c>
      <c r="C122" s="23">
        <v>0.69</v>
      </c>
      <c r="D122" s="3" t="s">
        <v>154</v>
      </c>
      <c r="E122" s="3" t="s">
        <v>155</v>
      </c>
      <c r="F122" s="3">
        <v>0</v>
      </c>
      <c r="G122" s="1">
        <v>1</v>
      </c>
      <c r="H122">
        <f t="shared" si="1"/>
        <v>1</v>
      </c>
      <c r="I122" t="s">
        <v>159</v>
      </c>
      <c r="J122">
        <f>AVERAGE(F99:F122)</f>
        <v>0</v>
      </c>
      <c r="K122">
        <f>AVERAGE(G99:G122)</f>
        <v>0.83333333333333337</v>
      </c>
      <c r="L122">
        <f>AVERAGE(H99:H122)</f>
        <v>0.83333333333333337</v>
      </c>
    </row>
    <row r="123" spans="1:12" x14ac:dyDescent="0.2">
      <c r="A123" s="1" t="s">
        <v>129</v>
      </c>
      <c r="B123" s="23">
        <v>0.54400000000000004</v>
      </c>
      <c r="C123" s="23">
        <v>0.16600000000000001</v>
      </c>
      <c r="D123" s="3" t="s">
        <v>154</v>
      </c>
      <c r="E123" s="3" t="s">
        <v>155</v>
      </c>
      <c r="F123" s="3">
        <v>0</v>
      </c>
      <c r="G123" s="1">
        <v>1</v>
      </c>
      <c r="H123">
        <f t="shared" si="1"/>
        <v>1</v>
      </c>
      <c r="I123" t="s">
        <v>159</v>
      </c>
    </row>
    <row r="124" spans="1:12" x14ac:dyDescent="0.2">
      <c r="A124" s="1" t="s">
        <v>130</v>
      </c>
      <c r="B124" s="23">
        <v>0.62</v>
      </c>
      <c r="C124" s="23">
        <v>0.46899999999999997</v>
      </c>
      <c r="D124" s="3" t="s">
        <v>154</v>
      </c>
      <c r="E124" s="3" t="s">
        <v>155</v>
      </c>
      <c r="F124" s="3">
        <v>0</v>
      </c>
      <c r="G124" s="1">
        <v>1</v>
      </c>
      <c r="H124">
        <f t="shared" si="1"/>
        <v>1</v>
      </c>
      <c r="I124" t="s">
        <v>159</v>
      </c>
    </row>
    <row r="125" spans="1:12" x14ac:dyDescent="0.2">
      <c r="A125" s="1" t="s">
        <v>131</v>
      </c>
      <c r="B125" s="23">
        <v>0.48</v>
      </c>
      <c r="C125" s="23">
        <v>0.59299999999999997</v>
      </c>
      <c r="D125" s="3" t="s">
        <v>154</v>
      </c>
      <c r="E125" s="3" t="s">
        <v>155</v>
      </c>
      <c r="F125" s="3">
        <v>0</v>
      </c>
      <c r="G125" s="1">
        <v>6</v>
      </c>
      <c r="H125">
        <f t="shared" si="1"/>
        <v>6</v>
      </c>
      <c r="I125" t="s">
        <v>159</v>
      </c>
    </row>
    <row r="126" spans="1:12" hidden="1" x14ac:dyDescent="0.2">
      <c r="A126" s="1" t="s">
        <v>132</v>
      </c>
      <c r="B126" s="23">
        <v>0.49299999999999999</v>
      </c>
      <c r="C126" s="23">
        <v>0.20899999999999999</v>
      </c>
      <c r="D126" s="3" t="s">
        <v>155</v>
      </c>
      <c r="E126" s="3" t="s">
        <v>155</v>
      </c>
      <c r="F126" s="3">
        <v>0</v>
      </c>
      <c r="G126" s="1">
        <v>0</v>
      </c>
      <c r="H126">
        <f t="shared" si="1"/>
        <v>0</v>
      </c>
      <c r="I126" t="s">
        <v>161</v>
      </c>
    </row>
    <row r="127" spans="1:12" x14ac:dyDescent="0.2">
      <c r="A127" s="1" t="s">
        <v>133</v>
      </c>
      <c r="B127" s="23">
        <v>0.48</v>
      </c>
      <c r="C127" s="23">
        <v>0.435</v>
      </c>
      <c r="D127" s="3" t="s">
        <v>154</v>
      </c>
      <c r="E127" s="3" t="s">
        <v>155</v>
      </c>
      <c r="F127" s="3">
        <v>0</v>
      </c>
      <c r="G127" s="1">
        <v>1</v>
      </c>
      <c r="H127">
        <f t="shared" si="1"/>
        <v>1</v>
      </c>
      <c r="I127" t="s">
        <v>159</v>
      </c>
    </row>
    <row r="128" spans="1:12" x14ac:dyDescent="0.2">
      <c r="A128" s="1" t="s">
        <v>134</v>
      </c>
      <c r="B128" s="23">
        <v>0.73599999999999999</v>
      </c>
      <c r="C128" s="23">
        <v>0.65600000000000003</v>
      </c>
      <c r="D128" s="3" t="s">
        <v>154</v>
      </c>
      <c r="E128" s="3" t="s">
        <v>155</v>
      </c>
      <c r="F128" s="3">
        <v>0</v>
      </c>
      <c r="G128" s="1">
        <v>1</v>
      </c>
      <c r="H128">
        <f t="shared" si="1"/>
        <v>1</v>
      </c>
      <c r="I128" t="s">
        <v>159</v>
      </c>
    </row>
    <row r="129" spans="1:9" x14ac:dyDescent="0.2">
      <c r="A129" s="1" t="s">
        <v>135</v>
      </c>
      <c r="B129" s="23">
        <v>0.437</v>
      </c>
      <c r="C129" s="23">
        <v>0.16300000000000001</v>
      </c>
      <c r="D129" s="3" t="s">
        <v>154</v>
      </c>
      <c r="E129" s="3" t="s">
        <v>155</v>
      </c>
      <c r="F129" s="3">
        <v>0</v>
      </c>
      <c r="G129" s="1">
        <v>1</v>
      </c>
      <c r="H129">
        <f t="shared" si="1"/>
        <v>1</v>
      </c>
      <c r="I129" t="s">
        <v>159</v>
      </c>
    </row>
    <row r="130" spans="1:9" x14ac:dyDescent="0.2">
      <c r="A130" s="1" t="s">
        <v>136</v>
      </c>
      <c r="B130" s="23">
        <v>0.61499999999999999</v>
      </c>
      <c r="C130" s="23">
        <v>0.67500000000000004</v>
      </c>
      <c r="D130" s="3" t="s">
        <v>154</v>
      </c>
      <c r="E130" s="3" t="s">
        <v>155</v>
      </c>
      <c r="F130" s="3">
        <v>0</v>
      </c>
      <c r="G130" s="1">
        <v>1</v>
      </c>
      <c r="H130">
        <f t="shared" si="1"/>
        <v>1</v>
      </c>
      <c r="I130" t="s">
        <v>159</v>
      </c>
    </row>
    <row r="131" spans="1:9" hidden="1" x14ac:dyDescent="0.2">
      <c r="A131" s="1" t="s">
        <v>137</v>
      </c>
      <c r="B131" s="23">
        <v>0.66800000000000004</v>
      </c>
      <c r="C131" s="23">
        <v>0.16300000000000001</v>
      </c>
      <c r="D131" s="3" t="s">
        <v>155</v>
      </c>
      <c r="E131" s="3" t="s">
        <v>155</v>
      </c>
      <c r="F131" s="3">
        <v>0</v>
      </c>
      <c r="G131" s="1">
        <v>0</v>
      </c>
      <c r="H131">
        <f t="shared" si="1"/>
        <v>0</v>
      </c>
      <c r="I131" t="s">
        <v>161</v>
      </c>
    </row>
    <row r="132" spans="1:9" hidden="1" x14ac:dyDescent="0.2">
      <c r="A132" s="1" t="s">
        <v>138</v>
      </c>
      <c r="B132" s="23">
        <v>0.46600000000000003</v>
      </c>
      <c r="C132" s="23">
        <v>0.29399999999999998</v>
      </c>
      <c r="D132" s="3" t="s">
        <v>155</v>
      </c>
      <c r="E132" s="3" t="s">
        <v>155</v>
      </c>
      <c r="F132" s="3">
        <v>0</v>
      </c>
      <c r="G132" s="1">
        <v>0</v>
      </c>
      <c r="H132">
        <f t="shared" ref="H132:H146" si="2">SUM(F132:G132)</f>
        <v>0</v>
      </c>
      <c r="I132" t="s">
        <v>161</v>
      </c>
    </row>
    <row r="133" spans="1:9" x14ac:dyDescent="0.2">
      <c r="A133" s="1" t="s">
        <v>139</v>
      </c>
      <c r="B133" s="23">
        <v>0.61699999999999999</v>
      </c>
      <c r="C133" s="23">
        <v>0.49399999999999999</v>
      </c>
      <c r="D133" s="3" t="s">
        <v>154</v>
      </c>
      <c r="E133" s="3" t="s">
        <v>155</v>
      </c>
      <c r="F133" s="3">
        <v>0</v>
      </c>
      <c r="G133" s="1">
        <v>6</v>
      </c>
      <c r="H133">
        <f t="shared" si="2"/>
        <v>6</v>
      </c>
      <c r="I133" t="s">
        <v>159</v>
      </c>
    </row>
    <row r="134" spans="1:9" hidden="1" x14ac:dyDescent="0.2">
      <c r="A134" s="1" t="s">
        <v>140</v>
      </c>
      <c r="B134" s="23">
        <v>0.47699999999999998</v>
      </c>
      <c r="C134" s="23">
        <v>0.67200000000000004</v>
      </c>
      <c r="D134" s="3" t="s">
        <v>155</v>
      </c>
      <c r="E134" s="3" t="s">
        <v>155</v>
      </c>
      <c r="F134" s="3">
        <v>0</v>
      </c>
      <c r="G134" s="1">
        <v>0</v>
      </c>
      <c r="H134">
        <f t="shared" si="2"/>
        <v>0</v>
      </c>
      <c r="I134" t="s">
        <v>161</v>
      </c>
    </row>
    <row r="135" spans="1:9" hidden="1" x14ac:dyDescent="0.2">
      <c r="A135" s="1" t="s">
        <v>141</v>
      </c>
      <c r="B135" s="23">
        <v>0.5</v>
      </c>
      <c r="C135" s="23">
        <v>0.498</v>
      </c>
      <c r="D135" s="3" t="s">
        <v>155</v>
      </c>
      <c r="E135" s="3" t="s">
        <v>155</v>
      </c>
      <c r="F135" s="3">
        <v>0</v>
      </c>
      <c r="G135" s="1">
        <v>0</v>
      </c>
      <c r="H135">
        <f t="shared" si="2"/>
        <v>0</v>
      </c>
      <c r="I135" t="s">
        <v>161</v>
      </c>
    </row>
    <row r="136" spans="1:9" x14ac:dyDescent="0.2">
      <c r="A136" s="1" t="s">
        <v>142</v>
      </c>
      <c r="B136" s="23">
        <v>0.61899999999999999</v>
      </c>
      <c r="C136" s="23">
        <v>0.505</v>
      </c>
      <c r="D136" s="3" t="s">
        <v>154</v>
      </c>
      <c r="E136" s="3" t="s">
        <v>155</v>
      </c>
      <c r="F136" s="3">
        <v>1</v>
      </c>
      <c r="G136" s="1">
        <v>1</v>
      </c>
      <c r="H136">
        <f t="shared" si="2"/>
        <v>2</v>
      </c>
      <c r="I136" t="s">
        <v>159</v>
      </c>
    </row>
    <row r="137" spans="1:9" hidden="1" x14ac:dyDescent="0.2">
      <c r="A137" s="1" t="s">
        <v>143</v>
      </c>
      <c r="B137" s="23">
        <v>0.623</v>
      </c>
      <c r="C137" s="23">
        <v>0.55300000000000005</v>
      </c>
      <c r="D137" s="3" t="s">
        <v>155</v>
      </c>
      <c r="E137" s="3" t="s">
        <v>155</v>
      </c>
      <c r="F137" s="3">
        <v>0</v>
      </c>
      <c r="G137" s="1">
        <v>0</v>
      </c>
      <c r="H137">
        <f t="shared" si="2"/>
        <v>0</v>
      </c>
      <c r="I137" t="s">
        <v>161</v>
      </c>
    </row>
    <row r="138" spans="1:9" hidden="1" x14ac:dyDescent="0.2">
      <c r="A138" s="1" t="s">
        <v>144</v>
      </c>
      <c r="B138" s="23">
        <v>0.499</v>
      </c>
      <c r="C138" s="23">
        <v>0.17</v>
      </c>
      <c r="D138" s="3" t="s">
        <v>154</v>
      </c>
      <c r="E138" s="3" t="s">
        <v>155</v>
      </c>
      <c r="F138" s="3">
        <v>0</v>
      </c>
      <c r="G138" s="1">
        <v>0</v>
      </c>
      <c r="H138">
        <f t="shared" si="2"/>
        <v>0</v>
      </c>
      <c r="I138" t="s">
        <v>161</v>
      </c>
    </row>
    <row r="139" spans="1:9" x14ac:dyDescent="0.2">
      <c r="A139" s="1" t="s">
        <v>145</v>
      </c>
      <c r="B139" s="23">
        <v>0.58799999999999997</v>
      </c>
      <c r="C139" s="23">
        <v>0.442</v>
      </c>
      <c r="D139" s="3" t="s">
        <v>154</v>
      </c>
      <c r="E139" s="3" t="s">
        <v>155</v>
      </c>
      <c r="F139" s="3">
        <v>0</v>
      </c>
      <c r="G139" s="1">
        <v>1</v>
      </c>
      <c r="H139">
        <f t="shared" si="2"/>
        <v>1</v>
      </c>
      <c r="I139" t="s">
        <v>159</v>
      </c>
    </row>
    <row r="140" spans="1:9" x14ac:dyDescent="0.2">
      <c r="A140" s="1" t="s">
        <v>146</v>
      </c>
      <c r="B140" s="23">
        <v>0.65200000000000002</v>
      </c>
      <c r="C140" s="23">
        <v>0.45400000000000001</v>
      </c>
      <c r="D140" s="3" t="s">
        <v>154</v>
      </c>
      <c r="E140" s="3" t="s">
        <v>155</v>
      </c>
      <c r="F140" s="3">
        <v>0</v>
      </c>
      <c r="G140" s="1">
        <v>1</v>
      </c>
      <c r="H140">
        <f t="shared" si="2"/>
        <v>1</v>
      </c>
      <c r="I140" t="s">
        <v>159</v>
      </c>
    </row>
    <row r="141" spans="1:9" x14ac:dyDescent="0.2">
      <c r="A141" s="1" t="s">
        <v>147</v>
      </c>
      <c r="B141" s="23">
        <v>0.57299999999999995</v>
      </c>
      <c r="C141" s="23">
        <v>0.53100000000000003</v>
      </c>
      <c r="D141" s="3" t="s">
        <v>154</v>
      </c>
      <c r="E141" s="3" t="s">
        <v>155</v>
      </c>
      <c r="F141" s="3">
        <v>0</v>
      </c>
      <c r="G141" s="1">
        <v>1</v>
      </c>
      <c r="H141">
        <f t="shared" si="2"/>
        <v>1</v>
      </c>
      <c r="I141" t="s">
        <v>159</v>
      </c>
    </row>
    <row r="142" spans="1:9" hidden="1" x14ac:dyDescent="0.2">
      <c r="A142" s="1" t="s">
        <v>148</v>
      </c>
      <c r="B142" s="23">
        <v>0.57399999999999995</v>
      </c>
      <c r="C142" s="23">
        <v>0.64300000000000002</v>
      </c>
      <c r="D142" s="3" t="s">
        <v>155</v>
      </c>
      <c r="E142" s="3" t="s">
        <v>155</v>
      </c>
      <c r="F142" s="3">
        <v>0</v>
      </c>
      <c r="G142" s="1">
        <v>0</v>
      </c>
      <c r="H142">
        <f t="shared" si="2"/>
        <v>0</v>
      </c>
      <c r="I142" t="s">
        <v>161</v>
      </c>
    </row>
    <row r="143" spans="1:9" x14ac:dyDescent="0.2">
      <c r="A143" s="1" t="s">
        <v>149</v>
      </c>
      <c r="B143" s="23">
        <v>0.52800000000000002</v>
      </c>
      <c r="C143" s="23">
        <v>0.56899999999999995</v>
      </c>
      <c r="D143" s="3" t="s">
        <v>154</v>
      </c>
      <c r="E143" s="3" t="s">
        <v>155</v>
      </c>
      <c r="F143" s="3">
        <v>0</v>
      </c>
      <c r="G143" s="1">
        <v>1</v>
      </c>
      <c r="H143">
        <f t="shared" si="2"/>
        <v>1</v>
      </c>
      <c r="I143" t="s">
        <v>159</v>
      </c>
    </row>
    <row r="144" spans="1:9" x14ac:dyDescent="0.2">
      <c r="A144" s="1" t="s">
        <v>150</v>
      </c>
      <c r="B144" s="23">
        <v>0.48899999999999999</v>
      </c>
      <c r="C144" s="23">
        <v>0.51800000000000002</v>
      </c>
      <c r="D144" s="3" t="s">
        <v>154</v>
      </c>
      <c r="E144" s="3" t="s">
        <v>155</v>
      </c>
      <c r="F144" s="3">
        <v>0</v>
      </c>
      <c r="G144" s="1">
        <v>1</v>
      </c>
      <c r="H144">
        <f t="shared" si="2"/>
        <v>1</v>
      </c>
      <c r="I144" t="s">
        <v>159</v>
      </c>
    </row>
    <row r="145" spans="1:12" hidden="1" x14ac:dyDescent="0.2">
      <c r="A145" s="1" t="s">
        <v>151</v>
      </c>
      <c r="B145" s="23">
        <v>0.41799999999999998</v>
      </c>
      <c r="C145" s="23">
        <v>0.21099999999999999</v>
      </c>
      <c r="D145" s="3" t="s">
        <v>155</v>
      </c>
      <c r="E145" s="3" t="s">
        <v>155</v>
      </c>
      <c r="F145" s="3">
        <v>0</v>
      </c>
      <c r="G145" s="1">
        <v>0</v>
      </c>
      <c r="H145">
        <f t="shared" si="2"/>
        <v>0</v>
      </c>
      <c r="I145" t="s">
        <v>161</v>
      </c>
    </row>
    <row r="146" spans="1:12" x14ac:dyDescent="0.2">
      <c r="A146" s="1" t="s">
        <v>152</v>
      </c>
      <c r="B146" s="23">
        <v>0.71499999999999997</v>
      </c>
      <c r="C146" s="23">
        <v>0.80300000000000005</v>
      </c>
      <c r="D146" s="3" t="s">
        <v>154</v>
      </c>
      <c r="E146" s="3" t="s">
        <v>155</v>
      </c>
      <c r="F146" s="3">
        <v>0</v>
      </c>
      <c r="G146" s="1">
        <v>1</v>
      </c>
      <c r="H146">
        <f t="shared" si="2"/>
        <v>1</v>
      </c>
      <c r="I146" t="s">
        <v>159</v>
      </c>
      <c r="J146">
        <f>AVERAGE(F123:F146)</f>
        <v>4.1666666666666664E-2</v>
      </c>
      <c r="K146">
        <f>AVERAGE(G123:G146)</f>
        <v>1.0416666666666667</v>
      </c>
      <c r="L146">
        <f>AVERAGE(H123:H146)</f>
        <v>1.0833333333333333</v>
      </c>
    </row>
    <row r="147" spans="1:12" x14ac:dyDescent="0.2">
      <c r="C147" s="24"/>
    </row>
    <row r="148" spans="1:12" x14ac:dyDescent="0.2">
      <c r="C148" s="24"/>
      <c r="F148" t="s">
        <v>162</v>
      </c>
      <c r="G148" t="s">
        <v>163</v>
      </c>
    </row>
    <row r="149" spans="1:12" x14ac:dyDescent="0.2">
      <c r="C149" s="24"/>
      <c r="E149">
        <v>1</v>
      </c>
      <c r="F149" s="7">
        <v>0</v>
      </c>
      <c r="G149">
        <f>AVERAGE(G3:G4,G6:G8,G14,G18:G21,G23)</f>
        <v>1.4545454545454546</v>
      </c>
    </row>
    <row r="150" spans="1:12" x14ac:dyDescent="0.2">
      <c r="C150" s="24"/>
      <c r="E150">
        <v>2</v>
      </c>
      <c r="F150" s="7">
        <v>2</v>
      </c>
      <c r="G150">
        <f>AVERAGE(G27,G31,G33,G35,G37:G42,G45:G46,G48:G50)</f>
        <v>2</v>
      </c>
    </row>
    <row r="151" spans="1:12" x14ac:dyDescent="0.2">
      <c r="C151" s="24"/>
      <c r="E151">
        <v>3</v>
      </c>
      <c r="F151" s="7">
        <v>1</v>
      </c>
      <c r="G151">
        <f>AVERAGE(G51:G52,G54:G56,G58:G59,G62:G65,G68,G70:G72,G74)</f>
        <v>3</v>
      </c>
    </row>
    <row r="152" spans="1:12" x14ac:dyDescent="0.2">
      <c r="C152" s="24"/>
      <c r="E152">
        <v>4</v>
      </c>
      <c r="F152" s="7">
        <v>1</v>
      </c>
      <c r="G152">
        <f>AVERAGE(G77,G79,G82:G87,G89:G90,G92:G95,G97:G98)</f>
        <v>3.5625</v>
      </c>
    </row>
    <row r="153" spans="1:12" x14ac:dyDescent="0.2">
      <c r="C153" s="24"/>
      <c r="E153">
        <v>5</v>
      </c>
      <c r="F153" s="7">
        <v>0</v>
      </c>
      <c r="G153">
        <f>AVERAGE(G99,G104,G107,G110:G111,G113,G115:G116,G118:G122)</f>
        <v>1.5384615384615385</v>
      </c>
    </row>
    <row r="154" spans="1:12" x14ac:dyDescent="0.2">
      <c r="C154" s="24"/>
      <c r="E154">
        <v>6</v>
      </c>
      <c r="F154" s="7">
        <v>1</v>
      </c>
      <c r="G154">
        <f>AVERAGE(G123:G125,G127:G130,G133,G136,G139:G141,G143:G144,G146)</f>
        <v>1.6666666666666667</v>
      </c>
    </row>
    <row r="155" spans="1:12" x14ac:dyDescent="0.2">
      <c r="C155" s="24"/>
    </row>
    <row r="156" spans="1:12" x14ac:dyDescent="0.2">
      <c r="C156" s="24"/>
    </row>
    <row r="157" spans="1:12" x14ac:dyDescent="0.2">
      <c r="C157" s="24"/>
    </row>
    <row r="158" spans="1:12" x14ac:dyDescent="0.2">
      <c r="C158" s="24"/>
    </row>
    <row r="159" spans="1:12" x14ac:dyDescent="0.2">
      <c r="C159" s="24"/>
    </row>
    <row r="160" spans="1:12" x14ac:dyDescent="0.2">
      <c r="C160" s="24"/>
    </row>
    <row r="161" spans="3:3" x14ac:dyDescent="0.2">
      <c r="C161" s="24"/>
    </row>
    <row r="162" spans="3:3" x14ac:dyDescent="0.2">
      <c r="C162" s="24"/>
    </row>
    <row r="163" spans="3:3" x14ac:dyDescent="0.2">
      <c r="C163" s="24"/>
    </row>
    <row r="164" spans="3:3" x14ac:dyDescent="0.2">
      <c r="C164" s="24"/>
    </row>
    <row r="165" spans="3:3" x14ac:dyDescent="0.2">
      <c r="C165" s="24"/>
    </row>
    <row r="166" spans="3:3" x14ac:dyDescent="0.2">
      <c r="C166" s="24"/>
    </row>
    <row r="167" spans="3:3" x14ac:dyDescent="0.2">
      <c r="C167" s="24"/>
    </row>
    <row r="168" spans="3:3" x14ac:dyDescent="0.2">
      <c r="C168" s="24"/>
    </row>
    <row r="169" spans="3:3" x14ac:dyDescent="0.2">
      <c r="C169" s="24"/>
    </row>
    <row r="170" spans="3:3" x14ac:dyDescent="0.2">
      <c r="C170" s="24"/>
    </row>
    <row r="171" spans="3:3" x14ac:dyDescent="0.2">
      <c r="C171" s="24"/>
    </row>
    <row r="172" spans="3:3" x14ac:dyDescent="0.2">
      <c r="C172" s="24"/>
    </row>
    <row r="173" spans="3:3" x14ac:dyDescent="0.2">
      <c r="C173" s="24"/>
    </row>
    <row r="174" spans="3:3" x14ac:dyDescent="0.2">
      <c r="C174" s="24"/>
    </row>
    <row r="175" spans="3:3" x14ac:dyDescent="0.2">
      <c r="C175" s="24"/>
    </row>
    <row r="176" spans="3:3" x14ac:dyDescent="0.2">
      <c r="C176" s="24"/>
    </row>
    <row r="177" spans="3:3" x14ac:dyDescent="0.2">
      <c r="C177" s="24"/>
    </row>
    <row r="178" spans="3:3" x14ac:dyDescent="0.2">
      <c r="C178" s="24"/>
    </row>
    <row r="179" spans="3:3" x14ac:dyDescent="0.2">
      <c r="C179" s="24"/>
    </row>
    <row r="180" spans="3:3" x14ac:dyDescent="0.2">
      <c r="C180" s="24"/>
    </row>
    <row r="181" spans="3:3" x14ac:dyDescent="0.2">
      <c r="C181" s="24"/>
    </row>
    <row r="182" spans="3:3" x14ac:dyDescent="0.2">
      <c r="C182" s="24"/>
    </row>
    <row r="183" spans="3:3" x14ac:dyDescent="0.2">
      <c r="C183" s="24"/>
    </row>
    <row r="184" spans="3:3" x14ac:dyDescent="0.2">
      <c r="C184" s="24"/>
    </row>
    <row r="185" spans="3:3" x14ac:dyDescent="0.2">
      <c r="C185" s="24"/>
    </row>
    <row r="186" spans="3:3" x14ac:dyDescent="0.2">
      <c r="C186" s="24"/>
    </row>
    <row r="187" spans="3:3" x14ac:dyDescent="0.2">
      <c r="C187" s="24"/>
    </row>
    <row r="188" spans="3:3" x14ac:dyDescent="0.2">
      <c r="C188" s="24"/>
    </row>
    <row r="189" spans="3:3" x14ac:dyDescent="0.2">
      <c r="C189" s="24"/>
    </row>
    <row r="190" spans="3:3" x14ac:dyDescent="0.2">
      <c r="C190" s="24"/>
    </row>
    <row r="191" spans="3:3" x14ac:dyDescent="0.2">
      <c r="C191" s="24"/>
    </row>
    <row r="192" spans="3:3" x14ac:dyDescent="0.2">
      <c r="C192" s="24"/>
    </row>
    <row r="193" spans="3:3" x14ac:dyDescent="0.2">
      <c r="C193" s="24"/>
    </row>
    <row r="194" spans="3:3" x14ac:dyDescent="0.2">
      <c r="C194" s="24"/>
    </row>
  </sheetData>
  <autoFilter ref="G1:G194">
    <filterColumn colId="0">
      <filters blank="1">
        <filter val="1"/>
        <filter val="2"/>
        <filter val="3"/>
        <filter val="4"/>
        <filter val="5"/>
        <filter val="6"/>
        <filter val="7"/>
        <filter val="8"/>
        <filter val="CR2"/>
        <filter val="CR2 spacers"/>
      </filters>
    </filterColumn>
  </autoFilter>
  <mergeCells count="1">
    <mergeCell ref="A1:G1"/>
  </mergeCells>
  <phoneticPr fontId="2" type="noConversion"/>
  <conditionalFormatting sqref="D3:D146">
    <cfRule type="containsText" dxfId="2" priority="4" operator="containsText" text="s">
      <formula>NOT(ISERROR(SEARCH("s",D3)))</formula>
    </cfRule>
  </conditionalFormatting>
  <conditionalFormatting sqref="E3:E146">
    <cfRule type="containsText" dxfId="1" priority="3" operator="containsText" text="r">
      <formula>NOT(ISERROR(SEARCH("r",E3)))</formula>
    </cfRule>
  </conditionalFormatting>
  <conditionalFormatting sqref="B3:C146">
    <cfRule type="cellIs" dxfId="0" priority="1" operator="lessThanOrEqual">
      <formula>0.2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topLeftCell="A34" workbookViewId="0">
      <selection activeCell="I51" sqref="I51:I98"/>
    </sheetView>
  </sheetViews>
  <sheetFormatPr baseColWidth="10" defaultRowHeight="16" x14ac:dyDescent="0.2"/>
  <sheetData>
    <row r="1" spans="1:12" x14ac:dyDescent="0.2">
      <c r="A1" s="29">
        <v>100000000</v>
      </c>
      <c r="B1" s="30"/>
      <c r="C1" s="30"/>
      <c r="D1" s="30"/>
      <c r="E1" s="30"/>
      <c r="F1" s="30"/>
      <c r="G1" s="31"/>
      <c r="H1" s="21"/>
      <c r="I1" s="21"/>
      <c r="J1" s="21"/>
      <c r="K1" s="21"/>
      <c r="L1" s="21"/>
    </row>
    <row r="2" spans="1:12" x14ac:dyDescent="0.2">
      <c r="A2" s="16" t="s">
        <v>0</v>
      </c>
      <c r="B2" s="17" t="s">
        <v>157</v>
      </c>
      <c r="C2" s="17" t="s">
        <v>158</v>
      </c>
      <c r="D2" s="17" t="s">
        <v>3</v>
      </c>
      <c r="E2" s="17" t="s">
        <v>2</v>
      </c>
      <c r="F2" s="17" t="s">
        <v>4</v>
      </c>
      <c r="G2" s="17" t="s">
        <v>5</v>
      </c>
      <c r="H2" s="22" t="s">
        <v>6</v>
      </c>
      <c r="I2" s="22" t="s">
        <v>7</v>
      </c>
      <c r="J2" s="21" t="s">
        <v>8</v>
      </c>
      <c r="K2" s="21" t="s">
        <v>9</v>
      </c>
      <c r="L2" s="21"/>
    </row>
    <row r="3" spans="1:12" x14ac:dyDescent="0.2">
      <c r="A3" s="16" t="s">
        <v>10</v>
      </c>
      <c r="B3" s="19" t="s">
        <v>1</v>
      </c>
      <c r="C3" s="19" t="s">
        <v>1</v>
      </c>
      <c r="D3" s="10" t="s">
        <v>1</v>
      </c>
      <c r="E3" s="10" t="s">
        <v>1</v>
      </c>
      <c r="F3" s="10" t="s">
        <v>1</v>
      </c>
      <c r="G3" s="10" t="s">
        <v>1</v>
      </c>
      <c r="H3" s="21"/>
      <c r="I3" s="21"/>
      <c r="J3" s="21"/>
      <c r="K3" s="21"/>
      <c r="L3" s="21"/>
    </row>
    <row r="4" spans="1:12" x14ac:dyDescent="0.2">
      <c r="A4" s="16" t="s">
        <v>153</v>
      </c>
      <c r="B4" s="19" t="s">
        <v>1</v>
      </c>
      <c r="C4" s="19" t="s">
        <v>1</v>
      </c>
      <c r="D4" s="10" t="s">
        <v>1</v>
      </c>
      <c r="E4" s="10" t="s">
        <v>1</v>
      </c>
      <c r="F4" s="10" t="s">
        <v>1</v>
      </c>
      <c r="G4" s="10" t="s">
        <v>1</v>
      </c>
      <c r="H4" s="21"/>
      <c r="I4" s="21"/>
      <c r="J4" s="21"/>
      <c r="K4" s="21"/>
      <c r="L4" s="21"/>
    </row>
    <row r="5" spans="1:12" x14ac:dyDescent="0.2">
      <c r="A5" s="16" t="s">
        <v>11</v>
      </c>
      <c r="B5" s="19" t="s">
        <v>1</v>
      </c>
      <c r="C5" s="19" t="s">
        <v>1</v>
      </c>
      <c r="D5" s="10" t="s">
        <v>1</v>
      </c>
      <c r="E5" s="10" t="s">
        <v>1</v>
      </c>
      <c r="F5" s="10" t="s">
        <v>1</v>
      </c>
      <c r="G5" s="10" t="s">
        <v>1</v>
      </c>
      <c r="H5" s="21"/>
      <c r="I5" s="21"/>
      <c r="J5" s="21"/>
      <c r="K5" s="21"/>
      <c r="L5" s="21"/>
    </row>
    <row r="6" spans="1:12" x14ac:dyDescent="0.2">
      <c r="A6" s="16" t="s">
        <v>12</v>
      </c>
      <c r="B6" s="19" t="s">
        <v>1</v>
      </c>
      <c r="C6" s="19" t="s">
        <v>1</v>
      </c>
      <c r="D6" s="10" t="s">
        <v>1</v>
      </c>
      <c r="E6" s="10" t="s">
        <v>1</v>
      </c>
      <c r="F6" s="10" t="s">
        <v>1</v>
      </c>
      <c r="G6" s="10" t="s">
        <v>1</v>
      </c>
      <c r="H6" s="21"/>
      <c r="I6" s="21"/>
      <c r="J6" s="21"/>
      <c r="K6" s="21"/>
      <c r="L6" s="21"/>
    </row>
    <row r="7" spans="1:12" x14ac:dyDescent="0.2">
      <c r="A7" s="16" t="s">
        <v>13</v>
      </c>
      <c r="B7" s="19" t="s">
        <v>1</v>
      </c>
      <c r="C7" s="19" t="s">
        <v>1</v>
      </c>
      <c r="D7" s="10" t="s">
        <v>1</v>
      </c>
      <c r="E7" s="10" t="s">
        <v>1</v>
      </c>
      <c r="F7" s="10" t="s">
        <v>1</v>
      </c>
      <c r="G7" s="10" t="s">
        <v>1</v>
      </c>
      <c r="H7" s="21"/>
      <c r="I7" s="21"/>
      <c r="J7" s="21"/>
      <c r="K7" s="21"/>
      <c r="L7" s="21"/>
    </row>
    <row r="8" spans="1:12" x14ac:dyDescent="0.2">
      <c r="A8" s="16" t="s">
        <v>14</v>
      </c>
      <c r="B8" s="19" t="s">
        <v>1</v>
      </c>
      <c r="C8" s="19" t="s">
        <v>1</v>
      </c>
      <c r="D8" s="10" t="s">
        <v>1</v>
      </c>
      <c r="E8" s="10" t="s">
        <v>1</v>
      </c>
      <c r="F8" s="10" t="s">
        <v>1</v>
      </c>
      <c r="G8" s="10" t="s">
        <v>1</v>
      </c>
      <c r="H8" s="21"/>
      <c r="I8" s="21"/>
      <c r="J8" s="21"/>
      <c r="K8" s="21"/>
      <c r="L8" s="21"/>
    </row>
    <row r="9" spans="1:12" x14ac:dyDescent="0.2">
      <c r="A9" s="16" t="s">
        <v>15</v>
      </c>
      <c r="B9" s="19" t="s">
        <v>1</v>
      </c>
      <c r="C9" s="19" t="s">
        <v>1</v>
      </c>
      <c r="D9" s="10" t="s">
        <v>1</v>
      </c>
      <c r="E9" s="10" t="s">
        <v>1</v>
      </c>
      <c r="F9" s="10" t="s">
        <v>1</v>
      </c>
      <c r="G9" s="10" t="s">
        <v>1</v>
      </c>
      <c r="H9" s="21"/>
      <c r="I9" s="21"/>
      <c r="J9" s="21"/>
      <c r="K9" s="21"/>
      <c r="L9" s="21"/>
    </row>
    <row r="10" spans="1:12" x14ac:dyDescent="0.2">
      <c r="A10" s="16" t="s">
        <v>16</v>
      </c>
      <c r="B10" s="19" t="s">
        <v>1</v>
      </c>
      <c r="C10" s="19" t="s">
        <v>1</v>
      </c>
      <c r="D10" s="10" t="s">
        <v>1</v>
      </c>
      <c r="E10" s="10" t="s">
        <v>1</v>
      </c>
      <c r="F10" s="10" t="s">
        <v>1</v>
      </c>
      <c r="G10" s="10" t="s">
        <v>1</v>
      </c>
      <c r="H10" s="21"/>
      <c r="I10" s="21"/>
      <c r="J10" s="21"/>
      <c r="K10" s="21"/>
      <c r="L10" s="21"/>
    </row>
    <row r="11" spans="1:12" x14ac:dyDescent="0.2">
      <c r="A11" s="16" t="s">
        <v>17</v>
      </c>
      <c r="B11" s="19" t="s">
        <v>1</v>
      </c>
      <c r="C11" s="19" t="s">
        <v>1</v>
      </c>
      <c r="D11" s="10" t="s">
        <v>1</v>
      </c>
      <c r="E11" s="10" t="s">
        <v>1</v>
      </c>
      <c r="F11" s="10" t="s">
        <v>1</v>
      </c>
      <c r="G11" s="10" t="s">
        <v>1</v>
      </c>
      <c r="H11" s="21"/>
      <c r="I11" s="21"/>
      <c r="J11" s="21"/>
      <c r="K11" s="21"/>
      <c r="L11" s="21"/>
    </row>
    <row r="12" spans="1:12" x14ac:dyDescent="0.2">
      <c r="A12" s="16" t="s">
        <v>18</v>
      </c>
      <c r="B12" s="19" t="s">
        <v>1</v>
      </c>
      <c r="C12" s="19" t="s">
        <v>1</v>
      </c>
      <c r="D12" s="10" t="s">
        <v>1</v>
      </c>
      <c r="E12" s="10" t="s">
        <v>1</v>
      </c>
      <c r="F12" s="10" t="s">
        <v>1</v>
      </c>
      <c r="G12" s="10" t="s">
        <v>1</v>
      </c>
      <c r="H12" s="21"/>
      <c r="I12" s="21"/>
      <c r="J12" s="21"/>
      <c r="K12" s="21"/>
      <c r="L12" s="21"/>
    </row>
    <row r="13" spans="1:12" x14ac:dyDescent="0.2">
      <c r="A13" s="16" t="s">
        <v>19</v>
      </c>
      <c r="B13" s="19" t="s">
        <v>1</v>
      </c>
      <c r="C13" s="19" t="s">
        <v>1</v>
      </c>
      <c r="D13" s="10" t="s">
        <v>1</v>
      </c>
      <c r="E13" s="10" t="s">
        <v>1</v>
      </c>
      <c r="F13" s="10" t="s">
        <v>1</v>
      </c>
      <c r="G13" s="10" t="s">
        <v>1</v>
      </c>
      <c r="H13" s="21"/>
      <c r="I13" s="21"/>
      <c r="J13" s="21"/>
      <c r="K13" s="21"/>
      <c r="L13" s="21"/>
    </row>
    <row r="14" spans="1:12" x14ac:dyDescent="0.2">
      <c r="A14" s="16" t="s">
        <v>20</v>
      </c>
      <c r="B14" s="19" t="s">
        <v>1</v>
      </c>
      <c r="C14" s="19" t="s">
        <v>1</v>
      </c>
      <c r="D14" s="10" t="s">
        <v>1</v>
      </c>
      <c r="E14" s="10" t="s">
        <v>1</v>
      </c>
      <c r="F14" s="10" t="s">
        <v>1</v>
      </c>
      <c r="G14" s="10" t="s">
        <v>1</v>
      </c>
      <c r="H14" s="21"/>
      <c r="I14" s="21"/>
      <c r="J14" s="21"/>
      <c r="K14" s="21"/>
      <c r="L14" s="21"/>
    </row>
    <row r="15" spans="1:12" x14ac:dyDescent="0.2">
      <c r="A15" s="16" t="s">
        <v>21</v>
      </c>
      <c r="B15" s="19" t="s">
        <v>1</v>
      </c>
      <c r="C15" s="19" t="s">
        <v>1</v>
      </c>
      <c r="D15" s="10" t="s">
        <v>1</v>
      </c>
      <c r="E15" s="10" t="s">
        <v>1</v>
      </c>
      <c r="F15" s="10" t="s">
        <v>1</v>
      </c>
      <c r="G15" s="10" t="s">
        <v>1</v>
      </c>
      <c r="H15" s="21"/>
      <c r="I15" s="21"/>
      <c r="J15" s="21"/>
      <c r="K15" s="21"/>
      <c r="L15" s="21"/>
    </row>
    <row r="16" spans="1:12" x14ac:dyDescent="0.2">
      <c r="A16" s="16" t="s">
        <v>22</v>
      </c>
      <c r="B16" s="19" t="s">
        <v>1</v>
      </c>
      <c r="C16" s="19" t="s">
        <v>1</v>
      </c>
      <c r="D16" s="10" t="s">
        <v>1</v>
      </c>
      <c r="E16" s="10" t="s">
        <v>1</v>
      </c>
      <c r="F16" s="10" t="s">
        <v>1</v>
      </c>
      <c r="G16" s="10" t="s">
        <v>1</v>
      </c>
      <c r="H16" s="21"/>
      <c r="I16" s="21"/>
      <c r="J16" s="21"/>
      <c r="K16" s="21"/>
      <c r="L16" s="21"/>
    </row>
    <row r="17" spans="1:12" x14ac:dyDescent="0.2">
      <c r="A17" s="16" t="s">
        <v>23</v>
      </c>
      <c r="B17" s="19" t="s">
        <v>1</v>
      </c>
      <c r="C17" s="19" t="s">
        <v>1</v>
      </c>
      <c r="D17" s="10" t="s">
        <v>1</v>
      </c>
      <c r="E17" s="10" t="s">
        <v>1</v>
      </c>
      <c r="F17" s="10" t="s">
        <v>1</v>
      </c>
      <c r="G17" s="10" t="s">
        <v>1</v>
      </c>
      <c r="H17" s="21"/>
      <c r="I17" s="21"/>
      <c r="J17" s="21"/>
      <c r="K17" s="21"/>
      <c r="L17" s="21"/>
    </row>
    <row r="18" spans="1:12" x14ac:dyDescent="0.2">
      <c r="A18" s="16" t="s">
        <v>24</v>
      </c>
      <c r="B18" s="19" t="s">
        <v>1</v>
      </c>
      <c r="C18" s="19" t="s">
        <v>1</v>
      </c>
      <c r="D18" s="10" t="s">
        <v>1</v>
      </c>
      <c r="E18" s="10" t="s">
        <v>1</v>
      </c>
      <c r="F18" s="10" t="s">
        <v>1</v>
      </c>
      <c r="G18" s="10" t="s">
        <v>1</v>
      </c>
      <c r="H18" s="21"/>
      <c r="I18" s="21"/>
      <c r="J18" s="21"/>
      <c r="K18" s="21"/>
      <c r="L18" s="21"/>
    </row>
    <row r="19" spans="1:12" x14ac:dyDescent="0.2">
      <c r="A19" s="16" t="s">
        <v>25</v>
      </c>
      <c r="B19" s="19" t="s">
        <v>1</v>
      </c>
      <c r="C19" s="19" t="s">
        <v>1</v>
      </c>
      <c r="D19" s="10" t="s">
        <v>1</v>
      </c>
      <c r="E19" s="10" t="s">
        <v>1</v>
      </c>
      <c r="F19" s="10" t="s">
        <v>1</v>
      </c>
      <c r="G19" s="10" t="s">
        <v>1</v>
      </c>
      <c r="H19" s="21"/>
      <c r="I19" s="21"/>
      <c r="J19" s="21"/>
      <c r="K19" s="21"/>
      <c r="L19" s="21"/>
    </row>
    <row r="20" spans="1:12" x14ac:dyDescent="0.2">
      <c r="A20" s="16" t="s">
        <v>26</v>
      </c>
      <c r="B20" s="19" t="s">
        <v>1</v>
      </c>
      <c r="C20" s="19" t="s">
        <v>1</v>
      </c>
      <c r="D20" s="10" t="s">
        <v>1</v>
      </c>
      <c r="E20" s="10" t="s">
        <v>1</v>
      </c>
      <c r="F20" s="10" t="s">
        <v>1</v>
      </c>
      <c r="G20" s="10" t="s">
        <v>1</v>
      </c>
      <c r="H20" s="21"/>
      <c r="I20" s="21"/>
      <c r="J20" s="21"/>
      <c r="K20" s="21"/>
      <c r="L20" s="21"/>
    </row>
    <row r="21" spans="1:12" x14ac:dyDescent="0.2">
      <c r="A21" s="16" t="s">
        <v>27</v>
      </c>
      <c r="B21" s="19" t="s">
        <v>1</v>
      </c>
      <c r="C21" s="19" t="s">
        <v>1</v>
      </c>
      <c r="D21" s="10" t="s">
        <v>1</v>
      </c>
      <c r="E21" s="10" t="s">
        <v>1</v>
      </c>
      <c r="F21" s="10" t="s">
        <v>1</v>
      </c>
      <c r="G21" s="10" t="s">
        <v>1</v>
      </c>
      <c r="H21" s="21"/>
      <c r="I21" s="21"/>
      <c r="J21" s="21"/>
      <c r="K21" s="21"/>
      <c r="L21" s="21"/>
    </row>
    <row r="22" spans="1:12" x14ac:dyDescent="0.2">
      <c r="A22" s="16" t="s">
        <v>28</v>
      </c>
      <c r="B22" s="19" t="s">
        <v>1</v>
      </c>
      <c r="C22" s="19" t="s">
        <v>1</v>
      </c>
      <c r="D22" s="10" t="s">
        <v>1</v>
      </c>
      <c r="E22" s="10" t="s">
        <v>1</v>
      </c>
      <c r="F22" s="10" t="s">
        <v>1</v>
      </c>
      <c r="G22" s="10" t="s">
        <v>1</v>
      </c>
      <c r="H22" s="21"/>
      <c r="I22" s="21"/>
      <c r="J22" s="21"/>
      <c r="K22" s="21"/>
      <c r="L22" s="21"/>
    </row>
    <row r="23" spans="1:12" x14ac:dyDescent="0.2">
      <c r="A23" s="16" t="s">
        <v>29</v>
      </c>
      <c r="B23" s="19" t="s">
        <v>1</v>
      </c>
      <c r="C23" s="19" t="s">
        <v>1</v>
      </c>
      <c r="D23" s="10" t="s">
        <v>1</v>
      </c>
      <c r="E23" s="10" t="s">
        <v>1</v>
      </c>
      <c r="F23" s="10" t="s">
        <v>1</v>
      </c>
      <c r="G23" s="10" t="s">
        <v>1</v>
      </c>
      <c r="H23" s="21"/>
      <c r="I23" s="21"/>
      <c r="J23" s="21"/>
      <c r="K23" s="21"/>
      <c r="L23" s="21"/>
    </row>
    <row r="24" spans="1:12" x14ac:dyDescent="0.2">
      <c r="A24" s="16" t="s">
        <v>30</v>
      </c>
      <c r="B24" s="19" t="s">
        <v>1</v>
      </c>
      <c r="C24" s="19" t="s">
        <v>1</v>
      </c>
      <c r="D24" s="10" t="s">
        <v>1</v>
      </c>
      <c r="E24" s="10" t="s">
        <v>1</v>
      </c>
      <c r="F24" s="10" t="s">
        <v>1</v>
      </c>
      <c r="G24" s="10" t="s">
        <v>1</v>
      </c>
      <c r="H24" s="21"/>
      <c r="I24" s="21"/>
      <c r="J24" s="21"/>
      <c r="K24" s="21"/>
      <c r="L24" s="21"/>
    </row>
    <row r="25" spans="1:12" x14ac:dyDescent="0.2">
      <c r="A25" s="16" t="s">
        <v>31</v>
      </c>
      <c r="B25" s="19" t="s">
        <v>1</v>
      </c>
      <c r="C25" s="19" t="s">
        <v>1</v>
      </c>
      <c r="D25" s="10" t="s">
        <v>1</v>
      </c>
      <c r="E25" s="10" t="s">
        <v>1</v>
      </c>
      <c r="F25" s="10" t="s">
        <v>1</v>
      </c>
      <c r="G25" s="10" t="s">
        <v>1</v>
      </c>
      <c r="H25" s="21"/>
      <c r="I25" s="21"/>
      <c r="J25" s="21"/>
      <c r="K25" s="21"/>
      <c r="L25" s="21"/>
    </row>
    <row r="26" spans="1:12" x14ac:dyDescent="0.2">
      <c r="A26" s="16" t="s">
        <v>32</v>
      </c>
      <c r="B26" s="19" t="s">
        <v>1</v>
      </c>
      <c r="C26" s="19" t="s">
        <v>1</v>
      </c>
      <c r="D26" s="10" t="s">
        <v>1</v>
      </c>
      <c r="E26" s="10" t="s">
        <v>1</v>
      </c>
      <c r="F26" s="10" t="s">
        <v>1</v>
      </c>
      <c r="G26" s="10" t="s">
        <v>1</v>
      </c>
      <c r="H26" s="21"/>
      <c r="I26" s="21"/>
      <c r="J26" s="21"/>
      <c r="K26" s="21"/>
      <c r="L26" s="21"/>
    </row>
    <row r="27" spans="1:12" x14ac:dyDescent="0.2">
      <c r="A27" s="16" t="s">
        <v>33</v>
      </c>
      <c r="B27" s="19" t="s">
        <v>1</v>
      </c>
      <c r="C27" s="19" t="s">
        <v>1</v>
      </c>
      <c r="D27" s="10" t="s">
        <v>1</v>
      </c>
      <c r="E27" s="10" t="s">
        <v>1</v>
      </c>
      <c r="F27" s="10" t="s">
        <v>1</v>
      </c>
      <c r="G27" s="10" t="s">
        <v>1</v>
      </c>
      <c r="H27" s="21"/>
      <c r="I27" s="21"/>
      <c r="J27" s="21"/>
      <c r="K27" s="21"/>
      <c r="L27" s="21"/>
    </row>
    <row r="28" spans="1:12" x14ac:dyDescent="0.2">
      <c r="A28" s="16" t="s">
        <v>34</v>
      </c>
      <c r="B28" s="19" t="s">
        <v>1</v>
      </c>
      <c r="C28" s="19" t="s">
        <v>1</v>
      </c>
      <c r="D28" s="10" t="s">
        <v>1</v>
      </c>
      <c r="E28" s="10" t="s">
        <v>1</v>
      </c>
      <c r="F28" s="10" t="s">
        <v>1</v>
      </c>
      <c r="G28" s="10" t="s">
        <v>1</v>
      </c>
      <c r="H28" s="21"/>
      <c r="I28" s="21"/>
      <c r="J28" s="21"/>
      <c r="K28" s="21"/>
      <c r="L28" s="21"/>
    </row>
    <row r="29" spans="1:12" x14ac:dyDescent="0.2">
      <c r="A29" s="16" t="s">
        <v>35</v>
      </c>
      <c r="B29" s="19" t="s">
        <v>1</v>
      </c>
      <c r="C29" s="19" t="s">
        <v>1</v>
      </c>
      <c r="D29" s="10" t="s">
        <v>1</v>
      </c>
      <c r="E29" s="10" t="s">
        <v>1</v>
      </c>
      <c r="F29" s="10" t="s">
        <v>1</v>
      </c>
      <c r="G29" s="10" t="s">
        <v>1</v>
      </c>
      <c r="H29" s="21"/>
      <c r="I29" s="21"/>
      <c r="J29" s="21"/>
      <c r="K29" s="21"/>
      <c r="L29" s="21"/>
    </row>
    <row r="30" spans="1:12" x14ac:dyDescent="0.2">
      <c r="A30" s="16" t="s">
        <v>36</v>
      </c>
      <c r="B30" s="19" t="s">
        <v>1</v>
      </c>
      <c r="C30" s="19" t="s">
        <v>1</v>
      </c>
      <c r="D30" s="10" t="s">
        <v>1</v>
      </c>
      <c r="E30" s="10" t="s">
        <v>1</v>
      </c>
      <c r="F30" s="10" t="s">
        <v>1</v>
      </c>
      <c r="G30" s="10" t="s">
        <v>1</v>
      </c>
      <c r="H30" s="21"/>
      <c r="I30" s="21"/>
      <c r="J30" s="21"/>
      <c r="K30" s="21"/>
      <c r="L30" s="21"/>
    </row>
    <row r="31" spans="1:12" x14ac:dyDescent="0.2">
      <c r="A31" s="16" t="s">
        <v>37</v>
      </c>
      <c r="B31" s="19" t="s">
        <v>1</v>
      </c>
      <c r="C31" s="19" t="s">
        <v>1</v>
      </c>
      <c r="D31" s="10" t="s">
        <v>1</v>
      </c>
      <c r="E31" s="10" t="s">
        <v>1</v>
      </c>
      <c r="F31" s="10" t="s">
        <v>1</v>
      </c>
      <c r="G31" s="10" t="s">
        <v>1</v>
      </c>
      <c r="H31" s="21"/>
      <c r="I31" s="21"/>
      <c r="J31" s="21"/>
      <c r="K31" s="21"/>
      <c r="L31" s="21"/>
    </row>
    <row r="32" spans="1:12" x14ac:dyDescent="0.2">
      <c r="A32" s="16" t="s">
        <v>38</v>
      </c>
      <c r="B32" s="19" t="s">
        <v>1</v>
      </c>
      <c r="C32" s="19" t="s">
        <v>1</v>
      </c>
      <c r="D32" s="10" t="s">
        <v>1</v>
      </c>
      <c r="E32" s="10" t="s">
        <v>1</v>
      </c>
      <c r="F32" s="10" t="s">
        <v>1</v>
      </c>
      <c r="G32" s="10" t="s">
        <v>1</v>
      </c>
      <c r="H32" s="21"/>
      <c r="I32" s="21"/>
      <c r="J32" s="21"/>
      <c r="K32" s="21"/>
      <c r="L32" s="21"/>
    </row>
    <row r="33" spans="1:12" x14ac:dyDescent="0.2">
      <c r="A33" s="16" t="s">
        <v>39</v>
      </c>
      <c r="B33" s="19" t="s">
        <v>1</v>
      </c>
      <c r="C33" s="19" t="s">
        <v>1</v>
      </c>
      <c r="D33" s="10" t="s">
        <v>1</v>
      </c>
      <c r="E33" s="10" t="s">
        <v>1</v>
      </c>
      <c r="F33" s="10" t="s">
        <v>1</v>
      </c>
      <c r="G33" s="10" t="s">
        <v>1</v>
      </c>
      <c r="H33" s="21"/>
      <c r="I33" s="21"/>
      <c r="J33" s="21"/>
      <c r="K33" s="21"/>
      <c r="L33" s="21"/>
    </row>
    <row r="34" spans="1:12" x14ac:dyDescent="0.2">
      <c r="A34" s="16" t="s">
        <v>40</v>
      </c>
      <c r="B34" s="19" t="s">
        <v>1</v>
      </c>
      <c r="C34" s="19" t="s">
        <v>1</v>
      </c>
      <c r="D34" s="10" t="s">
        <v>1</v>
      </c>
      <c r="E34" s="10" t="s">
        <v>1</v>
      </c>
      <c r="F34" s="10" t="s">
        <v>1</v>
      </c>
      <c r="G34" s="10" t="s">
        <v>1</v>
      </c>
      <c r="H34" s="21"/>
      <c r="I34" s="21"/>
      <c r="J34" s="21"/>
      <c r="K34" s="21"/>
      <c r="L34" s="21"/>
    </row>
    <row r="35" spans="1:12" x14ac:dyDescent="0.2">
      <c r="A35" s="16" t="s">
        <v>41</v>
      </c>
      <c r="B35" s="19" t="s">
        <v>1</v>
      </c>
      <c r="C35" s="19" t="s">
        <v>1</v>
      </c>
      <c r="D35" s="10" t="s">
        <v>1</v>
      </c>
      <c r="E35" s="10" t="s">
        <v>1</v>
      </c>
      <c r="F35" s="10" t="s">
        <v>1</v>
      </c>
      <c r="G35" s="10" t="s">
        <v>1</v>
      </c>
      <c r="H35" s="21"/>
      <c r="I35" s="21"/>
      <c r="J35" s="21"/>
      <c r="K35" s="21"/>
      <c r="L35" s="21"/>
    </row>
    <row r="36" spans="1:12" x14ac:dyDescent="0.2">
      <c r="A36" s="16" t="s">
        <v>42</v>
      </c>
      <c r="B36" s="19" t="s">
        <v>1</v>
      </c>
      <c r="C36" s="19" t="s">
        <v>1</v>
      </c>
      <c r="D36" s="10" t="s">
        <v>1</v>
      </c>
      <c r="E36" s="10" t="s">
        <v>1</v>
      </c>
      <c r="F36" s="10" t="s">
        <v>1</v>
      </c>
      <c r="G36" s="10" t="s">
        <v>1</v>
      </c>
      <c r="H36" s="21"/>
      <c r="I36" s="21"/>
      <c r="J36" s="21"/>
      <c r="K36" s="21"/>
      <c r="L36" s="21"/>
    </row>
    <row r="37" spans="1:12" x14ac:dyDescent="0.2">
      <c r="A37" s="16" t="s">
        <v>43</v>
      </c>
      <c r="B37" s="19" t="s">
        <v>1</v>
      </c>
      <c r="C37" s="19" t="s">
        <v>1</v>
      </c>
      <c r="D37" s="10" t="s">
        <v>1</v>
      </c>
      <c r="E37" s="10" t="s">
        <v>1</v>
      </c>
      <c r="F37" s="10" t="s">
        <v>1</v>
      </c>
      <c r="G37" s="10" t="s">
        <v>1</v>
      </c>
      <c r="H37" s="21"/>
      <c r="I37" s="21"/>
      <c r="J37" s="21"/>
      <c r="K37" s="21"/>
      <c r="L37" s="21"/>
    </row>
    <row r="38" spans="1:12" x14ac:dyDescent="0.2">
      <c r="A38" s="16" t="s">
        <v>44</v>
      </c>
      <c r="B38" s="19" t="s">
        <v>1</v>
      </c>
      <c r="C38" s="19" t="s">
        <v>1</v>
      </c>
      <c r="D38" s="10" t="s">
        <v>1</v>
      </c>
      <c r="E38" s="10" t="s">
        <v>1</v>
      </c>
      <c r="F38" s="10" t="s">
        <v>1</v>
      </c>
      <c r="G38" s="10" t="s">
        <v>1</v>
      </c>
      <c r="H38" s="21"/>
      <c r="I38" s="21"/>
      <c r="J38" s="21"/>
      <c r="K38" s="21"/>
      <c r="L38" s="21"/>
    </row>
    <row r="39" spans="1:12" x14ac:dyDescent="0.2">
      <c r="A39" s="16" t="s">
        <v>45</v>
      </c>
      <c r="B39" s="19" t="s">
        <v>1</v>
      </c>
      <c r="C39" s="19" t="s">
        <v>1</v>
      </c>
      <c r="D39" s="10" t="s">
        <v>1</v>
      </c>
      <c r="E39" s="10" t="s">
        <v>1</v>
      </c>
      <c r="F39" s="10" t="s">
        <v>1</v>
      </c>
      <c r="G39" s="10" t="s">
        <v>1</v>
      </c>
      <c r="H39" s="21"/>
      <c r="I39" s="21"/>
      <c r="J39" s="21"/>
      <c r="K39" s="21"/>
      <c r="L39" s="21"/>
    </row>
    <row r="40" spans="1:12" x14ac:dyDescent="0.2">
      <c r="A40" s="16" t="s">
        <v>46</v>
      </c>
      <c r="B40" s="19" t="s">
        <v>1</v>
      </c>
      <c r="C40" s="19" t="s">
        <v>1</v>
      </c>
      <c r="D40" s="10" t="s">
        <v>1</v>
      </c>
      <c r="E40" s="10" t="s">
        <v>1</v>
      </c>
      <c r="F40" s="10" t="s">
        <v>1</v>
      </c>
      <c r="G40" s="10" t="s">
        <v>1</v>
      </c>
      <c r="H40" s="21"/>
      <c r="I40" s="21"/>
      <c r="J40" s="21"/>
      <c r="K40" s="21"/>
      <c r="L40" s="21"/>
    </row>
    <row r="41" spans="1:12" x14ac:dyDescent="0.2">
      <c r="A41" s="16" t="s">
        <v>47</v>
      </c>
      <c r="B41" s="19" t="s">
        <v>1</v>
      </c>
      <c r="C41" s="19" t="s">
        <v>1</v>
      </c>
      <c r="D41" s="10" t="s">
        <v>1</v>
      </c>
      <c r="E41" s="10" t="s">
        <v>1</v>
      </c>
      <c r="F41" s="10" t="s">
        <v>1</v>
      </c>
      <c r="G41" s="10" t="s">
        <v>1</v>
      </c>
      <c r="H41" s="21"/>
      <c r="I41" s="21"/>
      <c r="J41" s="21"/>
      <c r="K41" s="21"/>
      <c r="L41" s="21"/>
    </row>
    <row r="42" spans="1:12" x14ac:dyDescent="0.2">
      <c r="A42" s="16" t="s">
        <v>48</v>
      </c>
      <c r="B42" s="19" t="s">
        <v>1</v>
      </c>
      <c r="C42" s="19" t="s">
        <v>1</v>
      </c>
      <c r="D42" s="10" t="s">
        <v>1</v>
      </c>
      <c r="E42" s="10" t="s">
        <v>1</v>
      </c>
      <c r="F42" s="10" t="s">
        <v>1</v>
      </c>
      <c r="G42" s="10" t="s">
        <v>1</v>
      </c>
      <c r="H42" s="21"/>
      <c r="I42" s="21"/>
      <c r="J42" s="21"/>
      <c r="K42" s="21"/>
      <c r="L42" s="21"/>
    </row>
    <row r="43" spans="1:12" x14ac:dyDescent="0.2">
      <c r="A43" s="16" t="s">
        <v>49</v>
      </c>
      <c r="B43" s="19" t="s">
        <v>1</v>
      </c>
      <c r="C43" s="19" t="s">
        <v>1</v>
      </c>
      <c r="D43" s="10" t="s">
        <v>1</v>
      </c>
      <c r="E43" s="10" t="s">
        <v>1</v>
      </c>
      <c r="F43" s="10" t="s">
        <v>1</v>
      </c>
      <c r="G43" s="10" t="s">
        <v>1</v>
      </c>
      <c r="H43" s="21"/>
      <c r="I43" s="21"/>
      <c r="J43" s="21"/>
      <c r="K43" s="21"/>
      <c r="L43" s="21"/>
    </row>
    <row r="44" spans="1:12" x14ac:dyDescent="0.2">
      <c r="A44" s="16" t="s">
        <v>50</v>
      </c>
      <c r="B44" s="19" t="s">
        <v>1</v>
      </c>
      <c r="C44" s="19" t="s">
        <v>1</v>
      </c>
      <c r="D44" s="10" t="s">
        <v>1</v>
      </c>
      <c r="E44" s="10" t="s">
        <v>1</v>
      </c>
      <c r="F44" s="10" t="s">
        <v>1</v>
      </c>
      <c r="G44" s="10" t="s">
        <v>1</v>
      </c>
      <c r="H44" s="21"/>
      <c r="I44" s="21"/>
      <c r="J44" s="21"/>
      <c r="K44" s="21"/>
      <c r="L44" s="21"/>
    </row>
    <row r="45" spans="1:12" x14ac:dyDescent="0.2">
      <c r="A45" s="16" t="s">
        <v>51</v>
      </c>
      <c r="B45" s="19" t="s">
        <v>1</v>
      </c>
      <c r="C45" s="19" t="s">
        <v>1</v>
      </c>
      <c r="D45" s="10" t="s">
        <v>1</v>
      </c>
      <c r="E45" s="10" t="s">
        <v>1</v>
      </c>
      <c r="F45" s="10" t="s">
        <v>1</v>
      </c>
      <c r="G45" s="10" t="s">
        <v>1</v>
      </c>
      <c r="H45" s="21"/>
      <c r="I45" s="21"/>
      <c r="J45" s="21"/>
      <c r="K45" s="21"/>
      <c r="L45" s="21"/>
    </row>
    <row r="46" spans="1:12" x14ac:dyDescent="0.2">
      <c r="A46" s="16" t="s">
        <v>52</v>
      </c>
      <c r="B46" s="19" t="s">
        <v>1</v>
      </c>
      <c r="C46" s="19" t="s">
        <v>1</v>
      </c>
      <c r="D46" s="10" t="s">
        <v>1</v>
      </c>
      <c r="E46" s="10" t="s">
        <v>1</v>
      </c>
      <c r="F46" s="10" t="s">
        <v>1</v>
      </c>
      <c r="G46" s="10" t="s">
        <v>1</v>
      </c>
      <c r="H46" s="21"/>
      <c r="I46" s="21"/>
      <c r="J46" s="21"/>
      <c r="K46" s="21"/>
      <c r="L46" s="21"/>
    </row>
    <row r="47" spans="1:12" x14ac:dyDescent="0.2">
      <c r="A47" s="16" t="s">
        <v>53</v>
      </c>
      <c r="B47" s="19" t="s">
        <v>1</v>
      </c>
      <c r="C47" s="19" t="s">
        <v>1</v>
      </c>
      <c r="D47" s="10" t="s">
        <v>1</v>
      </c>
      <c r="E47" s="10" t="s">
        <v>1</v>
      </c>
      <c r="F47" s="10" t="s">
        <v>1</v>
      </c>
      <c r="G47" s="10" t="s">
        <v>1</v>
      </c>
      <c r="H47" s="21"/>
      <c r="I47" s="21"/>
      <c r="J47" s="21"/>
      <c r="K47" s="21"/>
      <c r="L47" s="21"/>
    </row>
    <row r="48" spans="1:12" x14ac:dyDescent="0.2">
      <c r="A48" s="16" t="s">
        <v>54</v>
      </c>
      <c r="B48" s="19" t="s">
        <v>1</v>
      </c>
      <c r="C48" s="19" t="s">
        <v>1</v>
      </c>
      <c r="D48" s="10" t="s">
        <v>1</v>
      </c>
      <c r="E48" s="10" t="s">
        <v>1</v>
      </c>
      <c r="F48" s="10" t="s">
        <v>1</v>
      </c>
      <c r="G48" s="10" t="s">
        <v>1</v>
      </c>
      <c r="H48" s="21"/>
      <c r="I48" s="21"/>
      <c r="J48" s="21"/>
      <c r="K48" s="21"/>
      <c r="L48" s="21"/>
    </row>
    <row r="49" spans="1:12" x14ac:dyDescent="0.2">
      <c r="A49" s="16" t="s">
        <v>55</v>
      </c>
      <c r="B49" s="19" t="s">
        <v>1</v>
      </c>
      <c r="C49" s="19" t="s">
        <v>1</v>
      </c>
      <c r="D49" s="10" t="s">
        <v>1</v>
      </c>
      <c r="E49" s="10" t="s">
        <v>1</v>
      </c>
      <c r="F49" s="10" t="s">
        <v>1</v>
      </c>
      <c r="G49" s="10" t="s">
        <v>1</v>
      </c>
      <c r="H49" s="21"/>
      <c r="I49" s="21"/>
      <c r="J49" s="21"/>
      <c r="K49" s="21"/>
      <c r="L49" s="21"/>
    </row>
    <row r="50" spans="1:12" x14ac:dyDescent="0.2">
      <c r="A50" s="16" t="s">
        <v>56</v>
      </c>
      <c r="B50" s="19" t="s">
        <v>1</v>
      </c>
      <c r="C50" s="19" t="s">
        <v>1</v>
      </c>
      <c r="D50" s="10" t="s">
        <v>1</v>
      </c>
      <c r="E50" s="10" t="s">
        <v>1</v>
      </c>
      <c r="F50" s="10" t="s">
        <v>1</v>
      </c>
      <c r="G50" s="10" t="s">
        <v>1</v>
      </c>
      <c r="H50" s="21"/>
      <c r="I50" s="21"/>
      <c r="J50" s="21"/>
      <c r="K50" s="21"/>
      <c r="L50" s="21"/>
    </row>
    <row r="51" spans="1:12" x14ac:dyDescent="0.2">
      <c r="A51" s="16" t="s">
        <v>57</v>
      </c>
      <c r="B51" s="23">
        <v>6.4000000000000001E-2</v>
      </c>
      <c r="C51" s="23">
        <v>0.35</v>
      </c>
      <c r="D51" s="10" t="s">
        <v>154</v>
      </c>
      <c r="E51" s="10" t="s">
        <v>155</v>
      </c>
      <c r="F51" s="10">
        <v>0</v>
      </c>
      <c r="G51" s="17">
        <v>1</v>
      </c>
      <c r="H51" s="21">
        <f>SUM(F51:G51)</f>
        <v>1</v>
      </c>
      <c r="I51" s="21" t="s">
        <v>159</v>
      </c>
      <c r="J51" s="21"/>
      <c r="K51" s="21"/>
      <c r="L51" s="21"/>
    </row>
    <row r="52" spans="1:12" x14ac:dyDescent="0.2">
      <c r="A52" s="16" t="s">
        <v>58</v>
      </c>
      <c r="B52" s="23">
        <v>6.5000000000000002E-2</v>
      </c>
      <c r="C52" s="23">
        <v>0.50600000000000001</v>
      </c>
      <c r="D52" s="10" t="s">
        <v>154</v>
      </c>
      <c r="E52" s="10" t="s">
        <v>155</v>
      </c>
      <c r="F52" s="10">
        <v>0</v>
      </c>
      <c r="G52" s="17">
        <v>1</v>
      </c>
      <c r="H52" s="21">
        <f t="shared" ref="H52:H98" si="0">SUM(F52:G52)</f>
        <v>1</v>
      </c>
      <c r="I52" s="21" t="s">
        <v>159</v>
      </c>
      <c r="J52" s="21"/>
      <c r="K52" s="21"/>
      <c r="L52" s="21"/>
    </row>
    <row r="53" spans="1:12" x14ac:dyDescent="0.2">
      <c r="A53" s="16" t="s">
        <v>59</v>
      </c>
      <c r="B53" s="23">
        <v>0.152</v>
      </c>
      <c r="C53" s="23">
        <v>0.63</v>
      </c>
      <c r="D53" s="10" t="s">
        <v>154</v>
      </c>
      <c r="E53" s="10" t="s">
        <v>155</v>
      </c>
      <c r="F53" s="10">
        <v>0</v>
      </c>
      <c r="G53" s="17">
        <v>1</v>
      </c>
      <c r="H53" s="21">
        <f t="shared" si="0"/>
        <v>1</v>
      </c>
      <c r="I53" s="21" t="s">
        <v>159</v>
      </c>
      <c r="J53" s="21"/>
      <c r="K53" s="21"/>
      <c r="L53" s="21"/>
    </row>
    <row r="54" spans="1:12" x14ac:dyDescent="0.2">
      <c r="A54" s="16" t="s">
        <v>60</v>
      </c>
      <c r="B54" s="23">
        <v>0.26400000000000001</v>
      </c>
      <c r="C54" s="23">
        <v>0.84199999999999997</v>
      </c>
      <c r="D54" s="10" t="s">
        <v>154</v>
      </c>
      <c r="E54" s="10" t="s">
        <v>155</v>
      </c>
      <c r="F54" s="10">
        <v>0</v>
      </c>
      <c r="G54" s="17">
        <v>1</v>
      </c>
      <c r="H54" s="21">
        <f t="shared" si="0"/>
        <v>1</v>
      </c>
      <c r="I54" s="21" t="s">
        <v>159</v>
      </c>
      <c r="J54" s="21"/>
      <c r="K54" s="21"/>
      <c r="L54" s="21"/>
    </row>
    <row r="55" spans="1:12" x14ac:dyDescent="0.2">
      <c r="A55" s="16" t="s">
        <v>61</v>
      </c>
      <c r="B55" s="23">
        <v>0.19500000000000001</v>
      </c>
      <c r="C55" s="23">
        <v>0.67900000000000005</v>
      </c>
      <c r="D55" s="10" t="s">
        <v>154</v>
      </c>
      <c r="E55" s="10" t="s">
        <v>155</v>
      </c>
      <c r="F55" s="10">
        <v>0</v>
      </c>
      <c r="G55" s="17">
        <v>1</v>
      </c>
      <c r="H55" s="21">
        <f t="shared" si="0"/>
        <v>1</v>
      </c>
      <c r="I55" s="21" t="s">
        <v>159</v>
      </c>
      <c r="J55" s="21"/>
      <c r="K55" s="21"/>
      <c r="L55" s="21"/>
    </row>
    <row r="56" spans="1:12" x14ac:dyDescent="0.2">
      <c r="A56" s="16" t="s">
        <v>62</v>
      </c>
      <c r="B56" s="23">
        <v>0.18</v>
      </c>
      <c r="C56" s="23">
        <v>0.89300000000000002</v>
      </c>
      <c r="D56" s="10" t="s">
        <v>154</v>
      </c>
      <c r="E56" s="10" t="s">
        <v>155</v>
      </c>
      <c r="F56" s="10">
        <v>0</v>
      </c>
      <c r="G56" s="17">
        <v>1</v>
      </c>
      <c r="H56" s="21">
        <f t="shared" si="0"/>
        <v>1</v>
      </c>
      <c r="I56" s="21" t="s">
        <v>159</v>
      </c>
      <c r="J56" s="21"/>
      <c r="K56" s="21"/>
      <c r="L56" s="21"/>
    </row>
    <row r="57" spans="1:12" x14ac:dyDescent="0.2">
      <c r="A57" s="16" t="s">
        <v>63</v>
      </c>
      <c r="B57" s="23">
        <v>0.184</v>
      </c>
      <c r="C57" s="23">
        <v>0.89500000000000002</v>
      </c>
      <c r="D57" s="10" t="s">
        <v>154</v>
      </c>
      <c r="E57" s="10" t="s">
        <v>155</v>
      </c>
      <c r="F57" s="10">
        <v>0</v>
      </c>
      <c r="G57" s="17">
        <v>1</v>
      </c>
      <c r="H57" s="21">
        <f t="shared" si="0"/>
        <v>1</v>
      </c>
      <c r="I57" s="21" t="s">
        <v>159</v>
      </c>
      <c r="J57" s="21"/>
      <c r="K57" s="21"/>
      <c r="L57" s="21"/>
    </row>
    <row r="58" spans="1:12" x14ac:dyDescent="0.2">
      <c r="A58" s="16" t="s">
        <v>64</v>
      </c>
      <c r="B58" s="23">
        <v>0.33700000000000002</v>
      </c>
      <c r="C58" s="23">
        <v>0.75900000000000001</v>
      </c>
      <c r="D58" s="10" t="s">
        <v>154</v>
      </c>
      <c r="E58" s="10" t="s">
        <v>155</v>
      </c>
      <c r="F58" s="10">
        <v>0</v>
      </c>
      <c r="G58" s="17">
        <v>1</v>
      </c>
      <c r="H58" s="21">
        <f t="shared" si="0"/>
        <v>1</v>
      </c>
      <c r="I58" s="21" t="s">
        <v>159</v>
      </c>
      <c r="J58" s="21"/>
      <c r="K58" s="21"/>
      <c r="L58" s="21"/>
    </row>
    <row r="59" spans="1:12" x14ac:dyDescent="0.2">
      <c r="A59" s="16" t="s">
        <v>65</v>
      </c>
      <c r="B59" s="23">
        <v>0.06</v>
      </c>
      <c r="C59" s="23">
        <v>0.27800000000000002</v>
      </c>
      <c r="D59" s="10" t="s">
        <v>154</v>
      </c>
      <c r="E59" s="10" t="s">
        <v>155</v>
      </c>
      <c r="F59" s="10">
        <v>0</v>
      </c>
      <c r="G59" s="17">
        <v>1</v>
      </c>
      <c r="H59" s="21">
        <f t="shared" si="0"/>
        <v>1</v>
      </c>
      <c r="I59" s="21" t="s">
        <v>159</v>
      </c>
      <c r="J59" s="21"/>
      <c r="K59" s="21"/>
      <c r="L59" s="21"/>
    </row>
    <row r="60" spans="1:12" x14ac:dyDescent="0.2">
      <c r="A60" s="16" t="s">
        <v>66</v>
      </c>
      <c r="B60" s="23">
        <v>6.6000000000000003E-2</v>
      </c>
      <c r="C60" s="23">
        <v>0.378</v>
      </c>
      <c r="D60" s="10" t="s">
        <v>154</v>
      </c>
      <c r="E60" s="10" t="s">
        <v>155</v>
      </c>
      <c r="F60" s="10">
        <v>0</v>
      </c>
      <c r="G60" s="17">
        <v>1</v>
      </c>
      <c r="H60" s="21">
        <f t="shared" si="0"/>
        <v>1</v>
      </c>
      <c r="I60" s="21" t="s">
        <v>159</v>
      </c>
      <c r="J60" s="21"/>
      <c r="K60" s="21"/>
      <c r="L60" s="21"/>
    </row>
    <row r="61" spans="1:12" x14ac:dyDescent="0.2">
      <c r="A61" s="16" t="s">
        <v>67</v>
      </c>
      <c r="B61" s="23">
        <v>0.12</v>
      </c>
      <c r="C61" s="23">
        <v>0.502</v>
      </c>
      <c r="D61" s="10" t="s">
        <v>154</v>
      </c>
      <c r="E61" s="10" t="s">
        <v>155</v>
      </c>
      <c r="F61" s="10">
        <v>0</v>
      </c>
      <c r="G61" s="17">
        <v>1</v>
      </c>
      <c r="H61" s="21">
        <f t="shared" si="0"/>
        <v>1</v>
      </c>
      <c r="I61" s="21" t="s">
        <v>159</v>
      </c>
      <c r="J61" s="21"/>
      <c r="K61" s="21"/>
      <c r="L61" s="21"/>
    </row>
    <row r="62" spans="1:12" x14ac:dyDescent="0.2">
      <c r="A62" s="16" t="s">
        <v>68</v>
      </c>
      <c r="B62" s="23">
        <v>0.27</v>
      </c>
      <c r="C62" s="23">
        <v>0.47299999999999998</v>
      </c>
      <c r="D62" s="10" t="s">
        <v>154</v>
      </c>
      <c r="E62" s="10" t="s">
        <v>155</v>
      </c>
      <c r="F62" s="10">
        <v>0</v>
      </c>
      <c r="G62" s="17">
        <v>1</v>
      </c>
      <c r="H62" s="21">
        <f t="shared" si="0"/>
        <v>1</v>
      </c>
      <c r="I62" s="21" t="s">
        <v>159</v>
      </c>
      <c r="J62" s="21"/>
      <c r="K62" s="21"/>
      <c r="L62" s="21"/>
    </row>
    <row r="63" spans="1:12" x14ac:dyDescent="0.2">
      <c r="A63" s="16" t="s">
        <v>69</v>
      </c>
      <c r="B63" s="23">
        <v>0.224</v>
      </c>
      <c r="C63" s="23">
        <v>0.69099999999999995</v>
      </c>
      <c r="D63" s="10" t="s">
        <v>154</v>
      </c>
      <c r="E63" s="10" t="s">
        <v>155</v>
      </c>
      <c r="F63" s="10">
        <v>0</v>
      </c>
      <c r="G63" s="17">
        <v>1</v>
      </c>
      <c r="H63" s="21">
        <f t="shared" si="0"/>
        <v>1</v>
      </c>
      <c r="I63" s="21" t="s">
        <v>159</v>
      </c>
      <c r="J63" s="21"/>
      <c r="K63" s="21"/>
      <c r="L63" s="21"/>
    </row>
    <row r="64" spans="1:12" x14ac:dyDescent="0.2">
      <c r="A64" s="16" t="s">
        <v>70</v>
      </c>
      <c r="B64" s="23">
        <v>0.19400000000000001</v>
      </c>
      <c r="C64" s="23">
        <v>0.70599999999999996</v>
      </c>
      <c r="D64" s="10" t="s">
        <v>154</v>
      </c>
      <c r="E64" s="10" t="s">
        <v>155</v>
      </c>
      <c r="F64" s="10">
        <v>0</v>
      </c>
      <c r="G64" s="17">
        <v>1</v>
      </c>
      <c r="H64" s="21">
        <f t="shared" si="0"/>
        <v>1</v>
      </c>
      <c r="I64" s="21" t="s">
        <v>159</v>
      </c>
      <c r="J64" s="21"/>
      <c r="K64" s="21"/>
      <c r="L64" s="21"/>
    </row>
    <row r="65" spans="1:12" x14ac:dyDescent="0.2">
      <c r="A65" s="16" t="s">
        <v>71</v>
      </c>
      <c r="B65" s="23">
        <v>0.123</v>
      </c>
      <c r="C65" s="23">
        <v>0.83599999999999997</v>
      </c>
      <c r="D65" s="10" t="s">
        <v>154</v>
      </c>
      <c r="E65" s="10" t="s">
        <v>155</v>
      </c>
      <c r="F65" s="10">
        <v>0</v>
      </c>
      <c r="G65" s="17">
        <v>1</v>
      </c>
      <c r="H65" s="21">
        <f t="shared" si="0"/>
        <v>1</v>
      </c>
      <c r="I65" s="21" t="s">
        <v>159</v>
      </c>
      <c r="J65" s="21"/>
      <c r="K65" s="21"/>
      <c r="L65" s="21"/>
    </row>
    <row r="66" spans="1:12" x14ac:dyDescent="0.2">
      <c r="A66" s="16" t="s">
        <v>72</v>
      </c>
      <c r="B66" s="23">
        <v>0.28399999999999997</v>
      </c>
      <c r="C66" s="23">
        <v>0.625</v>
      </c>
      <c r="D66" s="10" t="s">
        <v>154</v>
      </c>
      <c r="E66" s="10" t="s">
        <v>155</v>
      </c>
      <c r="F66" s="10">
        <v>0</v>
      </c>
      <c r="G66" s="17">
        <v>1</v>
      </c>
      <c r="H66" s="21">
        <f t="shared" si="0"/>
        <v>1</v>
      </c>
      <c r="I66" s="21" t="s">
        <v>159</v>
      </c>
      <c r="J66" s="21"/>
      <c r="K66" s="21"/>
      <c r="L66" s="21"/>
    </row>
    <row r="67" spans="1:12" x14ac:dyDescent="0.2">
      <c r="A67" s="16" t="s">
        <v>73</v>
      </c>
      <c r="B67" s="23">
        <v>0.06</v>
      </c>
      <c r="C67" s="23">
        <v>0.39300000000000002</v>
      </c>
      <c r="D67" s="10" t="s">
        <v>154</v>
      </c>
      <c r="E67" s="10" t="s">
        <v>155</v>
      </c>
      <c r="F67" s="10">
        <v>0</v>
      </c>
      <c r="G67" s="17">
        <v>1</v>
      </c>
      <c r="H67" s="21">
        <f t="shared" si="0"/>
        <v>1</v>
      </c>
      <c r="I67" s="21" t="s">
        <v>159</v>
      </c>
      <c r="J67" s="21"/>
      <c r="K67" s="21"/>
      <c r="L67" s="21"/>
    </row>
    <row r="68" spans="1:12" x14ac:dyDescent="0.2">
      <c r="A68" s="16" t="s">
        <v>74</v>
      </c>
      <c r="B68" s="23">
        <v>0.12</v>
      </c>
      <c r="C68" s="23">
        <v>0.46200000000000002</v>
      </c>
      <c r="D68" s="10" t="s">
        <v>154</v>
      </c>
      <c r="E68" s="10" t="s">
        <v>155</v>
      </c>
      <c r="F68" s="10">
        <v>0</v>
      </c>
      <c r="G68" s="17">
        <v>1</v>
      </c>
      <c r="H68" s="21">
        <f t="shared" si="0"/>
        <v>1</v>
      </c>
      <c r="I68" s="21" t="s">
        <v>159</v>
      </c>
      <c r="J68" s="21"/>
      <c r="K68" s="21"/>
      <c r="L68" s="21"/>
    </row>
    <row r="69" spans="1:12" x14ac:dyDescent="0.2">
      <c r="A69" s="16" t="s">
        <v>75</v>
      </c>
      <c r="B69" s="23">
        <v>0.10100000000000001</v>
      </c>
      <c r="C69" s="23">
        <v>0.54</v>
      </c>
      <c r="D69" s="10" t="s">
        <v>154</v>
      </c>
      <c r="E69" s="10" t="s">
        <v>155</v>
      </c>
      <c r="F69" s="10">
        <v>0</v>
      </c>
      <c r="G69" s="17">
        <v>1</v>
      </c>
      <c r="H69" s="21">
        <f t="shared" si="0"/>
        <v>1</v>
      </c>
      <c r="I69" s="21" t="s">
        <v>159</v>
      </c>
      <c r="J69" s="21"/>
      <c r="K69" s="21"/>
      <c r="L69" s="21"/>
    </row>
    <row r="70" spans="1:12" x14ac:dyDescent="0.2">
      <c r="A70" s="16" t="s">
        <v>76</v>
      </c>
      <c r="B70" s="23">
        <v>0.32400000000000001</v>
      </c>
      <c r="C70" s="23">
        <v>0.91300000000000003</v>
      </c>
      <c r="D70" s="10" t="s">
        <v>154</v>
      </c>
      <c r="E70" s="10" t="s">
        <v>155</v>
      </c>
      <c r="F70" s="10">
        <v>0</v>
      </c>
      <c r="G70" s="17">
        <v>1</v>
      </c>
      <c r="H70" s="21">
        <f t="shared" si="0"/>
        <v>1</v>
      </c>
      <c r="I70" s="21" t="s">
        <v>159</v>
      </c>
      <c r="J70" s="21"/>
      <c r="K70" s="21"/>
      <c r="L70" s="21"/>
    </row>
    <row r="71" spans="1:12" x14ac:dyDescent="0.2">
      <c r="A71" s="16" t="s">
        <v>77</v>
      </c>
      <c r="B71" s="23">
        <v>0.20599999999999999</v>
      </c>
      <c r="C71" s="23">
        <v>0.72699999999999998</v>
      </c>
      <c r="D71" s="10" t="s">
        <v>154</v>
      </c>
      <c r="E71" s="10" t="s">
        <v>155</v>
      </c>
      <c r="F71" s="10">
        <v>0</v>
      </c>
      <c r="G71" s="17">
        <v>1</v>
      </c>
      <c r="H71" s="21">
        <f t="shared" si="0"/>
        <v>1</v>
      </c>
      <c r="I71" s="21" t="s">
        <v>159</v>
      </c>
      <c r="J71" s="21"/>
      <c r="K71" s="21"/>
      <c r="L71" s="21"/>
    </row>
    <row r="72" spans="1:12" x14ac:dyDescent="0.2">
      <c r="A72" s="16" t="s">
        <v>78</v>
      </c>
      <c r="B72" s="23">
        <v>0.186</v>
      </c>
      <c r="C72" s="23">
        <v>0.67800000000000005</v>
      </c>
      <c r="D72" s="10" t="s">
        <v>154</v>
      </c>
      <c r="E72" s="10" t="s">
        <v>155</v>
      </c>
      <c r="F72" s="10">
        <v>0</v>
      </c>
      <c r="G72" s="17">
        <v>1</v>
      </c>
      <c r="H72" s="21">
        <f t="shared" si="0"/>
        <v>1</v>
      </c>
      <c r="I72" s="21" t="s">
        <v>159</v>
      </c>
      <c r="J72" s="21"/>
      <c r="K72" s="21"/>
      <c r="L72" s="21"/>
    </row>
    <row r="73" spans="1:12" x14ac:dyDescent="0.2">
      <c r="A73" s="16" t="s">
        <v>79</v>
      </c>
      <c r="B73" s="23">
        <v>0.13400000000000001</v>
      </c>
      <c r="C73" s="23">
        <v>0.90300000000000002</v>
      </c>
      <c r="D73" s="10" t="s">
        <v>154</v>
      </c>
      <c r="E73" s="10" t="s">
        <v>155</v>
      </c>
      <c r="F73" s="10">
        <v>0</v>
      </c>
      <c r="G73" s="17">
        <v>1</v>
      </c>
      <c r="H73" s="21">
        <f t="shared" si="0"/>
        <v>1</v>
      </c>
      <c r="I73" s="21" t="s">
        <v>159</v>
      </c>
      <c r="J73" s="21"/>
      <c r="K73" s="21"/>
      <c r="L73" s="21"/>
    </row>
    <row r="74" spans="1:12" x14ac:dyDescent="0.2">
      <c r="A74" s="16" t="s">
        <v>80</v>
      </c>
      <c r="B74" s="23">
        <v>0.23300000000000001</v>
      </c>
      <c r="C74" s="23">
        <v>0.55500000000000005</v>
      </c>
      <c r="D74" s="10" t="s">
        <v>154</v>
      </c>
      <c r="E74" s="10" t="s">
        <v>155</v>
      </c>
      <c r="F74" s="10">
        <v>0</v>
      </c>
      <c r="G74" s="17">
        <v>1</v>
      </c>
      <c r="H74" s="21">
        <f t="shared" si="0"/>
        <v>1</v>
      </c>
      <c r="I74" s="21" t="s">
        <v>159</v>
      </c>
      <c r="J74" s="21">
        <f>AVERAGE(F51:F74)</f>
        <v>0</v>
      </c>
      <c r="K74" s="21">
        <f t="shared" ref="K74:L74" si="1">AVERAGE(G51:G74)</f>
        <v>1</v>
      </c>
      <c r="L74" s="21">
        <f t="shared" si="1"/>
        <v>1</v>
      </c>
    </row>
    <row r="75" spans="1:12" x14ac:dyDescent="0.2">
      <c r="A75" s="16" t="s">
        <v>81</v>
      </c>
      <c r="B75" s="23">
        <v>0.06</v>
      </c>
      <c r="C75" s="23">
        <v>0.35399999999999998</v>
      </c>
      <c r="D75" s="10" t="s">
        <v>154</v>
      </c>
      <c r="E75" s="10" t="s">
        <v>155</v>
      </c>
      <c r="F75" s="10">
        <v>0</v>
      </c>
      <c r="G75" s="17">
        <v>1</v>
      </c>
      <c r="H75" s="21">
        <f t="shared" si="0"/>
        <v>1</v>
      </c>
      <c r="I75" s="21" t="s">
        <v>159</v>
      </c>
      <c r="J75" s="21"/>
      <c r="K75" s="21"/>
      <c r="L75" s="21"/>
    </row>
    <row r="76" spans="1:12" x14ac:dyDescent="0.2">
      <c r="A76" s="16" t="s">
        <v>82</v>
      </c>
      <c r="B76" s="23">
        <v>9.0999999999999998E-2</v>
      </c>
      <c r="C76" s="23">
        <v>0.495</v>
      </c>
      <c r="D76" s="10" t="s">
        <v>154</v>
      </c>
      <c r="E76" s="10" t="s">
        <v>155</v>
      </c>
      <c r="F76" s="10">
        <v>0</v>
      </c>
      <c r="G76" s="17">
        <v>1</v>
      </c>
      <c r="H76" s="21">
        <f t="shared" si="0"/>
        <v>1</v>
      </c>
      <c r="I76" s="21" t="s">
        <v>159</v>
      </c>
      <c r="J76" s="21"/>
      <c r="K76" s="21"/>
      <c r="L76" s="21"/>
    </row>
    <row r="77" spans="1:12" x14ac:dyDescent="0.2">
      <c r="A77" s="16" t="s">
        <v>83</v>
      </c>
      <c r="B77" s="23">
        <v>0.105</v>
      </c>
      <c r="C77" s="23">
        <v>0.36</v>
      </c>
      <c r="D77" s="10" t="s">
        <v>154</v>
      </c>
      <c r="E77" s="10" t="s">
        <v>155</v>
      </c>
      <c r="F77" s="10">
        <v>0</v>
      </c>
      <c r="G77" s="17">
        <v>1</v>
      </c>
      <c r="H77" s="21">
        <f t="shared" si="0"/>
        <v>1</v>
      </c>
      <c r="I77" s="21" t="s">
        <v>159</v>
      </c>
      <c r="J77" s="21"/>
      <c r="K77" s="21"/>
      <c r="L77" s="21"/>
    </row>
    <row r="78" spans="1:12" x14ac:dyDescent="0.2">
      <c r="A78" s="16" t="s">
        <v>84</v>
      </c>
      <c r="B78" s="23">
        <v>0.29699999999999999</v>
      </c>
      <c r="C78" s="23">
        <v>0.60899999999999999</v>
      </c>
      <c r="D78" s="10" t="s">
        <v>154</v>
      </c>
      <c r="E78" s="10" t="s">
        <v>155</v>
      </c>
      <c r="F78" s="10">
        <v>0</v>
      </c>
      <c r="G78" s="17">
        <v>1</v>
      </c>
      <c r="H78" s="21">
        <f t="shared" si="0"/>
        <v>1</v>
      </c>
      <c r="I78" s="21" t="s">
        <v>159</v>
      </c>
      <c r="J78" s="21"/>
      <c r="K78" s="21"/>
      <c r="L78" s="21"/>
    </row>
    <row r="79" spans="1:12" x14ac:dyDescent="0.2">
      <c r="A79" s="16" t="s">
        <v>85</v>
      </c>
      <c r="B79" s="23">
        <v>0.17399999999999999</v>
      </c>
      <c r="C79" s="23">
        <v>0.64400000000000002</v>
      </c>
      <c r="D79" s="10" t="s">
        <v>154</v>
      </c>
      <c r="E79" s="10" t="s">
        <v>155</v>
      </c>
      <c r="F79" s="10">
        <v>0</v>
      </c>
      <c r="G79" s="17">
        <v>1</v>
      </c>
      <c r="H79" s="21">
        <f t="shared" si="0"/>
        <v>1</v>
      </c>
      <c r="I79" s="21" t="s">
        <v>159</v>
      </c>
      <c r="J79" s="21"/>
      <c r="K79" s="21"/>
      <c r="L79" s="21"/>
    </row>
    <row r="80" spans="1:12" x14ac:dyDescent="0.2">
      <c r="A80" s="16" t="s">
        <v>86</v>
      </c>
      <c r="B80" s="23">
        <v>0.14799999999999999</v>
      </c>
      <c r="C80" s="23">
        <v>0.71699999999999997</v>
      </c>
      <c r="D80" s="10" t="s">
        <v>154</v>
      </c>
      <c r="E80" s="10" t="s">
        <v>155</v>
      </c>
      <c r="F80" s="10">
        <v>0</v>
      </c>
      <c r="G80" s="17">
        <v>1</v>
      </c>
      <c r="H80" s="21">
        <f t="shared" si="0"/>
        <v>1</v>
      </c>
      <c r="I80" s="21" t="s">
        <v>159</v>
      </c>
      <c r="J80" s="21"/>
      <c r="K80" s="21"/>
      <c r="L80" s="21"/>
    </row>
    <row r="81" spans="1:12" x14ac:dyDescent="0.2">
      <c r="A81" s="16" t="s">
        <v>87</v>
      </c>
      <c r="B81" s="23">
        <v>0.127</v>
      </c>
      <c r="C81" s="23">
        <v>0.84699999999999998</v>
      </c>
      <c r="D81" s="10" t="s">
        <v>154</v>
      </c>
      <c r="E81" s="10" t="s">
        <v>155</v>
      </c>
      <c r="F81" s="10">
        <v>0</v>
      </c>
      <c r="G81" s="17">
        <v>1</v>
      </c>
      <c r="H81" s="21">
        <f t="shared" si="0"/>
        <v>1</v>
      </c>
      <c r="I81" s="21" t="s">
        <v>159</v>
      </c>
      <c r="J81" s="21"/>
      <c r="K81" s="21"/>
      <c r="L81" s="21"/>
    </row>
    <row r="82" spans="1:12" x14ac:dyDescent="0.2">
      <c r="A82" s="16" t="s">
        <v>88</v>
      </c>
      <c r="B82" s="23">
        <v>0.25800000000000001</v>
      </c>
      <c r="C82" s="23">
        <v>0.58299999999999996</v>
      </c>
      <c r="D82" s="10" t="s">
        <v>154</v>
      </c>
      <c r="E82" s="10" t="s">
        <v>155</v>
      </c>
      <c r="F82" s="10">
        <v>0</v>
      </c>
      <c r="G82" s="17">
        <v>1</v>
      </c>
      <c r="H82" s="21">
        <f t="shared" si="0"/>
        <v>1</v>
      </c>
      <c r="I82" s="21" t="s">
        <v>159</v>
      </c>
      <c r="J82" s="21"/>
      <c r="K82" s="21"/>
      <c r="L82" s="21"/>
    </row>
    <row r="83" spans="1:12" x14ac:dyDescent="0.2">
      <c r="A83" s="16" t="s">
        <v>89</v>
      </c>
      <c r="B83" s="23">
        <v>5.6000000000000001E-2</v>
      </c>
      <c r="C83" s="23">
        <v>0.39500000000000002</v>
      </c>
      <c r="D83" s="10" t="s">
        <v>154</v>
      </c>
      <c r="E83" s="10" t="s">
        <v>155</v>
      </c>
      <c r="F83" s="10">
        <v>0</v>
      </c>
      <c r="G83" s="17">
        <v>1</v>
      </c>
      <c r="H83" s="21">
        <f t="shared" si="0"/>
        <v>1</v>
      </c>
      <c r="I83" s="21" t="s">
        <v>159</v>
      </c>
      <c r="J83" s="21"/>
      <c r="K83" s="21"/>
      <c r="L83" s="21"/>
    </row>
    <row r="84" spans="1:12" x14ac:dyDescent="0.2">
      <c r="A84" s="16" t="s">
        <v>90</v>
      </c>
      <c r="B84" s="23">
        <v>0.107</v>
      </c>
      <c r="C84" s="23">
        <v>0.43099999999999999</v>
      </c>
      <c r="D84" s="10" t="s">
        <v>154</v>
      </c>
      <c r="E84" s="10" t="s">
        <v>155</v>
      </c>
      <c r="F84" s="10">
        <v>0</v>
      </c>
      <c r="G84" s="17">
        <v>1</v>
      </c>
      <c r="H84" s="21">
        <f t="shared" si="0"/>
        <v>1</v>
      </c>
      <c r="I84" s="21" t="s">
        <v>159</v>
      </c>
      <c r="J84" s="21"/>
      <c r="K84" s="21"/>
      <c r="L84" s="21"/>
    </row>
    <row r="85" spans="1:12" x14ac:dyDescent="0.2">
      <c r="A85" s="16" t="s">
        <v>91</v>
      </c>
      <c r="B85" s="23">
        <v>0.13600000000000001</v>
      </c>
      <c r="C85" s="23">
        <v>0.49299999999999999</v>
      </c>
      <c r="D85" s="10" t="s">
        <v>154</v>
      </c>
      <c r="E85" s="10" t="s">
        <v>155</v>
      </c>
      <c r="F85" s="10">
        <v>0</v>
      </c>
      <c r="G85" s="17">
        <v>1</v>
      </c>
      <c r="H85" s="21">
        <f t="shared" si="0"/>
        <v>1</v>
      </c>
      <c r="I85" s="21" t="s">
        <v>159</v>
      </c>
      <c r="J85" s="21"/>
      <c r="K85" s="21"/>
      <c r="L85" s="21"/>
    </row>
    <row r="86" spans="1:12" x14ac:dyDescent="0.2">
      <c r="A86" s="16" t="s">
        <v>92</v>
      </c>
      <c r="B86" s="23">
        <v>0.223</v>
      </c>
      <c r="C86" s="23">
        <v>0.48499999999999999</v>
      </c>
      <c r="D86" s="10" t="s">
        <v>154</v>
      </c>
      <c r="E86" s="10" t="s">
        <v>155</v>
      </c>
      <c r="F86" s="10">
        <v>0</v>
      </c>
      <c r="G86" s="17">
        <v>1</v>
      </c>
      <c r="H86" s="21">
        <f t="shared" si="0"/>
        <v>1</v>
      </c>
      <c r="I86" s="21" t="s">
        <v>159</v>
      </c>
      <c r="J86" s="21"/>
      <c r="K86" s="21"/>
      <c r="L86" s="21"/>
    </row>
    <row r="87" spans="1:12" x14ac:dyDescent="0.2">
      <c r="A87" s="16" t="s">
        <v>93</v>
      </c>
      <c r="B87" s="23">
        <v>0.19400000000000001</v>
      </c>
      <c r="C87" s="23">
        <v>0.61099999999999999</v>
      </c>
      <c r="D87" s="10" t="s">
        <v>154</v>
      </c>
      <c r="E87" s="10" t="s">
        <v>155</v>
      </c>
      <c r="F87" s="10">
        <v>0</v>
      </c>
      <c r="G87" s="17">
        <v>1</v>
      </c>
      <c r="H87" s="21">
        <f t="shared" si="0"/>
        <v>1</v>
      </c>
      <c r="I87" s="21" t="s">
        <v>159</v>
      </c>
      <c r="J87" s="21"/>
      <c r="K87" s="21"/>
      <c r="L87" s="21"/>
    </row>
    <row r="88" spans="1:12" x14ac:dyDescent="0.2">
      <c r="A88" s="16" t="s">
        <v>94</v>
      </c>
      <c r="B88" s="23">
        <v>0.16900000000000001</v>
      </c>
      <c r="C88" s="23">
        <v>0.59699999999999998</v>
      </c>
      <c r="D88" s="10" t="s">
        <v>154</v>
      </c>
      <c r="E88" s="10" t="s">
        <v>155</v>
      </c>
      <c r="F88" s="10">
        <v>0</v>
      </c>
      <c r="G88" s="17">
        <v>1</v>
      </c>
      <c r="H88" s="21">
        <f t="shared" si="0"/>
        <v>1</v>
      </c>
      <c r="I88" s="21" t="s">
        <v>159</v>
      </c>
      <c r="J88" s="21"/>
      <c r="K88" s="21"/>
      <c r="L88" s="21"/>
    </row>
    <row r="89" spans="1:12" x14ac:dyDescent="0.2">
      <c r="A89" s="16" t="s">
        <v>95</v>
      </c>
      <c r="B89" s="23">
        <v>0.14099999999999999</v>
      </c>
      <c r="C89" s="23">
        <v>0.80500000000000005</v>
      </c>
      <c r="D89" s="10" t="s">
        <v>154</v>
      </c>
      <c r="E89" s="10" t="s">
        <v>155</v>
      </c>
      <c r="F89" s="10">
        <v>0</v>
      </c>
      <c r="G89" s="17">
        <v>1</v>
      </c>
      <c r="H89" s="21">
        <f t="shared" si="0"/>
        <v>1</v>
      </c>
      <c r="I89" s="21" t="s">
        <v>159</v>
      </c>
      <c r="J89" s="21"/>
      <c r="K89" s="21"/>
      <c r="L89" s="21"/>
    </row>
    <row r="90" spans="1:12" x14ac:dyDescent="0.2">
      <c r="A90" s="16" t="s">
        <v>96</v>
      </c>
      <c r="B90" s="23">
        <v>0.28000000000000003</v>
      </c>
      <c r="C90" s="23">
        <v>0.79300000000000004</v>
      </c>
      <c r="D90" s="10" t="s">
        <v>154</v>
      </c>
      <c r="E90" s="10" t="s">
        <v>155</v>
      </c>
      <c r="F90" s="10">
        <v>0</v>
      </c>
      <c r="G90" s="17">
        <v>1</v>
      </c>
      <c r="H90" s="21">
        <f t="shared" si="0"/>
        <v>1</v>
      </c>
      <c r="I90" s="21" t="s">
        <v>159</v>
      </c>
      <c r="J90" s="21"/>
      <c r="K90" s="21"/>
      <c r="L90" s="21"/>
    </row>
    <row r="91" spans="1:12" x14ac:dyDescent="0.2">
      <c r="A91" s="16" t="s">
        <v>97</v>
      </c>
      <c r="B91" s="23">
        <v>6.5000000000000002E-2</v>
      </c>
      <c r="C91" s="23">
        <v>0.36299999999999999</v>
      </c>
      <c r="D91" s="10" t="s">
        <v>154</v>
      </c>
      <c r="E91" s="10" t="s">
        <v>155</v>
      </c>
      <c r="F91" s="10">
        <v>0</v>
      </c>
      <c r="G91" s="17">
        <v>1</v>
      </c>
      <c r="H91" s="21">
        <f t="shared" si="0"/>
        <v>1</v>
      </c>
      <c r="I91" s="21" t="s">
        <v>159</v>
      </c>
      <c r="J91" s="21"/>
      <c r="K91" s="21"/>
      <c r="L91" s="21"/>
    </row>
    <row r="92" spans="1:12" x14ac:dyDescent="0.2">
      <c r="A92" s="16" t="s">
        <v>98</v>
      </c>
      <c r="B92" s="23">
        <v>8.5000000000000006E-2</v>
      </c>
      <c r="C92" s="23">
        <v>0.495</v>
      </c>
      <c r="D92" s="10" t="s">
        <v>154</v>
      </c>
      <c r="E92" s="10" t="s">
        <v>155</v>
      </c>
      <c r="F92" s="10">
        <v>0</v>
      </c>
      <c r="G92" s="17">
        <v>1</v>
      </c>
      <c r="H92" s="21">
        <f t="shared" si="0"/>
        <v>1</v>
      </c>
      <c r="I92" s="21" t="s">
        <v>159</v>
      </c>
      <c r="J92" s="21"/>
      <c r="K92" s="21"/>
      <c r="L92" s="21"/>
    </row>
    <row r="93" spans="1:12" x14ac:dyDescent="0.2">
      <c r="A93" s="16" t="s">
        <v>99</v>
      </c>
      <c r="B93" s="23">
        <v>0.106</v>
      </c>
      <c r="C93" s="23">
        <v>0.441</v>
      </c>
      <c r="D93" s="10" t="s">
        <v>154</v>
      </c>
      <c r="E93" s="10" t="s">
        <v>155</v>
      </c>
      <c r="F93" s="10">
        <v>0</v>
      </c>
      <c r="G93" s="17">
        <v>1</v>
      </c>
      <c r="H93" s="21">
        <f t="shared" si="0"/>
        <v>1</v>
      </c>
      <c r="I93" s="21" t="s">
        <v>159</v>
      </c>
      <c r="J93" s="21"/>
      <c r="K93" s="21"/>
      <c r="L93" s="21"/>
    </row>
    <row r="94" spans="1:12" x14ac:dyDescent="0.2">
      <c r="A94" s="16" t="s">
        <v>100</v>
      </c>
      <c r="B94" s="23">
        <v>0.214</v>
      </c>
      <c r="C94" s="23">
        <v>0.61199999999999999</v>
      </c>
      <c r="D94" s="10" t="s">
        <v>154</v>
      </c>
      <c r="E94" s="10" t="s">
        <v>155</v>
      </c>
      <c r="F94" s="10">
        <v>0</v>
      </c>
      <c r="G94" s="17">
        <v>1</v>
      </c>
      <c r="H94" s="21">
        <f t="shared" si="0"/>
        <v>1</v>
      </c>
      <c r="I94" s="21" t="s">
        <v>159</v>
      </c>
      <c r="J94" s="21"/>
      <c r="K94" s="21"/>
      <c r="L94" s="21"/>
    </row>
    <row r="95" spans="1:12" x14ac:dyDescent="0.2">
      <c r="A95" s="16" t="s">
        <v>101</v>
      </c>
      <c r="B95" s="23">
        <v>0.16</v>
      </c>
      <c r="C95" s="23">
        <v>0.66300000000000003</v>
      </c>
      <c r="D95" s="10" t="s">
        <v>154</v>
      </c>
      <c r="E95" s="10" t="s">
        <v>155</v>
      </c>
      <c r="F95" s="10">
        <v>0</v>
      </c>
      <c r="G95" s="17">
        <v>1</v>
      </c>
      <c r="H95" s="21">
        <f t="shared" si="0"/>
        <v>1</v>
      </c>
      <c r="I95" s="21" t="s">
        <v>159</v>
      </c>
      <c r="J95" s="21"/>
      <c r="K95" s="21"/>
      <c r="L95" s="21"/>
    </row>
    <row r="96" spans="1:12" x14ac:dyDescent="0.2">
      <c r="A96" s="16" t="s">
        <v>102</v>
      </c>
      <c r="B96" s="23">
        <v>0.16600000000000001</v>
      </c>
      <c r="C96" s="23">
        <v>0.63700000000000001</v>
      </c>
      <c r="D96" s="10" t="s">
        <v>154</v>
      </c>
      <c r="E96" s="10" t="s">
        <v>155</v>
      </c>
      <c r="F96" s="10">
        <v>0</v>
      </c>
      <c r="G96" s="17">
        <v>1</v>
      </c>
      <c r="H96" s="21">
        <f t="shared" si="0"/>
        <v>1</v>
      </c>
      <c r="I96" s="21" t="s">
        <v>159</v>
      </c>
      <c r="J96" s="21"/>
      <c r="K96" s="21"/>
      <c r="L96" s="21"/>
    </row>
    <row r="97" spans="1:12" x14ac:dyDescent="0.2">
      <c r="A97" s="16" t="s">
        <v>103</v>
      </c>
      <c r="B97" s="23">
        <v>0.13200000000000001</v>
      </c>
      <c r="C97" s="23">
        <v>0.85399999999999998</v>
      </c>
      <c r="D97" s="10" t="s">
        <v>154</v>
      </c>
      <c r="E97" s="10" t="s">
        <v>155</v>
      </c>
      <c r="F97" s="10">
        <v>0</v>
      </c>
      <c r="G97" s="17">
        <v>1</v>
      </c>
      <c r="H97" s="21">
        <f t="shared" si="0"/>
        <v>1</v>
      </c>
      <c r="I97" s="21" t="s">
        <v>159</v>
      </c>
      <c r="J97" s="21"/>
      <c r="K97" s="21"/>
      <c r="L97" s="21"/>
    </row>
    <row r="98" spans="1:12" x14ac:dyDescent="0.2">
      <c r="A98" s="16" t="s">
        <v>104</v>
      </c>
      <c r="B98" s="23">
        <v>0.28299999999999997</v>
      </c>
      <c r="C98" s="23">
        <v>0.71</v>
      </c>
      <c r="D98" s="10" t="s">
        <v>154</v>
      </c>
      <c r="E98" s="10" t="s">
        <v>155</v>
      </c>
      <c r="F98" s="10">
        <v>0</v>
      </c>
      <c r="G98" s="17">
        <v>1</v>
      </c>
      <c r="H98" s="21">
        <f t="shared" si="0"/>
        <v>1</v>
      </c>
      <c r="I98" s="21" t="s">
        <v>159</v>
      </c>
      <c r="J98" s="21">
        <f>AVERAGE(F75:F98)</f>
        <v>0</v>
      </c>
      <c r="K98" s="21">
        <f t="shared" ref="K98:L98" si="2">AVERAGE(G75:G98)</f>
        <v>1</v>
      </c>
      <c r="L98" s="21">
        <f t="shared" si="2"/>
        <v>1</v>
      </c>
    </row>
    <row r="99" spans="1:12" x14ac:dyDescent="0.2">
      <c r="A99" s="16" t="s">
        <v>105</v>
      </c>
      <c r="B99" s="19" t="s">
        <v>1</v>
      </c>
      <c r="C99" s="19" t="s">
        <v>1</v>
      </c>
      <c r="D99" s="10" t="s">
        <v>1</v>
      </c>
      <c r="E99" s="10" t="s">
        <v>1</v>
      </c>
      <c r="F99" s="10" t="s">
        <v>1</v>
      </c>
      <c r="G99" s="17" t="s">
        <v>1</v>
      </c>
      <c r="H99" s="21"/>
      <c r="I99" s="21"/>
      <c r="J99" s="21"/>
      <c r="K99" s="21"/>
      <c r="L99" s="21"/>
    </row>
    <row r="100" spans="1:12" x14ac:dyDescent="0.2">
      <c r="A100" s="16" t="s">
        <v>106</v>
      </c>
      <c r="B100" s="19" t="s">
        <v>1</v>
      </c>
      <c r="C100" s="19" t="s">
        <v>1</v>
      </c>
      <c r="D100" s="10" t="s">
        <v>1</v>
      </c>
      <c r="E100" s="10" t="s">
        <v>1</v>
      </c>
      <c r="F100" s="10" t="s">
        <v>1</v>
      </c>
      <c r="G100" s="17" t="s">
        <v>1</v>
      </c>
      <c r="H100" s="21"/>
      <c r="I100" s="21"/>
      <c r="J100" s="21"/>
      <c r="K100" s="21"/>
      <c r="L100" s="21"/>
    </row>
    <row r="101" spans="1:12" x14ac:dyDescent="0.2">
      <c r="A101" s="16" t="s">
        <v>107</v>
      </c>
      <c r="B101" s="19" t="s">
        <v>1</v>
      </c>
      <c r="C101" s="19" t="s">
        <v>1</v>
      </c>
      <c r="D101" s="10" t="s">
        <v>1</v>
      </c>
      <c r="E101" s="10" t="s">
        <v>1</v>
      </c>
      <c r="F101" s="10" t="s">
        <v>1</v>
      </c>
      <c r="G101" s="17" t="s">
        <v>1</v>
      </c>
      <c r="H101" s="21"/>
      <c r="I101" s="21"/>
      <c r="J101" s="21"/>
      <c r="K101" s="21"/>
      <c r="L101" s="21"/>
    </row>
    <row r="102" spans="1:12" x14ac:dyDescent="0.2">
      <c r="A102" s="16" t="s">
        <v>108</v>
      </c>
      <c r="B102" s="19" t="s">
        <v>1</v>
      </c>
      <c r="C102" s="19" t="s">
        <v>1</v>
      </c>
      <c r="D102" s="10" t="s">
        <v>1</v>
      </c>
      <c r="E102" s="10" t="s">
        <v>1</v>
      </c>
      <c r="F102" s="10" t="s">
        <v>1</v>
      </c>
      <c r="G102" s="17" t="s">
        <v>1</v>
      </c>
      <c r="H102" s="21"/>
      <c r="I102" s="21"/>
      <c r="J102" s="21"/>
      <c r="K102" s="21"/>
      <c r="L102" s="21"/>
    </row>
    <row r="103" spans="1:12" x14ac:dyDescent="0.2">
      <c r="A103" s="16" t="s">
        <v>109</v>
      </c>
      <c r="B103" s="19" t="s">
        <v>1</v>
      </c>
      <c r="C103" s="19" t="s">
        <v>1</v>
      </c>
      <c r="D103" s="10" t="s">
        <v>1</v>
      </c>
      <c r="E103" s="10" t="s">
        <v>1</v>
      </c>
      <c r="F103" s="10" t="s">
        <v>1</v>
      </c>
      <c r="G103" s="17" t="s">
        <v>1</v>
      </c>
      <c r="H103" s="21"/>
      <c r="I103" s="21"/>
      <c r="J103" s="21"/>
      <c r="K103" s="21"/>
      <c r="L103" s="21"/>
    </row>
    <row r="104" spans="1:12" x14ac:dyDescent="0.2">
      <c r="A104" s="16" t="s">
        <v>110</v>
      </c>
      <c r="B104" s="19" t="s">
        <v>1</v>
      </c>
      <c r="C104" s="19" t="s">
        <v>1</v>
      </c>
      <c r="D104" s="10" t="s">
        <v>1</v>
      </c>
      <c r="E104" s="10" t="s">
        <v>1</v>
      </c>
      <c r="F104" s="10" t="s">
        <v>1</v>
      </c>
      <c r="G104" s="17" t="s">
        <v>1</v>
      </c>
      <c r="H104" s="21"/>
      <c r="I104" s="21"/>
      <c r="J104" s="21"/>
      <c r="K104" s="21"/>
      <c r="L104" s="21"/>
    </row>
    <row r="105" spans="1:12" x14ac:dyDescent="0.2">
      <c r="A105" s="16" t="s">
        <v>111</v>
      </c>
      <c r="B105" s="19" t="s">
        <v>1</v>
      </c>
      <c r="C105" s="19" t="s">
        <v>1</v>
      </c>
      <c r="D105" s="10" t="s">
        <v>1</v>
      </c>
      <c r="E105" s="10" t="s">
        <v>1</v>
      </c>
      <c r="F105" s="10" t="s">
        <v>1</v>
      </c>
      <c r="G105" s="17" t="s">
        <v>1</v>
      </c>
      <c r="H105" s="21"/>
      <c r="I105" s="21"/>
      <c r="J105" s="21"/>
      <c r="K105" s="21"/>
      <c r="L105" s="21"/>
    </row>
    <row r="106" spans="1:12" x14ac:dyDescent="0.2">
      <c r="A106" s="16" t="s">
        <v>112</v>
      </c>
      <c r="B106" s="19" t="s">
        <v>1</v>
      </c>
      <c r="C106" s="19" t="s">
        <v>1</v>
      </c>
      <c r="D106" s="10" t="s">
        <v>1</v>
      </c>
      <c r="E106" s="10" t="s">
        <v>1</v>
      </c>
      <c r="F106" s="10" t="s">
        <v>1</v>
      </c>
      <c r="G106" s="17" t="s">
        <v>1</v>
      </c>
      <c r="H106" s="21"/>
      <c r="I106" s="21"/>
      <c r="J106" s="21"/>
      <c r="K106" s="21"/>
      <c r="L106" s="21"/>
    </row>
    <row r="107" spans="1:12" x14ac:dyDescent="0.2">
      <c r="A107" s="16" t="s">
        <v>113</v>
      </c>
      <c r="B107" s="19" t="s">
        <v>1</v>
      </c>
      <c r="C107" s="19" t="s">
        <v>1</v>
      </c>
      <c r="D107" s="10" t="s">
        <v>1</v>
      </c>
      <c r="E107" s="10" t="s">
        <v>1</v>
      </c>
      <c r="F107" s="10" t="s">
        <v>1</v>
      </c>
      <c r="G107" s="17" t="s">
        <v>1</v>
      </c>
      <c r="H107" s="21"/>
      <c r="I107" s="21"/>
      <c r="J107" s="21"/>
      <c r="K107" s="21"/>
      <c r="L107" s="21"/>
    </row>
    <row r="108" spans="1:12" x14ac:dyDescent="0.2">
      <c r="A108" s="16" t="s">
        <v>114</v>
      </c>
      <c r="B108" s="19" t="s">
        <v>1</v>
      </c>
      <c r="C108" s="19" t="s">
        <v>1</v>
      </c>
      <c r="D108" s="10" t="s">
        <v>1</v>
      </c>
      <c r="E108" s="10" t="s">
        <v>1</v>
      </c>
      <c r="F108" s="10" t="s">
        <v>1</v>
      </c>
      <c r="G108" s="17" t="s">
        <v>1</v>
      </c>
      <c r="H108" s="21"/>
      <c r="I108" s="21"/>
      <c r="J108" s="21"/>
      <c r="K108" s="21"/>
      <c r="L108" s="21"/>
    </row>
    <row r="109" spans="1:12" x14ac:dyDescent="0.2">
      <c r="A109" s="16" t="s">
        <v>115</v>
      </c>
      <c r="B109" s="19" t="s">
        <v>1</v>
      </c>
      <c r="C109" s="19" t="s">
        <v>1</v>
      </c>
      <c r="D109" s="10" t="s">
        <v>1</v>
      </c>
      <c r="E109" s="10" t="s">
        <v>1</v>
      </c>
      <c r="F109" s="10" t="s">
        <v>1</v>
      </c>
      <c r="G109" s="17" t="s">
        <v>1</v>
      </c>
      <c r="H109" s="21"/>
      <c r="I109" s="21"/>
      <c r="J109" s="21"/>
      <c r="K109" s="21"/>
      <c r="L109" s="21"/>
    </row>
    <row r="110" spans="1:12" x14ac:dyDescent="0.2">
      <c r="A110" s="16" t="s">
        <v>116</v>
      </c>
      <c r="B110" s="19" t="s">
        <v>1</v>
      </c>
      <c r="C110" s="19" t="s">
        <v>1</v>
      </c>
      <c r="D110" s="10" t="s">
        <v>1</v>
      </c>
      <c r="E110" s="10" t="s">
        <v>1</v>
      </c>
      <c r="F110" s="10" t="s">
        <v>1</v>
      </c>
      <c r="G110" s="17" t="s">
        <v>1</v>
      </c>
      <c r="H110" s="21"/>
      <c r="I110" s="21"/>
      <c r="J110" s="21"/>
      <c r="K110" s="21"/>
      <c r="L110" s="21"/>
    </row>
    <row r="111" spans="1:12" x14ac:dyDescent="0.2">
      <c r="A111" s="16" t="s">
        <v>117</v>
      </c>
      <c r="B111" s="19" t="s">
        <v>1</v>
      </c>
      <c r="C111" s="19" t="s">
        <v>1</v>
      </c>
      <c r="D111" s="10" t="s">
        <v>1</v>
      </c>
      <c r="E111" s="10" t="s">
        <v>1</v>
      </c>
      <c r="F111" s="10" t="s">
        <v>1</v>
      </c>
      <c r="G111" s="17" t="s">
        <v>1</v>
      </c>
      <c r="H111" s="21"/>
      <c r="I111" s="21"/>
      <c r="J111" s="21"/>
      <c r="K111" s="21"/>
      <c r="L111" s="21"/>
    </row>
    <row r="112" spans="1:12" x14ac:dyDescent="0.2">
      <c r="A112" s="16" t="s">
        <v>118</v>
      </c>
      <c r="B112" s="19" t="s">
        <v>1</v>
      </c>
      <c r="C112" s="19" t="s">
        <v>1</v>
      </c>
      <c r="D112" s="10" t="s">
        <v>1</v>
      </c>
      <c r="E112" s="10" t="s">
        <v>1</v>
      </c>
      <c r="F112" s="10" t="s">
        <v>1</v>
      </c>
      <c r="G112" s="17" t="s">
        <v>1</v>
      </c>
      <c r="H112" s="21"/>
      <c r="I112" s="21"/>
      <c r="J112" s="21"/>
      <c r="K112" s="21"/>
      <c r="L112" s="21"/>
    </row>
    <row r="113" spans="1:12" x14ac:dyDescent="0.2">
      <c r="A113" s="16" t="s">
        <v>119</v>
      </c>
      <c r="B113" s="19" t="s">
        <v>1</v>
      </c>
      <c r="C113" s="19" t="s">
        <v>1</v>
      </c>
      <c r="D113" s="10" t="s">
        <v>1</v>
      </c>
      <c r="E113" s="10" t="s">
        <v>1</v>
      </c>
      <c r="F113" s="10" t="s">
        <v>1</v>
      </c>
      <c r="G113" s="17" t="s">
        <v>1</v>
      </c>
      <c r="H113" s="21"/>
      <c r="I113" s="21"/>
      <c r="J113" s="21"/>
      <c r="K113" s="21"/>
      <c r="L113" s="21"/>
    </row>
    <row r="114" spans="1:12" x14ac:dyDescent="0.2">
      <c r="A114" s="16" t="s">
        <v>120</v>
      </c>
      <c r="B114" s="19" t="s">
        <v>1</v>
      </c>
      <c r="C114" s="19" t="s">
        <v>1</v>
      </c>
      <c r="D114" s="10" t="s">
        <v>1</v>
      </c>
      <c r="E114" s="10" t="s">
        <v>1</v>
      </c>
      <c r="F114" s="10" t="s">
        <v>1</v>
      </c>
      <c r="G114" s="17" t="s">
        <v>1</v>
      </c>
      <c r="H114" s="21"/>
      <c r="I114" s="21"/>
      <c r="J114" s="21"/>
      <c r="K114" s="21"/>
      <c r="L114" s="21"/>
    </row>
    <row r="115" spans="1:12" x14ac:dyDescent="0.2">
      <c r="A115" s="16" t="s">
        <v>121</v>
      </c>
      <c r="B115" s="19" t="s">
        <v>1</v>
      </c>
      <c r="C115" s="19" t="s">
        <v>1</v>
      </c>
      <c r="D115" s="10" t="s">
        <v>1</v>
      </c>
      <c r="E115" s="10" t="s">
        <v>1</v>
      </c>
      <c r="F115" s="10" t="s">
        <v>1</v>
      </c>
      <c r="G115" s="17" t="s">
        <v>1</v>
      </c>
      <c r="H115" s="21"/>
      <c r="I115" s="21"/>
      <c r="J115" s="21"/>
      <c r="K115" s="21"/>
      <c r="L115" s="21"/>
    </row>
    <row r="116" spans="1:12" x14ac:dyDescent="0.2">
      <c r="A116" s="16" t="s">
        <v>122</v>
      </c>
      <c r="B116" s="19" t="s">
        <v>1</v>
      </c>
      <c r="C116" s="19" t="s">
        <v>1</v>
      </c>
      <c r="D116" s="10" t="s">
        <v>1</v>
      </c>
      <c r="E116" s="10" t="s">
        <v>1</v>
      </c>
      <c r="F116" s="10" t="s">
        <v>1</v>
      </c>
      <c r="G116" s="17" t="s">
        <v>1</v>
      </c>
      <c r="H116" s="21"/>
      <c r="I116" s="21"/>
      <c r="J116" s="21"/>
      <c r="K116" s="21"/>
      <c r="L116" s="21"/>
    </row>
    <row r="117" spans="1:12" x14ac:dyDescent="0.2">
      <c r="A117" s="16" t="s">
        <v>123</v>
      </c>
      <c r="B117" s="19" t="s">
        <v>1</v>
      </c>
      <c r="C117" s="19" t="s">
        <v>1</v>
      </c>
      <c r="D117" s="10" t="s">
        <v>1</v>
      </c>
      <c r="E117" s="10" t="s">
        <v>1</v>
      </c>
      <c r="F117" s="10" t="s">
        <v>1</v>
      </c>
      <c r="G117" s="17" t="s">
        <v>1</v>
      </c>
      <c r="H117" s="21"/>
      <c r="I117" s="21"/>
      <c r="J117" s="21"/>
      <c r="K117" s="21"/>
      <c r="L117" s="21"/>
    </row>
    <row r="118" spans="1:12" x14ac:dyDescent="0.2">
      <c r="A118" s="16" t="s">
        <v>124</v>
      </c>
      <c r="B118" s="19" t="s">
        <v>1</v>
      </c>
      <c r="C118" s="19" t="s">
        <v>1</v>
      </c>
      <c r="D118" s="10" t="s">
        <v>1</v>
      </c>
      <c r="E118" s="10" t="s">
        <v>1</v>
      </c>
      <c r="F118" s="10" t="s">
        <v>1</v>
      </c>
      <c r="G118" s="17" t="s">
        <v>1</v>
      </c>
      <c r="H118" s="21"/>
      <c r="I118" s="21"/>
      <c r="J118" s="21"/>
      <c r="K118" s="21"/>
      <c r="L118" s="21"/>
    </row>
    <row r="119" spans="1:12" x14ac:dyDescent="0.2">
      <c r="A119" s="16" t="s">
        <v>125</v>
      </c>
      <c r="B119" s="19" t="s">
        <v>1</v>
      </c>
      <c r="C119" s="19" t="s">
        <v>1</v>
      </c>
      <c r="D119" s="10" t="s">
        <v>1</v>
      </c>
      <c r="E119" s="10" t="s">
        <v>1</v>
      </c>
      <c r="F119" s="10" t="s">
        <v>1</v>
      </c>
      <c r="G119" s="17" t="s">
        <v>1</v>
      </c>
      <c r="H119" s="21"/>
      <c r="I119" s="21"/>
      <c r="J119" s="21"/>
      <c r="K119" s="21"/>
      <c r="L119" s="21"/>
    </row>
    <row r="120" spans="1:12" x14ac:dyDescent="0.2">
      <c r="A120" s="16" t="s">
        <v>126</v>
      </c>
      <c r="B120" s="19" t="s">
        <v>1</v>
      </c>
      <c r="C120" s="19" t="s">
        <v>1</v>
      </c>
      <c r="D120" s="10" t="s">
        <v>1</v>
      </c>
      <c r="E120" s="10" t="s">
        <v>1</v>
      </c>
      <c r="F120" s="10" t="s">
        <v>1</v>
      </c>
      <c r="G120" s="17" t="s">
        <v>1</v>
      </c>
      <c r="H120" s="21"/>
      <c r="I120" s="21"/>
      <c r="J120" s="21"/>
      <c r="K120" s="21"/>
      <c r="L120" s="21"/>
    </row>
    <row r="121" spans="1:12" x14ac:dyDescent="0.2">
      <c r="A121" s="16" t="s">
        <v>127</v>
      </c>
      <c r="B121" s="19" t="s">
        <v>1</v>
      </c>
      <c r="C121" s="19" t="s">
        <v>1</v>
      </c>
      <c r="D121" s="10" t="s">
        <v>1</v>
      </c>
      <c r="E121" s="10" t="s">
        <v>1</v>
      </c>
      <c r="F121" s="10" t="s">
        <v>1</v>
      </c>
      <c r="G121" s="17" t="s">
        <v>1</v>
      </c>
      <c r="H121" s="21"/>
      <c r="I121" s="21"/>
      <c r="J121" s="21"/>
      <c r="K121" s="21"/>
      <c r="L121" s="21"/>
    </row>
    <row r="122" spans="1:12" x14ac:dyDescent="0.2">
      <c r="A122" s="16" t="s">
        <v>128</v>
      </c>
      <c r="B122" s="19" t="s">
        <v>1</v>
      </c>
      <c r="C122" s="19" t="s">
        <v>1</v>
      </c>
      <c r="D122" s="10" t="s">
        <v>1</v>
      </c>
      <c r="E122" s="10" t="s">
        <v>1</v>
      </c>
      <c r="F122" s="10" t="s">
        <v>1</v>
      </c>
      <c r="G122" s="17" t="s">
        <v>1</v>
      </c>
      <c r="H122" s="21"/>
      <c r="I122" s="21"/>
      <c r="J122" s="21"/>
      <c r="K122" s="21"/>
      <c r="L122" s="21"/>
    </row>
    <row r="123" spans="1:12" x14ac:dyDescent="0.2">
      <c r="A123" s="16" t="s">
        <v>129</v>
      </c>
      <c r="B123" s="19" t="s">
        <v>1</v>
      </c>
      <c r="C123" s="19" t="s">
        <v>1</v>
      </c>
      <c r="D123" s="10" t="s">
        <v>1</v>
      </c>
      <c r="E123" s="10" t="s">
        <v>1</v>
      </c>
      <c r="F123" s="10" t="s">
        <v>1</v>
      </c>
      <c r="G123" s="17" t="s">
        <v>1</v>
      </c>
      <c r="H123" s="21"/>
      <c r="I123" s="21"/>
      <c r="J123" s="21"/>
      <c r="K123" s="21"/>
      <c r="L123" s="21"/>
    </row>
    <row r="124" spans="1:12" x14ac:dyDescent="0.2">
      <c r="A124" s="16" t="s">
        <v>130</v>
      </c>
      <c r="B124" s="19" t="s">
        <v>1</v>
      </c>
      <c r="C124" s="19" t="s">
        <v>1</v>
      </c>
      <c r="D124" s="10" t="s">
        <v>1</v>
      </c>
      <c r="E124" s="10" t="s">
        <v>1</v>
      </c>
      <c r="F124" s="10" t="s">
        <v>1</v>
      </c>
      <c r="G124" s="17" t="s">
        <v>1</v>
      </c>
      <c r="H124" s="21"/>
      <c r="I124" s="21"/>
      <c r="J124" s="21"/>
      <c r="K124" s="21"/>
      <c r="L124" s="21"/>
    </row>
    <row r="125" spans="1:12" x14ac:dyDescent="0.2">
      <c r="A125" s="16" t="s">
        <v>131</v>
      </c>
      <c r="B125" s="19" t="s">
        <v>1</v>
      </c>
      <c r="C125" s="19" t="s">
        <v>1</v>
      </c>
      <c r="D125" s="10" t="s">
        <v>1</v>
      </c>
      <c r="E125" s="10" t="s">
        <v>1</v>
      </c>
      <c r="F125" s="10" t="s">
        <v>1</v>
      </c>
      <c r="G125" s="17" t="s">
        <v>1</v>
      </c>
      <c r="H125" s="21"/>
      <c r="I125" s="21"/>
      <c r="J125" s="21"/>
      <c r="K125" s="21"/>
      <c r="L125" s="21"/>
    </row>
    <row r="126" spans="1:12" x14ac:dyDescent="0.2">
      <c r="A126" s="16" t="s">
        <v>132</v>
      </c>
      <c r="B126" s="19" t="s">
        <v>1</v>
      </c>
      <c r="C126" s="19" t="s">
        <v>1</v>
      </c>
      <c r="D126" s="10" t="s">
        <v>1</v>
      </c>
      <c r="E126" s="10" t="s">
        <v>1</v>
      </c>
      <c r="F126" s="10" t="s">
        <v>1</v>
      </c>
      <c r="G126" s="17" t="s">
        <v>1</v>
      </c>
      <c r="H126" s="21"/>
      <c r="I126" s="21"/>
      <c r="J126" s="21"/>
      <c r="K126" s="21"/>
      <c r="L126" s="21"/>
    </row>
    <row r="127" spans="1:12" x14ac:dyDescent="0.2">
      <c r="A127" s="16" t="s">
        <v>133</v>
      </c>
      <c r="B127" s="19" t="s">
        <v>1</v>
      </c>
      <c r="C127" s="19" t="s">
        <v>1</v>
      </c>
      <c r="D127" s="10" t="s">
        <v>1</v>
      </c>
      <c r="E127" s="10" t="s">
        <v>1</v>
      </c>
      <c r="F127" s="10" t="s">
        <v>1</v>
      </c>
      <c r="G127" s="17" t="s">
        <v>1</v>
      </c>
      <c r="H127" s="21"/>
      <c r="I127" s="21"/>
      <c r="J127" s="21"/>
      <c r="K127" s="21"/>
      <c r="L127" s="21"/>
    </row>
    <row r="128" spans="1:12" x14ac:dyDescent="0.2">
      <c r="A128" s="16" t="s">
        <v>134</v>
      </c>
      <c r="B128" s="19" t="s">
        <v>1</v>
      </c>
      <c r="C128" s="19" t="s">
        <v>1</v>
      </c>
      <c r="D128" s="10" t="s">
        <v>1</v>
      </c>
      <c r="E128" s="10" t="s">
        <v>1</v>
      </c>
      <c r="F128" s="10" t="s">
        <v>1</v>
      </c>
      <c r="G128" s="17" t="s">
        <v>1</v>
      </c>
      <c r="H128" s="21"/>
      <c r="I128" s="21"/>
      <c r="J128" s="21"/>
      <c r="K128" s="21"/>
      <c r="L128" s="21"/>
    </row>
    <row r="129" spans="1:12" x14ac:dyDescent="0.2">
      <c r="A129" s="16" t="s">
        <v>135</v>
      </c>
      <c r="B129" s="19" t="s">
        <v>1</v>
      </c>
      <c r="C129" s="19" t="s">
        <v>1</v>
      </c>
      <c r="D129" s="10" t="s">
        <v>1</v>
      </c>
      <c r="E129" s="10" t="s">
        <v>1</v>
      </c>
      <c r="F129" s="10" t="s">
        <v>1</v>
      </c>
      <c r="G129" s="17" t="s">
        <v>1</v>
      </c>
      <c r="H129" s="21"/>
      <c r="I129" s="21"/>
      <c r="J129" s="21"/>
      <c r="K129" s="21"/>
      <c r="L129" s="21"/>
    </row>
    <row r="130" spans="1:12" x14ac:dyDescent="0.2">
      <c r="A130" s="16" t="s">
        <v>136</v>
      </c>
      <c r="B130" s="19" t="s">
        <v>1</v>
      </c>
      <c r="C130" s="19" t="s">
        <v>1</v>
      </c>
      <c r="D130" s="10" t="s">
        <v>1</v>
      </c>
      <c r="E130" s="10" t="s">
        <v>1</v>
      </c>
      <c r="F130" s="10" t="s">
        <v>1</v>
      </c>
      <c r="G130" s="17" t="s">
        <v>1</v>
      </c>
      <c r="H130" s="21"/>
      <c r="I130" s="21"/>
      <c r="J130" s="21"/>
      <c r="K130" s="21"/>
      <c r="L130" s="21"/>
    </row>
    <row r="131" spans="1:12" x14ac:dyDescent="0.2">
      <c r="A131" s="16" t="s">
        <v>137</v>
      </c>
      <c r="B131" s="19" t="s">
        <v>1</v>
      </c>
      <c r="C131" s="19" t="s">
        <v>1</v>
      </c>
      <c r="D131" s="10" t="s">
        <v>1</v>
      </c>
      <c r="E131" s="10" t="s">
        <v>1</v>
      </c>
      <c r="F131" s="10" t="s">
        <v>1</v>
      </c>
      <c r="G131" s="17" t="s">
        <v>1</v>
      </c>
      <c r="H131" s="21"/>
      <c r="I131" s="21"/>
      <c r="J131" s="21"/>
      <c r="K131" s="21"/>
      <c r="L131" s="21"/>
    </row>
    <row r="132" spans="1:12" x14ac:dyDescent="0.2">
      <c r="A132" s="16" t="s">
        <v>138</v>
      </c>
      <c r="B132" s="19" t="s">
        <v>1</v>
      </c>
      <c r="C132" s="19" t="s">
        <v>1</v>
      </c>
      <c r="D132" s="10" t="s">
        <v>1</v>
      </c>
      <c r="E132" s="10" t="s">
        <v>1</v>
      </c>
      <c r="F132" s="10" t="s">
        <v>1</v>
      </c>
      <c r="G132" s="17" t="s">
        <v>1</v>
      </c>
      <c r="H132" s="21"/>
      <c r="I132" s="21"/>
      <c r="J132" s="21"/>
      <c r="K132" s="21"/>
      <c r="L132" s="21"/>
    </row>
    <row r="133" spans="1:12" x14ac:dyDescent="0.2">
      <c r="A133" s="16" t="s">
        <v>139</v>
      </c>
      <c r="B133" s="19" t="s">
        <v>1</v>
      </c>
      <c r="C133" s="19" t="s">
        <v>1</v>
      </c>
      <c r="D133" s="10" t="s">
        <v>1</v>
      </c>
      <c r="E133" s="10" t="s">
        <v>1</v>
      </c>
      <c r="F133" s="10" t="s">
        <v>1</v>
      </c>
      <c r="G133" s="17" t="s">
        <v>1</v>
      </c>
      <c r="H133" s="21"/>
      <c r="I133" s="21"/>
      <c r="J133" s="21"/>
      <c r="K133" s="21"/>
      <c r="L133" s="21"/>
    </row>
    <row r="134" spans="1:12" x14ac:dyDescent="0.2">
      <c r="A134" s="16" t="s">
        <v>140</v>
      </c>
      <c r="B134" s="19" t="s">
        <v>1</v>
      </c>
      <c r="C134" s="19" t="s">
        <v>1</v>
      </c>
      <c r="D134" s="10" t="s">
        <v>1</v>
      </c>
      <c r="E134" s="10" t="s">
        <v>1</v>
      </c>
      <c r="F134" s="10" t="s">
        <v>1</v>
      </c>
      <c r="G134" s="17" t="s">
        <v>1</v>
      </c>
      <c r="H134" s="21"/>
      <c r="I134" s="21"/>
      <c r="J134" s="21"/>
      <c r="K134" s="21"/>
      <c r="L134" s="21"/>
    </row>
    <row r="135" spans="1:12" x14ac:dyDescent="0.2">
      <c r="A135" s="16" t="s">
        <v>141</v>
      </c>
      <c r="B135" s="19" t="s">
        <v>1</v>
      </c>
      <c r="C135" s="19" t="s">
        <v>1</v>
      </c>
      <c r="D135" s="10" t="s">
        <v>1</v>
      </c>
      <c r="E135" s="10" t="s">
        <v>1</v>
      </c>
      <c r="F135" s="10" t="s">
        <v>1</v>
      </c>
      <c r="G135" s="17" t="s">
        <v>1</v>
      </c>
      <c r="H135" s="21"/>
      <c r="I135" s="21"/>
      <c r="J135" s="21"/>
      <c r="K135" s="21"/>
      <c r="L135" s="21"/>
    </row>
    <row r="136" spans="1:12" x14ac:dyDescent="0.2">
      <c r="A136" s="16" t="s">
        <v>142</v>
      </c>
      <c r="B136" s="19" t="s">
        <v>1</v>
      </c>
      <c r="C136" s="19" t="s">
        <v>1</v>
      </c>
      <c r="D136" s="10" t="s">
        <v>1</v>
      </c>
      <c r="E136" s="10" t="s">
        <v>1</v>
      </c>
      <c r="F136" s="10" t="s">
        <v>1</v>
      </c>
      <c r="G136" s="17" t="s">
        <v>1</v>
      </c>
      <c r="H136" s="21"/>
      <c r="I136" s="21"/>
      <c r="J136" s="21"/>
      <c r="K136" s="21"/>
      <c r="L136" s="21"/>
    </row>
    <row r="137" spans="1:12" x14ac:dyDescent="0.2">
      <c r="A137" s="16" t="s">
        <v>143</v>
      </c>
      <c r="B137" s="19" t="s">
        <v>1</v>
      </c>
      <c r="C137" s="19" t="s">
        <v>1</v>
      </c>
      <c r="D137" s="10" t="s">
        <v>1</v>
      </c>
      <c r="E137" s="10" t="s">
        <v>1</v>
      </c>
      <c r="F137" s="10" t="s">
        <v>1</v>
      </c>
      <c r="G137" s="17" t="s">
        <v>1</v>
      </c>
      <c r="H137" s="21"/>
      <c r="I137" s="21"/>
      <c r="J137" s="21"/>
      <c r="K137" s="21"/>
      <c r="L137" s="21"/>
    </row>
    <row r="138" spans="1:12" x14ac:dyDescent="0.2">
      <c r="A138" s="16" t="s">
        <v>144</v>
      </c>
      <c r="B138" s="19" t="s">
        <v>1</v>
      </c>
      <c r="C138" s="19" t="s">
        <v>1</v>
      </c>
      <c r="D138" s="10" t="s">
        <v>1</v>
      </c>
      <c r="E138" s="10" t="s">
        <v>1</v>
      </c>
      <c r="F138" s="10" t="s">
        <v>1</v>
      </c>
      <c r="G138" s="17" t="s">
        <v>1</v>
      </c>
      <c r="H138" s="21"/>
      <c r="I138" s="21"/>
      <c r="J138" s="21"/>
      <c r="K138" s="21"/>
      <c r="L138" s="21"/>
    </row>
    <row r="139" spans="1:12" x14ac:dyDescent="0.2">
      <c r="A139" s="16" t="s">
        <v>145</v>
      </c>
      <c r="B139" s="19" t="s">
        <v>1</v>
      </c>
      <c r="C139" s="19" t="s">
        <v>1</v>
      </c>
      <c r="D139" s="10" t="s">
        <v>1</v>
      </c>
      <c r="E139" s="10" t="s">
        <v>1</v>
      </c>
      <c r="F139" s="10" t="s">
        <v>1</v>
      </c>
      <c r="G139" s="17" t="s">
        <v>1</v>
      </c>
      <c r="H139" s="21"/>
      <c r="I139" s="21"/>
      <c r="J139" s="21"/>
      <c r="K139" s="21"/>
      <c r="L139" s="21"/>
    </row>
    <row r="140" spans="1:12" x14ac:dyDescent="0.2">
      <c r="A140" s="16" t="s">
        <v>146</v>
      </c>
      <c r="B140" s="19" t="s">
        <v>1</v>
      </c>
      <c r="C140" s="19" t="s">
        <v>1</v>
      </c>
      <c r="D140" s="10" t="s">
        <v>1</v>
      </c>
      <c r="E140" s="10" t="s">
        <v>1</v>
      </c>
      <c r="F140" s="10" t="s">
        <v>1</v>
      </c>
      <c r="G140" s="17" t="s">
        <v>1</v>
      </c>
      <c r="H140" s="21"/>
      <c r="I140" s="21"/>
      <c r="J140" s="21"/>
      <c r="K140" s="21"/>
      <c r="L140" s="21"/>
    </row>
    <row r="141" spans="1:12" x14ac:dyDescent="0.2">
      <c r="A141" s="16" t="s">
        <v>147</v>
      </c>
      <c r="B141" s="19" t="s">
        <v>1</v>
      </c>
      <c r="C141" s="19" t="s">
        <v>1</v>
      </c>
      <c r="D141" s="10" t="s">
        <v>1</v>
      </c>
      <c r="E141" s="10" t="s">
        <v>1</v>
      </c>
      <c r="F141" s="10" t="s">
        <v>1</v>
      </c>
      <c r="G141" s="17" t="s">
        <v>1</v>
      </c>
      <c r="H141" s="21"/>
      <c r="I141" s="21"/>
      <c r="J141" s="21"/>
      <c r="K141" s="21"/>
      <c r="L141" s="21"/>
    </row>
    <row r="142" spans="1:12" x14ac:dyDescent="0.2">
      <c r="A142" s="16" t="s">
        <v>148</v>
      </c>
      <c r="B142" s="19" t="s">
        <v>1</v>
      </c>
      <c r="C142" s="19" t="s">
        <v>1</v>
      </c>
      <c r="D142" s="10" t="s">
        <v>1</v>
      </c>
      <c r="E142" s="10" t="s">
        <v>1</v>
      </c>
      <c r="F142" s="10" t="s">
        <v>1</v>
      </c>
      <c r="G142" s="17" t="s">
        <v>1</v>
      </c>
      <c r="H142" s="21"/>
      <c r="I142" s="21"/>
      <c r="J142" s="21"/>
      <c r="K142" s="21"/>
      <c r="L142" s="21"/>
    </row>
    <row r="143" spans="1:12" x14ac:dyDescent="0.2">
      <c r="A143" s="16" t="s">
        <v>149</v>
      </c>
      <c r="B143" s="19" t="s">
        <v>1</v>
      </c>
      <c r="C143" s="19" t="s">
        <v>1</v>
      </c>
      <c r="D143" s="10" t="s">
        <v>1</v>
      </c>
      <c r="E143" s="10" t="s">
        <v>1</v>
      </c>
      <c r="F143" s="10" t="s">
        <v>1</v>
      </c>
      <c r="G143" s="17" t="s">
        <v>1</v>
      </c>
      <c r="H143" s="21"/>
      <c r="I143" s="21"/>
      <c r="J143" s="21"/>
      <c r="K143" s="21"/>
      <c r="L143" s="21"/>
    </row>
    <row r="144" spans="1:12" x14ac:dyDescent="0.2">
      <c r="A144" s="16" t="s">
        <v>150</v>
      </c>
      <c r="B144" s="19" t="s">
        <v>1</v>
      </c>
      <c r="C144" s="19" t="s">
        <v>1</v>
      </c>
      <c r="D144" s="10" t="s">
        <v>1</v>
      </c>
      <c r="E144" s="10" t="s">
        <v>1</v>
      </c>
      <c r="F144" s="10" t="s">
        <v>1</v>
      </c>
      <c r="G144" s="17" t="s">
        <v>1</v>
      </c>
      <c r="H144" s="21"/>
      <c r="I144" s="21"/>
      <c r="J144" s="21"/>
      <c r="K144" s="21"/>
      <c r="L144" s="21"/>
    </row>
    <row r="145" spans="1:12" x14ac:dyDescent="0.2">
      <c r="A145" s="16" t="s">
        <v>151</v>
      </c>
      <c r="B145" s="19" t="s">
        <v>1</v>
      </c>
      <c r="C145" s="19" t="s">
        <v>1</v>
      </c>
      <c r="D145" s="10" t="s">
        <v>1</v>
      </c>
      <c r="E145" s="10" t="s">
        <v>1</v>
      </c>
      <c r="F145" s="10" t="s">
        <v>1</v>
      </c>
      <c r="G145" s="17" t="s">
        <v>1</v>
      </c>
      <c r="H145" s="21"/>
      <c r="I145" s="21"/>
      <c r="J145" s="21"/>
      <c r="K145" s="21"/>
      <c r="L145" s="21"/>
    </row>
    <row r="146" spans="1:12" x14ac:dyDescent="0.2">
      <c r="A146" s="16" t="s">
        <v>152</v>
      </c>
      <c r="B146" s="19" t="s">
        <v>1</v>
      </c>
      <c r="C146" s="19" t="s">
        <v>1</v>
      </c>
      <c r="D146" s="10" t="s">
        <v>1</v>
      </c>
      <c r="E146" s="10" t="s">
        <v>1</v>
      </c>
      <c r="F146" s="10" t="s">
        <v>1</v>
      </c>
      <c r="G146" s="17" t="s">
        <v>1</v>
      </c>
      <c r="H146" s="21"/>
      <c r="I146" s="21"/>
      <c r="J146" s="21"/>
      <c r="K146" s="21"/>
      <c r="L146" s="21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L11" sqref="L11"/>
    </sheetView>
  </sheetViews>
  <sheetFormatPr baseColWidth="10" defaultRowHeight="16" x14ac:dyDescent="0.2"/>
  <sheetData>
    <row r="1" spans="1:12" x14ac:dyDescent="0.2">
      <c r="A1" s="29">
        <v>100000000</v>
      </c>
      <c r="B1" s="30"/>
      <c r="C1" s="30"/>
      <c r="D1" s="30"/>
      <c r="E1" s="30"/>
      <c r="F1" s="30"/>
      <c r="G1" s="31"/>
      <c r="H1" s="21"/>
      <c r="I1" s="21"/>
      <c r="J1" s="21"/>
      <c r="K1" s="21"/>
      <c r="L1" s="21"/>
    </row>
    <row r="2" spans="1:12" x14ac:dyDescent="0.2">
      <c r="A2" s="16" t="s">
        <v>0</v>
      </c>
      <c r="B2" s="17" t="s">
        <v>157</v>
      </c>
      <c r="C2" s="17" t="s">
        <v>158</v>
      </c>
      <c r="D2" s="17" t="s">
        <v>3</v>
      </c>
      <c r="E2" s="17" t="s">
        <v>2</v>
      </c>
      <c r="F2" s="17" t="s">
        <v>4</v>
      </c>
      <c r="G2" s="17" t="s">
        <v>5</v>
      </c>
      <c r="H2" s="22" t="s">
        <v>6</v>
      </c>
      <c r="I2" s="22" t="s">
        <v>7</v>
      </c>
      <c r="J2" s="21" t="s">
        <v>8</v>
      </c>
      <c r="K2" s="21" t="s">
        <v>9</v>
      </c>
      <c r="L2" s="21"/>
    </row>
    <row r="3" spans="1:12" x14ac:dyDescent="0.2">
      <c r="A3" s="16" t="s">
        <v>10</v>
      </c>
      <c r="B3" s="19" t="s">
        <v>1</v>
      </c>
      <c r="C3" s="19" t="s">
        <v>1</v>
      </c>
      <c r="D3" s="10" t="s">
        <v>1</v>
      </c>
      <c r="E3" s="10" t="s">
        <v>1</v>
      </c>
      <c r="F3" s="10" t="s">
        <v>1</v>
      </c>
      <c r="G3" s="10" t="s">
        <v>1</v>
      </c>
      <c r="H3" s="21"/>
      <c r="I3" s="21"/>
      <c r="J3" s="21"/>
      <c r="K3" s="21"/>
      <c r="L3" s="21"/>
    </row>
    <row r="4" spans="1:12" x14ac:dyDescent="0.2">
      <c r="A4" s="16" t="s">
        <v>153</v>
      </c>
      <c r="B4" s="19" t="s">
        <v>1</v>
      </c>
      <c r="C4" s="19" t="s">
        <v>1</v>
      </c>
      <c r="D4" s="10" t="s">
        <v>1</v>
      </c>
      <c r="E4" s="10" t="s">
        <v>1</v>
      </c>
      <c r="F4" s="10" t="s">
        <v>1</v>
      </c>
      <c r="G4" s="10" t="s">
        <v>1</v>
      </c>
      <c r="H4" s="21"/>
      <c r="I4" s="21"/>
      <c r="J4" s="21"/>
      <c r="K4" s="21"/>
      <c r="L4" s="21"/>
    </row>
    <row r="5" spans="1:12" x14ac:dyDescent="0.2">
      <c r="A5" s="16" t="s">
        <v>11</v>
      </c>
      <c r="B5" s="19" t="s">
        <v>1</v>
      </c>
      <c r="C5" s="19" t="s">
        <v>1</v>
      </c>
      <c r="D5" s="10" t="s">
        <v>1</v>
      </c>
      <c r="E5" s="10" t="s">
        <v>1</v>
      </c>
      <c r="F5" s="10" t="s">
        <v>1</v>
      </c>
      <c r="G5" s="10" t="s">
        <v>1</v>
      </c>
      <c r="H5" s="21"/>
      <c r="I5" s="21"/>
      <c r="J5" s="21"/>
      <c r="K5" s="21"/>
      <c r="L5" s="21"/>
    </row>
    <row r="6" spans="1:12" x14ac:dyDescent="0.2">
      <c r="A6" s="16" t="s">
        <v>12</v>
      </c>
      <c r="B6" s="19" t="s">
        <v>1</v>
      </c>
      <c r="C6" s="19" t="s">
        <v>1</v>
      </c>
      <c r="D6" s="10" t="s">
        <v>1</v>
      </c>
      <c r="E6" s="10" t="s">
        <v>1</v>
      </c>
      <c r="F6" s="10" t="s">
        <v>1</v>
      </c>
      <c r="G6" s="10" t="s">
        <v>1</v>
      </c>
      <c r="H6" s="21"/>
      <c r="I6" s="21"/>
      <c r="J6" s="21"/>
      <c r="K6" s="21"/>
      <c r="L6" s="21"/>
    </row>
    <row r="7" spans="1:12" x14ac:dyDescent="0.2">
      <c r="A7" s="16" t="s">
        <v>13</v>
      </c>
      <c r="B7" s="19" t="s">
        <v>1</v>
      </c>
      <c r="C7" s="19" t="s">
        <v>1</v>
      </c>
      <c r="D7" s="10" t="s">
        <v>1</v>
      </c>
      <c r="E7" s="10" t="s">
        <v>1</v>
      </c>
      <c r="F7" s="10" t="s">
        <v>1</v>
      </c>
      <c r="G7" s="10" t="s">
        <v>1</v>
      </c>
      <c r="H7" s="21"/>
      <c r="I7" s="21"/>
      <c r="J7" s="21"/>
      <c r="K7" s="21"/>
      <c r="L7" s="21"/>
    </row>
    <row r="8" spans="1:12" x14ac:dyDescent="0.2">
      <c r="A8" s="16" t="s">
        <v>14</v>
      </c>
      <c r="B8" s="19" t="s">
        <v>1</v>
      </c>
      <c r="C8" s="19" t="s">
        <v>1</v>
      </c>
      <c r="D8" s="10" t="s">
        <v>1</v>
      </c>
      <c r="E8" s="10" t="s">
        <v>1</v>
      </c>
      <c r="F8" s="10" t="s">
        <v>1</v>
      </c>
      <c r="G8" s="10" t="s">
        <v>1</v>
      </c>
      <c r="H8" s="21"/>
      <c r="I8" s="21"/>
      <c r="J8" s="21"/>
      <c r="K8" s="21"/>
      <c r="L8" s="21"/>
    </row>
    <row r="9" spans="1:12" x14ac:dyDescent="0.2">
      <c r="A9" s="16" t="s">
        <v>15</v>
      </c>
      <c r="B9" s="19" t="s">
        <v>1</v>
      </c>
      <c r="C9" s="19" t="s">
        <v>1</v>
      </c>
      <c r="D9" s="10" t="s">
        <v>1</v>
      </c>
      <c r="E9" s="10" t="s">
        <v>1</v>
      </c>
      <c r="F9" s="10" t="s">
        <v>1</v>
      </c>
      <c r="G9" s="10" t="s">
        <v>1</v>
      </c>
      <c r="H9" s="21"/>
      <c r="I9" s="21"/>
      <c r="J9" s="21"/>
      <c r="K9" s="21"/>
      <c r="L9" s="21"/>
    </row>
    <row r="10" spans="1:12" x14ac:dyDescent="0.2">
      <c r="A10" s="16" t="s">
        <v>16</v>
      </c>
      <c r="B10" s="19" t="s">
        <v>1</v>
      </c>
      <c r="C10" s="19" t="s">
        <v>1</v>
      </c>
      <c r="D10" s="10" t="s">
        <v>1</v>
      </c>
      <c r="E10" s="10" t="s">
        <v>1</v>
      </c>
      <c r="F10" s="10" t="s">
        <v>1</v>
      </c>
      <c r="G10" s="10" t="s">
        <v>1</v>
      </c>
      <c r="H10" s="21"/>
      <c r="I10" s="21"/>
      <c r="J10" s="21"/>
      <c r="K10" s="21"/>
      <c r="L10" s="21"/>
    </row>
    <row r="11" spans="1:12" x14ac:dyDescent="0.2">
      <c r="A11" s="16" t="s">
        <v>17</v>
      </c>
      <c r="B11" s="19" t="s">
        <v>1</v>
      </c>
      <c r="C11" s="19" t="s">
        <v>1</v>
      </c>
      <c r="D11" s="10" t="s">
        <v>1</v>
      </c>
      <c r="E11" s="10" t="s">
        <v>1</v>
      </c>
      <c r="F11" s="10" t="s">
        <v>1</v>
      </c>
      <c r="G11" s="10" t="s">
        <v>1</v>
      </c>
      <c r="H11" s="21"/>
      <c r="I11" s="21"/>
      <c r="J11" s="21"/>
      <c r="K11" s="21"/>
      <c r="L11" s="21"/>
    </row>
    <row r="12" spans="1:12" x14ac:dyDescent="0.2">
      <c r="A12" s="16" t="s">
        <v>18</v>
      </c>
      <c r="B12" s="19" t="s">
        <v>1</v>
      </c>
      <c r="C12" s="19" t="s">
        <v>1</v>
      </c>
      <c r="D12" s="10" t="s">
        <v>1</v>
      </c>
      <c r="E12" s="10" t="s">
        <v>1</v>
      </c>
      <c r="F12" s="10" t="s">
        <v>1</v>
      </c>
      <c r="G12" s="10" t="s">
        <v>1</v>
      </c>
      <c r="H12" s="21"/>
      <c r="I12" s="21"/>
      <c r="J12" s="21"/>
      <c r="K12" s="21"/>
      <c r="L12" s="21"/>
    </row>
    <row r="13" spans="1:12" x14ac:dyDescent="0.2">
      <c r="A13" s="16" t="s">
        <v>19</v>
      </c>
      <c r="B13" s="19" t="s">
        <v>1</v>
      </c>
      <c r="C13" s="19" t="s">
        <v>1</v>
      </c>
      <c r="D13" s="10" t="s">
        <v>1</v>
      </c>
      <c r="E13" s="10" t="s">
        <v>1</v>
      </c>
      <c r="F13" s="10" t="s">
        <v>1</v>
      </c>
      <c r="G13" s="10" t="s">
        <v>1</v>
      </c>
      <c r="H13" s="21"/>
      <c r="I13" s="21"/>
      <c r="J13" s="21"/>
      <c r="K13" s="21"/>
      <c r="L13" s="21"/>
    </row>
    <row r="14" spans="1:12" x14ac:dyDescent="0.2">
      <c r="A14" s="16" t="s">
        <v>20</v>
      </c>
      <c r="B14" s="19" t="s">
        <v>1</v>
      </c>
      <c r="C14" s="19" t="s">
        <v>1</v>
      </c>
      <c r="D14" s="10" t="s">
        <v>1</v>
      </c>
      <c r="E14" s="10" t="s">
        <v>1</v>
      </c>
      <c r="F14" s="10" t="s">
        <v>1</v>
      </c>
      <c r="G14" s="10" t="s">
        <v>1</v>
      </c>
      <c r="H14" s="21"/>
      <c r="I14" s="21"/>
      <c r="J14" s="21"/>
      <c r="K14" s="21"/>
      <c r="L14" s="21"/>
    </row>
    <row r="15" spans="1:12" x14ac:dyDescent="0.2">
      <c r="A15" s="16" t="s">
        <v>21</v>
      </c>
      <c r="B15" s="19" t="s">
        <v>1</v>
      </c>
      <c r="C15" s="19" t="s">
        <v>1</v>
      </c>
      <c r="D15" s="10" t="s">
        <v>1</v>
      </c>
      <c r="E15" s="10" t="s">
        <v>1</v>
      </c>
      <c r="F15" s="10" t="s">
        <v>1</v>
      </c>
      <c r="G15" s="10" t="s">
        <v>1</v>
      </c>
      <c r="H15" s="21"/>
      <c r="I15" s="21"/>
      <c r="J15" s="21"/>
      <c r="K15" s="21"/>
      <c r="L15" s="21"/>
    </row>
    <row r="16" spans="1:12" x14ac:dyDescent="0.2">
      <c r="A16" s="16" t="s">
        <v>22</v>
      </c>
      <c r="B16" s="19" t="s">
        <v>1</v>
      </c>
      <c r="C16" s="19" t="s">
        <v>1</v>
      </c>
      <c r="D16" s="10" t="s">
        <v>1</v>
      </c>
      <c r="E16" s="10" t="s">
        <v>1</v>
      </c>
      <c r="F16" s="10" t="s">
        <v>1</v>
      </c>
      <c r="G16" s="10" t="s">
        <v>1</v>
      </c>
      <c r="H16" s="21"/>
      <c r="I16" s="21"/>
      <c r="J16" s="21"/>
      <c r="K16" s="21"/>
      <c r="L16" s="21"/>
    </row>
    <row r="17" spans="1:12" x14ac:dyDescent="0.2">
      <c r="A17" s="16" t="s">
        <v>23</v>
      </c>
      <c r="B17" s="19" t="s">
        <v>1</v>
      </c>
      <c r="C17" s="19" t="s">
        <v>1</v>
      </c>
      <c r="D17" s="10" t="s">
        <v>1</v>
      </c>
      <c r="E17" s="10" t="s">
        <v>1</v>
      </c>
      <c r="F17" s="10" t="s">
        <v>1</v>
      </c>
      <c r="G17" s="10" t="s">
        <v>1</v>
      </c>
      <c r="H17" s="21"/>
      <c r="I17" s="21"/>
      <c r="J17" s="21"/>
      <c r="K17" s="21"/>
      <c r="L17" s="21"/>
    </row>
    <row r="18" spans="1:12" x14ac:dyDescent="0.2">
      <c r="A18" s="16" t="s">
        <v>24</v>
      </c>
      <c r="B18" s="19" t="s">
        <v>1</v>
      </c>
      <c r="C18" s="19" t="s">
        <v>1</v>
      </c>
      <c r="D18" s="10" t="s">
        <v>1</v>
      </c>
      <c r="E18" s="10" t="s">
        <v>1</v>
      </c>
      <c r="F18" s="10" t="s">
        <v>1</v>
      </c>
      <c r="G18" s="10" t="s">
        <v>1</v>
      </c>
      <c r="H18" s="21"/>
      <c r="I18" s="21"/>
      <c r="J18" s="21"/>
      <c r="K18" s="21"/>
      <c r="L18" s="21"/>
    </row>
    <row r="19" spans="1:12" x14ac:dyDescent="0.2">
      <c r="A19" s="16" t="s">
        <v>25</v>
      </c>
      <c r="B19" s="19" t="s">
        <v>1</v>
      </c>
      <c r="C19" s="19" t="s">
        <v>1</v>
      </c>
      <c r="D19" s="10" t="s">
        <v>1</v>
      </c>
      <c r="E19" s="10" t="s">
        <v>1</v>
      </c>
      <c r="F19" s="10" t="s">
        <v>1</v>
      </c>
      <c r="G19" s="10" t="s">
        <v>1</v>
      </c>
      <c r="H19" s="21"/>
      <c r="I19" s="21"/>
      <c r="J19" s="21"/>
      <c r="K19" s="21"/>
      <c r="L19" s="21"/>
    </row>
    <row r="20" spans="1:12" x14ac:dyDescent="0.2">
      <c r="A20" s="16" t="s">
        <v>26</v>
      </c>
      <c r="B20" s="19" t="s">
        <v>1</v>
      </c>
      <c r="C20" s="19" t="s">
        <v>1</v>
      </c>
      <c r="D20" s="10" t="s">
        <v>1</v>
      </c>
      <c r="E20" s="10" t="s">
        <v>1</v>
      </c>
      <c r="F20" s="10" t="s">
        <v>1</v>
      </c>
      <c r="G20" s="10" t="s">
        <v>1</v>
      </c>
      <c r="H20" s="21"/>
      <c r="I20" s="21"/>
      <c r="J20" s="21"/>
      <c r="K20" s="21"/>
      <c r="L20" s="21"/>
    </row>
    <row r="21" spans="1:12" x14ac:dyDescent="0.2">
      <c r="A21" s="16" t="s">
        <v>27</v>
      </c>
      <c r="B21" s="19" t="s">
        <v>1</v>
      </c>
      <c r="C21" s="19" t="s">
        <v>1</v>
      </c>
      <c r="D21" s="10" t="s">
        <v>1</v>
      </c>
      <c r="E21" s="10" t="s">
        <v>1</v>
      </c>
      <c r="F21" s="10" t="s">
        <v>1</v>
      </c>
      <c r="G21" s="10" t="s">
        <v>1</v>
      </c>
      <c r="H21" s="21"/>
      <c r="I21" s="21"/>
      <c r="J21" s="21"/>
      <c r="K21" s="21"/>
      <c r="L21" s="21"/>
    </row>
    <row r="22" spans="1:12" x14ac:dyDescent="0.2">
      <c r="A22" s="16" t="s">
        <v>28</v>
      </c>
      <c r="B22" s="19" t="s">
        <v>1</v>
      </c>
      <c r="C22" s="19" t="s">
        <v>1</v>
      </c>
      <c r="D22" s="10" t="s">
        <v>1</v>
      </c>
      <c r="E22" s="10" t="s">
        <v>1</v>
      </c>
      <c r="F22" s="10" t="s">
        <v>1</v>
      </c>
      <c r="G22" s="10" t="s">
        <v>1</v>
      </c>
      <c r="H22" s="21"/>
      <c r="I22" s="21"/>
      <c r="J22" s="21"/>
      <c r="K22" s="21"/>
      <c r="L22" s="21"/>
    </row>
    <row r="23" spans="1:12" x14ac:dyDescent="0.2">
      <c r="A23" s="16" t="s">
        <v>29</v>
      </c>
      <c r="B23" s="19" t="s">
        <v>1</v>
      </c>
      <c r="C23" s="19" t="s">
        <v>1</v>
      </c>
      <c r="D23" s="10" t="s">
        <v>1</v>
      </c>
      <c r="E23" s="10" t="s">
        <v>1</v>
      </c>
      <c r="F23" s="10" t="s">
        <v>1</v>
      </c>
      <c r="G23" s="10" t="s">
        <v>1</v>
      </c>
      <c r="H23" s="21"/>
      <c r="I23" s="21"/>
      <c r="J23" s="21"/>
      <c r="K23" s="21"/>
      <c r="L23" s="21"/>
    </row>
    <row r="24" spans="1:12" x14ac:dyDescent="0.2">
      <c r="A24" s="16" t="s">
        <v>30</v>
      </c>
      <c r="B24" s="19" t="s">
        <v>1</v>
      </c>
      <c r="C24" s="19" t="s">
        <v>1</v>
      </c>
      <c r="D24" s="10" t="s">
        <v>1</v>
      </c>
      <c r="E24" s="10" t="s">
        <v>1</v>
      </c>
      <c r="F24" s="10" t="s">
        <v>1</v>
      </c>
      <c r="G24" s="10" t="s">
        <v>1</v>
      </c>
      <c r="H24" s="21"/>
      <c r="I24" s="21"/>
      <c r="J24" s="21"/>
      <c r="K24" s="21"/>
      <c r="L24" s="21"/>
    </row>
    <row r="25" spans="1:12" x14ac:dyDescent="0.2">
      <c r="A25" s="16" t="s">
        <v>31</v>
      </c>
      <c r="B25" s="19" t="s">
        <v>1</v>
      </c>
      <c r="C25" s="19" t="s">
        <v>1</v>
      </c>
      <c r="D25" s="10" t="s">
        <v>1</v>
      </c>
      <c r="E25" s="10" t="s">
        <v>1</v>
      </c>
      <c r="F25" s="10" t="s">
        <v>1</v>
      </c>
      <c r="G25" s="10" t="s">
        <v>1</v>
      </c>
      <c r="H25" s="21"/>
      <c r="I25" s="21"/>
      <c r="J25" s="21"/>
      <c r="K25" s="21"/>
      <c r="L25" s="21"/>
    </row>
    <row r="26" spans="1:12" x14ac:dyDescent="0.2">
      <c r="A26" s="16" t="s">
        <v>32</v>
      </c>
      <c r="B26" s="19" t="s">
        <v>1</v>
      </c>
      <c r="C26" s="19" t="s">
        <v>1</v>
      </c>
      <c r="D26" s="10" t="s">
        <v>1</v>
      </c>
      <c r="E26" s="10" t="s">
        <v>1</v>
      </c>
      <c r="F26" s="10" t="s">
        <v>1</v>
      </c>
      <c r="G26" s="10" t="s">
        <v>1</v>
      </c>
      <c r="H26" s="21"/>
      <c r="I26" s="21"/>
      <c r="J26" s="21"/>
      <c r="K26" s="21"/>
      <c r="L26" s="21"/>
    </row>
    <row r="27" spans="1:12" x14ac:dyDescent="0.2">
      <c r="A27" s="16" t="s">
        <v>33</v>
      </c>
      <c r="B27" s="19" t="s">
        <v>1</v>
      </c>
      <c r="C27" s="19" t="s">
        <v>1</v>
      </c>
      <c r="D27" s="10" t="s">
        <v>1</v>
      </c>
      <c r="E27" s="10" t="s">
        <v>1</v>
      </c>
      <c r="F27" s="10" t="s">
        <v>1</v>
      </c>
      <c r="G27" s="10" t="s">
        <v>1</v>
      </c>
      <c r="H27" s="21"/>
      <c r="I27" s="21"/>
      <c r="J27" s="21"/>
      <c r="K27" s="21"/>
      <c r="L27" s="21"/>
    </row>
    <row r="28" spans="1:12" x14ac:dyDescent="0.2">
      <c r="A28" s="16" t="s">
        <v>34</v>
      </c>
      <c r="B28" s="19" t="s">
        <v>1</v>
      </c>
      <c r="C28" s="19" t="s">
        <v>1</v>
      </c>
      <c r="D28" s="10" t="s">
        <v>1</v>
      </c>
      <c r="E28" s="10" t="s">
        <v>1</v>
      </c>
      <c r="F28" s="10" t="s">
        <v>1</v>
      </c>
      <c r="G28" s="10" t="s">
        <v>1</v>
      </c>
      <c r="H28" s="21"/>
      <c r="I28" s="21"/>
      <c r="J28" s="21"/>
      <c r="K28" s="21"/>
      <c r="L28" s="21"/>
    </row>
    <row r="29" spans="1:12" x14ac:dyDescent="0.2">
      <c r="A29" s="16" t="s">
        <v>35</v>
      </c>
      <c r="B29" s="19" t="s">
        <v>1</v>
      </c>
      <c r="C29" s="19" t="s">
        <v>1</v>
      </c>
      <c r="D29" s="10" t="s">
        <v>1</v>
      </c>
      <c r="E29" s="10" t="s">
        <v>1</v>
      </c>
      <c r="F29" s="10" t="s">
        <v>1</v>
      </c>
      <c r="G29" s="10" t="s">
        <v>1</v>
      </c>
      <c r="H29" s="21"/>
      <c r="I29" s="21"/>
      <c r="J29" s="21"/>
      <c r="K29" s="21"/>
      <c r="L29" s="21"/>
    </row>
    <row r="30" spans="1:12" x14ac:dyDescent="0.2">
      <c r="A30" s="16" t="s">
        <v>36</v>
      </c>
      <c r="B30" s="19" t="s">
        <v>1</v>
      </c>
      <c r="C30" s="19" t="s">
        <v>1</v>
      </c>
      <c r="D30" s="10" t="s">
        <v>1</v>
      </c>
      <c r="E30" s="10" t="s">
        <v>1</v>
      </c>
      <c r="F30" s="10" t="s">
        <v>1</v>
      </c>
      <c r="G30" s="10" t="s">
        <v>1</v>
      </c>
      <c r="H30" s="21"/>
      <c r="I30" s="21"/>
      <c r="J30" s="21"/>
      <c r="K30" s="21"/>
      <c r="L30" s="21"/>
    </row>
    <row r="31" spans="1:12" x14ac:dyDescent="0.2">
      <c r="A31" s="16" t="s">
        <v>37</v>
      </c>
      <c r="B31" s="19" t="s">
        <v>1</v>
      </c>
      <c r="C31" s="19" t="s">
        <v>1</v>
      </c>
      <c r="D31" s="10" t="s">
        <v>1</v>
      </c>
      <c r="E31" s="10" t="s">
        <v>1</v>
      </c>
      <c r="F31" s="10" t="s">
        <v>1</v>
      </c>
      <c r="G31" s="10" t="s">
        <v>1</v>
      </c>
      <c r="H31" s="21"/>
      <c r="I31" s="21"/>
      <c r="J31" s="21"/>
      <c r="K31" s="21"/>
      <c r="L31" s="21"/>
    </row>
    <row r="32" spans="1:12" x14ac:dyDescent="0.2">
      <c r="A32" s="16" t="s">
        <v>38</v>
      </c>
      <c r="B32" s="19" t="s">
        <v>1</v>
      </c>
      <c r="C32" s="19" t="s">
        <v>1</v>
      </c>
      <c r="D32" s="10" t="s">
        <v>1</v>
      </c>
      <c r="E32" s="10" t="s">
        <v>1</v>
      </c>
      <c r="F32" s="10" t="s">
        <v>1</v>
      </c>
      <c r="G32" s="10" t="s">
        <v>1</v>
      </c>
      <c r="H32" s="21"/>
      <c r="I32" s="21"/>
      <c r="J32" s="21"/>
      <c r="K32" s="21"/>
      <c r="L32" s="21"/>
    </row>
    <row r="33" spans="1:12" x14ac:dyDescent="0.2">
      <c r="A33" s="16" t="s">
        <v>39</v>
      </c>
      <c r="B33" s="19" t="s">
        <v>1</v>
      </c>
      <c r="C33" s="19" t="s">
        <v>1</v>
      </c>
      <c r="D33" s="10" t="s">
        <v>1</v>
      </c>
      <c r="E33" s="10" t="s">
        <v>1</v>
      </c>
      <c r="F33" s="10" t="s">
        <v>1</v>
      </c>
      <c r="G33" s="10" t="s">
        <v>1</v>
      </c>
      <c r="H33" s="21"/>
      <c r="I33" s="21"/>
      <c r="J33" s="21"/>
      <c r="K33" s="21"/>
      <c r="L33" s="21"/>
    </row>
    <row r="34" spans="1:12" x14ac:dyDescent="0.2">
      <c r="A34" s="16" t="s">
        <v>40</v>
      </c>
      <c r="B34" s="19" t="s">
        <v>1</v>
      </c>
      <c r="C34" s="19" t="s">
        <v>1</v>
      </c>
      <c r="D34" s="10" t="s">
        <v>1</v>
      </c>
      <c r="E34" s="10" t="s">
        <v>1</v>
      </c>
      <c r="F34" s="10" t="s">
        <v>1</v>
      </c>
      <c r="G34" s="10" t="s">
        <v>1</v>
      </c>
      <c r="H34" s="21"/>
      <c r="I34" s="21"/>
      <c r="J34" s="21"/>
      <c r="K34" s="21"/>
      <c r="L34" s="21"/>
    </row>
    <row r="35" spans="1:12" x14ac:dyDescent="0.2">
      <c r="A35" s="16" t="s">
        <v>41</v>
      </c>
      <c r="B35" s="19" t="s">
        <v>1</v>
      </c>
      <c r="C35" s="19" t="s">
        <v>1</v>
      </c>
      <c r="D35" s="10" t="s">
        <v>1</v>
      </c>
      <c r="E35" s="10" t="s">
        <v>1</v>
      </c>
      <c r="F35" s="10" t="s">
        <v>1</v>
      </c>
      <c r="G35" s="10" t="s">
        <v>1</v>
      </c>
      <c r="H35" s="21"/>
      <c r="I35" s="21"/>
      <c r="J35" s="21"/>
      <c r="K35" s="21"/>
      <c r="L35" s="21"/>
    </row>
    <row r="36" spans="1:12" x14ac:dyDescent="0.2">
      <c r="A36" s="16" t="s">
        <v>42</v>
      </c>
      <c r="B36" s="19" t="s">
        <v>1</v>
      </c>
      <c r="C36" s="19" t="s">
        <v>1</v>
      </c>
      <c r="D36" s="10" t="s">
        <v>1</v>
      </c>
      <c r="E36" s="10" t="s">
        <v>1</v>
      </c>
      <c r="F36" s="10" t="s">
        <v>1</v>
      </c>
      <c r="G36" s="10" t="s">
        <v>1</v>
      </c>
      <c r="H36" s="21"/>
      <c r="I36" s="21"/>
      <c r="J36" s="21"/>
      <c r="K36" s="21"/>
      <c r="L36" s="21"/>
    </row>
    <row r="37" spans="1:12" x14ac:dyDescent="0.2">
      <c r="A37" s="16" t="s">
        <v>43</v>
      </c>
      <c r="B37" s="19" t="s">
        <v>1</v>
      </c>
      <c r="C37" s="19" t="s">
        <v>1</v>
      </c>
      <c r="D37" s="10" t="s">
        <v>1</v>
      </c>
      <c r="E37" s="10" t="s">
        <v>1</v>
      </c>
      <c r="F37" s="10" t="s">
        <v>1</v>
      </c>
      <c r="G37" s="10" t="s">
        <v>1</v>
      </c>
      <c r="H37" s="21"/>
      <c r="I37" s="21"/>
      <c r="J37" s="21"/>
      <c r="K37" s="21"/>
      <c r="L37" s="21"/>
    </row>
    <row r="38" spans="1:12" x14ac:dyDescent="0.2">
      <c r="A38" s="16" t="s">
        <v>44</v>
      </c>
      <c r="B38" s="19" t="s">
        <v>1</v>
      </c>
      <c r="C38" s="19" t="s">
        <v>1</v>
      </c>
      <c r="D38" s="10" t="s">
        <v>1</v>
      </c>
      <c r="E38" s="10" t="s">
        <v>1</v>
      </c>
      <c r="F38" s="10" t="s">
        <v>1</v>
      </c>
      <c r="G38" s="10" t="s">
        <v>1</v>
      </c>
      <c r="H38" s="21"/>
      <c r="I38" s="21"/>
      <c r="J38" s="21"/>
      <c r="K38" s="21"/>
      <c r="L38" s="21"/>
    </row>
    <row r="39" spans="1:12" x14ac:dyDescent="0.2">
      <c r="A39" s="16" t="s">
        <v>45</v>
      </c>
      <c r="B39" s="19" t="s">
        <v>1</v>
      </c>
      <c r="C39" s="19" t="s">
        <v>1</v>
      </c>
      <c r="D39" s="10" t="s">
        <v>1</v>
      </c>
      <c r="E39" s="10" t="s">
        <v>1</v>
      </c>
      <c r="F39" s="10" t="s">
        <v>1</v>
      </c>
      <c r="G39" s="10" t="s">
        <v>1</v>
      </c>
      <c r="H39" s="21"/>
      <c r="I39" s="21"/>
      <c r="J39" s="21"/>
      <c r="K39" s="21"/>
      <c r="L39" s="21"/>
    </row>
    <row r="40" spans="1:12" x14ac:dyDescent="0.2">
      <c r="A40" s="16" t="s">
        <v>46</v>
      </c>
      <c r="B40" s="19" t="s">
        <v>1</v>
      </c>
      <c r="C40" s="19" t="s">
        <v>1</v>
      </c>
      <c r="D40" s="10" t="s">
        <v>1</v>
      </c>
      <c r="E40" s="10" t="s">
        <v>1</v>
      </c>
      <c r="F40" s="10" t="s">
        <v>1</v>
      </c>
      <c r="G40" s="10" t="s">
        <v>1</v>
      </c>
      <c r="H40" s="21"/>
      <c r="I40" s="21"/>
      <c r="J40" s="21"/>
      <c r="K40" s="21"/>
      <c r="L40" s="21"/>
    </row>
    <row r="41" spans="1:12" x14ac:dyDescent="0.2">
      <c r="A41" s="16" t="s">
        <v>47</v>
      </c>
      <c r="B41" s="19" t="s">
        <v>1</v>
      </c>
      <c r="C41" s="19" t="s">
        <v>1</v>
      </c>
      <c r="D41" s="10" t="s">
        <v>1</v>
      </c>
      <c r="E41" s="10" t="s">
        <v>1</v>
      </c>
      <c r="F41" s="10" t="s">
        <v>1</v>
      </c>
      <c r="G41" s="10" t="s">
        <v>1</v>
      </c>
      <c r="H41" s="21"/>
      <c r="I41" s="21"/>
      <c r="J41" s="21"/>
      <c r="K41" s="21"/>
      <c r="L41" s="21"/>
    </row>
    <row r="42" spans="1:12" x14ac:dyDescent="0.2">
      <c r="A42" s="16" t="s">
        <v>48</v>
      </c>
      <c r="B42" s="19" t="s">
        <v>1</v>
      </c>
      <c r="C42" s="19" t="s">
        <v>1</v>
      </c>
      <c r="D42" s="10" t="s">
        <v>1</v>
      </c>
      <c r="E42" s="10" t="s">
        <v>1</v>
      </c>
      <c r="F42" s="10" t="s">
        <v>1</v>
      </c>
      <c r="G42" s="10" t="s">
        <v>1</v>
      </c>
      <c r="H42" s="21"/>
      <c r="I42" s="21"/>
      <c r="J42" s="21"/>
      <c r="K42" s="21"/>
      <c r="L42" s="21"/>
    </row>
    <row r="43" spans="1:12" x14ac:dyDescent="0.2">
      <c r="A43" s="16" t="s">
        <v>49</v>
      </c>
      <c r="B43" s="19" t="s">
        <v>1</v>
      </c>
      <c r="C43" s="19" t="s">
        <v>1</v>
      </c>
      <c r="D43" s="10" t="s">
        <v>1</v>
      </c>
      <c r="E43" s="10" t="s">
        <v>1</v>
      </c>
      <c r="F43" s="10" t="s">
        <v>1</v>
      </c>
      <c r="G43" s="10" t="s">
        <v>1</v>
      </c>
      <c r="H43" s="21"/>
      <c r="I43" s="21"/>
      <c r="J43" s="21"/>
      <c r="K43" s="21"/>
      <c r="L43" s="21"/>
    </row>
    <row r="44" spans="1:12" x14ac:dyDescent="0.2">
      <c r="A44" s="16" t="s">
        <v>50</v>
      </c>
      <c r="B44" s="19" t="s">
        <v>1</v>
      </c>
      <c r="C44" s="19" t="s">
        <v>1</v>
      </c>
      <c r="D44" s="10" t="s">
        <v>1</v>
      </c>
      <c r="E44" s="10" t="s">
        <v>1</v>
      </c>
      <c r="F44" s="10" t="s">
        <v>1</v>
      </c>
      <c r="G44" s="10" t="s">
        <v>1</v>
      </c>
      <c r="H44" s="21"/>
      <c r="I44" s="21"/>
      <c r="J44" s="21"/>
      <c r="K44" s="21"/>
      <c r="L44" s="21"/>
    </row>
    <row r="45" spans="1:12" x14ac:dyDescent="0.2">
      <c r="A45" s="16" t="s">
        <v>51</v>
      </c>
      <c r="B45" s="19" t="s">
        <v>1</v>
      </c>
      <c r="C45" s="19" t="s">
        <v>1</v>
      </c>
      <c r="D45" s="10" t="s">
        <v>1</v>
      </c>
      <c r="E45" s="10" t="s">
        <v>1</v>
      </c>
      <c r="F45" s="10" t="s">
        <v>1</v>
      </c>
      <c r="G45" s="10" t="s">
        <v>1</v>
      </c>
      <c r="H45" s="21"/>
      <c r="I45" s="21"/>
      <c r="J45" s="21"/>
      <c r="K45" s="21"/>
      <c r="L45" s="21"/>
    </row>
    <row r="46" spans="1:12" x14ac:dyDescent="0.2">
      <c r="A46" s="16" t="s">
        <v>52</v>
      </c>
      <c r="B46" s="19" t="s">
        <v>1</v>
      </c>
      <c r="C46" s="19" t="s">
        <v>1</v>
      </c>
      <c r="D46" s="10" t="s">
        <v>1</v>
      </c>
      <c r="E46" s="10" t="s">
        <v>1</v>
      </c>
      <c r="F46" s="10" t="s">
        <v>1</v>
      </c>
      <c r="G46" s="10" t="s">
        <v>1</v>
      </c>
      <c r="H46" s="21"/>
      <c r="I46" s="21"/>
      <c r="J46" s="21"/>
      <c r="K46" s="21"/>
      <c r="L46" s="21"/>
    </row>
    <row r="47" spans="1:12" x14ac:dyDescent="0.2">
      <c r="A47" s="16" t="s">
        <v>53</v>
      </c>
      <c r="B47" s="19" t="s">
        <v>1</v>
      </c>
      <c r="C47" s="19" t="s">
        <v>1</v>
      </c>
      <c r="D47" s="10" t="s">
        <v>1</v>
      </c>
      <c r="E47" s="10" t="s">
        <v>1</v>
      </c>
      <c r="F47" s="10" t="s">
        <v>1</v>
      </c>
      <c r="G47" s="10" t="s">
        <v>1</v>
      </c>
      <c r="H47" s="21"/>
      <c r="I47" s="21"/>
      <c r="J47" s="21"/>
      <c r="K47" s="21"/>
      <c r="L47" s="21"/>
    </row>
    <row r="48" spans="1:12" x14ac:dyDescent="0.2">
      <c r="A48" s="16" t="s">
        <v>54</v>
      </c>
      <c r="B48" s="19" t="s">
        <v>1</v>
      </c>
      <c r="C48" s="19" t="s">
        <v>1</v>
      </c>
      <c r="D48" s="10" t="s">
        <v>1</v>
      </c>
      <c r="E48" s="10" t="s">
        <v>1</v>
      </c>
      <c r="F48" s="10" t="s">
        <v>1</v>
      </c>
      <c r="G48" s="10" t="s">
        <v>1</v>
      </c>
      <c r="H48" s="21"/>
      <c r="I48" s="21"/>
      <c r="J48" s="21"/>
      <c r="K48" s="21"/>
      <c r="L48" s="21"/>
    </row>
    <row r="49" spans="1:12" x14ac:dyDescent="0.2">
      <c r="A49" s="16" t="s">
        <v>55</v>
      </c>
      <c r="B49" s="19" t="s">
        <v>1</v>
      </c>
      <c r="C49" s="19" t="s">
        <v>1</v>
      </c>
      <c r="D49" s="10" t="s">
        <v>1</v>
      </c>
      <c r="E49" s="10" t="s">
        <v>1</v>
      </c>
      <c r="F49" s="10" t="s">
        <v>1</v>
      </c>
      <c r="G49" s="10" t="s">
        <v>1</v>
      </c>
      <c r="H49" s="21"/>
      <c r="I49" s="21"/>
      <c r="J49" s="21"/>
      <c r="K49" s="21"/>
      <c r="L49" s="21"/>
    </row>
    <row r="50" spans="1:12" x14ac:dyDescent="0.2">
      <c r="A50" s="16" t="s">
        <v>56</v>
      </c>
      <c r="B50" s="19" t="s">
        <v>1</v>
      </c>
      <c r="C50" s="19" t="s">
        <v>1</v>
      </c>
      <c r="D50" s="10" t="s">
        <v>1</v>
      </c>
      <c r="E50" s="10" t="s">
        <v>1</v>
      </c>
      <c r="F50" s="10" t="s">
        <v>1</v>
      </c>
      <c r="G50" s="10" t="s">
        <v>1</v>
      </c>
      <c r="H50" s="21"/>
      <c r="I50" s="21"/>
      <c r="J50" s="21"/>
      <c r="K50" s="21"/>
      <c r="L50" s="21"/>
    </row>
    <row r="51" spans="1:12" x14ac:dyDescent="0.2">
      <c r="A51" s="16" t="s">
        <v>57</v>
      </c>
      <c r="B51" s="19" t="s">
        <v>1</v>
      </c>
      <c r="C51" s="19" t="s">
        <v>1</v>
      </c>
      <c r="D51" s="10" t="s">
        <v>1</v>
      </c>
      <c r="E51" s="10" t="s">
        <v>1</v>
      </c>
      <c r="F51" s="10" t="s">
        <v>1</v>
      </c>
      <c r="G51" s="10" t="s">
        <v>1</v>
      </c>
      <c r="H51" s="21"/>
      <c r="I51" s="21"/>
      <c r="J51" s="21"/>
      <c r="K51" s="21"/>
      <c r="L51" s="21"/>
    </row>
    <row r="52" spans="1:12" x14ac:dyDescent="0.2">
      <c r="A52" s="16" t="s">
        <v>58</v>
      </c>
      <c r="B52" s="19" t="s">
        <v>1</v>
      </c>
      <c r="C52" s="19" t="s">
        <v>1</v>
      </c>
      <c r="D52" s="10" t="s">
        <v>1</v>
      </c>
      <c r="E52" s="10" t="s">
        <v>1</v>
      </c>
      <c r="F52" s="10" t="s">
        <v>1</v>
      </c>
      <c r="G52" s="10" t="s">
        <v>1</v>
      </c>
      <c r="H52" s="21"/>
      <c r="I52" s="21"/>
      <c r="J52" s="21"/>
      <c r="K52" s="21"/>
      <c r="L52" s="21"/>
    </row>
    <row r="53" spans="1:12" x14ac:dyDescent="0.2">
      <c r="A53" s="16" t="s">
        <v>59</v>
      </c>
      <c r="B53" s="19" t="s">
        <v>1</v>
      </c>
      <c r="C53" s="19" t="s">
        <v>1</v>
      </c>
      <c r="D53" s="10" t="s">
        <v>1</v>
      </c>
      <c r="E53" s="10" t="s">
        <v>1</v>
      </c>
      <c r="F53" s="10" t="s">
        <v>1</v>
      </c>
      <c r="G53" s="10" t="s">
        <v>1</v>
      </c>
      <c r="H53" s="21"/>
      <c r="I53" s="21"/>
      <c r="J53" s="21"/>
      <c r="K53" s="21"/>
      <c r="L53" s="21"/>
    </row>
    <row r="54" spans="1:12" x14ac:dyDescent="0.2">
      <c r="A54" s="16" t="s">
        <v>60</v>
      </c>
      <c r="B54" s="19" t="s">
        <v>1</v>
      </c>
      <c r="C54" s="19" t="s">
        <v>1</v>
      </c>
      <c r="D54" s="10" t="s">
        <v>1</v>
      </c>
      <c r="E54" s="10" t="s">
        <v>1</v>
      </c>
      <c r="F54" s="10" t="s">
        <v>1</v>
      </c>
      <c r="G54" s="10" t="s">
        <v>1</v>
      </c>
      <c r="H54" s="21"/>
      <c r="I54" s="21"/>
      <c r="J54" s="21"/>
      <c r="K54" s="21"/>
      <c r="L54" s="21"/>
    </row>
    <row r="55" spans="1:12" x14ac:dyDescent="0.2">
      <c r="A55" s="16" t="s">
        <v>61</v>
      </c>
      <c r="B55" s="19" t="s">
        <v>1</v>
      </c>
      <c r="C55" s="19" t="s">
        <v>1</v>
      </c>
      <c r="D55" s="10" t="s">
        <v>1</v>
      </c>
      <c r="E55" s="10" t="s">
        <v>1</v>
      </c>
      <c r="F55" s="10" t="s">
        <v>1</v>
      </c>
      <c r="G55" s="10" t="s">
        <v>1</v>
      </c>
      <c r="H55" s="21"/>
      <c r="I55" s="21"/>
      <c r="J55" s="21"/>
      <c r="K55" s="21"/>
      <c r="L55" s="21"/>
    </row>
    <row r="56" spans="1:12" x14ac:dyDescent="0.2">
      <c r="A56" s="16" t="s">
        <v>62</v>
      </c>
      <c r="B56" s="19" t="s">
        <v>1</v>
      </c>
      <c r="C56" s="19" t="s">
        <v>1</v>
      </c>
      <c r="D56" s="10" t="s">
        <v>1</v>
      </c>
      <c r="E56" s="10" t="s">
        <v>1</v>
      </c>
      <c r="F56" s="10" t="s">
        <v>1</v>
      </c>
      <c r="G56" s="10" t="s">
        <v>1</v>
      </c>
      <c r="H56" s="21"/>
      <c r="I56" s="21"/>
      <c r="J56" s="21"/>
      <c r="K56" s="21"/>
      <c r="L56" s="21"/>
    </row>
    <row r="57" spans="1:12" x14ac:dyDescent="0.2">
      <c r="A57" s="16" t="s">
        <v>63</v>
      </c>
      <c r="B57" s="19" t="s">
        <v>1</v>
      </c>
      <c r="C57" s="19" t="s">
        <v>1</v>
      </c>
      <c r="D57" s="10" t="s">
        <v>1</v>
      </c>
      <c r="E57" s="10" t="s">
        <v>1</v>
      </c>
      <c r="F57" s="10" t="s">
        <v>1</v>
      </c>
      <c r="G57" s="10" t="s">
        <v>1</v>
      </c>
      <c r="H57" s="21"/>
      <c r="I57" s="21"/>
      <c r="J57" s="21"/>
      <c r="K57" s="21"/>
      <c r="L57" s="21"/>
    </row>
    <row r="58" spans="1:12" x14ac:dyDescent="0.2">
      <c r="A58" s="16" t="s">
        <v>64</v>
      </c>
      <c r="B58" s="19" t="s">
        <v>1</v>
      </c>
      <c r="C58" s="19" t="s">
        <v>1</v>
      </c>
      <c r="D58" s="10" t="s">
        <v>1</v>
      </c>
      <c r="E58" s="10" t="s">
        <v>1</v>
      </c>
      <c r="F58" s="10" t="s">
        <v>1</v>
      </c>
      <c r="G58" s="10" t="s">
        <v>1</v>
      </c>
      <c r="H58" s="21"/>
      <c r="I58" s="21"/>
      <c r="J58" s="21"/>
      <c r="K58" s="21"/>
      <c r="L58" s="21"/>
    </row>
    <row r="59" spans="1:12" x14ac:dyDescent="0.2">
      <c r="A59" s="16" t="s">
        <v>65</v>
      </c>
      <c r="B59" s="19" t="s">
        <v>1</v>
      </c>
      <c r="C59" s="19" t="s">
        <v>1</v>
      </c>
      <c r="D59" s="10" t="s">
        <v>1</v>
      </c>
      <c r="E59" s="10" t="s">
        <v>1</v>
      </c>
      <c r="F59" s="10" t="s">
        <v>1</v>
      </c>
      <c r="G59" s="10" t="s">
        <v>1</v>
      </c>
      <c r="H59" s="21"/>
      <c r="I59" s="21"/>
      <c r="J59" s="21"/>
      <c r="K59" s="21"/>
      <c r="L59" s="21"/>
    </row>
    <row r="60" spans="1:12" x14ac:dyDescent="0.2">
      <c r="A60" s="16" t="s">
        <v>66</v>
      </c>
      <c r="B60" s="19" t="s">
        <v>1</v>
      </c>
      <c r="C60" s="19" t="s">
        <v>1</v>
      </c>
      <c r="D60" s="10" t="s">
        <v>1</v>
      </c>
      <c r="E60" s="10" t="s">
        <v>1</v>
      </c>
      <c r="F60" s="10" t="s">
        <v>1</v>
      </c>
      <c r="G60" s="10" t="s">
        <v>1</v>
      </c>
      <c r="H60" s="21"/>
      <c r="I60" s="21"/>
      <c r="J60" s="21"/>
      <c r="K60" s="21"/>
      <c r="L60" s="21"/>
    </row>
    <row r="61" spans="1:12" x14ac:dyDescent="0.2">
      <c r="A61" s="16" t="s">
        <v>67</v>
      </c>
      <c r="B61" s="19" t="s">
        <v>1</v>
      </c>
      <c r="C61" s="19" t="s">
        <v>1</v>
      </c>
      <c r="D61" s="10" t="s">
        <v>1</v>
      </c>
      <c r="E61" s="10" t="s">
        <v>1</v>
      </c>
      <c r="F61" s="10" t="s">
        <v>1</v>
      </c>
      <c r="G61" s="10" t="s">
        <v>1</v>
      </c>
      <c r="H61" s="21"/>
      <c r="I61" s="21"/>
      <c r="J61" s="21"/>
      <c r="K61" s="21"/>
      <c r="L61" s="21"/>
    </row>
    <row r="62" spans="1:12" x14ac:dyDescent="0.2">
      <c r="A62" s="16" t="s">
        <v>68</v>
      </c>
      <c r="B62" s="19" t="s">
        <v>1</v>
      </c>
      <c r="C62" s="19" t="s">
        <v>1</v>
      </c>
      <c r="D62" s="10" t="s">
        <v>1</v>
      </c>
      <c r="E62" s="10" t="s">
        <v>1</v>
      </c>
      <c r="F62" s="10" t="s">
        <v>1</v>
      </c>
      <c r="G62" s="10" t="s">
        <v>1</v>
      </c>
      <c r="H62" s="21"/>
      <c r="I62" s="21"/>
      <c r="J62" s="21"/>
      <c r="K62" s="21"/>
      <c r="L62" s="21"/>
    </row>
    <row r="63" spans="1:12" x14ac:dyDescent="0.2">
      <c r="A63" s="16" t="s">
        <v>69</v>
      </c>
      <c r="B63" s="19" t="s">
        <v>1</v>
      </c>
      <c r="C63" s="19" t="s">
        <v>1</v>
      </c>
      <c r="D63" s="10" t="s">
        <v>1</v>
      </c>
      <c r="E63" s="10" t="s">
        <v>1</v>
      </c>
      <c r="F63" s="10" t="s">
        <v>1</v>
      </c>
      <c r="G63" s="10" t="s">
        <v>1</v>
      </c>
      <c r="H63" s="21"/>
      <c r="I63" s="21"/>
      <c r="J63" s="21"/>
      <c r="K63" s="21"/>
      <c r="L63" s="21"/>
    </row>
    <row r="64" spans="1:12" x14ac:dyDescent="0.2">
      <c r="A64" s="16" t="s">
        <v>70</v>
      </c>
      <c r="B64" s="19" t="s">
        <v>1</v>
      </c>
      <c r="C64" s="19" t="s">
        <v>1</v>
      </c>
      <c r="D64" s="10" t="s">
        <v>1</v>
      </c>
      <c r="E64" s="10" t="s">
        <v>1</v>
      </c>
      <c r="F64" s="10" t="s">
        <v>1</v>
      </c>
      <c r="G64" s="10" t="s">
        <v>1</v>
      </c>
      <c r="H64" s="21"/>
      <c r="I64" s="21"/>
      <c r="J64" s="21"/>
      <c r="K64" s="21"/>
      <c r="L64" s="21"/>
    </row>
    <row r="65" spans="1:12" x14ac:dyDescent="0.2">
      <c r="A65" s="16" t="s">
        <v>71</v>
      </c>
      <c r="B65" s="19" t="s">
        <v>1</v>
      </c>
      <c r="C65" s="19" t="s">
        <v>1</v>
      </c>
      <c r="D65" s="10" t="s">
        <v>1</v>
      </c>
      <c r="E65" s="10" t="s">
        <v>1</v>
      </c>
      <c r="F65" s="10" t="s">
        <v>1</v>
      </c>
      <c r="G65" s="10" t="s">
        <v>1</v>
      </c>
      <c r="H65" s="21"/>
      <c r="I65" s="21"/>
      <c r="J65" s="21"/>
      <c r="K65" s="21"/>
      <c r="L65" s="21"/>
    </row>
    <row r="66" spans="1:12" x14ac:dyDescent="0.2">
      <c r="A66" s="16" t="s">
        <v>72</v>
      </c>
      <c r="B66" s="19" t="s">
        <v>1</v>
      </c>
      <c r="C66" s="19" t="s">
        <v>1</v>
      </c>
      <c r="D66" s="10" t="s">
        <v>1</v>
      </c>
      <c r="E66" s="10" t="s">
        <v>1</v>
      </c>
      <c r="F66" s="10" t="s">
        <v>1</v>
      </c>
      <c r="G66" s="10" t="s">
        <v>1</v>
      </c>
      <c r="H66" s="21"/>
      <c r="I66" s="21"/>
      <c r="J66" s="21"/>
      <c r="K66" s="21"/>
      <c r="L66" s="21"/>
    </row>
    <row r="67" spans="1:12" x14ac:dyDescent="0.2">
      <c r="A67" s="16" t="s">
        <v>73</v>
      </c>
      <c r="B67" s="19" t="s">
        <v>1</v>
      </c>
      <c r="C67" s="19" t="s">
        <v>1</v>
      </c>
      <c r="D67" s="10" t="s">
        <v>1</v>
      </c>
      <c r="E67" s="10" t="s">
        <v>1</v>
      </c>
      <c r="F67" s="10" t="s">
        <v>1</v>
      </c>
      <c r="G67" s="10" t="s">
        <v>1</v>
      </c>
      <c r="H67" s="21"/>
      <c r="I67" s="21"/>
      <c r="J67" s="21"/>
      <c r="K67" s="21"/>
      <c r="L67" s="21"/>
    </row>
    <row r="68" spans="1:12" x14ac:dyDescent="0.2">
      <c r="A68" s="16" t="s">
        <v>74</v>
      </c>
      <c r="B68" s="19" t="s">
        <v>1</v>
      </c>
      <c r="C68" s="19" t="s">
        <v>1</v>
      </c>
      <c r="D68" s="10" t="s">
        <v>1</v>
      </c>
      <c r="E68" s="10" t="s">
        <v>1</v>
      </c>
      <c r="F68" s="10" t="s">
        <v>1</v>
      </c>
      <c r="G68" s="10" t="s">
        <v>1</v>
      </c>
      <c r="H68" s="21"/>
      <c r="I68" s="21"/>
      <c r="J68" s="21"/>
      <c r="K68" s="21"/>
      <c r="L68" s="21"/>
    </row>
    <row r="69" spans="1:12" x14ac:dyDescent="0.2">
      <c r="A69" s="16" t="s">
        <v>75</v>
      </c>
      <c r="B69" s="19" t="s">
        <v>1</v>
      </c>
      <c r="C69" s="19" t="s">
        <v>1</v>
      </c>
      <c r="D69" s="10" t="s">
        <v>1</v>
      </c>
      <c r="E69" s="10" t="s">
        <v>1</v>
      </c>
      <c r="F69" s="10" t="s">
        <v>1</v>
      </c>
      <c r="G69" s="10" t="s">
        <v>1</v>
      </c>
      <c r="H69" s="21"/>
      <c r="I69" s="21"/>
      <c r="J69" s="21"/>
      <c r="K69" s="21"/>
      <c r="L69" s="21"/>
    </row>
    <row r="70" spans="1:12" x14ac:dyDescent="0.2">
      <c r="A70" s="16" t="s">
        <v>76</v>
      </c>
      <c r="B70" s="19" t="s">
        <v>1</v>
      </c>
      <c r="C70" s="19" t="s">
        <v>1</v>
      </c>
      <c r="D70" s="10" t="s">
        <v>1</v>
      </c>
      <c r="E70" s="10" t="s">
        <v>1</v>
      </c>
      <c r="F70" s="10" t="s">
        <v>1</v>
      </c>
      <c r="G70" s="10" t="s">
        <v>1</v>
      </c>
      <c r="H70" s="21"/>
      <c r="I70" s="21"/>
      <c r="J70" s="21"/>
      <c r="K70" s="21"/>
      <c r="L70" s="21"/>
    </row>
    <row r="71" spans="1:12" x14ac:dyDescent="0.2">
      <c r="A71" s="16" t="s">
        <v>77</v>
      </c>
      <c r="B71" s="19" t="s">
        <v>1</v>
      </c>
      <c r="C71" s="19" t="s">
        <v>1</v>
      </c>
      <c r="D71" s="10" t="s">
        <v>1</v>
      </c>
      <c r="E71" s="10" t="s">
        <v>1</v>
      </c>
      <c r="F71" s="10" t="s">
        <v>1</v>
      </c>
      <c r="G71" s="10" t="s">
        <v>1</v>
      </c>
      <c r="H71" s="21"/>
      <c r="I71" s="21"/>
      <c r="J71" s="21"/>
      <c r="K71" s="21"/>
      <c r="L71" s="21"/>
    </row>
    <row r="72" spans="1:12" x14ac:dyDescent="0.2">
      <c r="A72" s="16" t="s">
        <v>78</v>
      </c>
      <c r="B72" s="19" t="s">
        <v>1</v>
      </c>
      <c r="C72" s="19" t="s">
        <v>1</v>
      </c>
      <c r="D72" s="10" t="s">
        <v>1</v>
      </c>
      <c r="E72" s="10" t="s">
        <v>1</v>
      </c>
      <c r="F72" s="10" t="s">
        <v>1</v>
      </c>
      <c r="G72" s="10" t="s">
        <v>1</v>
      </c>
      <c r="H72" s="21"/>
      <c r="I72" s="21"/>
      <c r="J72" s="21"/>
      <c r="K72" s="21"/>
      <c r="L72" s="21"/>
    </row>
    <row r="73" spans="1:12" x14ac:dyDescent="0.2">
      <c r="A73" s="16" t="s">
        <v>79</v>
      </c>
      <c r="B73" s="19" t="s">
        <v>1</v>
      </c>
      <c r="C73" s="19" t="s">
        <v>1</v>
      </c>
      <c r="D73" s="10" t="s">
        <v>1</v>
      </c>
      <c r="E73" s="10" t="s">
        <v>1</v>
      </c>
      <c r="F73" s="10" t="s">
        <v>1</v>
      </c>
      <c r="G73" s="10" t="s">
        <v>1</v>
      </c>
      <c r="H73" s="21"/>
      <c r="I73" s="21"/>
      <c r="J73" s="21"/>
      <c r="K73" s="21"/>
      <c r="L73" s="21"/>
    </row>
    <row r="74" spans="1:12" x14ac:dyDescent="0.2">
      <c r="A74" s="16" t="s">
        <v>80</v>
      </c>
      <c r="B74" s="19" t="s">
        <v>1</v>
      </c>
      <c r="C74" s="19" t="s">
        <v>1</v>
      </c>
      <c r="D74" s="10" t="s">
        <v>1</v>
      </c>
      <c r="E74" s="10" t="s">
        <v>1</v>
      </c>
      <c r="F74" s="10" t="s">
        <v>1</v>
      </c>
      <c r="G74" s="10" t="s">
        <v>1</v>
      </c>
      <c r="H74" s="21"/>
      <c r="I74" s="21"/>
      <c r="J74" s="21"/>
      <c r="K74" s="21"/>
      <c r="L74" s="21"/>
    </row>
    <row r="75" spans="1:12" x14ac:dyDescent="0.2">
      <c r="A75" s="16" t="s">
        <v>81</v>
      </c>
      <c r="B75" s="19" t="s">
        <v>1</v>
      </c>
      <c r="C75" s="19" t="s">
        <v>1</v>
      </c>
      <c r="D75" s="10" t="s">
        <v>1</v>
      </c>
      <c r="E75" s="10" t="s">
        <v>1</v>
      </c>
      <c r="F75" s="10" t="s">
        <v>1</v>
      </c>
      <c r="G75" s="10" t="s">
        <v>1</v>
      </c>
      <c r="H75" s="21"/>
      <c r="I75" s="21"/>
      <c r="J75" s="21"/>
      <c r="K75" s="21"/>
      <c r="L75" s="21"/>
    </row>
    <row r="76" spans="1:12" x14ac:dyDescent="0.2">
      <c r="A76" s="16" t="s">
        <v>82</v>
      </c>
      <c r="B76" s="19" t="s">
        <v>1</v>
      </c>
      <c r="C76" s="19" t="s">
        <v>1</v>
      </c>
      <c r="D76" s="10" t="s">
        <v>1</v>
      </c>
      <c r="E76" s="10" t="s">
        <v>1</v>
      </c>
      <c r="F76" s="10" t="s">
        <v>1</v>
      </c>
      <c r="G76" s="10" t="s">
        <v>1</v>
      </c>
      <c r="H76" s="21"/>
      <c r="I76" s="21"/>
      <c r="J76" s="21"/>
      <c r="K76" s="21"/>
      <c r="L76" s="21"/>
    </row>
    <row r="77" spans="1:12" x14ac:dyDescent="0.2">
      <c r="A77" s="16" t="s">
        <v>83</v>
      </c>
      <c r="B77" s="19" t="s">
        <v>1</v>
      </c>
      <c r="C77" s="19" t="s">
        <v>1</v>
      </c>
      <c r="D77" s="10" t="s">
        <v>1</v>
      </c>
      <c r="E77" s="10" t="s">
        <v>1</v>
      </c>
      <c r="F77" s="10" t="s">
        <v>1</v>
      </c>
      <c r="G77" s="10" t="s">
        <v>1</v>
      </c>
      <c r="H77" s="21"/>
      <c r="I77" s="21"/>
      <c r="J77" s="21"/>
      <c r="K77" s="21"/>
      <c r="L77" s="21"/>
    </row>
    <row r="78" spans="1:12" x14ac:dyDescent="0.2">
      <c r="A78" s="16" t="s">
        <v>84</v>
      </c>
      <c r="B78" s="19" t="s">
        <v>1</v>
      </c>
      <c r="C78" s="19" t="s">
        <v>1</v>
      </c>
      <c r="D78" s="10" t="s">
        <v>1</v>
      </c>
      <c r="E78" s="10" t="s">
        <v>1</v>
      </c>
      <c r="F78" s="10" t="s">
        <v>1</v>
      </c>
      <c r="G78" s="10" t="s">
        <v>1</v>
      </c>
      <c r="H78" s="21"/>
      <c r="I78" s="21"/>
      <c r="J78" s="21"/>
      <c r="K78" s="21"/>
      <c r="L78" s="21"/>
    </row>
    <row r="79" spans="1:12" x14ac:dyDescent="0.2">
      <c r="A79" s="16" t="s">
        <v>85</v>
      </c>
      <c r="B79" s="19" t="s">
        <v>1</v>
      </c>
      <c r="C79" s="19" t="s">
        <v>1</v>
      </c>
      <c r="D79" s="10" t="s">
        <v>1</v>
      </c>
      <c r="E79" s="10" t="s">
        <v>1</v>
      </c>
      <c r="F79" s="10" t="s">
        <v>1</v>
      </c>
      <c r="G79" s="10" t="s">
        <v>1</v>
      </c>
      <c r="H79" s="21"/>
      <c r="I79" s="21"/>
      <c r="J79" s="21"/>
      <c r="K79" s="21"/>
      <c r="L79" s="21"/>
    </row>
    <row r="80" spans="1:12" x14ac:dyDescent="0.2">
      <c r="A80" s="16" t="s">
        <v>86</v>
      </c>
      <c r="B80" s="19" t="s">
        <v>1</v>
      </c>
      <c r="C80" s="19" t="s">
        <v>1</v>
      </c>
      <c r="D80" s="10" t="s">
        <v>1</v>
      </c>
      <c r="E80" s="10" t="s">
        <v>1</v>
      </c>
      <c r="F80" s="10" t="s">
        <v>1</v>
      </c>
      <c r="G80" s="10" t="s">
        <v>1</v>
      </c>
      <c r="H80" s="21"/>
      <c r="I80" s="21"/>
      <c r="J80" s="21"/>
      <c r="K80" s="21"/>
      <c r="L80" s="21"/>
    </row>
    <row r="81" spans="1:12" x14ac:dyDescent="0.2">
      <c r="A81" s="16" t="s">
        <v>87</v>
      </c>
      <c r="B81" s="19" t="s">
        <v>1</v>
      </c>
      <c r="C81" s="19" t="s">
        <v>1</v>
      </c>
      <c r="D81" s="10" t="s">
        <v>1</v>
      </c>
      <c r="E81" s="10" t="s">
        <v>1</v>
      </c>
      <c r="F81" s="10" t="s">
        <v>1</v>
      </c>
      <c r="G81" s="10" t="s">
        <v>1</v>
      </c>
      <c r="H81" s="21"/>
      <c r="I81" s="21"/>
      <c r="J81" s="21"/>
      <c r="K81" s="21"/>
      <c r="L81" s="21"/>
    </row>
    <row r="82" spans="1:12" x14ac:dyDescent="0.2">
      <c r="A82" s="16" t="s">
        <v>88</v>
      </c>
      <c r="B82" s="19" t="s">
        <v>1</v>
      </c>
      <c r="C82" s="19" t="s">
        <v>1</v>
      </c>
      <c r="D82" s="10" t="s">
        <v>1</v>
      </c>
      <c r="E82" s="10" t="s">
        <v>1</v>
      </c>
      <c r="F82" s="10" t="s">
        <v>1</v>
      </c>
      <c r="G82" s="10" t="s">
        <v>1</v>
      </c>
      <c r="H82" s="21"/>
      <c r="I82" s="21"/>
      <c r="J82" s="21"/>
      <c r="K82" s="21"/>
      <c r="L82" s="21"/>
    </row>
    <row r="83" spans="1:12" x14ac:dyDescent="0.2">
      <c r="A83" s="16" t="s">
        <v>89</v>
      </c>
      <c r="B83" s="19" t="s">
        <v>1</v>
      </c>
      <c r="C83" s="19" t="s">
        <v>1</v>
      </c>
      <c r="D83" s="10" t="s">
        <v>1</v>
      </c>
      <c r="E83" s="10" t="s">
        <v>1</v>
      </c>
      <c r="F83" s="10" t="s">
        <v>1</v>
      </c>
      <c r="G83" s="10" t="s">
        <v>1</v>
      </c>
      <c r="H83" s="21"/>
      <c r="I83" s="21"/>
      <c r="J83" s="21"/>
      <c r="K83" s="21"/>
      <c r="L83" s="21"/>
    </row>
    <row r="84" spans="1:12" x14ac:dyDescent="0.2">
      <c r="A84" s="16" t="s">
        <v>90</v>
      </c>
      <c r="B84" s="19" t="s">
        <v>1</v>
      </c>
      <c r="C84" s="19" t="s">
        <v>1</v>
      </c>
      <c r="D84" s="10" t="s">
        <v>1</v>
      </c>
      <c r="E84" s="10" t="s">
        <v>1</v>
      </c>
      <c r="F84" s="10" t="s">
        <v>1</v>
      </c>
      <c r="G84" s="10" t="s">
        <v>1</v>
      </c>
      <c r="H84" s="21"/>
      <c r="I84" s="21"/>
      <c r="J84" s="21"/>
      <c r="K84" s="21"/>
      <c r="L84" s="21"/>
    </row>
    <row r="85" spans="1:12" x14ac:dyDescent="0.2">
      <c r="A85" s="16" t="s">
        <v>91</v>
      </c>
      <c r="B85" s="19" t="s">
        <v>1</v>
      </c>
      <c r="C85" s="19" t="s">
        <v>1</v>
      </c>
      <c r="D85" s="10" t="s">
        <v>1</v>
      </c>
      <c r="E85" s="10" t="s">
        <v>1</v>
      </c>
      <c r="F85" s="10" t="s">
        <v>1</v>
      </c>
      <c r="G85" s="10" t="s">
        <v>1</v>
      </c>
      <c r="H85" s="21"/>
      <c r="I85" s="21"/>
      <c r="J85" s="21"/>
      <c r="K85" s="21"/>
      <c r="L85" s="21"/>
    </row>
    <row r="86" spans="1:12" x14ac:dyDescent="0.2">
      <c r="A86" s="16" t="s">
        <v>92</v>
      </c>
      <c r="B86" s="19" t="s">
        <v>1</v>
      </c>
      <c r="C86" s="19" t="s">
        <v>1</v>
      </c>
      <c r="D86" s="10" t="s">
        <v>1</v>
      </c>
      <c r="E86" s="10" t="s">
        <v>1</v>
      </c>
      <c r="F86" s="10" t="s">
        <v>1</v>
      </c>
      <c r="G86" s="10" t="s">
        <v>1</v>
      </c>
      <c r="H86" s="21"/>
      <c r="I86" s="21"/>
      <c r="J86" s="21"/>
      <c r="K86" s="21"/>
      <c r="L86" s="21"/>
    </row>
    <row r="87" spans="1:12" x14ac:dyDescent="0.2">
      <c r="A87" s="16" t="s">
        <v>93</v>
      </c>
      <c r="B87" s="19" t="s">
        <v>1</v>
      </c>
      <c r="C87" s="19" t="s">
        <v>1</v>
      </c>
      <c r="D87" s="10" t="s">
        <v>1</v>
      </c>
      <c r="E87" s="10" t="s">
        <v>1</v>
      </c>
      <c r="F87" s="10" t="s">
        <v>1</v>
      </c>
      <c r="G87" s="10" t="s">
        <v>1</v>
      </c>
      <c r="H87" s="21"/>
      <c r="I87" s="21"/>
      <c r="J87" s="21"/>
      <c r="K87" s="21"/>
      <c r="L87" s="21"/>
    </row>
    <row r="88" spans="1:12" x14ac:dyDescent="0.2">
      <c r="A88" s="16" t="s">
        <v>94</v>
      </c>
      <c r="B88" s="19" t="s">
        <v>1</v>
      </c>
      <c r="C88" s="19" t="s">
        <v>1</v>
      </c>
      <c r="D88" s="10" t="s">
        <v>1</v>
      </c>
      <c r="E88" s="10" t="s">
        <v>1</v>
      </c>
      <c r="F88" s="10" t="s">
        <v>1</v>
      </c>
      <c r="G88" s="10" t="s">
        <v>1</v>
      </c>
      <c r="H88" s="21"/>
      <c r="I88" s="21"/>
      <c r="J88" s="21"/>
      <c r="K88" s="21"/>
      <c r="L88" s="21"/>
    </row>
    <row r="89" spans="1:12" x14ac:dyDescent="0.2">
      <c r="A89" s="16" t="s">
        <v>95</v>
      </c>
      <c r="B89" s="19" t="s">
        <v>1</v>
      </c>
      <c r="C89" s="19" t="s">
        <v>1</v>
      </c>
      <c r="D89" s="10" t="s">
        <v>1</v>
      </c>
      <c r="E89" s="10" t="s">
        <v>1</v>
      </c>
      <c r="F89" s="10" t="s">
        <v>1</v>
      </c>
      <c r="G89" s="10" t="s">
        <v>1</v>
      </c>
      <c r="H89" s="21"/>
      <c r="I89" s="21"/>
      <c r="J89" s="21"/>
      <c r="K89" s="21"/>
      <c r="L89" s="21"/>
    </row>
    <row r="90" spans="1:12" x14ac:dyDescent="0.2">
      <c r="A90" s="16" t="s">
        <v>96</v>
      </c>
      <c r="B90" s="19" t="s">
        <v>1</v>
      </c>
      <c r="C90" s="19" t="s">
        <v>1</v>
      </c>
      <c r="D90" s="10" t="s">
        <v>1</v>
      </c>
      <c r="E90" s="10" t="s">
        <v>1</v>
      </c>
      <c r="F90" s="10" t="s">
        <v>1</v>
      </c>
      <c r="G90" s="10" t="s">
        <v>1</v>
      </c>
      <c r="H90" s="21"/>
      <c r="I90" s="21"/>
      <c r="J90" s="21"/>
      <c r="K90" s="21"/>
      <c r="L90" s="21"/>
    </row>
    <row r="91" spans="1:12" x14ac:dyDescent="0.2">
      <c r="A91" s="16" t="s">
        <v>97</v>
      </c>
      <c r="B91" s="19" t="s">
        <v>1</v>
      </c>
      <c r="C91" s="19" t="s">
        <v>1</v>
      </c>
      <c r="D91" s="10" t="s">
        <v>1</v>
      </c>
      <c r="E91" s="10" t="s">
        <v>1</v>
      </c>
      <c r="F91" s="10" t="s">
        <v>1</v>
      </c>
      <c r="G91" s="10" t="s">
        <v>1</v>
      </c>
      <c r="H91" s="21"/>
      <c r="I91" s="21"/>
      <c r="J91" s="21"/>
      <c r="K91" s="21"/>
      <c r="L91" s="21"/>
    </row>
    <row r="92" spans="1:12" x14ac:dyDescent="0.2">
      <c r="A92" s="16" t="s">
        <v>98</v>
      </c>
      <c r="B92" s="19" t="s">
        <v>1</v>
      </c>
      <c r="C92" s="19" t="s">
        <v>1</v>
      </c>
      <c r="D92" s="10" t="s">
        <v>1</v>
      </c>
      <c r="E92" s="10" t="s">
        <v>1</v>
      </c>
      <c r="F92" s="10" t="s">
        <v>1</v>
      </c>
      <c r="G92" s="10" t="s">
        <v>1</v>
      </c>
      <c r="H92" s="21"/>
      <c r="I92" s="21"/>
      <c r="J92" s="21"/>
      <c r="K92" s="21"/>
      <c r="L92" s="21"/>
    </row>
    <row r="93" spans="1:12" x14ac:dyDescent="0.2">
      <c r="A93" s="16" t="s">
        <v>99</v>
      </c>
      <c r="B93" s="19" t="s">
        <v>1</v>
      </c>
      <c r="C93" s="19" t="s">
        <v>1</v>
      </c>
      <c r="D93" s="10" t="s">
        <v>1</v>
      </c>
      <c r="E93" s="10" t="s">
        <v>1</v>
      </c>
      <c r="F93" s="10" t="s">
        <v>1</v>
      </c>
      <c r="G93" s="10" t="s">
        <v>1</v>
      </c>
      <c r="H93" s="21"/>
      <c r="I93" s="21"/>
      <c r="J93" s="21"/>
      <c r="K93" s="21"/>
      <c r="L93" s="21"/>
    </row>
    <row r="94" spans="1:12" x14ac:dyDescent="0.2">
      <c r="A94" s="16" t="s">
        <v>100</v>
      </c>
      <c r="B94" s="19" t="s">
        <v>1</v>
      </c>
      <c r="C94" s="19" t="s">
        <v>1</v>
      </c>
      <c r="D94" s="10" t="s">
        <v>1</v>
      </c>
      <c r="E94" s="10" t="s">
        <v>1</v>
      </c>
      <c r="F94" s="10" t="s">
        <v>1</v>
      </c>
      <c r="G94" s="10" t="s">
        <v>1</v>
      </c>
      <c r="H94" s="21"/>
      <c r="I94" s="21"/>
      <c r="J94" s="21"/>
      <c r="K94" s="21"/>
      <c r="L94" s="21"/>
    </row>
    <row r="95" spans="1:12" x14ac:dyDescent="0.2">
      <c r="A95" s="16" t="s">
        <v>101</v>
      </c>
      <c r="B95" s="19" t="s">
        <v>1</v>
      </c>
      <c r="C95" s="19" t="s">
        <v>1</v>
      </c>
      <c r="D95" s="10" t="s">
        <v>1</v>
      </c>
      <c r="E95" s="10" t="s">
        <v>1</v>
      </c>
      <c r="F95" s="10" t="s">
        <v>1</v>
      </c>
      <c r="G95" s="10" t="s">
        <v>1</v>
      </c>
      <c r="H95" s="21"/>
      <c r="I95" s="21"/>
      <c r="J95" s="21"/>
      <c r="K95" s="21"/>
      <c r="L95" s="21"/>
    </row>
    <row r="96" spans="1:12" x14ac:dyDescent="0.2">
      <c r="A96" s="16" t="s">
        <v>102</v>
      </c>
      <c r="B96" s="19" t="s">
        <v>1</v>
      </c>
      <c r="C96" s="19" t="s">
        <v>1</v>
      </c>
      <c r="D96" s="10" t="s">
        <v>1</v>
      </c>
      <c r="E96" s="10" t="s">
        <v>1</v>
      </c>
      <c r="F96" s="10" t="s">
        <v>1</v>
      </c>
      <c r="G96" s="10" t="s">
        <v>1</v>
      </c>
      <c r="H96" s="21"/>
      <c r="I96" s="21"/>
      <c r="J96" s="21"/>
      <c r="K96" s="21"/>
      <c r="L96" s="21"/>
    </row>
    <row r="97" spans="1:12" x14ac:dyDescent="0.2">
      <c r="A97" s="16" t="s">
        <v>103</v>
      </c>
      <c r="B97" s="19" t="s">
        <v>1</v>
      </c>
      <c r="C97" s="19" t="s">
        <v>1</v>
      </c>
      <c r="D97" s="10" t="s">
        <v>1</v>
      </c>
      <c r="E97" s="10" t="s">
        <v>1</v>
      </c>
      <c r="F97" s="10" t="s">
        <v>1</v>
      </c>
      <c r="G97" s="10" t="s">
        <v>1</v>
      </c>
      <c r="H97" s="21"/>
      <c r="I97" s="21"/>
      <c r="J97" s="21"/>
      <c r="K97" s="21"/>
      <c r="L97" s="21"/>
    </row>
    <row r="98" spans="1:12" x14ac:dyDescent="0.2">
      <c r="A98" s="16" t="s">
        <v>104</v>
      </c>
      <c r="B98" s="19" t="s">
        <v>1</v>
      </c>
      <c r="C98" s="19" t="s">
        <v>1</v>
      </c>
      <c r="D98" s="10" t="s">
        <v>1</v>
      </c>
      <c r="E98" s="10" t="s">
        <v>1</v>
      </c>
      <c r="F98" s="10" t="s">
        <v>1</v>
      </c>
      <c r="G98" s="10" t="s">
        <v>1</v>
      </c>
      <c r="H98" s="21"/>
      <c r="I98" s="21"/>
      <c r="J98" s="21"/>
      <c r="K98" s="21"/>
      <c r="L98" s="21"/>
    </row>
    <row r="99" spans="1:12" x14ac:dyDescent="0.2">
      <c r="A99" s="16" t="s">
        <v>105</v>
      </c>
      <c r="B99" s="19" t="s">
        <v>1</v>
      </c>
      <c r="C99" s="19" t="s">
        <v>1</v>
      </c>
      <c r="D99" s="10" t="s">
        <v>1</v>
      </c>
      <c r="E99" s="10" t="s">
        <v>1</v>
      </c>
      <c r="F99" s="10" t="s">
        <v>1</v>
      </c>
      <c r="G99" s="10" t="s">
        <v>1</v>
      </c>
      <c r="H99" s="21"/>
      <c r="I99" s="21"/>
      <c r="J99" s="21"/>
      <c r="K99" s="21"/>
      <c r="L99" s="21"/>
    </row>
    <row r="100" spans="1:12" x14ac:dyDescent="0.2">
      <c r="A100" s="16" t="s">
        <v>106</v>
      </c>
      <c r="B100" s="19" t="s">
        <v>1</v>
      </c>
      <c r="C100" s="19" t="s">
        <v>1</v>
      </c>
      <c r="D100" s="10" t="s">
        <v>1</v>
      </c>
      <c r="E100" s="10" t="s">
        <v>1</v>
      </c>
      <c r="F100" s="10" t="s">
        <v>1</v>
      </c>
      <c r="G100" s="10" t="s">
        <v>1</v>
      </c>
      <c r="H100" s="21"/>
      <c r="I100" s="21"/>
      <c r="J100" s="21"/>
      <c r="K100" s="21"/>
      <c r="L100" s="21"/>
    </row>
    <row r="101" spans="1:12" x14ac:dyDescent="0.2">
      <c r="A101" s="16" t="s">
        <v>107</v>
      </c>
      <c r="B101" s="19" t="s">
        <v>1</v>
      </c>
      <c r="C101" s="19" t="s">
        <v>1</v>
      </c>
      <c r="D101" s="10" t="s">
        <v>1</v>
      </c>
      <c r="E101" s="10" t="s">
        <v>1</v>
      </c>
      <c r="F101" s="10" t="s">
        <v>1</v>
      </c>
      <c r="G101" s="10" t="s">
        <v>1</v>
      </c>
      <c r="H101" s="21"/>
      <c r="I101" s="21"/>
      <c r="J101" s="21"/>
      <c r="K101" s="21"/>
      <c r="L101" s="21"/>
    </row>
    <row r="102" spans="1:12" x14ac:dyDescent="0.2">
      <c r="A102" s="16" t="s">
        <v>108</v>
      </c>
      <c r="B102" s="19" t="s">
        <v>1</v>
      </c>
      <c r="C102" s="19" t="s">
        <v>1</v>
      </c>
      <c r="D102" s="10" t="s">
        <v>1</v>
      </c>
      <c r="E102" s="10" t="s">
        <v>1</v>
      </c>
      <c r="F102" s="10" t="s">
        <v>1</v>
      </c>
      <c r="G102" s="10" t="s">
        <v>1</v>
      </c>
      <c r="H102" s="21"/>
      <c r="I102" s="21"/>
      <c r="J102" s="21"/>
      <c r="K102" s="21"/>
      <c r="L102" s="21"/>
    </row>
    <row r="103" spans="1:12" x14ac:dyDescent="0.2">
      <c r="A103" s="16" t="s">
        <v>109</v>
      </c>
      <c r="B103" s="19" t="s">
        <v>1</v>
      </c>
      <c r="C103" s="19" t="s">
        <v>1</v>
      </c>
      <c r="D103" s="10" t="s">
        <v>1</v>
      </c>
      <c r="E103" s="10" t="s">
        <v>1</v>
      </c>
      <c r="F103" s="10" t="s">
        <v>1</v>
      </c>
      <c r="G103" s="10" t="s">
        <v>1</v>
      </c>
      <c r="H103" s="21"/>
      <c r="I103" s="21"/>
      <c r="J103" s="21"/>
      <c r="K103" s="21"/>
      <c r="L103" s="21"/>
    </row>
    <row r="104" spans="1:12" x14ac:dyDescent="0.2">
      <c r="A104" s="16" t="s">
        <v>110</v>
      </c>
      <c r="B104" s="19" t="s">
        <v>1</v>
      </c>
      <c r="C104" s="19" t="s">
        <v>1</v>
      </c>
      <c r="D104" s="10" t="s">
        <v>1</v>
      </c>
      <c r="E104" s="10" t="s">
        <v>1</v>
      </c>
      <c r="F104" s="10" t="s">
        <v>1</v>
      </c>
      <c r="G104" s="10" t="s">
        <v>1</v>
      </c>
      <c r="H104" s="21"/>
      <c r="I104" s="21"/>
      <c r="J104" s="21"/>
      <c r="K104" s="21"/>
      <c r="L104" s="21"/>
    </row>
    <row r="105" spans="1:12" x14ac:dyDescent="0.2">
      <c r="A105" s="16" t="s">
        <v>111</v>
      </c>
      <c r="B105" s="19" t="s">
        <v>1</v>
      </c>
      <c r="C105" s="19" t="s">
        <v>1</v>
      </c>
      <c r="D105" s="10" t="s">
        <v>1</v>
      </c>
      <c r="E105" s="10" t="s">
        <v>1</v>
      </c>
      <c r="F105" s="10" t="s">
        <v>1</v>
      </c>
      <c r="G105" s="10" t="s">
        <v>1</v>
      </c>
      <c r="H105" s="21"/>
      <c r="I105" s="21"/>
      <c r="J105" s="21"/>
      <c r="K105" s="21"/>
      <c r="L105" s="21"/>
    </row>
    <row r="106" spans="1:12" x14ac:dyDescent="0.2">
      <c r="A106" s="16" t="s">
        <v>112</v>
      </c>
      <c r="B106" s="19" t="s">
        <v>1</v>
      </c>
      <c r="C106" s="19" t="s">
        <v>1</v>
      </c>
      <c r="D106" s="10" t="s">
        <v>1</v>
      </c>
      <c r="E106" s="10" t="s">
        <v>1</v>
      </c>
      <c r="F106" s="10" t="s">
        <v>1</v>
      </c>
      <c r="G106" s="10" t="s">
        <v>1</v>
      </c>
      <c r="H106" s="21"/>
      <c r="I106" s="21"/>
      <c r="J106" s="21"/>
      <c r="K106" s="21"/>
      <c r="L106" s="21"/>
    </row>
    <row r="107" spans="1:12" x14ac:dyDescent="0.2">
      <c r="A107" s="16" t="s">
        <v>113</v>
      </c>
      <c r="B107" s="19" t="s">
        <v>1</v>
      </c>
      <c r="C107" s="19" t="s">
        <v>1</v>
      </c>
      <c r="D107" s="10" t="s">
        <v>1</v>
      </c>
      <c r="E107" s="10" t="s">
        <v>1</v>
      </c>
      <c r="F107" s="10" t="s">
        <v>1</v>
      </c>
      <c r="G107" s="10" t="s">
        <v>1</v>
      </c>
      <c r="H107" s="21"/>
      <c r="I107" s="21"/>
      <c r="J107" s="21"/>
      <c r="K107" s="21"/>
      <c r="L107" s="21"/>
    </row>
    <row r="108" spans="1:12" x14ac:dyDescent="0.2">
      <c r="A108" s="16" t="s">
        <v>114</v>
      </c>
      <c r="B108" s="19" t="s">
        <v>1</v>
      </c>
      <c r="C108" s="19" t="s">
        <v>1</v>
      </c>
      <c r="D108" s="10" t="s">
        <v>1</v>
      </c>
      <c r="E108" s="10" t="s">
        <v>1</v>
      </c>
      <c r="F108" s="10" t="s">
        <v>1</v>
      </c>
      <c r="G108" s="10" t="s">
        <v>1</v>
      </c>
      <c r="H108" s="21"/>
      <c r="I108" s="21"/>
      <c r="J108" s="21"/>
      <c r="K108" s="21"/>
      <c r="L108" s="21"/>
    </row>
    <row r="109" spans="1:12" x14ac:dyDescent="0.2">
      <c r="A109" s="16" t="s">
        <v>115</v>
      </c>
      <c r="B109" s="19" t="s">
        <v>1</v>
      </c>
      <c r="C109" s="19" t="s">
        <v>1</v>
      </c>
      <c r="D109" s="10" t="s">
        <v>1</v>
      </c>
      <c r="E109" s="10" t="s">
        <v>1</v>
      </c>
      <c r="F109" s="10" t="s">
        <v>1</v>
      </c>
      <c r="G109" s="10" t="s">
        <v>1</v>
      </c>
      <c r="H109" s="21"/>
      <c r="I109" s="21"/>
      <c r="J109" s="21"/>
      <c r="K109" s="21"/>
      <c r="L109" s="21"/>
    </row>
    <row r="110" spans="1:12" x14ac:dyDescent="0.2">
      <c r="A110" s="16" t="s">
        <v>116</v>
      </c>
      <c r="B110" s="19" t="s">
        <v>1</v>
      </c>
      <c r="C110" s="19" t="s">
        <v>1</v>
      </c>
      <c r="D110" s="10" t="s">
        <v>1</v>
      </c>
      <c r="E110" s="10" t="s">
        <v>1</v>
      </c>
      <c r="F110" s="10" t="s">
        <v>1</v>
      </c>
      <c r="G110" s="10" t="s">
        <v>1</v>
      </c>
      <c r="H110" s="21"/>
      <c r="I110" s="21"/>
      <c r="J110" s="21"/>
      <c r="K110" s="21"/>
      <c r="L110" s="21"/>
    </row>
    <row r="111" spans="1:12" x14ac:dyDescent="0.2">
      <c r="A111" s="16" t="s">
        <v>117</v>
      </c>
      <c r="B111" s="19" t="s">
        <v>1</v>
      </c>
      <c r="C111" s="19" t="s">
        <v>1</v>
      </c>
      <c r="D111" s="10" t="s">
        <v>1</v>
      </c>
      <c r="E111" s="10" t="s">
        <v>1</v>
      </c>
      <c r="F111" s="10" t="s">
        <v>1</v>
      </c>
      <c r="G111" s="10" t="s">
        <v>1</v>
      </c>
      <c r="H111" s="21"/>
      <c r="I111" s="21"/>
      <c r="J111" s="21"/>
      <c r="K111" s="21"/>
      <c r="L111" s="21"/>
    </row>
    <row r="112" spans="1:12" x14ac:dyDescent="0.2">
      <c r="A112" s="16" t="s">
        <v>118</v>
      </c>
      <c r="B112" s="19" t="s">
        <v>1</v>
      </c>
      <c r="C112" s="19" t="s">
        <v>1</v>
      </c>
      <c r="D112" s="10" t="s">
        <v>1</v>
      </c>
      <c r="E112" s="10" t="s">
        <v>1</v>
      </c>
      <c r="F112" s="10" t="s">
        <v>1</v>
      </c>
      <c r="G112" s="10" t="s">
        <v>1</v>
      </c>
      <c r="H112" s="21"/>
      <c r="I112" s="21"/>
      <c r="J112" s="21"/>
      <c r="K112" s="21"/>
      <c r="L112" s="21"/>
    </row>
    <row r="113" spans="1:12" x14ac:dyDescent="0.2">
      <c r="A113" s="16" t="s">
        <v>119</v>
      </c>
      <c r="B113" s="19" t="s">
        <v>1</v>
      </c>
      <c r="C113" s="19" t="s">
        <v>1</v>
      </c>
      <c r="D113" s="10" t="s">
        <v>1</v>
      </c>
      <c r="E113" s="10" t="s">
        <v>1</v>
      </c>
      <c r="F113" s="10" t="s">
        <v>1</v>
      </c>
      <c r="G113" s="10" t="s">
        <v>1</v>
      </c>
      <c r="H113" s="21"/>
      <c r="I113" s="21"/>
      <c r="J113" s="21"/>
      <c r="K113" s="21"/>
      <c r="L113" s="21"/>
    </row>
    <row r="114" spans="1:12" x14ac:dyDescent="0.2">
      <c r="A114" s="16" t="s">
        <v>120</v>
      </c>
      <c r="B114" s="19" t="s">
        <v>1</v>
      </c>
      <c r="C114" s="19" t="s">
        <v>1</v>
      </c>
      <c r="D114" s="10" t="s">
        <v>1</v>
      </c>
      <c r="E114" s="10" t="s">
        <v>1</v>
      </c>
      <c r="F114" s="10" t="s">
        <v>1</v>
      </c>
      <c r="G114" s="10" t="s">
        <v>1</v>
      </c>
      <c r="H114" s="21"/>
      <c r="I114" s="21"/>
      <c r="J114" s="21"/>
      <c r="K114" s="21"/>
      <c r="L114" s="21"/>
    </row>
    <row r="115" spans="1:12" x14ac:dyDescent="0.2">
      <c r="A115" s="16" t="s">
        <v>121</v>
      </c>
      <c r="B115" s="19" t="s">
        <v>1</v>
      </c>
      <c r="C115" s="19" t="s">
        <v>1</v>
      </c>
      <c r="D115" s="10" t="s">
        <v>1</v>
      </c>
      <c r="E115" s="10" t="s">
        <v>1</v>
      </c>
      <c r="F115" s="10" t="s">
        <v>1</v>
      </c>
      <c r="G115" s="10" t="s">
        <v>1</v>
      </c>
      <c r="H115" s="21"/>
      <c r="I115" s="21"/>
      <c r="J115" s="21"/>
      <c r="K115" s="21"/>
      <c r="L115" s="21"/>
    </row>
    <row r="116" spans="1:12" x14ac:dyDescent="0.2">
      <c r="A116" s="16" t="s">
        <v>122</v>
      </c>
      <c r="B116" s="19" t="s">
        <v>1</v>
      </c>
      <c r="C116" s="19" t="s">
        <v>1</v>
      </c>
      <c r="D116" s="10" t="s">
        <v>1</v>
      </c>
      <c r="E116" s="10" t="s">
        <v>1</v>
      </c>
      <c r="F116" s="10" t="s">
        <v>1</v>
      </c>
      <c r="G116" s="10" t="s">
        <v>1</v>
      </c>
      <c r="H116" s="21"/>
      <c r="I116" s="21"/>
      <c r="J116" s="21"/>
      <c r="K116" s="21"/>
      <c r="L116" s="21"/>
    </row>
    <row r="117" spans="1:12" x14ac:dyDescent="0.2">
      <c r="A117" s="16" t="s">
        <v>123</v>
      </c>
      <c r="B117" s="19" t="s">
        <v>1</v>
      </c>
      <c r="C117" s="19" t="s">
        <v>1</v>
      </c>
      <c r="D117" s="10" t="s">
        <v>1</v>
      </c>
      <c r="E117" s="10" t="s">
        <v>1</v>
      </c>
      <c r="F117" s="10" t="s">
        <v>1</v>
      </c>
      <c r="G117" s="10" t="s">
        <v>1</v>
      </c>
      <c r="H117" s="21"/>
      <c r="I117" s="21"/>
      <c r="J117" s="21"/>
      <c r="K117" s="21"/>
      <c r="L117" s="21"/>
    </row>
    <row r="118" spans="1:12" x14ac:dyDescent="0.2">
      <c r="A118" s="16" t="s">
        <v>124</v>
      </c>
      <c r="B118" s="19" t="s">
        <v>1</v>
      </c>
      <c r="C118" s="19" t="s">
        <v>1</v>
      </c>
      <c r="D118" s="10" t="s">
        <v>1</v>
      </c>
      <c r="E118" s="10" t="s">
        <v>1</v>
      </c>
      <c r="F118" s="10" t="s">
        <v>1</v>
      </c>
      <c r="G118" s="10" t="s">
        <v>1</v>
      </c>
      <c r="H118" s="21"/>
      <c r="I118" s="21"/>
      <c r="J118" s="21"/>
      <c r="K118" s="21"/>
      <c r="L118" s="21"/>
    </row>
    <row r="119" spans="1:12" x14ac:dyDescent="0.2">
      <c r="A119" s="16" t="s">
        <v>125</v>
      </c>
      <c r="B119" s="19" t="s">
        <v>1</v>
      </c>
      <c r="C119" s="19" t="s">
        <v>1</v>
      </c>
      <c r="D119" s="10" t="s">
        <v>1</v>
      </c>
      <c r="E119" s="10" t="s">
        <v>1</v>
      </c>
      <c r="F119" s="10" t="s">
        <v>1</v>
      </c>
      <c r="G119" s="10" t="s">
        <v>1</v>
      </c>
      <c r="H119" s="21"/>
      <c r="I119" s="21"/>
      <c r="J119" s="21"/>
      <c r="K119" s="21"/>
      <c r="L119" s="21"/>
    </row>
    <row r="120" spans="1:12" x14ac:dyDescent="0.2">
      <c r="A120" s="16" t="s">
        <v>126</v>
      </c>
      <c r="B120" s="19" t="s">
        <v>1</v>
      </c>
      <c r="C120" s="19" t="s">
        <v>1</v>
      </c>
      <c r="D120" s="10" t="s">
        <v>1</v>
      </c>
      <c r="E120" s="10" t="s">
        <v>1</v>
      </c>
      <c r="F120" s="10" t="s">
        <v>1</v>
      </c>
      <c r="G120" s="10" t="s">
        <v>1</v>
      </c>
      <c r="H120" s="21"/>
      <c r="I120" s="21"/>
      <c r="J120" s="21"/>
      <c r="K120" s="21"/>
      <c r="L120" s="21"/>
    </row>
    <row r="121" spans="1:12" x14ac:dyDescent="0.2">
      <c r="A121" s="16" t="s">
        <v>127</v>
      </c>
      <c r="B121" s="19" t="s">
        <v>1</v>
      </c>
      <c r="C121" s="19" t="s">
        <v>1</v>
      </c>
      <c r="D121" s="10" t="s">
        <v>1</v>
      </c>
      <c r="E121" s="10" t="s">
        <v>1</v>
      </c>
      <c r="F121" s="10" t="s">
        <v>1</v>
      </c>
      <c r="G121" s="10" t="s">
        <v>1</v>
      </c>
      <c r="H121" s="21"/>
      <c r="I121" s="21"/>
      <c r="J121" s="21"/>
      <c r="K121" s="21"/>
      <c r="L121" s="21"/>
    </row>
    <row r="122" spans="1:12" x14ac:dyDescent="0.2">
      <c r="A122" s="16" t="s">
        <v>128</v>
      </c>
      <c r="B122" s="19" t="s">
        <v>1</v>
      </c>
      <c r="C122" s="19" t="s">
        <v>1</v>
      </c>
      <c r="D122" s="10" t="s">
        <v>1</v>
      </c>
      <c r="E122" s="10" t="s">
        <v>1</v>
      </c>
      <c r="F122" s="10" t="s">
        <v>1</v>
      </c>
      <c r="G122" s="10" t="s">
        <v>1</v>
      </c>
      <c r="H122" s="21"/>
      <c r="I122" s="21"/>
      <c r="J122" s="21"/>
      <c r="K122" s="21"/>
      <c r="L122" s="21"/>
    </row>
    <row r="123" spans="1:12" x14ac:dyDescent="0.2">
      <c r="A123" s="16" t="s">
        <v>129</v>
      </c>
      <c r="B123" s="19" t="s">
        <v>1</v>
      </c>
      <c r="C123" s="19" t="s">
        <v>1</v>
      </c>
      <c r="D123" s="10" t="s">
        <v>1</v>
      </c>
      <c r="E123" s="10" t="s">
        <v>1</v>
      </c>
      <c r="F123" s="10" t="s">
        <v>1</v>
      </c>
      <c r="G123" s="10" t="s">
        <v>1</v>
      </c>
      <c r="H123" s="21"/>
      <c r="I123" s="21"/>
      <c r="J123" s="21"/>
      <c r="K123" s="21"/>
      <c r="L123" s="21"/>
    </row>
    <row r="124" spans="1:12" x14ac:dyDescent="0.2">
      <c r="A124" s="16" t="s">
        <v>130</v>
      </c>
      <c r="B124" s="19" t="s">
        <v>1</v>
      </c>
      <c r="C124" s="19" t="s">
        <v>1</v>
      </c>
      <c r="D124" s="10" t="s">
        <v>1</v>
      </c>
      <c r="E124" s="10" t="s">
        <v>1</v>
      </c>
      <c r="F124" s="10" t="s">
        <v>1</v>
      </c>
      <c r="G124" s="10" t="s">
        <v>1</v>
      </c>
      <c r="H124" s="21"/>
      <c r="I124" s="21"/>
      <c r="J124" s="21"/>
      <c r="K124" s="21"/>
      <c r="L124" s="21"/>
    </row>
    <row r="125" spans="1:12" x14ac:dyDescent="0.2">
      <c r="A125" s="16" t="s">
        <v>131</v>
      </c>
      <c r="B125" s="19" t="s">
        <v>1</v>
      </c>
      <c r="C125" s="19" t="s">
        <v>1</v>
      </c>
      <c r="D125" s="10" t="s">
        <v>1</v>
      </c>
      <c r="E125" s="10" t="s">
        <v>1</v>
      </c>
      <c r="F125" s="10" t="s">
        <v>1</v>
      </c>
      <c r="G125" s="10" t="s">
        <v>1</v>
      </c>
      <c r="H125" s="21"/>
      <c r="I125" s="21"/>
      <c r="J125" s="21"/>
      <c r="K125" s="21"/>
      <c r="L125" s="21"/>
    </row>
    <row r="126" spans="1:12" x14ac:dyDescent="0.2">
      <c r="A126" s="16" t="s">
        <v>132</v>
      </c>
      <c r="B126" s="19" t="s">
        <v>1</v>
      </c>
      <c r="C126" s="19" t="s">
        <v>1</v>
      </c>
      <c r="D126" s="10" t="s">
        <v>1</v>
      </c>
      <c r="E126" s="10" t="s">
        <v>1</v>
      </c>
      <c r="F126" s="10" t="s">
        <v>1</v>
      </c>
      <c r="G126" s="10" t="s">
        <v>1</v>
      </c>
      <c r="H126" s="21"/>
      <c r="I126" s="21"/>
      <c r="J126" s="21"/>
      <c r="K126" s="21"/>
      <c r="L126" s="21"/>
    </row>
    <row r="127" spans="1:12" x14ac:dyDescent="0.2">
      <c r="A127" s="16" t="s">
        <v>133</v>
      </c>
      <c r="B127" s="19" t="s">
        <v>1</v>
      </c>
      <c r="C127" s="19" t="s">
        <v>1</v>
      </c>
      <c r="D127" s="10" t="s">
        <v>1</v>
      </c>
      <c r="E127" s="10" t="s">
        <v>1</v>
      </c>
      <c r="F127" s="10" t="s">
        <v>1</v>
      </c>
      <c r="G127" s="10" t="s">
        <v>1</v>
      </c>
      <c r="H127" s="21"/>
      <c r="I127" s="21"/>
      <c r="J127" s="21"/>
      <c r="K127" s="21"/>
      <c r="L127" s="21"/>
    </row>
    <row r="128" spans="1:12" x14ac:dyDescent="0.2">
      <c r="A128" s="16" t="s">
        <v>134</v>
      </c>
      <c r="B128" s="19" t="s">
        <v>1</v>
      </c>
      <c r="C128" s="19" t="s">
        <v>1</v>
      </c>
      <c r="D128" s="10" t="s">
        <v>1</v>
      </c>
      <c r="E128" s="10" t="s">
        <v>1</v>
      </c>
      <c r="F128" s="10" t="s">
        <v>1</v>
      </c>
      <c r="G128" s="10" t="s">
        <v>1</v>
      </c>
      <c r="H128" s="21"/>
      <c r="I128" s="21"/>
      <c r="J128" s="21"/>
      <c r="K128" s="21"/>
      <c r="L128" s="21"/>
    </row>
    <row r="129" spans="1:12" x14ac:dyDescent="0.2">
      <c r="A129" s="16" t="s">
        <v>135</v>
      </c>
      <c r="B129" s="19" t="s">
        <v>1</v>
      </c>
      <c r="C129" s="19" t="s">
        <v>1</v>
      </c>
      <c r="D129" s="10" t="s">
        <v>1</v>
      </c>
      <c r="E129" s="10" t="s">
        <v>1</v>
      </c>
      <c r="F129" s="10" t="s">
        <v>1</v>
      </c>
      <c r="G129" s="10" t="s">
        <v>1</v>
      </c>
      <c r="H129" s="21"/>
      <c r="I129" s="21"/>
      <c r="J129" s="21"/>
      <c r="K129" s="21"/>
      <c r="L129" s="21"/>
    </row>
    <row r="130" spans="1:12" x14ac:dyDescent="0.2">
      <c r="A130" s="16" t="s">
        <v>136</v>
      </c>
      <c r="B130" s="19" t="s">
        <v>1</v>
      </c>
      <c r="C130" s="19" t="s">
        <v>1</v>
      </c>
      <c r="D130" s="10" t="s">
        <v>1</v>
      </c>
      <c r="E130" s="10" t="s">
        <v>1</v>
      </c>
      <c r="F130" s="10" t="s">
        <v>1</v>
      </c>
      <c r="G130" s="10" t="s">
        <v>1</v>
      </c>
      <c r="H130" s="21"/>
      <c r="I130" s="21"/>
      <c r="J130" s="21"/>
      <c r="K130" s="21"/>
      <c r="L130" s="21"/>
    </row>
    <row r="131" spans="1:12" x14ac:dyDescent="0.2">
      <c r="A131" s="16" t="s">
        <v>137</v>
      </c>
      <c r="B131" s="19" t="s">
        <v>1</v>
      </c>
      <c r="C131" s="19" t="s">
        <v>1</v>
      </c>
      <c r="D131" s="10" t="s">
        <v>1</v>
      </c>
      <c r="E131" s="10" t="s">
        <v>1</v>
      </c>
      <c r="F131" s="10" t="s">
        <v>1</v>
      </c>
      <c r="G131" s="10" t="s">
        <v>1</v>
      </c>
      <c r="H131" s="21"/>
      <c r="I131" s="21"/>
      <c r="J131" s="21"/>
      <c r="K131" s="21"/>
      <c r="L131" s="21"/>
    </row>
    <row r="132" spans="1:12" x14ac:dyDescent="0.2">
      <c r="A132" s="16" t="s">
        <v>138</v>
      </c>
      <c r="B132" s="19" t="s">
        <v>1</v>
      </c>
      <c r="C132" s="19" t="s">
        <v>1</v>
      </c>
      <c r="D132" s="10" t="s">
        <v>1</v>
      </c>
      <c r="E132" s="10" t="s">
        <v>1</v>
      </c>
      <c r="F132" s="10" t="s">
        <v>1</v>
      </c>
      <c r="G132" s="10" t="s">
        <v>1</v>
      </c>
      <c r="H132" s="21"/>
      <c r="I132" s="21"/>
      <c r="J132" s="21"/>
      <c r="K132" s="21"/>
      <c r="L132" s="21"/>
    </row>
    <row r="133" spans="1:12" x14ac:dyDescent="0.2">
      <c r="A133" s="16" t="s">
        <v>139</v>
      </c>
      <c r="B133" s="19" t="s">
        <v>1</v>
      </c>
      <c r="C133" s="19" t="s">
        <v>1</v>
      </c>
      <c r="D133" s="10" t="s">
        <v>1</v>
      </c>
      <c r="E133" s="10" t="s">
        <v>1</v>
      </c>
      <c r="F133" s="10" t="s">
        <v>1</v>
      </c>
      <c r="G133" s="10" t="s">
        <v>1</v>
      </c>
      <c r="H133" s="21"/>
      <c r="I133" s="21"/>
      <c r="J133" s="21"/>
      <c r="K133" s="21"/>
      <c r="L133" s="21"/>
    </row>
    <row r="134" spans="1:12" x14ac:dyDescent="0.2">
      <c r="A134" s="16" t="s">
        <v>140</v>
      </c>
      <c r="B134" s="19" t="s">
        <v>1</v>
      </c>
      <c r="C134" s="19" t="s">
        <v>1</v>
      </c>
      <c r="D134" s="10" t="s">
        <v>1</v>
      </c>
      <c r="E134" s="10" t="s">
        <v>1</v>
      </c>
      <c r="F134" s="10" t="s">
        <v>1</v>
      </c>
      <c r="G134" s="10" t="s">
        <v>1</v>
      </c>
      <c r="H134" s="21"/>
      <c r="I134" s="21"/>
      <c r="J134" s="21"/>
      <c r="K134" s="21"/>
      <c r="L134" s="21"/>
    </row>
    <row r="135" spans="1:12" x14ac:dyDescent="0.2">
      <c r="A135" s="16" t="s">
        <v>141</v>
      </c>
      <c r="B135" s="19" t="s">
        <v>1</v>
      </c>
      <c r="C135" s="19" t="s">
        <v>1</v>
      </c>
      <c r="D135" s="10" t="s">
        <v>1</v>
      </c>
      <c r="E135" s="10" t="s">
        <v>1</v>
      </c>
      <c r="F135" s="10" t="s">
        <v>1</v>
      </c>
      <c r="G135" s="10" t="s">
        <v>1</v>
      </c>
      <c r="H135" s="21"/>
      <c r="I135" s="21"/>
      <c r="J135" s="21"/>
      <c r="K135" s="21"/>
      <c r="L135" s="21"/>
    </row>
    <row r="136" spans="1:12" x14ac:dyDescent="0.2">
      <c r="A136" s="16" t="s">
        <v>142</v>
      </c>
      <c r="B136" s="19" t="s">
        <v>1</v>
      </c>
      <c r="C136" s="19" t="s">
        <v>1</v>
      </c>
      <c r="D136" s="10" t="s">
        <v>1</v>
      </c>
      <c r="E136" s="10" t="s">
        <v>1</v>
      </c>
      <c r="F136" s="10" t="s">
        <v>1</v>
      </c>
      <c r="G136" s="10" t="s">
        <v>1</v>
      </c>
      <c r="H136" s="21"/>
      <c r="I136" s="21"/>
      <c r="J136" s="21"/>
      <c r="K136" s="21"/>
      <c r="L136" s="21"/>
    </row>
    <row r="137" spans="1:12" x14ac:dyDescent="0.2">
      <c r="A137" s="16" t="s">
        <v>143</v>
      </c>
      <c r="B137" s="19" t="s">
        <v>1</v>
      </c>
      <c r="C137" s="19" t="s">
        <v>1</v>
      </c>
      <c r="D137" s="10" t="s">
        <v>1</v>
      </c>
      <c r="E137" s="10" t="s">
        <v>1</v>
      </c>
      <c r="F137" s="10" t="s">
        <v>1</v>
      </c>
      <c r="G137" s="10" t="s">
        <v>1</v>
      </c>
      <c r="H137" s="21"/>
      <c r="I137" s="21"/>
      <c r="J137" s="21"/>
      <c r="K137" s="21"/>
      <c r="L137" s="21"/>
    </row>
    <row r="138" spans="1:12" x14ac:dyDescent="0.2">
      <c r="A138" s="16" t="s">
        <v>144</v>
      </c>
      <c r="B138" s="19" t="s">
        <v>1</v>
      </c>
      <c r="C138" s="19" t="s">
        <v>1</v>
      </c>
      <c r="D138" s="10" t="s">
        <v>1</v>
      </c>
      <c r="E138" s="10" t="s">
        <v>1</v>
      </c>
      <c r="F138" s="10" t="s">
        <v>1</v>
      </c>
      <c r="G138" s="10" t="s">
        <v>1</v>
      </c>
      <c r="H138" s="21"/>
      <c r="I138" s="21"/>
      <c r="J138" s="21"/>
      <c r="K138" s="21"/>
      <c r="L138" s="21"/>
    </row>
    <row r="139" spans="1:12" x14ac:dyDescent="0.2">
      <c r="A139" s="16" t="s">
        <v>145</v>
      </c>
      <c r="B139" s="19" t="s">
        <v>1</v>
      </c>
      <c r="C139" s="19" t="s">
        <v>1</v>
      </c>
      <c r="D139" s="10" t="s">
        <v>1</v>
      </c>
      <c r="E139" s="10" t="s">
        <v>1</v>
      </c>
      <c r="F139" s="10" t="s">
        <v>1</v>
      </c>
      <c r="G139" s="10" t="s">
        <v>1</v>
      </c>
      <c r="H139" s="21"/>
      <c r="I139" s="21"/>
      <c r="J139" s="21"/>
      <c r="K139" s="21"/>
      <c r="L139" s="21"/>
    </row>
    <row r="140" spans="1:12" x14ac:dyDescent="0.2">
      <c r="A140" s="16" t="s">
        <v>146</v>
      </c>
      <c r="B140" s="19" t="s">
        <v>1</v>
      </c>
      <c r="C140" s="19" t="s">
        <v>1</v>
      </c>
      <c r="D140" s="10" t="s">
        <v>1</v>
      </c>
      <c r="E140" s="10" t="s">
        <v>1</v>
      </c>
      <c r="F140" s="10" t="s">
        <v>1</v>
      </c>
      <c r="G140" s="10" t="s">
        <v>1</v>
      </c>
      <c r="H140" s="21"/>
      <c r="I140" s="21"/>
      <c r="J140" s="21"/>
      <c r="K140" s="21"/>
      <c r="L140" s="21"/>
    </row>
    <row r="141" spans="1:12" x14ac:dyDescent="0.2">
      <c r="A141" s="16" t="s">
        <v>147</v>
      </c>
      <c r="B141" s="19" t="s">
        <v>1</v>
      </c>
      <c r="C141" s="19" t="s">
        <v>1</v>
      </c>
      <c r="D141" s="10" t="s">
        <v>1</v>
      </c>
      <c r="E141" s="10" t="s">
        <v>1</v>
      </c>
      <c r="F141" s="10" t="s">
        <v>1</v>
      </c>
      <c r="G141" s="10" t="s">
        <v>1</v>
      </c>
      <c r="H141" s="21"/>
      <c r="I141" s="21"/>
      <c r="J141" s="21"/>
      <c r="K141" s="21"/>
      <c r="L141" s="21"/>
    </row>
    <row r="142" spans="1:12" x14ac:dyDescent="0.2">
      <c r="A142" s="16" t="s">
        <v>148</v>
      </c>
      <c r="B142" s="19" t="s">
        <v>1</v>
      </c>
      <c r="C142" s="19" t="s">
        <v>1</v>
      </c>
      <c r="D142" s="10" t="s">
        <v>1</v>
      </c>
      <c r="E142" s="10" t="s">
        <v>1</v>
      </c>
      <c r="F142" s="10" t="s">
        <v>1</v>
      </c>
      <c r="G142" s="10" t="s">
        <v>1</v>
      </c>
      <c r="H142" s="21"/>
      <c r="I142" s="21"/>
      <c r="J142" s="21"/>
      <c r="K142" s="21"/>
      <c r="L142" s="21"/>
    </row>
    <row r="143" spans="1:12" x14ac:dyDescent="0.2">
      <c r="A143" s="16" t="s">
        <v>149</v>
      </c>
      <c r="B143" s="19" t="s">
        <v>1</v>
      </c>
      <c r="C143" s="19" t="s">
        <v>1</v>
      </c>
      <c r="D143" s="10" t="s">
        <v>1</v>
      </c>
      <c r="E143" s="10" t="s">
        <v>1</v>
      </c>
      <c r="F143" s="10" t="s">
        <v>1</v>
      </c>
      <c r="G143" s="10" t="s">
        <v>1</v>
      </c>
      <c r="H143" s="21"/>
      <c r="I143" s="21"/>
      <c r="J143" s="21"/>
      <c r="K143" s="21"/>
      <c r="L143" s="21"/>
    </row>
    <row r="144" spans="1:12" x14ac:dyDescent="0.2">
      <c r="A144" s="16" t="s">
        <v>150</v>
      </c>
      <c r="B144" s="19" t="s">
        <v>1</v>
      </c>
      <c r="C144" s="19" t="s">
        <v>1</v>
      </c>
      <c r="D144" s="10" t="s">
        <v>1</v>
      </c>
      <c r="E144" s="10" t="s">
        <v>1</v>
      </c>
      <c r="F144" s="10" t="s">
        <v>1</v>
      </c>
      <c r="G144" s="10" t="s">
        <v>1</v>
      </c>
      <c r="H144" s="21"/>
      <c r="I144" s="21"/>
      <c r="J144" s="21"/>
      <c r="K144" s="21"/>
      <c r="L144" s="21"/>
    </row>
    <row r="145" spans="1:12" x14ac:dyDescent="0.2">
      <c r="A145" s="16" t="s">
        <v>151</v>
      </c>
      <c r="B145" s="19" t="s">
        <v>1</v>
      </c>
      <c r="C145" s="19" t="s">
        <v>1</v>
      </c>
      <c r="D145" s="10" t="s">
        <v>1</v>
      </c>
      <c r="E145" s="10" t="s">
        <v>1</v>
      </c>
      <c r="F145" s="10" t="s">
        <v>1</v>
      </c>
      <c r="G145" s="10" t="s">
        <v>1</v>
      </c>
      <c r="H145" s="21"/>
      <c r="I145" s="21"/>
      <c r="J145" s="21"/>
      <c r="K145" s="21"/>
      <c r="L145" s="21"/>
    </row>
    <row r="146" spans="1:12" x14ac:dyDescent="0.2">
      <c r="A146" s="16" t="s">
        <v>152</v>
      </c>
      <c r="B146" s="19" t="s">
        <v>1</v>
      </c>
      <c r="C146" s="19" t="s">
        <v>1</v>
      </c>
      <c r="D146" s="10" t="s">
        <v>1</v>
      </c>
      <c r="E146" s="10" t="s">
        <v>1</v>
      </c>
      <c r="F146" s="10" t="s">
        <v>1</v>
      </c>
      <c r="G146" s="10" t="s">
        <v>1</v>
      </c>
      <c r="H146" s="21"/>
      <c r="I146" s="21"/>
      <c r="J146" s="21"/>
      <c r="K146" s="21"/>
      <c r="L146" s="2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100</vt:lpstr>
      <vt:lpstr>1000</vt:lpstr>
      <vt:lpstr>10000</vt:lpstr>
      <vt:lpstr>100000</vt:lpstr>
      <vt:lpstr>1000000</vt:lpstr>
      <vt:lpstr>10000000</vt:lpstr>
      <vt:lpstr>100000000</vt:lpstr>
      <vt:lpstr>1000000000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Common</cp:lastModifiedBy>
  <cp:lastPrinted>2017-12-06T09:45:09Z</cp:lastPrinted>
  <dcterms:created xsi:type="dcterms:W3CDTF">2017-12-06T09:35:40Z</dcterms:created>
  <dcterms:modified xsi:type="dcterms:W3CDTF">2018-02-14T21:45:31Z</dcterms:modified>
</cp:coreProperties>
</file>