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2"/>
  <workbookPr/>
  <mc:AlternateContent xmlns:mc="http://schemas.openxmlformats.org/markup-compatibility/2006">
    <mc:Choice Requires="x15">
      <x15ac:absPath xmlns:x15ac="http://schemas.microsoft.com/office/spreadsheetml/2010/11/ac" url="/Users/jcommon/Documents/OneDrive - University of Exeter/Data/Relative_diversity/Experiment 1/original_data/"/>
    </mc:Choice>
  </mc:AlternateContent>
  <xr:revisionPtr revIDLastSave="937" documentId="11_B95A2EAF11EACBA707868FCEE52BF4D97D23B020" xr6:coauthVersionLast="36" xr6:coauthVersionMax="45" xr10:uidLastSave="{B777B498-E0B9-744F-B45F-8F014B6C5CE9}"/>
  <bookViews>
    <workbookView xWindow="0" yWindow="460" windowWidth="28800" windowHeight="16120" tabRatio="500" xr2:uid="{00000000-000D-0000-FFFF-FFFF00000000}"/>
  </bookViews>
  <sheets>
    <sheet name="dynamics_master.csv" sheetId="1" r:id="rId1"/>
  </sheets>
  <definedNames>
    <definedName name="_xlnm._FilterDatabase" localSheetId="0" hidden="1">dynamics_master.csv!$J$1:$J$130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6" i="1" l="1"/>
  <c r="J123" i="1"/>
  <c r="J96" i="1"/>
  <c r="Q86" i="1" l="1"/>
  <c r="O11" i="1" l="1"/>
  <c r="Q38" i="1" l="1"/>
  <c r="P38" i="1"/>
  <c r="O38" i="1"/>
  <c r="J48" i="1"/>
  <c r="J47" i="1"/>
  <c r="J46" i="1"/>
  <c r="J45" i="1"/>
  <c r="J44" i="1"/>
  <c r="J43" i="1"/>
  <c r="W42" i="1" l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35" i="1"/>
  <c r="V35" i="1"/>
  <c r="W10" i="1"/>
  <c r="V10" i="1"/>
  <c r="W9" i="1"/>
  <c r="V9" i="1"/>
  <c r="W8" i="1"/>
  <c r="V8" i="1"/>
  <c r="W7" i="1"/>
  <c r="V7" i="1"/>
  <c r="W6" i="1"/>
  <c r="V6" i="1"/>
  <c r="W5" i="1"/>
  <c r="V5" i="1"/>
  <c r="W4" i="1"/>
  <c r="V4" i="1"/>
  <c r="W3" i="1"/>
  <c r="V3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Q75" i="1" l="1"/>
  <c r="Q76" i="1"/>
  <c r="Q77" i="1"/>
  <c r="Q78" i="1"/>
  <c r="Q79" i="1"/>
  <c r="Q80" i="1"/>
  <c r="Q81" i="1"/>
  <c r="Q82" i="1"/>
  <c r="O124" i="1" l="1"/>
  <c r="P124" i="1"/>
  <c r="O100" i="1"/>
  <c r="P100" i="1"/>
  <c r="Q124" i="1"/>
  <c r="Q100" i="1"/>
  <c r="O104" i="1"/>
  <c r="P104" i="1"/>
  <c r="Q104" i="1"/>
  <c r="O111" i="1"/>
  <c r="P111" i="1"/>
  <c r="O103" i="1"/>
  <c r="P103" i="1"/>
  <c r="Q73" i="1"/>
  <c r="U81" i="1" s="1"/>
  <c r="Q102" i="1"/>
  <c r="P126" i="1"/>
  <c r="O126" i="1"/>
  <c r="O102" i="1"/>
  <c r="P102" i="1"/>
  <c r="P70" i="1"/>
  <c r="O106" i="1"/>
  <c r="P106" i="1"/>
  <c r="P130" i="1"/>
  <c r="O130" i="1"/>
  <c r="O68" i="1"/>
  <c r="P68" i="1"/>
  <c r="O84" i="1"/>
  <c r="P84" i="1"/>
  <c r="P129" i="1"/>
  <c r="O129" i="1"/>
  <c r="P105" i="1"/>
  <c r="O105" i="1"/>
  <c r="P128" i="1"/>
  <c r="O128" i="1"/>
  <c r="P127" i="1"/>
  <c r="O127" i="1"/>
  <c r="P125" i="1"/>
  <c r="O125" i="1"/>
  <c r="P101" i="1"/>
  <c r="O101" i="1"/>
  <c r="P123" i="1"/>
  <c r="O123" i="1"/>
  <c r="P99" i="1"/>
  <c r="O99" i="1"/>
  <c r="Q130" i="1"/>
  <c r="Q106" i="1"/>
  <c r="Q129" i="1"/>
  <c r="Q105" i="1"/>
  <c r="Q127" i="1"/>
  <c r="Q103" i="1"/>
  <c r="Q101" i="1"/>
  <c r="Q123" i="1"/>
  <c r="Q99" i="1"/>
  <c r="O116" i="1"/>
  <c r="P116" i="1"/>
  <c r="Q116" i="1"/>
  <c r="O117" i="1"/>
  <c r="P117" i="1"/>
  <c r="Q117" i="1"/>
  <c r="U117" i="1" s="1"/>
  <c r="O118" i="1"/>
  <c r="P118" i="1"/>
  <c r="Q118" i="1"/>
  <c r="O119" i="1"/>
  <c r="P119" i="1"/>
  <c r="Q119" i="1"/>
  <c r="O120" i="1"/>
  <c r="P120" i="1"/>
  <c r="Q120" i="1"/>
  <c r="O121" i="1"/>
  <c r="P121" i="1"/>
  <c r="Q121" i="1"/>
  <c r="O122" i="1"/>
  <c r="P122" i="1"/>
  <c r="Q122" i="1"/>
  <c r="P115" i="1"/>
  <c r="O115" i="1"/>
  <c r="Q115" i="1"/>
  <c r="U115" i="1" s="1"/>
  <c r="P90" i="1"/>
  <c r="O108" i="1"/>
  <c r="P108" i="1"/>
  <c r="Q108" i="1"/>
  <c r="O109" i="1"/>
  <c r="P109" i="1"/>
  <c r="Q109" i="1"/>
  <c r="O110" i="1"/>
  <c r="P110" i="1"/>
  <c r="Q110" i="1"/>
  <c r="Q111" i="1"/>
  <c r="O112" i="1"/>
  <c r="P112" i="1"/>
  <c r="Q112" i="1"/>
  <c r="O113" i="1"/>
  <c r="P113" i="1"/>
  <c r="T113" i="1" s="1"/>
  <c r="Q113" i="1"/>
  <c r="O114" i="1"/>
  <c r="P114" i="1"/>
  <c r="Q114" i="1"/>
  <c r="P107" i="1"/>
  <c r="O107" i="1"/>
  <c r="Q107" i="1"/>
  <c r="O91" i="1"/>
  <c r="P91" i="1"/>
  <c r="O67" i="1"/>
  <c r="P67" i="1"/>
  <c r="O87" i="1"/>
  <c r="P87" i="1"/>
  <c r="O71" i="1"/>
  <c r="P71" i="1"/>
  <c r="O75" i="1"/>
  <c r="P75" i="1"/>
  <c r="Q35" i="1"/>
  <c r="O60" i="1"/>
  <c r="P60" i="1"/>
  <c r="O36" i="1"/>
  <c r="P36" i="1"/>
  <c r="Q60" i="1"/>
  <c r="Q36" i="1"/>
  <c r="O61" i="1"/>
  <c r="P61" i="1"/>
  <c r="O37" i="1"/>
  <c r="P37" i="1"/>
  <c r="Q61" i="1"/>
  <c r="Q37" i="1"/>
  <c r="O62" i="1"/>
  <c r="P62" i="1"/>
  <c r="Q62" i="1"/>
  <c r="O63" i="1"/>
  <c r="P63" i="1"/>
  <c r="O39" i="1"/>
  <c r="P39" i="1"/>
  <c r="Q63" i="1"/>
  <c r="Q39" i="1"/>
  <c r="O64" i="1"/>
  <c r="P64" i="1"/>
  <c r="O40" i="1"/>
  <c r="P40" i="1"/>
  <c r="Q64" i="1"/>
  <c r="Q40" i="1"/>
  <c r="O65" i="1"/>
  <c r="P65" i="1"/>
  <c r="O41" i="1"/>
  <c r="P41" i="1"/>
  <c r="Q65" i="1"/>
  <c r="Q41" i="1"/>
  <c r="O66" i="1"/>
  <c r="P66" i="1"/>
  <c r="O42" i="1"/>
  <c r="P42" i="1"/>
  <c r="Q66" i="1"/>
  <c r="Q42" i="1"/>
  <c r="P59" i="1"/>
  <c r="O59" i="1"/>
  <c r="P35" i="1"/>
  <c r="O35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P51" i="1"/>
  <c r="O51" i="1"/>
  <c r="Q51" i="1"/>
  <c r="O44" i="1"/>
  <c r="P44" i="1"/>
  <c r="Q44" i="1"/>
  <c r="U44" i="1" s="1"/>
  <c r="O45" i="1"/>
  <c r="P45" i="1"/>
  <c r="Q45" i="1"/>
  <c r="O46" i="1"/>
  <c r="P46" i="1"/>
  <c r="Q46" i="1"/>
  <c r="U46" i="1" s="1"/>
  <c r="O47" i="1"/>
  <c r="P47" i="1"/>
  <c r="Q47" i="1"/>
  <c r="O48" i="1"/>
  <c r="P48" i="1"/>
  <c r="Q48" i="1"/>
  <c r="O49" i="1"/>
  <c r="P49" i="1"/>
  <c r="Q49" i="1"/>
  <c r="U49" i="1" s="1"/>
  <c r="O50" i="1"/>
  <c r="P50" i="1"/>
  <c r="Q50" i="1"/>
  <c r="P43" i="1"/>
  <c r="O43" i="1"/>
  <c r="Q43" i="1"/>
  <c r="O34" i="1"/>
  <c r="P34" i="1"/>
  <c r="O10" i="1"/>
  <c r="P10" i="1"/>
  <c r="O28" i="1"/>
  <c r="O4" i="1"/>
  <c r="P4" i="1"/>
  <c r="Q4" i="1"/>
  <c r="O29" i="1"/>
  <c r="P29" i="1"/>
  <c r="O5" i="1"/>
  <c r="P5" i="1"/>
  <c r="Q29" i="1"/>
  <c r="Q5" i="1"/>
  <c r="O30" i="1"/>
  <c r="P30" i="1"/>
  <c r="O6" i="1"/>
  <c r="P6" i="1"/>
  <c r="Q30" i="1"/>
  <c r="Q6" i="1"/>
  <c r="O31" i="1"/>
  <c r="P31" i="1"/>
  <c r="O7" i="1"/>
  <c r="P7" i="1"/>
  <c r="Q31" i="1"/>
  <c r="Q7" i="1"/>
  <c r="O32" i="1"/>
  <c r="P32" i="1"/>
  <c r="O8" i="1"/>
  <c r="P8" i="1"/>
  <c r="Q32" i="1"/>
  <c r="Q8" i="1"/>
  <c r="O33" i="1"/>
  <c r="P33" i="1"/>
  <c r="O9" i="1"/>
  <c r="P9" i="1"/>
  <c r="Q33" i="1"/>
  <c r="Q9" i="1"/>
  <c r="Q34" i="1"/>
  <c r="Q10" i="1"/>
  <c r="P27" i="1"/>
  <c r="O27" i="1"/>
  <c r="P3" i="1"/>
  <c r="O3" i="1"/>
  <c r="S11" i="1" s="1"/>
  <c r="Q27" i="1"/>
  <c r="Q3" i="1"/>
  <c r="O20" i="1"/>
  <c r="P20" i="1"/>
  <c r="Q20" i="1"/>
  <c r="U28" i="1" s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P19" i="1"/>
  <c r="O19" i="1"/>
  <c r="S19" i="1" s="1"/>
  <c r="Q19" i="1"/>
  <c r="O12" i="1"/>
  <c r="P12" i="1"/>
  <c r="Q12" i="1"/>
  <c r="O13" i="1"/>
  <c r="P13" i="1"/>
  <c r="Q13" i="1"/>
  <c r="O14" i="1"/>
  <c r="P14" i="1"/>
  <c r="Q14" i="1"/>
  <c r="O15" i="1"/>
  <c r="P15" i="1"/>
  <c r="Q15" i="1"/>
  <c r="U15" i="1" s="1"/>
  <c r="O16" i="1"/>
  <c r="P16" i="1"/>
  <c r="Q16" i="1"/>
  <c r="O17" i="1"/>
  <c r="P17" i="1"/>
  <c r="Q17" i="1"/>
  <c r="O18" i="1"/>
  <c r="P18" i="1"/>
  <c r="Q18" i="1"/>
  <c r="P11" i="1"/>
  <c r="Q11" i="1"/>
  <c r="O98" i="1"/>
  <c r="P98" i="1"/>
  <c r="O74" i="1"/>
  <c r="P74" i="1"/>
  <c r="O92" i="1"/>
  <c r="P92" i="1"/>
  <c r="Q92" i="1"/>
  <c r="Q68" i="1"/>
  <c r="U76" i="1" s="1"/>
  <c r="O93" i="1"/>
  <c r="P93" i="1"/>
  <c r="O69" i="1"/>
  <c r="P69" i="1"/>
  <c r="Q93" i="1"/>
  <c r="Q69" i="1"/>
  <c r="U77" i="1" s="1"/>
  <c r="O94" i="1"/>
  <c r="P94" i="1"/>
  <c r="O70" i="1"/>
  <c r="Q70" i="1"/>
  <c r="U78" i="1" s="1"/>
  <c r="O95" i="1"/>
  <c r="P95" i="1"/>
  <c r="Q95" i="1"/>
  <c r="Q71" i="1"/>
  <c r="U79" i="1" s="1"/>
  <c r="O96" i="1"/>
  <c r="P96" i="1"/>
  <c r="O72" i="1"/>
  <c r="P72" i="1"/>
  <c r="Q96" i="1"/>
  <c r="Q72" i="1"/>
  <c r="U80" i="1" s="1"/>
  <c r="O97" i="1"/>
  <c r="P97" i="1"/>
  <c r="O73" i="1"/>
  <c r="P73" i="1"/>
  <c r="Q97" i="1"/>
  <c r="Q74" i="1"/>
  <c r="U82" i="1" s="1"/>
  <c r="Q67" i="1"/>
  <c r="U75" i="1" s="1"/>
  <c r="O90" i="1"/>
  <c r="Q84" i="1"/>
  <c r="U84" i="1" s="1"/>
  <c r="O85" i="1"/>
  <c r="P85" i="1"/>
  <c r="Q85" i="1"/>
  <c r="U85" i="1" s="1"/>
  <c r="O86" i="1"/>
  <c r="P86" i="1"/>
  <c r="U86" i="1"/>
  <c r="Q87" i="1"/>
  <c r="U87" i="1" s="1"/>
  <c r="O88" i="1"/>
  <c r="P88" i="1"/>
  <c r="Q88" i="1"/>
  <c r="U88" i="1" s="1"/>
  <c r="O89" i="1"/>
  <c r="P89" i="1"/>
  <c r="Q89" i="1"/>
  <c r="U89" i="1" s="1"/>
  <c r="Q90" i="1"/>
  <c r="U90" i="1" s="1"/>
  <c r="P83" i="1"/>
  <c r="O83" i="1"/>
  <c r="Q83" i="1"/>
  <c r="U83" i="1" s="1"/>
  <c r="O82" i="1"/>
  <c r="P82" i="1"/>
  <c r="O76" i="1"/>
  <c r="P76" i="1"/>
  <c r="O77" i="1"/>
  <c r="P77" i="1"/>
  <c r="O78" i="1"/>
  <c r="P78" i="1"/>
  <c r="O79" i="1"/>
  <c r="P79" i="1"/>
  <c r="O80" i="1"/>
  <c r="P80" i="1"/>
  <c r="O81" i="1"/>
  <c r="P81" i="1"/>
  <c r="J107" i="1"/>
  <c r="J108" i="1"/>
  <c r="J109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7" i="1"/>
  <c r="J98" i="1"/>
  <c r="J99" i="1"/>
  <c r="J100" i="1"/>
  <c r="J101" i="1"/>
  <c r="J102" i="1"/>
  <c r="J103" i="1"/>
  <c r="J104" i="1"/>
  <c r="J105" i="1"/>
  <c r="J106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4" i="1"/>
  <c r="J125" i="1"/>
  <c r="J127" i="1"/>
  <c r="J128" i="1"/>
  <c r="J129" i="1"/>
  <c r="J13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S109" i="1" l="1"/>
  <c r="U119" i="1"/>
  <c r="T95" i="1"/>
  <c r="S28" i="1"/>
  <c r="U110" i="1"/>
  <c r="S92" i="1"/>
  <c r="U47" i="1"/>
  <c r="S83" i="1"/>
  <c r="S95" i="1"/>
  <c r="U16" i="1"/>
  <c r="T121" i="1"/>
  <c r="T117" i="1"/>
  <c r="W117" i="1" s="1"/>
  <c r="T92" i="1"/>
  <c r="T98" i="1"/>
  <c r="U120" i="1"/>
  <c r="T119" i="1"/>
  <c r="W119" i="1" s="1"/>
  <c r="U122" i="1"/>
  <c r="S12" i="1"/>
  <c r="U116" i="1"/>
  <c r="U97" i="1"/>
  <c r="S97" i="1"/>
  <c r="U95" i="1"/>
  <c r="U94" i="1"/>
  <c r="T93" i="1"/>
  <c r="U34" i="1"/>
  <c r="U32" i="1"/>
  <c r="S32" i="1"/>
  <c r="U30" i="1"/>
  <c r="S30" i="1"/>
  <c r="S34" i="1"/>
  <c r="T59" i="1"/>
  <c r="U65" i="1"/>
  <c r="S65" i="1"/>
  <c r="U63" i="1"/>
  <c r="S63" i="1"/>
  <c r="T61" i="1"/>
  <c r="U123" i="1"/>
  <c r="U127" i="1"/>
  <c r="S123" i="1"/>
  <c r="S125" i="1"/>
  <c r="S128" i="1"/>
  <c r="S129" i="1"/>
  <c r="U126" i="1"/>
  <c r="U91" i="1"/>
  <c r="T96" i="1"/>
  <c r="U93" i="1"/>
  <c r="S93" i="1"/>
  <c r="S98" i="1"/>
  <c r="S27" i="1"/>
  <c r="T33" i="1"/>
  <c r="T31" i="1"/>
  <c r="T29" i="1"/>
  <c r="T66" i="1"/>
  <c r="T64" i="1"/>
  <c r="U62" i="1"/>
  <c r="U61" i="1"/>
  <c r="S61" i="1"/>
  <c r="U59" i="1"/>
  <c r="U128" i="1"/>
  <c r="U130" i="1"/>
  <c r="T123" i="1"/>
  <c r="T125" i="1"/>
  <c r="T128" i="1"/>
  <c r="T129" i="1"/>
  <c r="U96" i="1"/>
  <c r="S96" i="1"/>
  <c r="T94" i="1"/>
  <c r="U27" i="1"/>
  <c r="T27" i="1"/>
  <c r="U33" i="1"/>
  <c r="S33" i="1"/>
  <c r="U31" i="1"/>
  <c r="S31" i="1"/>
  <c r="U29" i="1"/>
  <c r="S29" i="1"/>
  <c r="U66" i="1"/>
  <c r="S66" i="1"/>
  <c r="U64" i="1"/>
  <c r="S64" i="1"/>
  <c r="T62" i="1"/>
  <c r="T60" i="1"/>
  <c r="T91" i="1"/>
  <c r="U125" i="1"/>
  <c r="S127" i="1"/>
  <c r="S130" i="1"/>
  <c r="S126" i="1"/>
  <c r="T124" i="1"/>
  <c r="U98" i="1"/>
  <c r="T97" i="1"/>
  <c r="S94" i="1"/>
  <c r="U92" i="1"/>
  <c r="T32" i="1"/>
  <c r="T30" i="1"/>
  <c r="T28" i="1"/>
  <c r="W28" i="1" s="1"/>
  <c r="T34" i="1"/>
  <c r="S59" i="1"/>
  <c r="T65" i="1"/>
  <c r="T63" i="1"/>
  <c r="S62" i="1"/>
  <c r="U60" i="1"/>
  <c r="S60" i="1"/>
  <c r="S91" i="1"/>
  <c r="U129" i="1"/>
  <c r="T127" i="1"/>
  <c r="T130" i="1"/>
  <c r="T126" i="1"/>
  <c r="U124" i="1"/>
  <c r="S124" i="1"/>
  <c r="T85" i="1"/>
  <c r="S115" i="1"/>
  <c r="S122" i="1"/>
  <c r="S118" i="1"/>
  <c r="S76" i="1"/>
  <c r="T89" i="1"/>
  <c r="T87" i="1"/>
  <c r="T90" i="1"/>
  <c r="S120" i="1"/>
  <c r="U118" i="1"/>
  <c r="U26" i="1"/>
  <c r="T25" i="1"/>
  <c r="S24" i="1"/>
  <c r="U22" i="1"/>
  <c r="T21" i="1"/>
  <c r="S20" i="1"/>
  <c r="U58" i="1"/>
  <c r="T57" i="1"/>
  <c r="S56" i="1"/>
  <c r="U54" i="1"/>
  <c r="T53" i="1"/>
  <c r="S52" i="1"/>
  <c r="T88" i="1"/>
  <c r="T86" i="1"/>
  <c r="S85" i="1"/>
  <c r="U19" i="1"/>
  <c r="T26" i="1"/>
  <c r="S25" i="1"/>
  <c r="U23" i="1"/>
  <c r="T22" i="1"/>
  <c r="S21" i="1"/>
  <c r="U51" i="1"/>
  <c r="T58" i="1"/>
  <c r="S57" i="1"/>
  <c r="U55" i="1"/>
  <c r="T54" i="1"/>
  <c r="S53" i="1"/>
  <c r="S107" i="1"/>
  <c r="U121" i="1"/>
  <c r="T120" i="1"/>
  <c r="S119" i="1"/>
  <c r="T116" i="1"/>
  <c r="S86" i="1"/>
  <c r="U24" i="1"/>
  <c r="S22" i="1"/>
  <c r="S51" i="1"/>
  <c r="U56" i="1"/>
  <c r="U52" i="1"/>
  <c r="T84" i="1"/>
  <c r="W84" i="1" s="1"/>
  <c r="S88" i="1"/>
  <c r="S26" i="1"/>
  <c r="T23" i="1"/>
  <c r="U20" i="1"/>
  <c r="S58" i="1"/>
  <c r="T55" i="1"/>
  <c r="S54" i="1"/>
  <c r="T83" i="1"/>
  <c r="S89" i="1"/>
  <c r="S90" i="1"/>
  <c r="T19" i="1"/>
  <c r="U25" i="1"/>
  <c r="T24" i="1"/>
  <c r="S23" i="1"/>
  <c r="U21" i="1"/>
  <c r="T20" i="1"/>
  <c r="T51" i="1"/>
  <c r="U57" i="1"/>
  <c r="T56" i="1"/>
  <c r="S55" i="1"/>
  <c r="U53" i="1"/>
  <c r="T52" i="1"/>
  <c r="S87" i="1"/>
  <c r="T122" i="1"/>
  <c r="S121" i="1"/>
  <c r="T118" i="1"/>
  <c r="S117" i="1"/>
  <c r="S84" i="1"/>
  <c r="S13" i="1"/>
  <c r="S80" i="1"/>
  <c r="U11" i="1"/>
  <c r="S50" i="1"/>
  <c r="U50" i="1"/>
  <c r="U12" i="1"/>
  <c r="R59" i="1"/>
  <c r="T115" i="1"/>
  <c r="W115" i="1" s="1"/>
  <c r="R124" i="1"/>
  <c r="T78" i="1"/>
  <c r="W78" i="1" s="1"/>
  <c r="U108" i="1"/>
  <c r="S78" i="1"/>
  <c r="T112" i="1"/>
  <c r="T77" i="1"/>
  <c r="W77" i="1" s="1"/>
  <c r="U17" i="1"/>
  <c r="U13" i="1"/>
  <c r="U45" i="1"/>
  <c r="S114" i="1"/>
  <c r="S113" i="1"/>
  <c r="S112" i="1"/>
  <c r="U109" i="1"/>
  <c r="T81" i="1"/>
  <c r="W81" i="1" s="1"/>
  <c r="S81" i="1"/>
  <c r="S79" i="1"/>
  <c r="S77" i="1"/>
  <c r="U48" i="1"/>
  <c r="U18" i="1"/>
  <c r="U14" i="1"/>
  <c r="S75" i="1"/>
  <c r="U43" i="1"/>
  <c r="T107" i="1"/>
  <c r="R106" i="1"/>
  <c r="T82" i="1"/>
  <c r="W82" i="1" s="1"/>
  <c r="T18" i="1"/>
  <c r="T17" i="1"/>
  <c r="T16" i="1"/>
  <c r="T15" i="1"/>
  <c r="W15" i="1" s="1"/>
  <c r="T14" i="1"/>
  <c r="T13" i="1"/>
  <c r="T12" i="1"/>
  <c r="S43" i="1"/>
  <c r="T50" i="1"/>
  <c r="T49" i="1"/>
  <c r="W49" i="1" s="1"/>
  <c r="T48" i="1"/>
  <c r="T47" i="1"/>
  <c r="W47" i="1" s="1"/>
  <c r="T46" i="1"/>
  <c r="W46" i="1" s="1"/>
  <c r="T45" i="1"/>
  <c r="T44" i="1"/>
  <c r="W44" i="1" s="1"/>
  <c r="T109" i="1"/>
  <c r="T108" i="1"/>
  <c r="U114" i="1"/>
  <c r="U113" i="1"/>
  <c r="W113" i="1" s="1"/>
  <c r="T79" i="1"/>
  <c r="U107" i="1"/>
  <c r="U111" i="1"/>
  <c r="S110" i="1"/>
  <c r="T76" i="1"/>
  <c r="T75" i="1"/>
  <c r="W75" i="1" s="1"/>
  <c r="S82" i="1"/>
  <c r="T80" i="1"/>
  <c r="T114" i="1"/>
  <c r="S116" i="1"/>
  <c r="T110" i="1"/>
  <c r="T111" i="1"/>
  <c r="T11" i="1"/>
  <c r="S18" i="1"/>
  <c r="S17" i="1"/>
  <c r="S16" i="1"/>
  <c r="S15" i="1"/>
  <c r="S14" i="1"/>
  <c r="T43" i="1"/>
  <c r="S49" i="1"/>
  <c r="S48" i="1"/>
  <c r="S47" i="1"/>
  <c r="S46" i="1"/>
  <c r="S45" i="1"/>
  <c r="S44" i="1"/>
  <c r="U112" i="1"/>
  <c r="S108" i="1"/>
  <c r="S111" i="1"/>
  <c r="R71" i="1"/>
  <c r="R67" i="1"/>
  <c r="R24" i="1"/>
  <c r="R74" i="1"/>
  <c r="R57" i="1"/>
  <c r="R53" i="1"/>
  <c r="R65" i="1"/>
  <c r="R63" i="1"/>
  <c r="R62" i="1"/>
  <c r="R61" i="1"/>
  <c r="R60" i="1"/>
  <c r="R3" i="1"/>
  <c r="R42" i="1"/>
  <c r="R36" i="1"/>
  <c r="R79" i="1"/>
  <c r="R122" i="1"/>
  <c r="R118" i="1"/>
  <c r="R84" i="1"/>
  <c r="R130" i="1"/>
  <c r="R111" i="1"/>
  <c r="R92" i="1"/>
  <c r="R17" i="1"/>
  <c r="R16" i="1"/>
  <c r="R25" i="1"/>
  <c r="R21" i="1"/>
  <c r="R44" i="1"/>
  <c r="R91" i="1"/>
  <c r="R80" i="1"/>
  <c r="R115" i="1"/>
  <c r="R121" i="1"/>
  <c r="R117" i="1"/>
  <c r="R101" i="1"/>
  <c r="R105" i="1"/>
  <c r="R125" i="1"/>
  <c r="R128" i="1"/>
  <c r="R129" i="1"/>
  <c r="R9" i="1"/>
  <c r="R7" i="1"/>
  <c r="R5" i="1"/>
  <c r="R110" i="1"/>
  <c r="R109" i="1"/>
  <c r="R108" i="1"/>
  <c r="R18" i="1"/>
  <c r="R31" i="1"/>
  <c r="R43" i="1"/>
  <c r="R50" i="1"/>
  <c r="R49" i="1"/>
  <c r="R46" i="1"/>
  <c r="R45" i="1"/>
  <c r="R58" i="1"/>
  <c r="R66" i="1"/>
  <c r="R114" i="1"/>
  <c r="R120" i="1"/>
  <c r="R119" i="1"/>
  <c r="R126" i="1"/>
  <c r="R12" i="1"/>
  <c r="R113" i="1"/>
  <c r="R127" i="1"/>
  <c r="R104" i="1"/>
  <c r="R77" i="1"/>
  <c r="R23" i="1"/>
  <c r="R22" i="1"/>
  <c r="R29" i="1"/>
  <c r="R28" i="1"/>
  <c r="R41" i="1"/>
  <c r="R39" i="1"/>
  <c r="R38" i="1"/>
  <c r="R35" i="1"/>
  <c r="R112" i="1"/>
  <c r="R11" i="1"/>
  <c r="R55" i="1"/>
  <c r="R54" i="1"/>
  <c r="R52" i="1"/>
  <c r="R103" i="1"/>
  <c r="R96" i="1"/>
  <c r="R99" i="1"/>
  <c r="R34" i="1"/>
  <c r="R30" i="1"/>
  <c r="R6" i="1"/>
  <c r="R87" i="1"/>
  <c r="R75" i="1"/>
  <c r="R4" i="1"/>
  <c r="R68" i="1"/>
  <c r="R37" i="1"/>
  <c r="R33" i="1"/>
  <c r="R116" i="1"/>
  <c r="R70" i="1"/>
  <c r="R32" i="1"/>
  <c r="R8" i="1"/>
  <c r="R123" i="1"/>
  <c r="R107" i="1"/>
  <c r="R102" i="1"/>
  <c r="R90" i="1"/>
  <c r="R10" i="1"/>
  <c r="R40" i="1"/>
  <c r="R100" i="1"/>
  <c r="R69" i="1"/>
  <c r="R15" i="1"/>
  <c r="R14" i="1"/>
  <c r="R48" i="1"/>
  <c r="R89" i="1"/>
  <c r="R78" i="1"/>
  <c r="R13" i="1"/>
  <c r="R97" i="1"/>
  <c r="R98" i="1"/>
  <c r="R93" i="1"/>
  <c r="R76" i="1"/>
  <c r="R88" i="1"/>
  <c r="R86" i="1"/>
  <c r="R81" i="1"/>
  <c r="R82" i="1"/>
  <c r="R94" i="1"/>
  <c r="R73" i="1"/>
  <c r="R64" i="1"/>
  <c r="R56" i="1"/>
  <c r="R20" i="1"/>
  <c r="R95" i="1"/>
  <c r="R83" i="1"/>
  <c r="R72" i="1"/>
  <c r="R51" i="1"/>
  <c r="R47" i="1"/>
  <c r="R27" i="1"/>
  <c r="R19" i="1"/>
  <c r="R26" i="1"/>
  <c r="R85" i="1"/>
  <c r="W110" i="1" l="1"/>
  <c r="W19" i="1"/>
  <c r="W16" i="1"/>
  <c r="W127" i="1"/>
  <c r="V76" i="1"/>
  <c r="W57" i="1"/>
  <c r="W23" i="1"/>
  <c r="W54" i="1"/>
  <c r="W63" i="1"/>
  <c r="V80" i="1"/>
  <c r="W11" i="1"/>
  <c r="W108" i="1"/>
  <c r="W50" i="1"/>
  <c r="W22" i="1"/>
  <c r="W26" i="1"/>
  <c r="W51" i="1"/>
  <c r="W87" i="1"/>
  <c r="V94" i="1"/>
  <c r="W90" i="1"/>
  <c r="W89" i="1"/>
  <c r="W52" i="1"/>
  <c r="W24" i="1"/>
  <c r="W12" i="1"/>
  <c r="W97" i="1"/>
  <c r="W53" i="1"/>
  <c r="W45" i="1"/>
  <c r="W17" i="1"/>
  <c r="W94" i="1"/>
  <c r="W86" i="1"/>
  <c r="W85" i="1"/>
  <c r="V78" i="1"/>
  <c r="W118" i="1"/>
  <c r="W120" i="1"/>
  <c r="V113" i="1"/>
  <c r="W58" i="1"/>
  <c r="W14" i="1"/>
  <c r="V13" i="1"/>
  <c r="W128" i="1"/>
  <c r="V79" i="1"/>
  <c r="W21" i="1"/>
  <c r="V77" i="1"/>
  <c r="V83" i="1"/>
  <c r="W13" i="1"/>
  <c r="V95" i="1"/>
  <c r="W112" i="1"/>
  <c r="W31" i="1"/>
  <c r="W107" i="1"/>
  <c r="V121" i="1"/>
  <c r="W125" i="1"/>
  <c r="W93" i="1"/>
  <c r="V85" i="1"/>
  <c r="W92" i="1"/>
  <c r="W109" i="1"/>
  <c r="V75" i="1"/>
  <c r="W56" i="1"/>
  <c r="W48" i="1"/>
  <c r="W20" i="1"/>
  <c r="V88" i="1"/>
  <c r="V97" i="1"/>
  <c r="V32" i="1"/>
  <c r="V28" i="1"/>
  <c r="V129" i="1"/>
  <c r="W29" i="1"/>
  <c r="V114" i="1"/>
  <c r="W116" i="1"/>
  <c r="V81" i="1"/>
  <c r="W95" i="1"/>
  <c r="W91" i="1"/>
  <c r="W55" i="1"/>
  <c r="W18" i="1"/>
  <c r="W25" i="1"/>
  <c r="W33" i="1"/>
  <c r="V25" i="1"/>
  <c r="V93" i="1"/>
  <c r="W60" i="1"/>
  <c r="W64" i="1"/>
  <c r="W30" i="1"/>
  <c r="V49" i="1"/>
  <c r="W122" i="1"/>
  <c r="V15" i="1"/>
  <c r="W83" i="1"/>
  <c r="W114" i="1"/>
  <c r="V130" i="1"/>
  <c r="V58" i="1"/>
  <c r="V50" i="1"/>
  <c r="V44" i="1"/>
  <c r="W43" i="1"/>
  <c r="W27" i="1"/>
  <c r="W34" i="1"/>
  <c r="V82" i="1"/>
  <c r="W98" i="1"/>
  <c r="W32" i="1"/>
  <c r="V46" i="1"/>
  <c r="W79" i="1"/>
  <c r="W121" i="1"/>
  <c r="V26" i="1"/>
  <c r="V54" i="1"/>
  <c r="V14" i="1"/>
  <c r="V18" i="1"/>
  <c r="V60" i="1"/>
  <c r="W76" i="1"/>
  <c r="W111" i="1"/>
  <c r="V52" i="1"/>
  <c r="W126" i="1"/>
  <c r="W61" i="1"/>
  <c r="W65" i="1"/>
  <c r="W123" i="1"/>
  <c r="V87" i="1"/>
  <c r="W130" i="1"/>
  <c r="V33" i="1"/>
  <c r="V47" i="1"/>
  <c r="V23" i="1"/>
  <c r="V20" i="1"/>
  <c r="V48" i="1"/>
  <c r="V124" i="1"/>
  <c r="V59" i="1"/>
  <c r="V12" i="1"/>
  <c r="V31" i="1"/>
  <c r="V111" i="1"/>
  <c r="V122" i="1"/>
  <c r="V63" i="1"/>
  <c r="V51" i="1"/>
  <c r="V56" i="1"/>
  <c r="V55" i="1"/>
  <c r="V29" i="1"/>
  <c r="V66" i="1"/>
  <c r="V91" i="1"/>
  <c r="V16" i="1"/>
  <c r="V65" i="1"/>
  <c r="V24" i="1"/>
  <c r="W124" i="1"/>
  <c r="W62" i="1"/>
  <c r="W66" i="1"/>
  <c r="W96" i="1"/>
  <c r="W88" i="1"/>
  <c r="W129" i="1"/>
  <c r="W59" i="1"/>
  <c r="W80" i="1"/>
  <c r="V96" i="1"/>
  <c r="V128" i="1"/>
  <c r="V117" i="1"/>
  <c r="V27" i="1"/>
  <c r="V64" i="1"/>
  <c r="V123" i="1"/>
  <c r="V116" i="1"/>
  <c r="V30" i="1"/>
  <c r="V11" i="1"/>
  <c r="V22" i="1"/>
  <c r="V127" i="1"/>
  <c r="V119" i="1"/>
  <c r="V108" i="1"/>
  <c r="V125" i="1"/>
  <c r="V17" i="1"/>
  <c r="V84" i="1"/>
  <c r="V61" i="1"/>
  <c r="V53" i="1"/>
  <c r="V110" i="1"/>
  <c r="V19" i="1"/>
  <c r="V107" i="1"/>
  <c r="V126" i="1"/>
  <c r="V86" i="1"/>
  <c r="V98" i="1"/>
  <c r="V89" i="1"/>
  <c r="V90" i="1"/>
  <c r="V34" i="1"/>
  <c r="V112" i="1"/>
  <c r="V120" i="1"/>
  <c r="V45" i="1"/>
  <c r="V43" i="1"/>
  <c r="V109" i="1"/>
  <c r="V115" i="1"/>
  <c r="V21" i="1"/>
  <c r="V92" i="1"/>
  <c r="V118" i="1"/>
  <c r="V62" i="1"/>
  <c r="V57" i="1"/>
</calcChain>
</file>

<file path=xl/sharedStrings.xml><?xml version="1.0" encoding="utf-8"?>
<sst xmlns="http://schemas.openxmlformats.org/spreadsheetml/2006/main" count="285" uniqueCount="44">
  <si>
    <t>Timepoint</t>
  </si>
  <si>
    <t>Replicate</t>
  </si>
  <si>
    <t>SM_CFU</t>
  </si>
  <si>
    <t>BIM_CFU</t>
  </si>
  <si>
    <t>SM_count</t>
  </si>
  <si>
    <t>BIM_count</t>
  </si>
  <si>
    <t>dilution</t>
  </si>
  <si>
    <t>CRISPR_CFU</t>
  </si>
  <si>
    <t>CRISPR_count</t>
  </si>
  <si>
    <t>Tracked_BIM</t>
  </si>
  <si>
    <t>phage_count</t>
  </si>
  <si>
    <t>phage_dilution</t>
  </si>
  <si>
    <t>Metadata</t>
  </si>
  <si>
    <t>Phage</t>
  </si>
  <si>
    <t>Bacteria counts</t>
  </si>
  <si>
    <t>Bacteria CFU</t>
  </si>
  <si>
    <t>Escape_phage</t>
  </si>
  <si>
    <t>BIM_mix</t>
  </si>
  <si>
    <t>1-3</t>
  </si>
  <si>
    <t>4-6</t>
  </si>
  <si>
    <t>7-9</t>
  </si>
  <si>
    <t>10-13</t>
  </si>
  <si>
    <t>14-16</t>
  </si>
  <si>
    <t>17-19</t>
  </si>
  <si>
    <t>19-21</t>
  </si>
  <si>
    <t>22-24</t>
  </si>
  <si>
    <t>1-6</t>
  </si>
  <si>
    <t>7-12</t>
  </si>
  <si>
    <t>13-18</t>
  </si>
  <si>
    <t>19-24</t>
  </si>
  <si>
    <t>1-12</t>
  </si>
  <si>
    <t>13-24</t>
  </si>
  <si>
    <t>1-24</t>
  </si>
  <si>
    <t>PFU</t>
  </si>
  <si>
    <t>Treatment</t>
  </si>
  <si>
    <t>total_CFU</t>
  </si>
  <si>
    <t>ln(Malthusian parameters)</t>
  </si>
  <si>
    <t>Selection rate constants</t>
  </si>
  <si>
    <t>mSM</t>
  </si>
  <si>
    <t>mCRISPR</t>
  </si>
  <si>
    <t>mBIM</t>
  </si>
  <si>
    <t>rCRISPR</t>
  </si>
  <si>
    <t>rBIM</t>
  </si>
  <si>
    <t>Phage)mix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</si>
</sst>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1" fillId="0" borderId="0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0" xfId="0" applyFont="1"/>
    <xf numFmtId="0" fontId="4" fillId="0" borderId="0" xfId="0" applyFont="1"/>
    <xf numFmtId="0" fontId="1" fillId="2" borderId="0" xfId="0" applyFont="1" applyFill="1"/>
    <xf numFmtId="0" fontId="4" fillId="0" borderId="0" xfId="0" applyFont="1" applyBorder="1"/>
    <xf numFmtId="0" fontId="0" fillId="0" borderId="0" xfId="0" applyFill="1" applyBorder="1"/>
    <xf numFmtId="49" fontId="4" fillId="0" borderId="0" xfId="0" applyNumberFormat="1" applyFont="1" applyBorder="1"/>
    <xf numFmtId="49" fontId="4" fillId="0" borderId="0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0" fillId="0" borderId="0" xfId="0" applyNumberFormat="1" applyBorder="1" applyAlignment="1">
      <alignment horizontal="left"/>
    </xf>
    <xf numFmtId="0" fontId="4" fillId="0" borderId="0" xfId="0" applyFont="1" applyFill="1" applyBorder="1"/>
    <xf numFmtId="0" fontId="4" fillId="0" borderId="1" xfId="0" applyFont="1" applyFill="1" applyBorder="1"/>
    <xf numFmtId="0" fontId="1" fillId="2" borderId="0" xfId="0" applyFont="1" applyFill="1" applyBorder="1" applyAlignment="1">
      <alignment horizontal="center"/>
    </xf>
    <xf numFmtId="11" fontId="0" fillId="0" borderId="0" xfId="0" applyNumberFormat="1" applyBorder="1"/>
    <xf numFmtId="11" fontId="0" fillId="0" borderId="1" xfId="0" applyNumberFormat="1" applyBorder="1"/>
    <xf numFmtId="11" fontId="0" fillId="0" borderId="0" xfId="0" applyNumberFormat="1"/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4" fillId="0" borderId="1" xfId="0" applyFont="1" applyBorder="1"/>
    <xf numFmtId="0" fontId="0" fillId="0" borderId="2" xfId="0" applyNumberFormat="1" applyBorder="1"/>
    <xf numFmtId="0" fontId="0" fillId="0" borderId="0" xfId="0" applyNumberFormat="1" applyBorder="1"/>
    <xf numFmtId="11" fontId="0" fillId="0" borderId="2" xfId="0" applyNumberFormat="1" applyBorder="1"/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130"/>
  <sheetViews>
    <sheetView tabSelected="1" zoomScaleNormal="100" zoomScalePageLayoutView="94" workbookViewId="0">
      <pane ySplit="2" topLeftCell="A124" activePane="bottomLeft" state="frozen"/>
      <selection pane="bottomLeft" activeCell="J2" sqref="J1:J1048576"/>
    </sheetView>
  </sheetViews>
  <sheetFormatPr baseColWidth="10" defaultRowHeight="16" x14ac:dyDescent="0.2"/>
  <cols>
    <col min="1" max="3" width="10.83203125" style="1"/>
    <col min="4" max="5" width="10.83203125" style="15" customWidth="1"/>
    <col min="6" max="6" width="12.83203125" style="1" customWidth="1"/>
    <col min="7" max="7" width="12" style="2" customWidth="1"/>
    <col min="8" max="8" width="12" style="1" customWidth="1"/>
    <col min="9" max="9" width="13.6640625" style="1" customWidth="1"/>
    <col min="10" max="10" width="12" style="1" customWidth="1"/>
    <col min="11" max="11" width="10.83203125" style="3" customWidth="1"/>
    <col min="12" max="12" width="12.83203125" style="1" customWidth="1"/>
    <col min="13" max="13" width="10.83203125" style="1" customWidth="1"/>
    <col min="14" max="14" width="10.83203125" style="2" customWidth="1"/>
    <col min="15" max="15" width="10.83203125" style="3" customWidth="1"/>
    <col min="16" max="18" width="10.83203125" style="1" customWidth="1"/>
  </cols>
  <sheetData>
    <row r="1" spans="1:23" s="9" customFormat="1" x14ac:dyDescent="0.2">
      <c r="A1" s="29" t="s">
        <v>12</v>
      </c>
      <c r="B1" s="29"/>
      <c r="C1" s="29"/>
      <c r="D1" s="29"/>
      <c r="E1" s="29"/>
      <c r="F1" s="29"/>
      <c r="G1" s="32"/>
      <c r="H1" s="28" t="s">
        <v>13</v>
      </c>
      <c r="I1" s="29"/>
      <c r="J1" s="32"/>
      <c r="K1" s="28" t="s">
        <v>14</v>
      </c>
      <c r="L1" s="29"/>
      <c r="M1" s="29"/>
      <c r="N1" s="32"/>
      <c r="O1" s="28" t="s">
        <v>15</v>
      </c>
      <c r="P1" s="29"/>
      <c r="Q1" s="29"/>
      <c r="R1" s="18"/>
      <c r="S1" s="28" t="s">
        <v>36</v>
      </c>
      <c r="T1" s="29"/>
      <c r="U1" s="29"/>
      <c r="V1" s="30" t="s">
        <v>37</v>
      </c>
      <c r="W1" s="31"/>
    </row>
    <row r="2" spans="1:23" s="7" customFormat="1" hidden="1" x14ac:dyDescent="0.2">
      <c r="A2" s="4" t="s">
        <v>34</v>
      </c>
      <c r="B2" s="4" t="s">
        <v>0</v>
      </c>
      <c r="C2" s="4" t="s">
        <v>1</v>
      </c>
      <c r="D2" s="4" t="s">
        <v>17</v>
      </c>
      <c r="E2" s="4" t="s">
        <v>43</v>
      </c>
      <c r="F2" s="4" t="s">
        <v>16</v>
      </c>
      <c r="G2" s="5" t="s">
        <v>9</v>
      </c>
      <c r="H2" s="4" t="s">
        <v>10</v>
      </c>
      <c r="I2" s="4" t="s">
        <v>11</v>
      </c>
      <c r="J2" s="4" t="s">
        <v>33</v>
      </c>
      <c r="K2" s="6" t="s">
        <v>4</v>
      </c>
      <c r="L2" s="4" t="s">
        <v>8</v>
      </c>
      <c r="M2" s="4" t="s">
        <v>5</v>
      </c>
      <c r="N2" s="5" t="s">
        <v>6</v>
      </c>
      <c r="O2" s="6" t="s">
        <v>2</v>
      </c>
      <c r="P2" s="4" t="s">
        <v>7</v>
      </c>
      <c r="Q2" s="4" t="s">
        <v>3</v>
      </c>
      <c r="R2" s="4" t="s">
        <v>35</v>
      </c>
      <c r="S2" s="22" t="s">
        <v>38</v>
      </c>
      <c r="T2" s="23" t="s">
        <v>39</v>
      </c>
      <c r="U2" s="23" t="s">
        <v>40</v>
      </c>
      <c r="V2" s="23" t="s">
        <v>41</v>
      </c>
      <c r="W2" s="23" t="s">
        <v>42</v>
      </c>
    </row>
    <row r="3" spans="1:23" hidden="1" x14ac:dyDescent="0.2">
      <c r="A3" s="10">
        <v>3</v>
      </c>
      <c r="B3" s="10">
        <v>0</v>
      </c>
      <c r="C3" s="10">
        <v>1</v>
      </c>
      <c r="D3" s="12" t="s">
        <v>18</v>
      </c>
      <c r="E3" s="12" t="s">
        <v>18</v>
      </c>
      <c r="F3" s="10">
        <v>1</v>
      </c>
      <c r="G3" s="2">
        <v>1</v>
      </c>
      <c r="H3">
        <v>5</v>
      </c>
      <c r="I3" s="21">
        <v>1000</v>
      </c>
      <c r="J3" s="1">
        <f t="shared" ref="J3:J34" si="0">(H3*200)*I3</f>
        <v>1000000</v>
      </c>
      <c r="K3" s="3">
        <v>6</v>
      </c>
      <c r="L3" s="11">
        <v>12</v>
      </c>
      <c r="M3" s="11">
        <v>8</v>
      </c>
      <c r="N3" s="19">
        <v>10000</v>
      </c>
      <c r="O3" s="3">
        <f t="shared" ref="O3:O37" si="1">(K3*10)*N3</f>
        <v>600000</v>
      </c>
      <c r="P3" s="1">
        <f t="shared" ref="P3:P37" si="2">(L3*10)*N3</f>
        <v>1200000</v>
      </c>
      <c r="Q3" s="1">
        <f t="shared" ref="Q3:Q37" si="3">(M3*10)*N3</f>
        <v>800000</v>
      </c>
      <c r="R3" s="11">
        <f t="shared" ref="R3:R34" si="4">SUM(O3,P3)</f>
        <v>1800000</v>
      </c>
      <c r="V3">
        <f t="shared" ref="V3:V34" si="5">T3-S3</f>
        <v>0</v>
      </c>
      <c r="W3">
        <f t="shared" ref="W3:W34" si="6">U3-T3</f>
        <v>0</v>
      </c>
    </row>
    <row r="4" spans="1:23" hidden="1" x14ac:dyDescent="0.2">
      <c r="A4" s="10">
        <v>3</v>
      </c>
      <c r="B4" s="10">
        <v>0</v>
      </c>
      <c r="C4" s="10">
        <v>2</v>
      </c>
      <c r="D4" s="13" t="s">
        <v>19</v>
      </c>
      <c r="E4" s="13" t="s">
        <v>19</v>
      </c>
      <c r="F4" s="16">
        <v>4</v>
      </c>
      <c r="G4" s="2">
        <v>4</v>
      </c>
      <c r="H4">
        <v>11</v>
      </c>
      <c r="I4" s="21">
        <v>1000</v>
      </c>
      <c r="J4" s="1">
        <f t="shared" si="0"/>
        <v>2200000</v>
      </c>
      <c r="K4" s="3">
        <v>9</v>
      </c>
      <c r="L4" s="11">
        <v>6</v>
      </c>
      <c r="M4" s="11">
        <v>14</v>
      </c>
      <c r="N4" s="19">
        <v>10000</v>
      </c>
      <c r="O4" s="3">
        <f t="shared" si="1"/>
        <v>900000</v>
      </c>
      <c r="P4" s="1">
        <f t="shared" si="2"/>
        <v>600000</v>
      </c>
      <c r="Q4" s="1">
        <f t="shared" si="3"/>
        <v>1400000</v>
      </c>
      <c r="R4" s="11">
        <f t="shared" si="4"/>
        <v>1500000</v>
      </c>
      <c r="V4">
        <f t="shared" si="5"/>
        <v>0</v>
      </c>
      <c r="W4">
        <f t="shared" si="6"/>
        <v>0</v>
      </c>
    </row>
    <row r="5" spans="1:23" hidden="1" x14ac:dyDescent="0.2">
      <c r="A5" s="10">
        <v>3</v>
      </c>
      <c r="B5" s="10">
        <v>0</v>
      </c>
      <c r="C5" s="10">
        <v>3</v>
      </c>
      <c r="D5" s="13" t="s">
        <v>20</v>
      </c>
      <c r="E5" s="13" t="s">
        <v>20</v>
      </c>
      <c r="F5" s="16">
        <v>7</v>
      </c>
      <c r="G5" s="2">
        <v>7</v>
      </c>
      <c r="H5">
        <v>17</v>
      </c>
      <c r="I5" s="21">
        <v>100</v>
      </c>
      <c r="J5" s="1">
        <f t="shared" si="0"/>
        <v>340000</v>
      </c>
      <c r="K5" s="3">
        <v>4</v>
      </c>
      <c r="L5" s="11">
        <v>26</v>
      </c>
      <c r="M5" s="11">
        <v>12</v>
      </c>
      <c r="N5" s="19">
        <v>10000</v>
      </c>
      <c r="O5" s="3">
        <f t="shared" si="1"/>
        <v>400000</v>
      </c>
      <c r="P5" s="1">
        <f t="shared" si="2"/>
        <v>2600000</v>
      </c>
      <c r="Q5" s="1">
        <f t="shared" si="3"/>
        <v>1200000</v>
      </c>
      <c r="R5" s="11">
        <f t="shared" si="4"/>
        <v>3000000</v>
      </c>
      <c r="V5">
        <f t="shared" si="5"/>
        <v>0</v>
      </c>
      <c r="W5">
        <f t="shared" si="6"/>
        <v>0</v>
      </c>
    </row>
    <row r="6" spans="1:23" hidden="1" x14ac:dyDescent="0.2">
      <c r="A6" s="10">
        <v>3</v>
      </c>
      <c r="B6" s="10">
        <v>0</v>
      </c>
      <c r="C6" s="10">
        <v>4</v>
      </c>
      <c r="D6" s="13" t="s">
        <v>21</v>
      </c>
      <c r="E6" s="13" t="s">
        <v>21</v>
      </c>
      <c r="F6" s="16">
        <v>10</v>
      </c>
      <c r="G6" s="2">
        <v>10</v>
      </c>
      <c r="H6">
        <v>6</v>
      </c>
      <c r="I6" s="21">
        <v>1000</v>
      </c>
      <c r="J6" s="1">
        <f t="shared" si="0"/>
        <v>1200000</v>
      </c>
      <c r="K6" s="3">
        <v>6</v>
      </c>
      <c r="L6" s="11">
        <v>9</v>
      </c>
      <c r="M6" s="11">
        <v>6</v>
      </c>
      <c r="N6" s="19">
        <v>10000</v>
      </c>
      <c r="O6" s="3">
        <f t="shared" si="1"/>
        <v>600000</v>
      </c>
      <c r="P6" s="1">
        <f t="shared" si="2"/>
        <v>900000</v>
      </c>
      <c r="Q6" s="1">
        <f t="shared" si="3"/>
        <v>600000</v>
      </c>
      <c r="R6" s="11">
        <f t="shared" si="4"/>
        <v>1500000</v>
      </c>
      <c r="V6">
        <f t="shared" si="5"/>
        <v>0</v>
      </c>
      <c r="W6">
        <f t="shared" si="6"/>
        <v>0</v>
      </c>
    </row>
    <row r="7" spans="1:23" hidden="1" x14ac:dyDescent="0.2">
      <c r="A7" s="10">
        <v>3</v>
      </c>
      <c r="B7" s="10">
        <v>0</v>
      </c>
      <c r="C7" s="10">
        <v>5</v>
      </c>
      <c r="D7" s="13" t="s">
        <v>22</v>
      </c>
      <c r="E7" s="13" t="s">
        <v>22</v>
      </c>
      <c r="F7" s="16">
        <v>13</v>
      </c>
      <c r="G7" s="17">
        <v>13</v>
      </c>
      <c r="H7" s="16">
        <v>5</v>
      </c>
      <c r="I7" s="21">
        <v>1000</v>
      </c>
      <c r="J7" s="1">
        <f t="shared" si="0"/>
        <v>1000000</v>
      </c>
      <c r="K7" s="3">
        <v>6</v>
      </c>
      <c r="L7" s="11">
        <v>6</v>
      </c>
      <c r="M7" s="11">
        <v>4</v>
      </c>
      <c r="N7" s="19">
        <v>10000</v>
      </c>
      <c r="O7" s="3">
        <f t="shared" si="1"/>
        <v>600000</v>
      </c>
      <c r="P7" s="1">
        <f t="shared" si="2"/>
        <v>600000</v>
      </c>
      <c r="Q7" s="1">
        <f t="shared" si="3"/>
        <v>400000</v>
      </c>
      <c r="R7" s="11">
        <f t="shared" si="4"/>
        <v>1200000</v>
      </c>
      <c r="V7">
        <f t="shared" si="5"/>
        <v>0</v>
      </c>
      <c r="W7">
        <f t="shared" si="6"/>
        <v>0</v>
      </c>
    </row>
    <row r="8" spans="1:23" hidden="1" x14ac:dyDescent="0.2">
      <c r="A8" s="10">
        <v>3</v>
      </c>
      <c r="B8" s="10">
        <v>0</v>
      </c>
      <c r="C8" s="10">
        <v>6</v>
      </c>
      <c r="D8" s="13" t="s">
        <v>23</v>
      </c>
      <c r="E8" s="13" t="s">
        <v>23</v>
      </c>
      <c r="F8" s="16">
        <v>16</v>
      </c>
      <c r="G8" s="17">
        <v>19</v>
      </c>
      <c r="H8" s="16">
        <v>7</v>
      </c>
      <c r="I8" s="21">
        <v>1000</v>
      </c>
      <c r="J8" s="1">
        <f t="shared" si="0"/>
        <v>1400000</v>
      </c>
      <c r="K8" s="3">
        <v>4</v>
      </c>
      <c r="L8" s="11">
        <v>18</v>
      </c>
      <c r="M8" s="11">
        <v>12</v>
      </c>
      <c r="N8" s="19">
        <v>10000</v>
      </c>
      <c r="O8" s="3">
        <f t="shared" si="1"/>
        <v>400000</v>
      </c>
      <c r="P8" s="1">
        <f t="shared" si="2"/>
        <v>1800000</v>
      </c>
      <c r="Q8" s="1">
        <f t="shared" si="3"/>
        <v>1200000</v>
      </c>
      <c r="R8" s="11">
        <f t="shared" si="4"/>
        <v>2200000</v>
      </c>
      <c r="V8">
        <f t="shared" si="5"/>
        <v>0</v>
      </c>
      <c r="W8">
        <f t="shared" si="6"/>
        <v>0</v>
      </c>
    </row>
    <row r="9" spans="1:23" hidden="1" x14ac:dyDescent="0.2">
      <c r="A9" s="10">
        <v>3</v>
      </c>
      <c r="B9" s="10">
        <v>0</v>
      </c>
      <c r="C9" s="10">
        <v>7</v>
      </c>
      <c r="D9" s="13" t="s">
        <v>24</v>
      </c>
      <c r="E9" s="13" t="s">
        <v>24</v>
      </c>
      <c r="F9" s="16">
        <v>19</v>
      </c>
      <c r="G9" s="17">
        <v>19</v>
      </c>
      <c r="H9" s="16">
        <v>4</v>
      </c>
      <c r="I9" s="21">
        <v>1000</v>
      </c>
      <c r="J9" s="1">
        <f t="shared" si="0"/>
        <v>800000</v>
      </c>
      <c r="K9" s="3">
        <v>4</v>
      </c>
      <c r="L9" s="11">
        <v>17</v>
      </c>
      <c r="M9" s="11">
        <v>5</v>
      </c>
      <c r="N9" s="19">
        <v>10000</v>
      </c>
      <c r="O9" s="3">
        <f t="shared" si="1"/>
        <v>400000</v>
      </c>
      <c r="P9" s="1">
        <f t="shared" si="2"/>
        <v>1700000</v>
      </c>
      <c r="Q9" s="1">
        <f t="shared" si="3"/>
        <v>500000</v>
      </c>
      <c r="R9" s="11">
        <f t="shared" si="4"/>
        <v>2100000</v>
      </c>
      <c r="V9">
        <f t="shared" si="5"/>
        <v>0</v>
      </c>
      <c r="W9">
        <f t="shared" si="6"/>
        <v>0</v>
      </c>
    </row>
    <row r="10" spans="1:23" hidden="1" x14ac:dyDescent="0.2">
      <c r="A10" s="10">
        <v>3</v>
      </c>
      <c r="B10" s="10">
        <v>0</v>
      </c>
      <c r="C10" s="10">
        <v>8</v>
      </c>
      <c r="D10" s="13" t="s">
        <v>25</v>
      </c>
      <c r="E10" s="13" t="s">
        <v>25</v>
      </c>
      <c r="F10" s="16">
        <v>22</v>
      </c>
      <c r="G10" s="17">
        <v>22</v>
      </c>
      <c r="H10" s="16">
        <v>7</v>
      </c>
      <c r="I10" s="21">
        <v>1000</v>
      </c>
      <c r="J10" s="1">
        <f t="shared" si="0"/>
        <v>1400000</v>
      </c>
      <c r="K10" s="3">
        <v>3</v>
      </c>
      <c r="L10" s="11">
        <v>17</v>
      </c>
      <c r="M10" s="11">
        <v>10</v>
      </c>
      <c r="N10" s="19">
        <v>10000</v>
      </c>
      <c r="O10" s="3">
        <f t="shared" si="1"/>
        <v>300000</v>
      </c>
      <c r="P10" s="1">
        <f t="shared" si="2"/>
        <v>1700000</v>
      </c>
      <c r="Q10" s="1">
        <f t="shared" si="3"/>
        <v>1000000</v>
      </c>
      <c r="R10" s="11">
        <f t="shared" si="4"/>
        <v>2000000</v>
      </c>
      <c r="V10">
        <f t="shared" si="5"/>
        <v>0</v>
      </c>
      <c r="W10">
        <f t="shared" si="6"/>
        <v>0</v>
      </c>
    </row>
    <row r="11" spans="1:23" hidden="1" x14ac:dyDescent="0.2">
      <c r="A11" s="10">
        <v>3</v>
      </c>
      <c r="B11" s="10">
        <v>1</v>
      </c>
      <c r="C11" s="8">
        <v>1</v>
      </c>
      <c r="D11" s="12" t="s">
        <v>18</v>
      </c>
      <c r="E11" s="12" t="s">
        <v>18</v>
      </c>
      <c r="F11" s="10">
        <v>1</v>
      </c>
      <c r="G11" s="2">
        <v>1</v>
      </c>
      <c r="H11" s="16">
        <v>20</v>
      </c>
      <c r="I11" s="21">
        <v>1000000</v>
      </c>
      <c r="J11" s="1">
        <f t="shared" si="0"/>
        <v>4000000000</v>
      </c>
      <c r="K11" s="3">
        <v>206</v>
      </c>
      <c r="L11" s="11">
        <v>53</v>
      </c>
      <c r="M11" s="11">
        <v>23</v>
      </c>
      <c r="N11" s="20">
        <v>1000000</v>
      </c>
      <c r="O11" s="27">
        <f>(K11*10)*N11</f>
        <v>2060000000</v>
      </c>
      <c r="P11" s="1">
        <f t="shared" si="2"/>
        <v>530000000</v>
      </c>
      <c r="Q11" s="1">
        <f t="shared" si="3"/>
        <v>230000000</v>
      </c>
      <c r="R11" s="11">
        <f t="shared" si="4"/>
        <v>2590000000</v>
      </c>
      <c r="S11">
        <f>LOG(O11/O3)</f>
        <v>3.5357159699855099</v>
      </c>
      <c r="T11">
        <f t="shared" ref="S11:U19" si="7">LOG(P11/P3)</f>
        <v>2.645094623553164</v>
      </c>
      <c r="U11">
        <f t="shared" si="7"/>
        <v>2.4586378490256493</v>
      </c>
      <c r="V11">
        <f t="shared" si="5"/>
        <v>-0.89062134643234581</v>
      </c>
      <c r="W11">
        <f t="shared" si="6"/>
        <v>-0.18645677452751475</v>
      </c>
    </row>
    <row r="12" spans="1:23" hidden="1" x14ac:dyDescent="0.2">
      <c r="A12" s="10">
        <v>3</v>
      </c>
      <c r="B12" s="10">
        <v>1</v>
      </c>
      <c r="C12" s="8">
        <v>2</v>
      </c>
      <c r="D12" s="13" t="s">
        <v>19</v>
      </c>
      <c r="E12" s="13" t="s">
        <v>19</v>
      </c>
      <c r="F12" s="16">
        <v>4</v>
      </c>
      <c r="G12" s="2">
        <v>4</v>
      </c>
      <c r="H12" s="16">
        <v>15</v>
      </c>
      <c r="I12" s="21">
        <v>1000000</v>
      </c>
      <c r="J12" s="1">
        <f t="shared" si="0"/>
        <v>3000000000</v>
      </c>
      <c r="K12" s="3">
        <v>364</v>
      </c>
      <c r="L12" s="11">
        <v>39</v>
      </c>
      <c r="M12" s="11">
        <v>15</v>
      </c>
      <c r="N12" s="20">
        <v>1000000</v>
      </c>
      <c r="O12" s="3">
        <f t="shared" si="1"/>
        <v>3640000000</v>
      </c>
      <c r="P12" s="1">
        <f t="shared" si="2"/>
        <v>390000000</v>
      </c>
      <c r="Q12" s="1">
        <f t="shared" si="3"/>
        <v>150000000</v>
      </c>
      <c r="R12" s="11">
        <f t="shared" si="4"/>
        <v>4030000000</v>
      </c>
      <c r="S12">
        <f>LOG(O12/O4)</f>
        <v>3.6068588742097312</v>
      </c>
      <c r="T12">
        <f t="shared" si="7"/>
        <v>2.8129133566428557</v>
      </c>
      <c r="U12">
        <f t="shared" si="7"/>
        <v>2.0299632233774432</v>
      </c>
      <c r="V12">
        <f t="shared" si="5"/>
        <v>-0.79394551756687548</v>
      </c>
      <c r="W12">
        <f t="shared" si="6"/>
        <v>-0.78295013326541252</v>
      </c>
    </row>
    <row r="13" spans="1:23" hidden="1" x14ac:dyDescent="0.2">
      <c r="A13" s="10">
        <v>3</v>
      </c>
      <c r="B13" s="10">
        <v>1</v>
      </c>
      <c r="C13" s="8">
        <v>3</v>
      </c>
      <c r="D13" s="13" t="s">
        <v>20</v>
      </c>
      <c r="E13" s="13" t="s">
        <v>20</v>
      </c>
      <c r="F13" s="16">
        <v>7</v>
      </c>
      <c r="G13" s="2">
        <v>7</v>
      </c>
      <c r="H13" s="16">
        <v>15</v>
      </c>
      <c r="I13" s="21">
        <v>1000000</v>
      </c>
      <c r="J13" s="1">
        <f t="shared" si="0"/>
        <v>3000000000</v>
      </c>
      <c r="K13" s="3">
        <v>105</v>
      </c>
      <c r="L13" s="11">
        <v>41</v>
      </c>
      <c r="M13" s="11">
        <v>29</v>
      </c>
      <c r="N13" s="20">
        <v>1000000</v>
      </c>
      <c r="O13" s="3">
        <f t="shared" si="1"/>
        <v>1050000000</v>
      </c>
      <c r="P13" s="1">
        <f t="shared" si="2"/>
        <v>410000000</v>
      </c>
      <c r="Q13" s="1">
        <f t="shared" si="3"/>
        <v>290000000</v>
      </c>
      <c r="R13" s="11">
        <f t="shared" si="4"/>
        <v>1460000000</v>
      </c>
      <c r="S13">
        <f>LOG(O13/O5)</f>
        <v>3.4191293077419758</v>
      </c>
      <c r="T13">
        <f t="shared" si="7"/>
        <v>2.1978105087489177</v>
      </c>
      <c r="U13">
        <f t="shared" si="7"/>
        <v>2.3832167518513314</v>
      </c>
      <c r="V13">
        <f t="shared" si="5"/>
        <v>-1.2213187989930581</v>
      </c>
      <c r="W13">
        <f t="shared" si="6"/>
        <v>0.18540624310241371</v>
      </c>
    </row>
    <row r="14" spans="1:23" hidden="1" x14ac:dyDescent="0.2">
      <c r="A14" s="10">
        <v>3</v>
      </c>
      <c r="B14" s="10">
        <v>1</v>
      </c>
      <c r="C14" s="8">
        <v>4</v>
      </c>
      <c r="D14" s="13" t="s">
        <v>21</v>
      </c>
      <c r="E14" s="13" t="s">
        <v>21</v>
      </c>
      <c r="F14" s="16">
        <v>10</v>
      </c>
      <c r="G14" s="2">
        <v>10</v>
      </c>
      <c r="H14" s="16">
        <v>16</v>
      </c>
      <c r="I14" s="21">
        <v>10000</v>
      </c>
      <c r="J14" s="1">
        <f t="shared" si="0"/>
        <v>32000000</v>
      </c>
      <c r="K14" s="3">
        <v>114</v>
      </c>
      <c r="L14" s="11">
        <v>36</v>
      </c>
      <c r="M14" s="11">
        <v>13</v>
      </c>
      <c r="N14" s="20">
        <v>1000000</v>
      </c>
      <c r="O14" s="3">
        <f t="shared" si="1"/>
        <v>1140000000</v>
      </c>
      <c r="P14" s="1">
        <f t="shared" si="2"/>
        <v>360000000</v>
      </c>
      <c r="Q14" s="1">
        <f t="shared" si="3"/>
        <v>130000000</v>
      </c>
      <c r="R14" s="11">
        <f t="shared" si="4"/>
        <v>1500000000</v>
      </c>
      <c r="S14">
        <f t="shared" si="7"/>
        <v>3.2787536009528289</v>
      </c>
      <c r="T14">
        <f t="shared" si="7"/>
        <v>2.6020599913279625</v>
      </c>
      <c r="U14">
        <f t="shared" si="7"/>
        <v>2.3357921019231931</v>
      </c>
      <c r="V14">
        <f t="shared" si="5"/>
        <v>-0.67669360962486635</v>
      </c>
      <c r="W14">
        <f t="shared" si="6"/>
        <v>-0.26626788940476942</v>
      </c>
    </row>
    <row r="15" spans="1:23" hidden="1" x14ac:dyDescent="0.2">
      <c r="A15" s="10">
        <v>3</v>
      </c>
      <c r="B15" s="10">
        <v>1</v>
      </c>
      <c r="C15" s="8">
        <v>5</v>
      </c>
      <c r="D15" s="13" t="s">
        <v>22</v>
      </c>
      <c r="E15" s="13" t="s">
        <v>22</v>
      </c>
      <c r="F15" s="16">
        <v>13</v>
      </c>
      <c r="G15" s="17">
        <v>13</v>
      </c>
      <c r="H15" s="16">
        <v>20</v>
      </c>
      <c r="I15" s="21">
        <v>1000000</v>
      </c>
      <c r="J15" s="1">
        <f t="shared" si="0"/>
        <v>4000000000</v>
      </c>
      <c r="K15" s="3">
        <v>87</v>
      </c>
      <c r="L15" s="11">
        <v>14</v>
      </c>
      <c r="M15" s="11">
        <v>15</v>
      </c>
      <c r="N15" s="20">
        <v>1000000</v>
      </c>
      <c r="O15" s="3">
        <f t="shared" si="1"/>
        <v>870000000</v>
      </c>
      <c r="P15" s="1">
        <f t="shared" si="2"/>
        <v>140000000</v>
      </c>
      <c r="Q15" s="1">
        <f t="shared" si="3"/>
        <v>150000000</v>
      </c>
      <c r="R15" s="11">
        <f t="shared" si="4"/>
        <v>1010000000</v>
      </c>
      <c r="S15">
        <f t="shared" si="7"/>
        <v>3.1613680022349748</v>
      </c>
      <c r="T15">
        <f t="shared" si="7"/>
        <v>2.3679767852945943</v>
      </c>
      <c r="U15">
        <f t="shared" si="7"/>
        <v>2.5740312677277188</v>
      </c>
      <c r="V15">
        <f t="shared" si="5"/>
        <v>-0.79339121694038051</v>
      </c>
      <c r="W15">
        <f t="shared" si="6"/>
        <v>0.20605448243312452</v>
      </c>
    </row>
    <row r="16" spans="1:23" hidden="1" x14ac:dyDescent="0.2">
      <c r="A16" s="10">
        <v>3</v>
      </c>
      <c r="B16" s="10">
        <v>1</v>
      </c>
      <c r="C16" s="8">
        <v>6</v>
      </c>
      <c r="D16" s="13" t="s">
        <v>23</v>
      </c>
      <c r="E16" s="13" t="s">
        <v>23</v>
      </c>
      <c r="F16" s="16">
        <v>16</v>
      </c>
      <c r="G16" s="17">
        <v>19</v>
      </c>
      <c r="H16" s="16">
        <v>6</v>
      </c>
      <c r="I16" s="21">
        <v>10000000</v>
      </c>
      <c r="J16" s="1">
        <f t="shared" si="0"/>
        <v>12000000000</v>
      </c>
      <c r="K16" s="3">
        <v>110</v>
      </c>
      <c r="L16" s="11">
        <v>24</v>
      </c>
      <c r="M16" s="11">
        <v>9</v>
      </c>
      <c r="N16" s="20">
        <v>1000000</v>
      </c>
      <c r="O16" s="3">
        <f t="shared" si="1"/>
        <v>1100000000</v>
      </c>
      <c r="P16" s="1">
        <f t="shared" si="2"/>
        <v>240000000</v>
      </c>
      <c r="Q16" s="1">
        <f t="shared" si="3"/>
        <v>90000000</v>
      </c>
      <c r="R16" s="11">
        <f t="shared" si="4"/>
        <v>1340000000</v>
      </c>
      <c r="S16">
        <f t="shared" si="7"/>
        <v>3.4393326938302629</v>
      </c>
      <c r="T16">
        <f t="shared" si="7"/>
        <v>2.1249387366082999</v>
      </c>
      <c r="U16">
        <f t="shared" si="7"/>
        <v>1.8750612633917001</v>
      </c>
      <c r="V16">
        <f t="shared" si="5"/>
        <v>-1.3143939572219629</v>
      </c>
      <c r="W16">
        <f t="shared" si="6"/>
        <v>-0.24987747321659981</v>
      </c>
    </row>
    <row r="17" spans="1:23" hidden="1" x14ac:dyDescent="0.2">
      <c r="A17" s="10">
        <v>3</v>
      </c>
      <c r="B17" s="10">
        <v>1</v>
      </c>
      <c r="C17" s="8">
        <v>7</v>
      </c>
      <c r="D17" s="13" t="s">
        <v>24</v>
      </c>
      <c r="E17" s="13" t="s">
        <v>24</v>
      </c>
      <c r="F17" s="16">
        <v>19</v>
      </c>
      <c r="G17" s="17">
        <v>19</v>
      </c>
      <c r="H17" s="16">
        <v>7</v>
      </c>
      <c r="I17" s="21">
        <v>10000</v>
      </c>
      <c r="J17" s="1">
        <f t="shared" si="0"/>
        <v>14000000</v>
      </c>
      <c r="K17" s="3">
        <v>68</v>
      </c>
      <c r="L17" s="11">
        <v>5</v>
      </c>
      <c r="M17" s="11">
        <v>1</v>
      </c>
      <c r="N17" s="20">
        <v>1000000</v>
      </c>
      <c r="O17" s="3">
        <f t="shared" si="1"/>
        <v>680000000</v>
      </c>
      <c r="P17" s="1">
        <f t="shared" si="2"/>
        <v>50000000</v>
      </c>
      <c r="Q17" s="1">
        <f t="shared" si="3"/>
        <v>10000000</v>
      </c>
      <c r="R17" s="11">
        <f t="shared" si="4"/>
        <v>730000000</v>
      </c>
      <c r="S17">
        <f t="shared" si="7"/>
        <v>3.2304489213782741</v>
      </c>
      <c r="T17">
        <f t="shared" si="7"/>
        <v>1.4685210829577449</v>
      </c>
      <c r="U17">
        <f t="shared" si="7"/>
        <v>1.3010299956639813</v>
      </c>
      <c r="V17">
        <f t="shared" si="5"/>
        <v>-1.7619278384205292</v>
      </c>
      <c r="W17">
        <f t="shared" si="6"/>
        <v>-0.16749108729376361</v>
      </c>
    </row>
    <row r="18" spans="1:23" hidden="1" x14ac:dyDescent="0.2">
      <c r="A18" s="10">
        <v>3</v>
      </c>
      <c r="B18" s="10">
        <v>1</v>
      </c>
      <c r="C18" s="8">
        <v>8</v>
      </c>
      <c r="D18" s="13" t="s">
        <v>25</v>
      </c>
      <c r="E18" s="13" t="s">
        <v>25</v>
      </c>
      <c r="F18" s="16">
        <v>22</v>
      </c>
      <c r="G18" s="17">
        <v>22</v>
      </c>
      <c r="H18" s="16">
        <v>20</v>
      </c>
      <c r="I18" s="21">
        <v>1000000</v>
      </c>
      <c r="J18" s="1">
        <f t="shared" si="0"/>
        <v>4000000000</v>
      </c>
      <c r="K18" s="3">
        <v>95</v>
      </c>
      <c r="L18" s="11">
        <v>24</v>
      </c>
      <c r="M18" s="11">
        <v>7</v>
      </c>
      <c r="N18" s="20">
        <v>1000000</v>
      </c>
      <c r="O18" s="3">
        <f t="shared" si="1"/>
        <v>950000000</v>
      </c>
      <c r="P18" s="1">
        <f t="shared" si="2"/>
        <v>240000000</v>
      </c>
      <c r="Q18" s="1">
        <f t="shared" si="3"/>
        <v>70000000</v>
      </c>
      <c r="R18" s="11">
        <f t="shared" si="4"/>
        <v>1190000000</v>
      </c>
      <c r="S18">
        <f t="shared" si="7"/>
        <v>3.5006023505691855</v>
      </c>
      <c r="T18">
        <f t="shared" si="7"/>
        <v>2.1497623203333323</v>
      </c>
      <c r="U18">
        <f t="shared" si="7"/>
        <v>1.8450980400142569</v>
      </c>
      <c r="V18">
        <f t="shared" si="5"/>
        <v>-1.3508400302358532</v>
      </c>
      <c r="W18">
        <f t="shared" si="6"/>
        <v>-0.30466428031907533</v>
      </c>
    </row>
    <row r="19" spans="1:23" hidden="1" x14ac:dyDescent="0.2">
      <c r="A19" s="10">
        <v>3</v>
      </c>
      <c r="B19" s="8">
        <v>2</v>
      </c>
      <c r="C19" s="10">
        <v>1</v>
      </c>
      <c r="D19" s="12" t="s">
        <v>18</v>
      </c>
      <c r="E19" s="12" t="s">
        <v>18</v>
      </c>
      <c r="F19" s="10">
        <v>1</v>
      </c>
      <c r="G19" s="2">
        <v>1</v>
      </c>
      <c r="H19" s="16">
        <v>16</v>
      </c>
      <c r="I19" s="21">
        <v>100000</v>
      </c>
      <c r="J19" s="1">
        <f t="shared" ref="J19:J24" si="8">(H43*200)*I19</f>
        <v>180000000</v>
      </c>
      <c r="K19" s="3">
        <v>214</v>
      </c>
      <c r="L19" s="11">
        <v>10</v>
      </c>
      <c r="M19" s="11">
        <v>1</v>
      </c>
      <c r="N19" s="20">
        <v>1000000</v>
      </c>
      <c r="O19" s="3">
        <f t="shared" si="1"/>
        <v>2140000000</v>
      </c>
      <c r="P19" s="1">
        <f t="shared" si="2"/>
        <v>100000000</v>
      </c>
      <c r="Q19" s="1">
        <f t="shared" si="3"/>
        <v>10000000</v>
      </c>
      <c r="R19" s="11">
        <f t="shared" si="4"/>
        <v>2240000000</v>
      </c>
      <c r="S19">
        <f>LOG(O19/O11)</f>
        <v>1.6546552980037429E-2</v>
      </c>
      <c r="T19">
        <f t="shared" si="7"/>
        <v>-0.72427586960078905</v>
      </c>
      <c r="U19">
        <f t="shared" si="7"/>
        <v>-1.3617278360175928</v>
      </c>
      <c r="V19">
        <f t="shared" si="5"/>
        <v>-0.74082242258082642</v>
      </c>
      <c r="W19">
        <f t="shared" si="6"/>
        <v>-0.63745196641680379</v>
      </c>
    </row>
    <row r="20" spans="1:23" hidden="1" x14ac:dyDescent="0.2">
      <c r="A20" s="10">
        <v>3</v>
      </c>
      <c r="B20" s="8">
        <v>2</v>
      </c>
      <c r="C20" s="10">
        <v>2</v>
      </c>
      <c r="D20" s="13" t="s">
        <v>19</v>
      </c>
      <c r="E20" s="13" t="s">
        <v>19</v>
      </c>
      <c r="F20" s="16">
        <v>4</v>
      </c>
      <c r="G20" s="2">
        <v>4</v>
      </c>
      <c r="H20" s="16">
        <v>7</v>
      </c>
      <c r="I20" s="21">
        <v>1000000</v>
      </c>
      <c r="J20" s="1">
        <f t="shared" si="8"/>
        <v>2000000000</v>
      </c>
      <c r="K20" s="3">
        <v>184</v>
      </c>
      <c r="L20" s="11">
        <v>8</v>
      </c>
      <c r="M20" s="11">
        <v>1</v>
      </c>
      <c r="N20" s="20">
        <v>1000000</v>
      </c>
      <c r="O20" s="3">
        <f t="shared" si="1"/>
        <v>1840000000</v>
      </c>
      <c r="P20" s="1">
        <f t="shared" si="2"/>
        <v>80000000</v>
      </c>
      <c r="Q20" s="1">
        <f t="shared" si="3"/>
        <v>10000000</v>
      </c>
      <c r="R20" s="11">
        <f t="shared" si="4"/>
        <v>1920000000</v>
      </c>
      <c r="S20">
        <f t="shared" ref="S20:S25" si="9">LOG(O20/O12)</f>
        <v>-0.29628356063951955</v>
      </c>
      <c r="T20">
        <f t="shared" ref="T20:T27" si="10">LOG(P20/P12)</f>
        <v>-0.68797462003455567</v>
      </c>
      <c r="U20">
        <f t="shared" ref="U20:U27" si="11">LOG(Q20/Q12)</f>
        <v>-1.1760912590556813</v>
      </c>
      <c r="V20">
        <f t="shared" si="5"/>
        <v>-0.39169105939503612</v>
      </c>
      <c r="W20">
        <f t="shared" si="6"/>
        <v>-0.48811663902112568</v>
      </c>
    </row>
    <row r="21" spans="1:23" hidden="1" x14ac:dyDescent="0.2">
      <c r="A21" s="10">
        <v>3</v>
      </c>
      <c r="B21" s="8">
        <v>2</v>
      </c>
      <c r="C21" s="10">
        <v>3</v>
      </c>
      <c r="D21" s="13" t="s">
        <v>20</v>
      </c>
      <c r="E21" s="13" t="s">
        <v>20</v>
      </c>
      <c r="F21" s="16">
        <v>7</v>
      </c>
      <c r="G21" s="2">
        <v>7</v>
      </c>
      <c r="H21" s="16">
        <v>7</v>
      </c>
      <c r="I21" s="21">
        <v>100000</v>
      </c>
      <c r="J21" s="1">
        <f t="shared" si="8"/>
        <v>320000000</v>
      </c>
      <c r="K21" s="3">
        <v>65</v>
      </c>
      <c r="L21" s="11">
        <v>8</v>
      </c>
      <c r="M21" s="11">
        <v>4</v>
      </c>
      <c r="N21" s="20">
        <v>1000000</v>
      </c>
      <c r="O21" s="3">
        <f t="shared" si="1"/>
        <v>650000000</v>
      </c>
      <c r="P21" s="1">
        <f t="shared" si="2"/>
        <v>80000000</v>
      </c>
      <c r="Q21" s="1">
        <f t="shared" si="3"/>
        <v>40000000</v>
      </c>
      <c r="R21" s="11">
        <f t="shared" si="4"/>
        <v>730000000</v>
      </c>
      <c r="S21">
        <f t="shared" si="9"/>
        <v>-0.20827594242708247</v>
      </c>
      <c r="T21">
        <f t="shared" si="10"/>
        <v>-0.70969386972779192</v>
      </c>
      <c r="U21">
        <f t="shared" si="11"/>
        <v>-0.86033800657099369</v>
      </c>
      <c r="V21">
        <f t="shared" si="5"/>
        <v>-0.50141792730070944</v>
      </c>
      <c r="W21">
        <f t="shared" si="6"/>
        <v>-0.15064413684320177</v>
      </c>
    </row>
    <row r="22" spans="1:23" hidden="1" x14ac:dyDescent="0.2">
      <c r="A22" s="10">
        <v>3</v>
      </c>
      <c r="B22" s="8">
        <v>2</v>
      </c>
      <c r="C22" s="10">
        <v>4</v>
      </c>
      <c r="D22" s="13" t="s">
        <v>21</v>
      </c>
      <c r="E22" s="13" t="s">
        <v>21</v>
      </c>
      <c r="F22" s="16">
        <v>10</v>
      </c>
      <c r="G22" s="2">
        <v>10</v>
      </c>
      <c r="H22" s="16">
        <v>8</v>
      </c>
      <c r="I22" s="21">
        <v>10000</v>
      </c>
      <c r="J22" s="1">
        <f t="shared" si="8"/>
        <v>16000000</v>
      </c>
      <c r="K22" s="3">
        <v>84</v>
      </c>
      <c r="L22" s="11">
        <v>6</v>
      </c>
      <c r="M22" s="11">
        <v>1</v>
      </c>
      <c r="N22" s="20">
        <v>1000000</v>
      </c>
      <c r="O22" s="3">
        <f t="shared" si="1"/>
        <v>840000000</v>
      </c>
      <c r="P22" s="1">
        <f t="shared" si="2"/>
        <v>60000000</v>
      </c>
      <c r="Q22" s="1">
        <f t="shared" si="3"/>
        <v>10000000</v>
      </c>
      <c r="R22" s="11">
        <f t="shared" si="4"/>
        <v>900000000</v>
      </c>
      <c r="S22">
        <f t="shared" si="9"/>
        <v>-0.13262556527459096</v>
      </c>
      <c r="T22">
        <f t="shared" si="10"/>
        <v>-0.77815125038364363</v>
      </c>
      <c r="U22">
        <f t="shared" si="11"/>
        <v>-1.1139433523068367</v>
      </c>
      <c r="V22">
        <f t="shared" si="5"/>
        <v>-0.64552568510905273</v>
      </c>
      <c r="W22">
        <f t="shared" si="6"/>
        <v>-0.33579210192319309</v>
      </c>
    </row>
    <row r="23" spans="1:23" hidden="1" x14ac:dyDescent="0.2">
      <c r="A23" s="10">
        <v>3</v>
      </c>
      <c r="B23" s="8">
        <v>2</v>
      </c>
      <c r="C23" s="10">
        <v>5</v>
      </c>
      <c r="D23" s="13" t="s">
        <v>22</v>
      </c>
      <c r="E23" s="13" t="s">
        <v>22</v>
      </c>
      <c r="F23" s="16">
        <v>13</v>
      </c>
      <c r="G23" s="17">
        <v>13</v>
      </c>
      <c r="H23" s="16">
        <v>10</v>
      </c>
      <c r="I23" s="21">
        <v>100000</v>
      </c>
      <c r="J23" s="1">
        <f t="shared" si="8"/>
        <v>200000000</v>
      </c>
      <c r="K23" s="3">
        <v>132</v>
      </c>
      <c r="L23" s="11">
        <v>5</v>
      </c>
      <c r="M23" s="11">
        <v>3</v>
      </c>
      <c r="N23" s="20">
        <v>1000000</v>
      </c>
      <c r="O23" s="3">
        <f t="shared" si="1"/>
        <v>1320000000</v>
      </c>
      <c r="P23" s="1">
        <f t="shared" si="2"/>
        <v>50000000</v>
      </c>
      <c r="Q23" s="1">
        <f t="shared" si="3"/>
        <v>30000000</v>
      </c>
      <c r="R23" s="11">
        <f t="shared" si="4"/>
        <v>1370000000</v>
      </c>
      <c r="S23">
        <f t="shared" si="9"/>
        <v>0.18105467858723132</v>
      </c>
      <c r="T23">
        <f t="shared" si="10"/>
        <v>-0.44715803134221921</v>
      </c>
      <c r="U23">
        <f t="shared" si="11"/>
        <v>-0.69897000433601875</v>
      </c>
      <c r="V23">
        <f t="shared" si="5"/>
        <v>-0.62821270992945055</v>
      </c>
      <c r="W23">
        <f t="shared" si="6"/>
        <v>-0.25181197299379954</v>
      </c>
    </row>
    <row r="24" spans="1:23" hidden="1" x14ac:dyDescent="0.2">
      <c r="A24" s="10">
        <v>3</v>
      </c>
      <c r="B24" s="8">
        <v>2</v>
      </c>
      <c r="C24" s="10">
        <v>6</v>
      </c>
      <c r="D24" s="13" t="s">
        <v>23</v>
      </c>
      <c r="E24" s="13" t="s">
        <v>23</v>
      </c>
      <c r="F24" s="16">
        <v>16</v>
      </c>
      <c r="G24" s="17">
        <v>19</v>
      </c>
      <c r="H24" s="16">
        <v>18</v>
      </c>
      <c r="I24" s="21">
        <v>10000</v>
      </c>
      <c r="J24" s="1">
        <f t="shared" si="8"/>
        <v>24000000</v>
      </c>
      <c r="K24" s="3">
        <v>64</v>
      </c>
      <c r="L24" s="11">
        <v>4</v>
      </c>
      <c r="M24" s="11">
        <v>2</v>
      </c>
      <c r="N24" s="20">
        <v>1000000</v>
      </c>
      <c r="O24" s="3">
        <f t="shared" si="1"/>
        <v>640000000</v>
      </c>
      <c r="P24" s="1">
        <f t="shared" si="2"/>
        <v>40000000</v>
      </c>
      <c r="Q24" s="1">
        <f t="shared" si="3"/>
        <v>20000000</v>
      </c>
      <c r="R24" s="11">
        <f t="shared" si="4"/>
        <v>680000000</v>
      </c>
      <c r="S24">
        <f t="shared" si="9"/>
        <v>-0.2352127111743379</v>
      </c>
      <c r="T24">
        <f t="shared" si="10"/>
        <v>-0.77815125038364363</v>
      </c>
      <c r="U24">
        <f t="shared" si="11"/>
        <v>-0.65321251377534373</v>
      </c>
      <c r="V24">
        <f t="shared" si="5"/>
        <v>-0.54293853920930579</v>
      </c>
      <c r="W24">
        <f t="shared" si="6"/>
        <v>0.12493873660829991</v>
      </c>
    </row>
    <row r="25" spans="1:23" hidden="1" x14ac:dyDescent="0.2">
      <c r="A25" s="10">
        <v>3</v>
      </c>
      <c r="B25" s="8">
        <v>2</v>
      </c>
      <c r="C25" s="10">
        <v>7</v>
      </c>
      <c r="D25" s="13" t="s">
        <v>24</v>
      </c>
      <c r="E25" s="13" t="s">
        <v>24</v>
      </c>
      <c r="F25" s="16">
        <v>19</v>
      </c>
      <c r="G25" s="17">
        <v>19</v>
      </c>
      <c r="H25" s="16">
        <v>13</v>
      </c>
      <c r="I25" s="21">
        <v>100</v>
      </c>
      <c r="J25" s="1">
        <f t="shared" si="0"/>
        <v>260000</v>
      </c>
      <c r="K25" s="3">
        <v>72</v>
      </c>
      <c r="L25" s="11">
        <v>1</v>
      </c>
      <c r="M25" s="11">
        <v>2</v>
      </c>
      <c r="N25" s="20">
        <v>1000000</v>
      </c>
      <c r="O25" s="3">
        <f t="shared" si="1"/>
        <v>720000000</v>
      </c>
      <c r="P25" s="1">
        <f t="shared" si="2"/>
        <v>10000000</v>
      </c>
      <c r="Q25" s="1">
        <f t="shared" si="3"/>
        <v>20000000</v>
      </c>
      <c r="R25" s="11">
        <f t="shared" si="4"/>
        <v>730000000</v>
      </c>
      <c r="S25">
        <f t="shared" si="9"/>
        <v>2.4823583725032145E-2</v>
      </c>
      <c r="T25">
        <f t="shared" si="10"/>
        <v>-0.69897000433601875</v>
      </c>
      <c r="U25">
        <f t="shared" si="11"/>
        <v>0.3010299956639812</v>
      </c>
      <c r="V25">
        <f t="shared" si="5"/>
        <v>-0.72379358806105087</v>
      </c>
      <c r="W25">
        <f t="shared" si="6"/>
        <v>1</v>
      </c>
    </row>
    <row r="26" spans="1:23" hidden="1" x14ac:dyDescent="0.2">
      <c r="A26" s="10">
        <v>3</v>
      </c>
      <c r="B26" s="8">
        <v>2</v>
      </c>
      <c r="C26" s="10">
        <v>8</v>
      </c>
      <c r="D26" s="13" t="s">
        <v>25</v>
      </c>
      <c r="E26" s="13" t="s">
        <v>25</v>
      </c>
      <c r="F26" s="16">
        <v>22</v>
      </c>
      <c r="G26" s="17">
        <v>22</v>
      </c>
      <c r="H26" s="16">
        <v>10</v>
      </c>
      <c r="I26" s="21">
        <v>100000</v>
      </c>
      <c r="J26" s="1">
        <f t="shared" si="0"/>
        <v>200000000</v>
      </c>
      <c r="K26" s="3">
        <v>66</v>
      </c>
      <c r="L26" s="11">
        <v>4</v>
      </c>
      <c r="M26" s="11">
        <v>1</v>
      </c>
      <c r="N26" s="20">
        <v>1000000</v>
      </c>
      <c r="O26" s="3">
        <f t="shared" si="1"/>
        <v>660000000</v>
      </c>
      <c r="P26" s="1">
        <f t="shared" si="2"/>
        <v>40000000</v>
      </c>
      <c r="Q26" s="1">
        <f t="shared" si="3"/>
        <v>10000000</v>
      </c>
      <c r="R26" s="11">
        <f t="shared" si="4"/>
        <v>700000000</v>
      </c>
      <c r="S26">
        <f>LOG(O26/O18)</f>
        <v>-0.15817966974697906</v>
      </c>
      <c r="T26">
        <f t="shared" si="10"/>
        <v>-0.77815125038364363</v>
      </c>
      <c r="U26">
        <f t="shared" si="11"/>
        <v>-0.84509804001425681</v>
      </c>
      <c r="V26">
        <f t="shared" si="5"/>
        <v>-0.61997158063666458</v>
      </c>
      <c r="W26">
        <f t="shared" si="6"/>
        <v>-6.6946789630613179E-2</v>
      </c>
    </row>
    <row r="27" spans="1:23" hidden="1" x14ac:dyDescent="0.2">
      <c r="A27" s="10">
        <v>3</v>
      </c>
      <c r="B27" s="8">
        <v>3</v>
      </c>
      <c r="C27" s="10">
        <v>1</v>
      </c>
      <c r="D27" s="12" t="s">
        <v>18</v>
      </c>
      <c r="E27" s="12" t="s">
        <v>18</v>
      </c>
      <c r="F27" s="10">
        <v>1</v>
      </c>
      <c r="G27" s="2">
        <v>1</v>
      </c>
      <c r="H27" s="16">
        <v>25</v>
      </c>
      <c r="I27" s="21">
        <v>1000</v>
      </c>
      <c r="J27" s="1">
        <f t="shared" si="0"/>
        <v>5000000</v>
      </c>
      <c r="K27" s="3">
        <v>49</v>
      </c>
      <c r="L27" s="11">
        <v>1</v>
      </c>
      <c r="M27" s="11">
        <v>1</v>
      </c>
      <c r="N27" s="20">
        <v>1000000</v>
      </c>
      <c r="O27" s="3">
        <f t="shared" si="1"/>
        <v>490000000</v>
      </c>
      <c r="P27" s="1">
        <f t="shared" si="2"/>
        <v>10000000</v>
      </c>
      <c r="Q27" s="1">
        <f t="shared" si="3"/>
        <v>10000000</v>
      </c>
      <c r="R27" s="11">
        <f t="shared" si="4"/>
        <v>500000000</v>
      </c>
      <c r="S27">
        <f>LOG(O27/O19)</f>
        <v>-0.64021769332067713</v>
      </c>
      <c r="T27">
        <f t="shared" si="10"/>
        <v>-1</v>
      </c>
      <c r="U27">
        <f t="shared" si="11"/>
        <v>0</v>
      </c>
      <c r="V27">
        <f t="shared" si="5"/>
        <v>-0.35978230667932287</v>
      </c>
      <c r="W27">
        <f t="shared" si="6"/>
        <v>1</v>
      </c>
    </row>
    <row r="28" spans="1:23" hidden="1" x14ac:dyDescent="0.2">
      <c r="A28" s="10">
        <v>3</v>
      </c>
      <c r="B28" s="8">
        <v>3</v>
      </c>
      <c r="C28" s="10">
        <v>2</v>
      </c>
      <c r="D28" s="13" t="s">
        <v>19</v>
      </c>
      <c r="E28" s="13" t="s">
        <v>19</v>
      </c>
      <c r="F28" s="16">
        <v>4</v>
      </c>
      <c r="G28" s="2">
        <v>4</v>
      </c>
      <c r="H28" s="16">
        <v>29</v>
      </c>
      <c r="I28" s="21">
        <v>10000</v>
      </c>
      <c r="J28" s="1">
        <f t="shared" si="0"/>
        <v>58000000</v>
      </c>
      <c r="K28" s="3">
        <v>34</v>
      </c>
      <c r="L28" s="11">
        <v>0</v>
      </c>
      <c r="M28" s="11">
        <v>0</v>
      </c>
      <c r="N28" s="20">
        <v>1000000</v>
      </c>
      <c r="O28" s="3">
        <f t="shared" si="1"/>
        <v>340000000</v>
      </c>
      <c r="P28" s="1">
        <v>1</v>
      </c>
      <c r="Q28" s="1">
        <v>1</v>
      </c>
      <c r="R28" s="11">
        <f t="shared" si="4"/>
        <v>340000001</v>
      </c>
      <c r="S28">
        <f>LOG(O28/O20)</f>
        <v>-0.73333890596728135</v>
      </c>
      <c r="T28">
        <f t="shared" ref="T28:T34" si="12">LOG(P28/P20)</f>
        <v>-7.9030899869919438</v>
      </c>
      <c r="U28">
        <f>LOG(Q28/Q20)</f>
        <v>-7</v>
      </c>
      <c r="V28">
        <f t="shared" si="5"/>
        <v>-7.1697510810246623</v>
      </c>
      <c r="W28">
        <f>U28-T28</f>
        <v>0.90308998699194376</v>
      </c>
    </row>
    <row r="29" spans="1:23" hidden="1" x14ac:dyDescent="0.2">
      <c r="A29" s="10">
        <v>3</v>
      </c>
      <c r="B29" s="8">
        <v>3</v>
      </c>
      <c r="C29" s="10">
        <v>3</v>
      </c>
      <c r="D29" s="13" t="s">
        <v>20</v>
      </c>
      <c r="E29" s="13" t="s">
        <v>20</v>
      </c>
      <c r="F29" s="16">
        <v>7</v>
      </c>
      <c r="G29" s="2">
        <v>7</v>
      </c>
      <c r="H29" s="16">
        <v>11</v>
      </c>
      <c r="I29" s="21">
        <v>1000</v>
      </c>
      <c r="J29" s="1">
        <f t="shared" si="0"/>
        <v>2200000</v>
      </c>
      <c r="K29" s="3">
        <v>38</v>
      </c>
      <c r="L29" s="11">
        <v>3</v>
      </c>
      <c r="M29" s="11">
        <v>5</v>
      </c>
      <c r="N29" s="20">
        <v>1000000</v>
      </c>
      <c r="O29" s="3">
        <f t="shared" si="1"/>
        <v>380000000</v>
      </c>
      <c r="P29" s="1">
        <f t="shared" si="2"/>
        <v>30000000</v>
      </c>
      <c r="Q29" s="1">
        <f t="shared" si="3"/>
        <v>50000000</v>
      </c>
      <c r="R29" s="11">
        <f t="shared" si="4"/>
        <v>410000000</v>
      </c>
      <c r="S29">
        <f t="shared" ref="S29:S33" si="13">LOG(O29/O21)</f>
        <v>-0.23312976002604538</v>
      </c>
      <c r="T29">
        <f t="shared" si="12"/>
        <v>-0.42596873227228116</v>
      </c>
      <c r="U29">
        <f t="shared" ref="U29:U34" si="14">LOG(Q29/Q21)</f>
        <v>9.691001300805642E-2</v>
      </c>
      <c r="V29">
        <f t="shared" si="5"/>
        <v>-0.19283897224623578</v>
      </c>
      <c r="W29">
        <f t="shared" si="6"/>
        <v>0.52287874528033762</v>
      </c>
    </row>
    <row r="30" spans="1:23" hidden="1" x14ac:dyDescent="0.2">
      <c r="A30" s="10">
        <v>3</v>
      </c>
      <c r="B30" s="8">
        <v>3</v>
      </c>
      <c r="C30" s="10">
        <v>4</v>
      </c>
      <c r="D30" s="13" t="s">
        <v>21</v>
      </c>
      <c r="E30" s="13" t="s">
        <v>21</v>
      </c>
      <c r="F30" s="16">
        <v>10</v>
      </c>
      <c r="G30" s="2">
        <v>10</v>
      </c>
      <c r="H30" s="16">
        <v>26</v>
      </c>
      <c r="I30" s="21">
        <v>100</v>
      </c>
      <c r="J30" s="1">
        <f t="shared" si="0"/>
        <v>520000</v>
      </c>
      <c r="K30" s="3">
        <v>66</v>
      </c>
      <c r="L30" s="11">
        <v>2</v>
      </c>
      <c r="M30" s="11">
        <v>1</v>
      </c>
      <c r="N30" s="20">
        <v>1000000</v>
      </c>
      <c r="O30" s="3">
        <f t="shared" si="1"/>
        <v>660000000</v>
      </c>
      <c r="P30" s="1">
        <f t="shared" si="2"/>
        <v>20000000</v>
      </c>
      <c r="Q30" s="1">
        <f t="shared" si="3"/>
        <v>10000000</v>
      </c>
      <c r="R30" s="11">
        <f t="shared" si="4"/>
        <v>680000000</v>
      </c>
      <c r="S30">
        <f t="shared" si="13"/>
        <v>-0.104735350520013</v>
      </c>
      <c r="T30">
        <f t="shared" si="12"/>
        <v>-0.47712125471966244</v>
      </c>
      <c r="U30">
        <f t="shared" si="14"/>
        <v>0</v>
      </c>
      <c r="V30">
        <f t="shared" si="5"/>
        <v>-0.37238590419964945</v>
      </c>
      <c r="W30">
        <f t="shared" si="6"/>
        <v>0.47712125471966244</v>
      </c>
    </row>
    <row r="31" spans="1:23" hidden="1" x14ac:dyDescent="0.2">
      <c r="A31" s="10">
        <v>3</v>
      </c>
      <c r="B31" s="8">
        <v>3</v>
      </c>
      <c r="C31" s="10">
        <v>5</v>
      </c>
      <c r="D31" s="13" t="s">
        <v>22</v>
      </c>
      <c r="E31" s="13" t="s">
        <v>22</v>
      </c>
      <c r="F31" s="16">
        <v>13</v>
      </c>
      <c r="G31" s="17">
        <v>13</v>
      </c>
      <c r="H31" s="16">
        <v>28</v>
      </c>
      <c r="I31" s="21">
        <v>100</v>
      </c>
      <c r="J31" s="1">
        <f t="shared" si="0"/>
        <v>560000</v>
      </c>
      <c r="K31" s="3">
        <v>54</v>
      </c>
      <c r="L31" s="11">
        <v>3</v>
      </c>
      <c r="M31" s="11">
        <v>1</v>
      </c>
      <c r="N31" s="20">
        <v>1000000</v>
      </c>
      <c r="O31" s="3">
        <f t="shared" si="1"/>
        <v>540000000</v>
      </c>
      <c r="P31" s="1">
        <f t="shared" si="2"/>
        <v>30000000</v>
      </c>
      <c r="Q31" s="1">
        <f t="shared" si="3"/>
        <v>10000000</v>
      </c>
      <c r="R31" s="11">
        <f t="shared" si="4"/>
        <v>570000000</v>
      </c>
      <c r="S31">
        <f t="shared" si="13"/>
        <v>-0.38818017138288136</v>
      </c>
      <c r="T31">
        <f t="shared" si="12"/>
        <v>-0.22184874961635639</v>
      </c>
      <c r="U31">
        <f t="shared" si="14"/>
        <v>-0.47712125471966244</v>
      </c>
      <c r="V31">
        <f t="shared" si="5"/>
        <v>0.16633142176652496</v>
      </c>
      <c r="W31">
        <f t="shared" si="6"/>
        <v>-0.25527250510330601</v>
      </c>
    </row>
    <row r="32" spans="1:23" hidden="1" x14ac:dyDescent="0.2">
      <c r="A32" s="10">
        <v>3</v>
      </c>
      <c r="B32" s="8">
        <v>3</v>
      </c>
      <c r="C32" s="10">
        <v>6</v>
      </c>
      <c r="D32" s="13" t="s">
        <v>23</v>
      </c>
      <c r="E32" s="13" t="s">
        <v>23</v>
      </c>
      <c r="F32" s="16">
        <v>16</v>
      </c>
      <c r="G32" s="17">
        <v>19</v>
      </c>
      <c r="H32" s="16">
        <v>22</v>
      </c>
      <c r="I32" s="21">
        <v>100</v>
      </c>
      <c r="J32" s="1">
        <f t="shared" si="0"/>
        <v>440000</v>
      </c>
      <c r="K32" s="3">
        <v>61</v>
      </c>
      <c r="L32" s="11">
        <v>2</v>
      </c>
      <c r="M32" s="11">
        <v>2</v>
      </c>
      <c r="N32" s="20">
        <v>1000000</v>
      </c>
      <c r="O32" s="3">
        <f t="shared" si="1"/>
        <v>610000000</v>
      </c>
      <c r="P32" s="1">
        <f t="shared" si="2"/>
        <v>20000000</v>
      </c>
      <c r="Q32" s="1">
        <f t="shared" si="3"/>
        <v>20000000</v>
      </c>
      <c r="R32" s="11">
        <f t="shared" si="4"/>
        <v>630000000</v>
      </c>
      <c r="S32">
        <f t="shared" si="13"/>
        <v>-2.0850138973120137E-2</v>
      </c>
      <c r="T32">
        <f t="shared" si="12"/>
        <v>-0.3010299956639812</v>
      </c>
      <c r="U32">
        <f t="shared" si="14"/>
        <v>0</v>
      </c>
      <c r="V32">
        <f t="shared" si="5"/>
        <v>-0.28017985669086104</v>
      </c>
      <c r="W32">
        <f t="shared" si="6"/>
        <v>0.3010299956639812</v>
      </c>
    </row>
    <row r="33" spans="1:23" hidden="1" x14ac:dyDescent="0.2">
      <c r="A33" s="10">
        <v>3</v>
      </c>
      <c r="B33" s="8">
        <v>3</v>
      </c>
      <c r="C33" s="10">
        <v>7</v>
      </c>
      <c r="D33" s="13" t="s">
        <v>24</v>
      </c>
      <c r="E33" s="13" t="s">
        <v>24</v>
      </c>
      <c r="F33" s="16">
        <v>19</v>
      </c>
      <c r="G33" s="17">
        <v>19</v>
      </c>
      <c r="H33" s="16">
        <v>16</v>
      </c>
      <c r="I33" s="21">
        <v>1</v>
      </c>
      <c r="J33" s="1">
        <f t="shared" si="0"/>
        <v>3200</v>
      </c>
      <c r="K33" s="3">
        <v>230</v>
      </c>
      <c r="L33" s="11">
        <v>6</v>
      </c>
      <c r="M33" s="11">
        <v>16</v>
      </c>
      <c r="N33" s="20">
        <v>1000000</v>
      </c>
      <c r="O33" s="3">
        <f t="shared" si="1"/>
        <v>2300000000</v>
      </c>
      <c r="P33" s="1">
        <f t="shared" si="2"/>
        <v>60000000</v>
      </c>
      <c r="Q33" s="1">
        <f t="shared" si="3"/>
        <v>160000000</v>
      </c>
      <c r="R33" s="11">
        <f t="shared" si="4"/>
        <v>2360000000</v>
      </c>
      <c r="S33">
        <f t="shared" si="13"/>
        <v>0.50439533958632443</v>
      </c>
      <c r="T33">
        <f t="shared" si="12"/>
        <v>0.77815125038364363</v>
      </c>
      <c r="U33">
        <f t="shared" si="14"/>
        <v>0.90308998699194354</v>
      </c>
      <c r="V33">
        <f t="shared" si="5"/>
        <v>0.2737559107973192</v>
      </c>
      <c r="W33">
        <f t="shared" si="6"/>
        <v>0.12493873660829991</v>
      </c>
    </row>
    <row r="34" spans="1:23" hidden="1" x14ac:dyDescent="0.2">
      <c r="A34" s="10">
        <v>3</v>
      </c>
      <c r="B34" s="8">
        <v>3</v>
      </c>
      <c r="C34" s="10">
        <v>8</v>
      </c>
      <c r="D34" s="13" t="s">
        <v>25</v>
      </c>
      <c r="E34" s="13" t="s">
        <v>25</v>
      </c>
      <c r="F34" s="16">
        <v>22</v>
      </c>
      <c r="G34" s="17">
        <v>22</v>
      </c>
      <c r="H34" s="16">
        <v>11</v>
      </c>
      <c r="I34" s="21">
        <v>1000</v>
      </c>
      <c r="J34" s="1">
        <f t="shared" si="0"/>
        <v>2200000</v>
      </c>
      <c r="K34" s="3">
        <v>70</v>
      </c>
      <c r="L34" s="11">
        <v>8</v>
      </c>
      <c r="M34" s="11">
        <v>1</v>
      </c>
      <c r="N34" s="20">
        <v>1000000</v>
      </c>
      <c r="O34" s="3">
        <f t="shared" si="1"/>
        <v>700000000</v>
      </c>
      <c r="P34" s="1">
        <f t="shared" si="2"/>
        <v>80000000</v>
      </c>
      <c r="Q34" s="1">
        <f t="shared" si="3"/>
        <v>10000000</v>
      </c>
      <c r="R34" s="11">
        <f t="shared" si="4"/>
        <v>780000000</v>
      </c>
      <c r="S34">
        <f>LOG(O34/O26)</f>
        <v>2.5554104472388137E-2</v>
      </c>
      <c r="T34">
        <f t="shared" si="12"/>
        <v>0.3010299956639812</v>
      </c>
      <c r="U34">
        <f t="shared" si="14"/>
        <v>0</v>
      </c>
      <c r="V34">
        <f t="shared" si="5"/>
        <v>0.27547589119159305</v>
      </c>
      <c r="W34">
        <f t="shared" si="6"/>
        <v>-0.3010299956639812</v>
      </c>
    </row>
    <row r="35" spans="1:23" hidden="1" x14ac:dyDescent="0.2">
      <c r="A35" s="10">
        <v>6</v>
      </c>
      <c r="B35" s="10">
        <v>0</v>
      </c>
      <c r="C35" s="10">
        <v>1</v>
      </c>
      <c r="D35" s="13" t="s">
        <v>26</v>
      </c>
      <c r="E35" s="13" t="s">
        <v>26</v>
      </c>
      <c r="F35" s="10">
        <v>1</v>
      </c>
      <c r="G35" s="2">
        <v>1</v>
      </c>
      <c r="H35">
        <v>4</v>
      </c>
      <c r="I35" s="21">
        <v>1000</v>
      </c>
      <c r="J35" s="1">
        <f t="shared" ref="J35:J66" si="15">(H35*200)*I35</f>
        <v>800000</v>
      </c>
      <c r="K35" s="3">
        <v>4</v>
      </c>
      <c r="L35" s="11">
        <v>16</v>
      </c>
      <c r="M35" s="11">
        <v>6</v>
      </c>
      <c r="N35" s="19">
        <v>10000</v>
      </c>
      <c r="O35" s="3">
        <f t="shared" si="1"/>
        <v>400000</v>
      </c>
      <c r="P35" s="1">
        <f t="shared" si="2"/>
        <v>1600000</v>
      </c>
      <c r="Q35" s="1">
        <f t="shared" si="3"/>
        <v>600000</v>
      </c>
      <c r="R35" s="11">
        <f t="shared" ref="R35:R66" si="16">SUM(O35,P35)</f>
        <v>2000000</v>
      </c>
      <c r="V35">
        <f t="shared" ref="V35:V66" si="17">T35-S35</f>
        <v>0</v>
      </c>
      <c r="W35">
        <f t="shared" ref="W35:W66" si="18">U35-T35</f>
        <v>0</v>
      </c>
    </row>
    <row r="36" spans="1:23" hidden="1" x14ac:dyDescent="0.2">
      <c r="A36" s="10">
        <v>6</v>
      </c>
      <c r="B36" s="10">
        <v>0</v>
      </c>
      <c r="C36" s="10">
        <v>2</v>
      </c>
      <c r="D36" s="13" t="s">
        <v>26</v>
      </c>
      <c r="E36" s="13" t="s">
        <v>26</v>
      </c>
      <c r="F36" s="16">
        <v>4</v>
      </c>
      <c r="G36" s="2">
        <v>4</v>
      </c>
      <c r="H36">
        <v>5</v>
      </c>
      <c r="I36" s="21">
        <v>1000</v>
      </c>
      <c r="J36" s="1">
        <f t="shared" si="15"/>
        <v>1000000</v>
      </c>
      <c r="K36" s="3">
        <v>5</v>
      </c>
      <c r="L36" s="11">
        <v>14</v>
      </c>
      <c r="M36" s="11">
        <v>8</v>
      </c>
      <c r="N36" s="19">
        <v>10000</v>
      </c>
      <c r="O36" s="3">
        <f t="shared" si="1"/>
        <v>500000</v>
      </c>
      <c r="P36" s="1">
        <f t="shared" si="2"/>
        <v>1400000</v>
      </c>
      <c r="Q36" s="1">
        <f t="shared" si="3"/>
        <v>800000</v>
      </c>
      <c r="R36" s="11">
        <f t="shared" si="16"/>
        <v>1900000</v>
      </c>
      <c r="V36">
        <f t="shared" si="17"/>
        <v>0</v>
      </c>
      <c r="W36">
        <f t="shared" si="18"/>
        <v>0</v>
      </c>
    </row>
    <row r="37" spans="1:23" hidden="1" x14ac:dyDescent="0.2">
      <c r="A37" s="10">
        <v>6</v>
      </c>
      <c r="B37" s="10">
        <v>0</v>
      </c>
      <c r="C37" s="10">
        <v>3</v>
      </c>
      <c r="D37" s="13" t="s">
        <v>27</v>
      </c>
      <c r="E37" s="13" t="s">
        <v>27</v>
      </c>
      <c r="F37" s="16">
        <v>7</v>
      </c>
      <c r="G37" s="2">
        <v>7</v>
      </c>
      <c r="H37">
        <v>5</v>
      </c>
      <c r="I37" s="21">
        <v>1000</v>
      </c>
      <c r="J37" s="1">
        <f t="shared" si="15"/>
        <v>1000000</v>
      </c>
      <c r="K37" s="3">
        <v>2</v>
      </c>
      <c r="L37" s="11">
        <v>19</v>
      </c>
      <c r="M37" s="11">
        <v>6</v>
      </c>
      <c r="N37" s="19">
        <v>10000</v>
      </c>
      <c r="O37" s="3">
        <f t="shared" si="1"/>
        <v>200000</v>
      </c>
      <c r="P37" s="1">
        <f t="shared" si="2"/>
        <v>1900000</v>
      </c>
      <c r="Q37" s="1">
        <f t="shared" si="3"/>
        <v>600000</v>
      </c>
      <c r="R37" s="11">
        <f t="shared" si="16"/>
        <v>2100000</v>
      </c>
      <c r="V37">
        <f t="shared" si="17"/>
        <v>0</v>
      </c>
      <c r="W37">
        <f t="shared" si="18"/>
        <v>0</v>
      </c>
    </row>
    <row r="38" spans="1:23" hidden="1" x14ac:dyDescent="0.2">
      <c r="A38" s="10">
        <v>6</v>
      </c>
      <c r="B38" s="10">
        <v>0</v>
      </c>
      <c r="C38" s="10">
        <v>4</v>
      </c>
      <c r="D38" s="13" t="s">
        <v>27</v>
      </c>
      <c r="E38" s="13" t="s">
        <v>27</v>
      </c>
      <c r="F38" s="16">
        <v>10</v>
      </c>
      <c r="G38" s="2">
        <v>10</v>
      </c>
      <c r="H38">
        <v>8</v>
      </c>
      <c r="I38" s="21">
        <v>1000</v>
      </c>
      <c r="J38" s="1">
        <f t="shared" si="15"/>
        <v>1600000</v>
      </c>
      <c r="K38" s="3">
        <v>3</v>
      </c>
      <c r="L38" s="11">
        <v>13</v>
      </c>
      <c r="M38" s="11">
        <v>5</v>
      </c>
      <c r="N38" s="19">
        <v>10000</v>
      </c>
      <c r="O38" s="25">
        <f>(K38*20)*N38</f>
        <v>600000</v>
      </c>
      <c r="P38" s="26">
        <f>(L38*20)*N38</f>
        <v>2600000</v>
      </c>
      <c r="Q38" s="26">
        <f>(M38*20)*N38</f>
        <v>1000000</v>
      </c>
      <c r="R38" s="11">
        <f t="shared" si="16"/>
        <v>3200000</v>
      </c>
      <c r="V38">
        <f t="shared" si="17"/>
        <v>0</v>
      </c>
      <c r="W38">
        <f t="shared" si="18"/>
        <v>0</v>
      </c>
    </row>
    <row r="39" spans="1:23" hidden="1" x14ac:dyDescent="0.2">
      <c r="A39" s="10">
        <v>6</v>
      </c>
      <c r="B39" s="10">
        <v>0</v>
      </c>
      <c r="C39" s="10">
        <v>5</v>
      </c>
      <c r="D39" s="13" t="s">
        <v>28</v>
      </c>
      <c r="E39" s="13" t="s">
        <v>28</v>
      </c>
      <c r="F39" s="16">
        <v>13</v>
      </c>
      <c r="G39" s="17">
        <v>13</v>
      </c>
      <c r="H39" s="16">
        <v>5</v>
      </c>
      <c r="I39" s="21">
        <v>1000</v>
      </c>
      <c r="J39" s="1">
        <f t="shared" si="15"/>
        <v>1000000</v>
      </c>
      <c r="K39" s="3">
        <v>4</v>
      </c>
      <c r="L39" s="11">
        <v>11</v>
      </c>
      <c r="M39" s="11">
        <v>2</v>
      </c>
      <c r="N39" s="19">
        <v>10000</v>
      </c>
      <c r="O39" s="3">
        <f t="shared" ref="O39:O70" si="19">(K39*10)*N39</f>
        <v>400000</v>
      </c>
      <c r="P39" s="1">
        <f t="shared" ref="P39:P70" si="20">(L39*10)*N39</f>
        <v>1100000</v>
      </c>
      <c r="Q39" s="1">
        <f t="shared" ref="Q39:Q70" si="21">(M39*10)*N39</f>
        <v>200000</v>
      </c>
      <c r="R39" s="11">
        <f t="shared" si="16"/>
        <v>1500000</v>
      </c>
      <c r="V39">
        <f t="shared" si="17"/>
        <v>0</v>
      </c>
      <c r="W39">
        <f t="shared" si="18"/>
        <v>0</v>
      </c>
    </row>
    <row r="40" spans="1:23" hidden="1" x14ac:dyDescent="0.2">
      <c r="A40" s="10">
        <v>6</v>
      </c>
      <c r="B40" s="10">
        <v>0</v>
      </c>
      <c r="C40" s="10">
        <v>6</v>
      </c>
      <c r="D40" s="13" t="s">
        <v>28</v>
      </c>
      <c r="E40" s="13" t="s">
        <v>28</v>
      </c>
      <c r="F40" s="16">
        <v>16</v>
      </c>
      <c r="G40" s="17">
        <v>19</v>
      </c>
      <c r="H40" s="16">
        <v>6</v>
      </c>
      <c r="I40" s="21">
        <v>1000</v>
      </c>
      <c r="J40" s="1">
        <f t="shared" si="15"/>
        <v>1200000</v>
      </c>
      <c r="K40" s="3">
        <v>6</v>
      </c>
      <c r="L40" s="11">
        <v>18</v>
      </c>
      <c r="M40" s="11">
        <v>5</v>
      </c>
      <c r="N40" s="19">
        <v>10000</v>
      </c>
      <c r="O40" s="3">
        <f t="shared" si="19"/>
        <v>600000</v>
      </c>
      <c r="P40" s="1">
        <f t="shared" si="20"/>
        <v>1800000</v>
      </c>
      <c r="Q40" s="1">
        <f t="shared" si="21"/>
        <v>500000</v>
      </c>
      <c r="R40" s="11">
        <f t="shared" si="16"/>
        <v>2400000</v>
      </c>
      <c r="V40">
        <f t="shared" si="17"/>
        <v>0</v>
      </c>
      <c r="W40">
        <f t="shared" si="18"/>
        <v>0</v>
      </c>
    </row>
    <row r="41" spans="1:23" hidden="1" x14ac:dyDescent="0.2">
      <c r="A41" s="10">
        <v>6</v>
      </c>
      <c r="B41" s="10">
        <v>0</v>
      </c>
      <c r="C41" s="10">
        <v>7</v>
      </c>
      <c r="D41" s="13" t="s">
        <v>29</v>
      </c>
      <c r="E41" s="13" t="s">
        <v>29</v>
      </c>
      <c r="F41" s="16">
        <v>19</v>
      </c>
      <c r="G41" s="17">
        <v>19</v>
      </c>
      <c r="H41" s="16">
        <v>10</v>
      </c>
      <c r="I41" s="21">
        <v>1000</v>
      </c>
      <c r="J41" s="1">
        <f t="shared" si="15"/>
        <v>2000000</v>
      </c>
      <c r="K41" s="3">
        <v>6</v>
      </c>
      <c r="L41" s="11">
        <v>18</v>
      </c>
      <c r="M41" s="11">
        <v>7</v>
      </c>
      <c r="N41" s="19">
        <v>10000</v>
      </c>
      <c r="O41" s="3">
        <f t="shared" si="19"/>
        <v>600000</v>
      </c>
      <c r="P41" s="1">
        <f t="shared" si="20"/>
        <v>1800000</v>
      </c>
      <c r="Q41" s="1">
        <f t="shared" si="21"/>
        <v>700000</v>
      </c>
      <c r="R41" s="11">
        <f t="shared" si="16"/>
        <v>2400000</v>
      </c>
      <c r="V41">
        <f t="shared" si="17"/>
        <v>0</v>
      </c>
      <c r="W41">
        <f t="shared" si="18"/>
        <v>0</v>
      </c>
    </row>
    <row r="42" spans="1:23" hidden="1" x14ac:dyDescent="0.2">
      <c r="A42" s="10">
        <v>6</v>
      </c>
      <c r="B42" s="10">
        <v>0</v>
      </c>
      <c r="C42" s="10">
        <v>8</v>
      </c>
      <c r="D42" s="13" t="s">
        <v>29</v>
      </c>
      <c r="E42" s="13" t="s">
        <v>29</v>
      </c>
      <c r="F42" s="16">
        <v>22</v>
      </c>
      <c r="G42" s="17">
        <v>22</v>
      </c>
      <c r="H42" s="16">
        <v>4</v>
      </c>
      <c r="I42" s="21">
        <v>1000</v>
      </c>
      <c r="J42" s="1">
        <f t="shared" si="15"/>
        <v>800000</v>
      </c>
      <c r="K42" s="3">
        <v>29</v>
      </c>
      <c r="L42" s="11">
        <v>23</v>
      </c>
      <c r="M42" s="11">
        <v>5</v>
      </c>
      <c r="N42" s="19">
        <v>10000</v>
      </c>
      <c r="O42" s="3">
        <f t="shared" si="19"/>
        <v>2900000</v>
      </c>
      <c r="P42" s="1">
        <f t="shared" si="20"/>
        <v>2300000</v>
      </c>
      <c r="Q42" s="1">
        <f t="shared" si="21"/>
        <v>500000</v>
      </c>
      <c r="R42" s="11">
        <f t="shared" si="16"/>
        <v>5200000</v>
      </c>
      <c r="V42">
        <f t="shared" si="17"/>
        <v>0</v>
      </c>
      <c r="W42">
        <f t="shared" si="18"/>
        <v>0</v>
      </c>
    </row>
    <row r="43" spans="1:23" hidden="1" x14ac:dyDescent="0.2">
      <c r="A43" s="10">
        <v>6</v>
      </c>
      <c r="B43" s="10">
        <v>1</v>
      </c>
      <c r="C43" s="10">
        <v>1</v>
      </c>
      <c r="D43" s="13" t="s">
        <v>26</v>
      </c>
      <c r="E43" s="13" t="s">
        <v>26</v>
      </c>
      <c r="F43" s="10">
        <v>1</v>
      </c>
      <c r="G43" s="2">
        <v>1</v>
      </c>
      <c r="H43" s="16">
        <v>9</v>
      </c>
      <c r="I43" s="21">
        <v>1000000</v>
      </c>
      <c r="J43" s="1">
        <f t="shared" si="15"/>
        <v>1800000000</v>
      </c>
      <c r="K43" s="3">
        <v>115</v>
      </c>
      <c r="L43" s="11">
        <v>24</v>
      </c>
      <c r="M43" s="11">
        <v>4</v>
      </c>
      <c r="N43" s="20">
        <v>1000000</v>
      </c>
      <c r="O43" s="3">
        <f t="shared" si="19"/>
        <v>1150000000</v>
      </c>
      <c r="P43" s="1">
        <f t="shared" si="20"/>
        <v>240000000</v>
      </c>
      <c r="Q43" s="1">
        <f t="shared" si="21"/>
        <v>40000000</v>
      </c>
      <c r="R43" s="11">
        <f t="shared" si="16"/>
        <v>1390000000</v>
      </c>
      <c r="S43">
        <f t="shared" ref="S43:U51" si="22">LOG(O43/O35)</f>
        <v>3.4586378490256493</v>
      </c>
      <c r="T43">
        <f t="shared" si="22"/>
        <v>2.1760912590556813</v>
      </c>
      <c r="U43">
        <f t="shared" si="22"/>
        <v>1.8239087409443189</v>
      </c>
      <c r="V43">
        <f t="shared" si="17"/>
        <v>-1.282546589969968</v>
      </c>
      <c r="W43">
        <f t="shared" si="18"/>
        <v>-0.35218251811136247</v>
      </c>
    </row>
    <row r="44" spans="1:23" hidden="1" x14ac:dyDescent="0.2">
      <c r="A44" s="10">
        <v>6</v>
      </c>
      <c r="B44" s="10">
        <v>1</v>
      </c>
      <c r="C44" s="10">
        <v>2</v>
      </c>
      <c r="D44" s="13" t="s">
        <v>26</v>
      </c>
      <c r="E44" s="13" t="s">
        <v>26</v>
      </c>
      <c r="F44" s="16">
        <v>4</v>
      </c>
      <c r="G44" s="2">
        <v>4</v>
      </c>
      <c r="H44" s="16">
        <v>10</v>
      </c>
      <c r="I44" s="21">
        <v>1000000</v>
      </c>
      <c r="J44" s="1">
        <f t="shared" si="15"/>
        <v>2000000000</v>
      </c>
      <c r="K44" s="3">
        <v>90</v>
      </c>
      <c r="L44" s="11">
        <v>19</v>
      </c>
      <c r="M44" s="11">
        <v>14</v>
      </c>
      <c r="N44" s="20">
        <v>1000000</v>
      </c>
      <c r="O44" s="3">
        <f t="shared" si="19"/>
        <v>900000000</v>
      </c>
      <c r="P44" s="1">
        <f t="shared" si="20"/>
        <v>190000000</v>
      </c>
      <c r="Q44" s="1">
        <f t="shared" si="21"/>
        <v>140000000</v>
      </c>
      <c r="R44" s="11">
        <f t="shared" si="16"/>
        <v>1090000000</v>
      </c>
      <c r="S44">
        <f t="shared" si="22"/>
        <v>3.255272505103306</v>
      </c>
      <c r="T44">
        <f t="shared" si="22"/>
        <v>2.1326255652745911</v>
      </c>
      <c r="U44">
        <f t="shared" si="22"/>
        <v>2.2430380486862944</v>
      </c>
      <c r="V44">
        <f t="shared" si="17"/>
        <v>-1.1226469398287149</v>
      </c>
      <c r="W44">
        <f t="shared" si="18"/>
        <v>0.11041248341170329</v>
      </c>
    </row>
    <row r="45" spans="1:23" hidden="1" x14ac:dyDescent="0.2">
      <c r="A45" s="10">
        <v>6</v>
      </c>
      <c r="B45" s="10">
        <v>1</v>
      </c>
      <c r="C45" s="10">
        <v>3</v>
      </c>
      <c r="D45" s="13" t="s">
        <v>27</v>
      </c>
      <c r="E45" s="13" t="s">
        <v>27</v>
      </c>
      <c r="F45" s="16">
        <v>7</v>
      </c>
      <c r="G45" s="2">
        <v>7</v>
      </c>
      <c r="H45" s="16">
        <v>16</v>
      </c>
      <c r="I45" s="21">
        <v>10000</v>
      </c>
      <c r="J45" s="1">
        <f t="shared" si="15"/>
        <v>32000000</v>
      </c>
      <c r="K45" s="3">
        <v>74</v>
      </c>
      <c r="L45" s="11">
        <v>25</v>
      </c>
      <c r="M45" s="11">
        <v>12</v>
      </c>
      <c r="N45" s="20">
        <v>1000000</v>
      </c>
      <c r="O45" s="3">
        <f t="shared" si="19"/>
        <v>740000000</v>
      </c>
      <c r="P45" s="1">
        <f t="shared" si="20"/>
        <v>250000000</v>
      </c>
      <c r="Q45" s="1">
        <f t="shared" si="21"/>
        <v>120000000</v>
      </c>
      <c r="R45" s="11">
        <f t="shared" si="16"/>
        <v>990000000</v>
      </c>
      <c r="S45">
        <f t="shared" si="22"/>
        <v>3.568201724066995</v>
      </c>
      <c r="T45">
        <f t="shared" si="22"/>
        <v>2.1191864077192086</v>
      </c>
      <c r="U45">
        <f t="shared" si="22"/>
        <v>2.3010299956639813</v>
      </c>
      <c r="V45">
        <f t="shared" si="17"/>
        <v>-1.4490153163477864</v>
      </c>
      <c r="W45">
        <f t="shared" si="18"/>
        <v>0.18184358794477262</v>
      </c>
    </row>
    <row r="46" spans="1:23" hidden="1" x14ac:dyDescent="0.2">
      <c r="A46" s="10">
        <v>6</v>
      </c>
      <c r="B46" s="10">
        <v>1</v>
      </c>
      <c r="C46" s="10">
        <v>4</v>
      </c>
      <c r="D46" s="13" t="s">
        <v>27</v>
      </c>
      <c r="E46" s="13" t="s">
        <v>27</v>
      </c>
      <c r="F46" s="16">
        <v>10</v>
      </c>
      <c r="G46" s="2">
        <v>10</v>
      </c>
      <c r="H46" s="16">
        <v>8</v>
      </c>
      <c r="I46" s="21">
        <v>10000</v>
      </c>
      <c r="J46" s="1">
        <f t="shared" si="15"/>
        <v>16000000</v>
      </c>
      <c r="K46" s="3">
        <v>131</v>
      </c>
      <c r="L46" s="11">
        <v>47</v>
      </c>
      <c r="M46" s="11">
        <v>11</v>
      </c>
      <c r="N46" s="20">
        <v>1000000</v>
      </c>
      <c r="O46" s="3">
        <f t="shared" si="19"/>
        <v>1310000000</v>
      </c>
      <c r="P46" s="1">
        <f t="shared" si="20"/>
        <v>470000000</v>
      </c>
      <c r="Q46" s="1">
        <f t="shared" si="21"/>
        <v>110000000</v>
      </c>
      <c r="R46" s="11">
        <f t="shared" si="16"/>
        <v>1780000000</v>
      </c>
      <c r="S46">
        <f t="shared" si="22"/>
        <v>3.3391200452721206</v>
      </c>
      <c r="T46">
        <f t="shared" si="22"/>
        <v>2.2571245099648993</v>
      </c>
      <c r="U46">
        <f t="shared" si="22"/>
        <v>2.0413926851582249</v>
      </c>
      <c r="V46">
        <f t="shared" si="17"/>
        <v>-1.0819955353072213</v>
      </c>
      <c r="W46">
        <f t="shared" si="18"/>
        <v>-0.21573182480667441</v>
      </c>
    </row>
    <row r="47" spans="1:23" hidden="1" x14ac:dyDescent="0.2">
      <c r="A47" s="10">
        <v>6</v>
      </c>
      <c r="B47" s="10">
        <v>1</v>
      </c>
      <c r="C47" s="10">
        <v>5</v>
      </c>
      <c r="D47" s="13" t="s">
        <v>28</v>
      </c>
      <c r="E47" s="13" t="s">
        <v>28</v>
      </c>
      <c r="F47" s="16">
        <v>13</v>
      </c>
      <c r="G47" s="17">
        <v>13</v>
      </c>
      <c r="H47" s="16">
        <v>10</v>
      </c>
      <c r="I47" s="21">
        <v>1000000</v>
      </c>
      <c r="J47" s="1">
        <f t="shared" si="15"/>
        <v>2000000000</v>
      </c>
      <c r="K47" s="3">
        <v>166</v>
      </c>
      <c r="L47" s="11">
        <v>112</v>
      </c>
      <c r="M47" s="11">
        <v>48</v>
      </c>
      <c r="N47" s="20">
        <v>1000000</v>
      </c>
      <c r="O47" s="3">
        <f t="shared" si="19"/>
        <v>1660000000</v>
      </c>
      <c r="P47" s="1">
        <f t="shared" si="20"/>
        <v>1120000000</v>
      </c>
      <c r="Q47" s="1">
        <f t="shared" si="21"/>
        <v>480000000</v>
      </c>
      <c r="R47" s="11">
        <f t="shared" si="16"/>
        <v>2780000000</v>
      </c>
      <c r="S47">
        <f t="shared" si="22"/>
        <v>3.6180480967120925</v>
      </c>
      <c r="T47">
        <f t="shared" si="22"/>
        <v>3.0078253375119566</v>
      </c>
      <c r="U47">
        <f t="shared" si="22"/>
        <v>3.3802112417116059</v>
      </c>
      <c r="V47">
        <f t="shared" si="17"/>
        <v>-0.61022275920013591</v>
      </c>
      <c r="W47">
        <f t="shared" si="18"/>
        <v>0.37238590419964934</v>
      </c>
    </row>
    <row r="48" spans="1:23" hidden="1" x14ac:dyDescent="0.2">
      <c r="A48" s="10">
        <v>6</v>
      </c>
      <c r="B48" s="10">
        <v>1</v>
      </c>
      <c r="C48" s="10">
        <v>6</v>
      </c>
      <c r="D48" s="13" t="s">
        <v>28</v>
      </c>
      <c r="E48" s="13" t="s">
        <v>28</v>
      </c>
      <c r="F48" s="16">
        <v>16</v>
      </c>
      <c r="G48" s="17">
        <v>19</v>
      </c>
      <c r="H48" s="16">
        <v>12</v>
      </c>
      <c r="I48" s="21">
        <v>10000</v>
      </c>
      <c r="J48" s="1">
        <f t="shared" si="15"/>
        <v>24000000</v>
      </c>
      <c r="K48" s="3">
        <v>104</v>
      </c>
      <c r="L48" s="11">
        <v>82</v>
      </c>
      <c r="M48" s="11">
        <v>30</v>
      </c>
      <c r="N48" s="20">
        <v>1000000</v>
      </c>
      <c r="O48" s="3">
        <f t="shared" si="19"/>
        <v>1040000000</v>
      </c>
      <c r="P48" s="1">
        <f t="shared" si="20"/>
        <v>820000000</v>
      </c>
      <c r="Q48" s="1">
        <f t="shared" si="21"/>
        <v>300000000</v>
      </c>
      <c r="R48" s="11">
        <f t="shared" si="16"/>
        <v>1860000000</v>
      </c>
      <c r="S48">
        <f t="shared" si="22"/>
        <v>3.2388820889151368</v>
      </c>
      <c r="T48">
        <f t="shared" si="22"/>
        <v>2.6585413472804107</v>
      </c>
      <c r="U48">
        <f t="shared" si="22"/>
        <v>2.7781512503836434</v>
      </c>
      <c r="V48">
        <f t="shared" si="17"/>
        <v>-0.58034074163472615</v>
      </c>
      <c r="W48">
        <f t="shared" si="18"/>
        <v>0.11960990310323272</v>
      </c>
    </row>
    <row r="49" spans="1:23" hidden="1" x14ac:dyDescent="0.2">
      <c r="A49" s="10">
        <v>6</v>
      </c>
      <c r="B49" s="10">
        <v>1</v>
      </c>
      <c r="C49" s="10">
        <v>7</v>
      </c>
      <c r="D49" s="13" t="s">
        <v>29</v>
      </c>
      <c r="E49" s="13" t="s">
        <v>29</v>
      </c>
      <c r="F49" s="16">
        <v>19</v>
      </c>
      <c r="G49" s="17">
        <v>19</v>
      </c>
      <c r="H49" s="16">
        <v>5</v>
      </c>
      <c r="I49" s="21">
        <v>10000</v>
      </c>
      <c r="J49" s="1">
        <f t="shared" si="15"/>
        <v>10000000</v>
      </c>
      <c r="K49" s="3">
        <v>146</v>
      </c>
      <c r="L49" s="11">
        <v>20</v>
      </c>
      <c r="M49" s="11">
        <v>1</v>
      </c>
      <c r="N49" s="20">
        <v>1000000</v>
      </c>
      <c r="O49" s="3">
        <f t="shared" si="19"/>
        <v>1460000000</v>
      </c>
      <c r="P49" s="1">
        <f t="shared" si="20"/>
        <v>200000000</v>
      </c>
      <c r="Q49" s="1">
        <f t="shared" si="21"/>
        <v>10000000</v>
      </c>
      <c r="R49" s="11">
        <f t="shared" si="16"/>
        <v>1660000000</v>
      </c>
      <c r="S49">
        <f t="shared" si="22"/>
        <v>3.3862016054007933</v>
      </c>
      <c r="T49">
        <f t="shared" si="22"/>
        <v>2.0457574905606752</v>
      </c>
      <c r="U49">
        <f t="shared" si="22"/>
        <v>1.1549019599857433</v>
      </c>
      <c r="V49">
        <f t="shared" si="17"/>
        <v>-1.3404441148401181</v>
      </c>
      <c r="W49">
        <f t="shared" si="18"/>
        <v>-0.89085553057493194</v>
      </c>
    </row>
    <row r="50" spans="1:23" hidden="1" x14ac:dyDescent="0.2">
      <c r="A50" s="10">
        <v>6</v>
      </c>
      <c r="B50" s="10">
        <v>1</v>
      </c>
      <c r="C50" s="10">
        <v>8</v>
      </c>
      <c r="D50" s="13" t="s">
        <v>29</v>
      </c>
      <c r="E50" s="13" t="s">
        <v>29</v>
      </c>
      <c r="F50" s="16">
        <v>22</v>
      </c>
      <c r="G50" s="17">
        <v>22</v>
      </c>
      <c r="H50" s="16">
        <v>4</v>
      </c>
      <c r="I50" s="21">
        <v>100000</v>
      </c>
      <c r="J50" s="1">
        <f t="shared" si="15"/>
        <v>80000000</v>
      </c>
      <c r="K50" s="3">
        <v>22</v>
      </c>
      <c r="L50" s="11">
        <v>17</v>
      </c>
      <c r="M50" s="11">
        <v>5</v>
      </c>
      <c r="N50" s="20">
        <v>1000000</v>
      </c>
      <c r="O50" s="3">
        <f t="shared" si="19"/>
        <v>220000000</v>
      </c>
      <c r="P50" s="1">
        <f t="shared" si="20"/>
        <v>170000000</v>
      </c>
      <c r="Q50" s="1">
        <f t="shared" si="21"/>
        <v>50000000</v>
      </c>
      <c r="R50" s="11">
        <f t="shared" si="16"/>
        <v>390000000</v>
      </c>
      <c r="S50">
        <f>LOG(O50/O42)</f>
        <v>1.8800246829232501</v>
      </c>
      <c r="T50">
        <f t="shared" si="22"/>
        <v>1.868721085360681</v>
      </c>
      <c r="U50">
        <f t="shared" si="22"/>
        <v>2</v>
      </c>
      <c r="V50">
        <f t="shared" si="17"/>
        <v>-1.1303597562569045E-2</v>
      </c>
      <c r="W50">
        <f t="shared" si="18"/>
        <v>0.13127891463931896</v>
      </c>
    </row>
    <row r="51" spans="1:23" hidden="1" x14ac:dyDescent="0.2">
      <c r="A51" s="10">
        <v>6</v>
      </c>
      <c r="B51" s="8">
        <v>2</v>
      </c>
      <c r="C51" s="8">
        <v>1</v>
      </c>
      <c r="D51" s="13" t="s">
        <v>26</v>
      </c>
      <c r="E51" s="13" t="s">
        <v>26</v>
      </c>
      <c r="F51" s="10">
        <v>1</v>
      </c>
      <c r="G51" s="1">
        <v>1</v>
      </c>
      <c r="H51" s="16">
        <v>19</v>
      </c>
      <c r="I51" s="21">
        <v>10000</v>
      </c>
      <c r="J51" s="1">
        <f t="shared" si="15"/>
        <v>38000000</v>
      </c>
      <c r="K51" s="3">
        <v>428</v>
      </c>
      <c r="L51" s="11">
        <v>94</v>
      </c>
      <c r="M51" s="11">
        <v>9</v>
      </c>
      <c r="N51" s="20">
        <v>1000000</v>
      </c>
      <c r="O51" s="3">
        <f t="shared" si="19"/>
        <v>4280000000</v>
      </c>
      <c r="P51" s="1">
        <f t="shared" si="20"/>
        <v>940000000</v>
      </c>
      <c r="Q51" s="1">
        <f t="shared" si="21"/>
        <v>90000000</v>
      </c>
      <c r="R51" s="11">
        <f t="shared" si="16"/>
        <v>5220000000</v>
      </c>
      <c r="S51">
        <f>LOG(O51/O43)</f>
        <v>0.57074592865956031</v>
      </c>
      <c r="T51">
        <f>LOG(P51/P43)</f>
        <v>0.59291661188809264</v>
      </c>
      <c r="U51">
        <f t="shared" si="22"/>
        <v>0.35218251811136247</v>
      </c>
      <c r="V51">
        <f t="shared" si="17"/>
        <v>2.2170683228532329E-2</v>
      </c>
      <c r="W51">
        <f t="shared" si="18"/>
        <v>-0.24073409377673016</v>
      </c>
    </row>
    <row r="52" spans="1:23" hidden="1" x14ac:dyDescent="0.2">
      <c r="A52" s="10">
        <v>6</v>
      </c>
      <c r="B52" s="8">
        <v>2</v>
      </c>
      <c r="C52" s="8">
        <v>2</v>
      </c>
      <c r="D52" s="13" t="s">
        <v>26</v>
      </c>
      <c r="E52" s="13" t="s">
        <v>26</v>
      </c>
      <c r="F52" s="16">
        <v>4</v>
      </c>
      <c r="G52" s="1">
        <v>4</v>
      </c>
      <c r="H52" s="16">
        <v>15</v>
      </c>
      <c r="I52" s="21">
        <v>10000</v>
      </c>
      <c r="J52" s="1">
        <f t="shared" si="15"/>
        <v>30000000</v>
      </c>
      <c r="K52" s="3">
        <v>140</v>
      </c>
      <c r="L52" s="11">
        <v>28</v>
      </c>
      <c r="M52" s="11">
        <v>7</v>
      </c>
      <c r="N52" s="20">
        <v>1000000</v>
      </c>
      <c r="O52" s="3">
        <f t="shared" si="19"/>
        <v>1400000000</v>
      </c>
      <c r="P52" s="1">
        <f t="shared" si="20"/>
        <v>280000000</v>
      </c>
      <c r="Q52" s="1">
        <f t="shared" si="21"/>
        <v>70000000</v>
      </c>
      <c r="R52" s="11">
        <f t="shared" si="16"/>
        <v>1680000000</v>
      </c>
      <c r="S52">
        <f t="shared" ref="S52:S58" si="23">LOG(O52/O44)</f>
        <v>0.19188552623891317</v>
      </c>
      <c r="T52">
        <f t="shared" ref="T52:T59" si="24">LOG(P52/P44)</f>
        <v>0.16840443038939024</v>
      </c>
      <c r="U52">
        <f t="shared" ref="U52:U59" si="25">LOG(Q52/Q44)</f>
        <v>-0.3010299956639812</v>
      </c>
      <c r="V52">
        <f t="shared" si="17"/>
        <v>-2.3481095849522932E-2</v>
      </c>
      <c r="W52">
        <f t="shared" si="18"/>
        <v>-0.46943442605337143</v>
      </c>
    </row>
    <row r="53" spans="1:23" hidden="1" x14ac:dyDescent="0.2">
      <c r="A53" s="10">
        <v>6</v>
      </c>
      <c r="B53" s="8">
        <v>2</v>
      </c>
      <c r="C53" s="8">
        <v>3</v>
      </c>
      <c r="D53" s="13" t="s">
        <v>27</v>
      </c>
      <c r="E53" s="13" t="s">
        <v>27</v>
      </c>
      <c r="F53" s="16">
        <v>7</v>
      </c>
      <c r="G53" s="1">
        <v>7</v>
      </c>
      <c r="H53" s="16">
        <v>13</v>
      </c>
      <c r="I53" s="21">
        <v>1000</v>
      </c>
      <c r="J53" s="1">
        <f t="shared" si="15"/>
        <v>2600000</v>
      </c>
      <c r="K53" s="3">
        <v>132</v>
      </c>
      <c r="L53" s="11">
        <v>7</v>
      </c>
      <c r="M53" s="11">
        <v>6</v>
      </c>
      <c r="N53" s="20">
        <v>1000000</v>
      </c>
      <c r="O53" s="3">
        <f t="shared" si="19"/>
        <v>1320000000</v>
      </c>
      <c r="P53" s="1">
        <f t="shared" si="20"/>
        <v>70000000</v>
      </c>
      <c r="Q53" s="1">
        <f t="shared" si="21"/>
        <v>60000000</v>
      </c>
      <c r="R53" s="11">
        <f t="shared" si="16"/>
        <v>1390000000</v>
      </c>
      <c r="S53">
        <f t="shared" si="23"/>
        <v>0.25134221147487368</v>
      </c>
      <c r="T53">
        <f t="shared" si="24"/>
        <v>-0.55284196865778079</v>
      </c>
      <c r="U53">
        <f t="shared" si="25"/>
        <v>-0.3010299956639812</v>
      </c>
      <c r="V53">
        <f t="shared" si="17"/>
        <v>-0.80418418013265447</v>
      </c>
      <c r="W53">
        <f t="shared" si="18"/>
        <v>0.25181197299379959</v>
      </c>
    </row>
    <row r="54" spans="1:23" hidden="1" x14ac:dyDescent="0.2">
      <c r="A54" s="10">
        <v>6</v>
      </c>
      <c r="B54" s="8">
        <v>2</v>
      </c>
      <c r="C54" s="8">
        <v>4</v>
      </c>
      <c r="D54" s="13" t="s">
        <v>27</v>
      </c>
      <c r="E54" s="13" t="s">
        <v>27</v>
      </c>
      <c r="F54" s="16">
        <v>10</v>
      </c>
      <c r="G54" s="1">
        <v>10</v>
      </c>
      <c r="H54" s="16">
        <v>9</v>
      </c>
      <c r="I54" s="21">
        <v>1000</v>
      </c>
      <c r="J54" s="1">
        <f t="shared" si="15"/>
        <v>1800000</v>
      </c>
      <c r="K54" s="3">
        <v>112</v>
      </c>
      <c r="L54" s="11">
        <v>23</v>
      </c>
      <c r="M54" s="11">
        <v>3</v>
      </c>
      <c r="N54" s="20">
        <v>1000000</v>
      </c>
      <c r="O54" s="3">
        <f t="shared" si="19"/>
        <v>1120000000</v>
      </c>
      <c r="P54" s="1">
        <f t="shared" si="20"/>
        <v>230000000</v>
      </c>
      <c r="Q54" s="1">
        <f t="shared" si="21"/>
        <v>30000000</v>
      </c>
      <c r="R54" s="11">
        <f t="shared" si="16"/>
        <v>1350000000</v>
      </c>
      <c r="S54">
        <f t="shared" si="23"/>
        <v>-6.8053272985582655E-2</v>
      </c>
      <c r="T54">
        <f t="shared" si="24"/>
        <v>-0.31037002191812457</v>
      </c>
      <c r="U54">
        <f t="shared" si="25"/>
        <v>-0.56427143043856265</v>
      </c>
      <c r="V54">
        <f t="shared" si="17"/>
        <v>-0.2423167489325419</v>
      </c>
      <c r="W54">
        <f t="shared" si="18"/>
        <v>-0.25390140852043808</v>
      </c>
    </row>
    <row r="55" spans="1:23" hidden="1" x14ac:dyDescent="0.2">
      <c r="A55" s="10">
        <v>6</v>
      </c>
      <c r="B55" s="8">
        <v>2</v>
      </c>
      <c r="C55" s="8">
        <v>5</v>
      </c>
      <c r="D55" s="13" t="s">
        <v>28</v>
      </c>
      <c r="E55" s="13" t="s">
        <v>28</v>
      </c>
      <c r="F55" s="16">
        <v>13</v>
      </c>
      <c r="G55" s="16">
        <v>13</v>
      </c>
      <c r="H55" s="16">
        <v>17</v>
      </c>
      <c r="I55" s="21">
        <v>100000</v>
      </c>
      <c r="J55" s="1">
        <f t="shared" si="15"/>
        <v>340000000</v>
      </c>
      <c r="K55" s="3">
        <v>121</v>
      </c>
      <c r="L55" s="11">
        <v>23</v>
      </c>
      <c r="M55" s="11">
        <v>14</v>
      </c>
      <c r="N55" s="20">
        <v>1000000</v>
      </c>
      <c r="O55" s="3">
        <f t="shared" si="19"/>
        <v>1210000000</v>
      </c>
      <c r="P55" s="1">
        <f t="shared" si="20"/>
        <v>230000000</v>
      </c>
      <c r="Q55" s="1">
        <f t="shared" si="21"/>
        <v>140000000</v>
      </c>
      <c r="R55" s="11">
        <f t="shared" si="16"/>
        <v>1440000000</v>
      </c>
      <c r="S55">
        <f t="shared" si="23"/>
        <v>-0.13732271772360505</v>
      </c>
      <c r="T55">
        <f t="shared" si="24"/>
        <v>-0.68749018665258876</v>
      </c>
      <c r="U55">
        <f t="shared" si="25"/>
        <v>-0.53511320169734922</v>
      </c>
      <c r="V55">
        <f t="shared" si="17"/>
        <v>-0.55016746892898372</v>
      </c>
      <c r="W55">
        <f t="shared" si="18"/>
        <v>0.15237698495523955</v>
      </c>
    </row>
    <row r="56" spans="1:23" hidden="1" x14ac:dyDescent="0.2">
      <c r="A56" s="10">
        <v>6</v>
      </c>
      <c r="B56" s="8">
        <v>2</v>
      </c>
      <c r="C56" s="8">
        <v>6</v>
      </c>
      <c r="D56" s="13" t="s">
        <v>28</v>
      </c>
      <c r="E56" s="13" t="s">
        <v>28</v>
      </c>
      <c r="F56" s="16">
        <v>16</v>
      </c>
      <c r="G56" s="16">
        <v>19</v>
      </c>
      <c r="H56" s="16">
        <v>9</v>
      </c>
      <c r="I56" s="21">
        <v>1000</v>
      </c>
      <c r="J56" s="1">
        <f t="shared" si="15"/>
        <v>1800000</v>
      </c>
      <c r="K56" s="3">
        <v>432</v>
      </c>
      <c r="L56" s="11">
        <v>272</v>
      </c>
      <c r="M56" s="11">
        <v>176</v>
      </c>
      <c r="N56" s="20">
        <v>1000000</v>
      </c>
      <c r="O56" s="3">
        <f t="shared" si="19"/>
        <v>4320000000</v>
      </c>
      <c r="P56" s="1">
        <f t="shared" si="20"/>
        <v>2720000000</v>
      </c>
      <c r="Q56" s="1">
        <f t="shared" si="21"/>
        <v>1760000000</v>
      </c>
      <c r="R56" s="11">
        <f t="shared" si="16"/>
        <v>7040000000</v>
      </c>
      <c r="S56">
        <f t="shared" si="23"/>
        <v>0.61845040751613178</v>
      </c>
      <c r="T56">
        <f t="shared" si="24"/>
        <v>0.52075505165048197</v>
      </c>
      <c r="U56">
        <f t="shared" si="25"/>
        <v>0.76839141309448733</v>
      </c>
      <c r="V56">
        <f t="shared" si="17"/>
        <v>-9.7695355865649813E-2</v>
      </c>
      <c r="W56">
        <f t="shared" si="18"/>
        <v>0.24763636144400536</v>
      </c>
    </row>
    <row r="57" spans="1:23" hidden="1" x14ac:dyDescent="0.2">
      <c r="A57" s="10">
        <v>6</v>
      </c>
      <c r="B57" s="8">
        <v>2</v>
      </c>
      <c r="C57" s="8">
        <v>7</v>
      </c>
      <c r="D57" s="13" t="s">
        <v>29</v>
      </c>
      <c r="E57" s="13" t="s">
        <v>29</v>
      </c>
      <c r="F57" s="16">
        <v>19</v>
      </c>
      <c r="G57" s="16">
        <v>19</v>
      </c>
      <c r="H57" s="16">
        <v>8</v>
      </c>
      <c r="I57" s="21">
        <v>100</v>
      </c>
      <c r="J57" s="1">
        <f t="shared" si="15"/>
        <v>160000</v>
      </c>
      <c r="K57" s="3">
        <v>532</v>
      </c>
      <c r="L57" s="11">
        <v>5</v>
      </c>
      <c r="M57" s="11">
        <v>1</v>
      </c>
      <c r="N57" s="20">
        <v>1000000</v>
      </c>
      <c r="O57" s="3">
        <f t="shared" si="19"/>
        <v>5320000000</v>
      </c>
      <c r="P57" s="1">
        <f t="shared" si="20"/>
        <v>50000000</v>
      </c>
      <c r="Q57" s="1">
        <f t="shared" si="21"/>
        <v>10000000</v>
      </c>
      <c r="R57" s="11">
        <f t="shared" si="16"/>
        <v>5370000000</v>
      </c>
      <c r="S57">
        <f t="shared" si="23"/>
        <v>0.56155877651061104</v>
      </c>
      <c r="T57">
        <f t="shared" si="24"/>
        <v>-0.6020599913279624</v>
      </c>
      <c r="U57">
        <f t="shared" si="25"/>
        <v>0</v>
      </c>
      <c r="V57">
        <f t="shared" si="17"/>
        <v>-1.1636187678385734</v>
      </c>
      <c r="W57">
        <f t="shared" si="18"/>
        <v>0.6020599913279624</v>
      </c>
    </row>
    <row r="58" spans="1:23" hidden="1" x14ac:dyDescent="0.2">
      <c r="A58" s="10">
        <v>6</v>
      </c>
      <c r="B58" s="8">
        <v>2</v>
      </c>
      <c r="C58" s="8">
        <v>8</v>
      </c>
      <c r="D58" s="13" t="s">
        <v>29</v>
      </c>
      <c r="E58" s="13" t="s">
        <v>29</v>
      </c>
      <c r="F58" s="16">
        <v>22</v>
      </c>
      <c r="G58" s="16">
        <v>22</v>
      </c>
      <c r="H58" s="16">
        <v>19</v>
      </c>
      <c r="I58" s="21">
        <v>10000</v>
      </c>
      <c r="J58" s="1">
        <f t="shared" si="15"/>
        <v>38000000</v>
      </c>
      <c r="K58" s="3">
        <v>90</v>
      </c>
      <c r="L58" s="11">
        <v>82</v>
      </c>
      <c r="M58" s="11">
        <v>8</v>
      </c>
      <c r="N58" s="20">
        <v>1000000</v>
      </c>
      <c r="O58" s="3">
        <f t="shared" si="19"/>
        <v>900000000</v>
      </c>
      <c r="P58" s="1">
        <f t="shared" si="20"/>
        <v>820000000</v>
      </c>
      <c r="Q58" s="1">
        <f t="shared" si="21"/>
        <v>80000000</v>
      </c>
      <c r="R58" s="11">
        <f t="shared" si="16"/>
        <v>1720000000</v>
      </c>
      <c r="S58">
        <f t="shared" si="23"/>
        <v>0.61181982861711859</v>
      </c>
      <c r="T58">
        <f t="shared" si="24"/>
        <v>0.68336493100544271</v>
      </c>
      <c r="U58">
        <f t="shared" si="25"/>
        <v>0.20411998265592479</v>
      </c>
      <c r="V58">
        <f t="shared" si="17"/>
        <v>7.1545102388324122E-2</v>
      </c>
      <c r="W58">
        <f t="shared" si="18"/>
        <v>-0.47924494834951792</v>
      </c>
    </row>
    <row r="59" spans="1:23" hidden="1" x14ac:dyDescent="0.2">
      <c r="A59" s="10">
        <v>6</v>
      </c>
      <c r="B59" s="8">
        <v>3</v>
      </c>
      <c r="C59" s="8">
        <v>1</v>
      </c>
      <c r="D59" s="13" t="s">
        <v>26</v>
      </c>
      <c r="E59" s="13" t="s">
        <v>26</v>
      </c>
      <c r="F59" s="10">
        <v>1</v>
      </c>
      <c r="G59" s="1">
        <v>1</v>
      </c>
      <c r="H59" s="16">
        <v>11</v>
      </c>
      <c r="I59" s="21">
        <v>10000</v>
      </c>
      <c r="J59" s="1">
        <f t="shared" si="15"/>
        <v>22000000</v>
      </c>
      <c r="K59" s="3">
        <v>176</v>
      </c>
      <c r="L59" s="11">
        <v>11</v>
      </c>
      <c r="M59" s="11">
        <v>0</v>
      </c>
      <c r="N59" s="20">
        <v>1000000</v>
      </c>
      <c r="O59" s="3">
        <f t="shared" si="19"/>
        <v>1760000000</v>
      </c>
      <c r="P59" s="1">
        <f t="shared" si="20"/>
        <v>110000000</v>
      </c>
      <c r="Q59" s="1">
        <v>1</v>
      </c>
      <c r="R59" s="11">
        <f t="shared" si="16"/>
        <v>1870000000</v>
      </c>
      <c r="S59">
        <f>LOG(O59/O51)</f>
        <v>-0.38593110119902224</v>
      </c>
      <c r="T59">
        <f t="shared" si="24"/>
        <v>-0.93173516844147364</v>
      </c>
      <c r="U59">
        <f t="shared" si="25"/>
        <v>-7.9542425094393252</v>
      </c>
      <c r="V59">
        <f t="shared" si="17"/>
        <v>-0.54580406724245134</v>
      </c>
      <c r="W59">
        <f t="shared" si="18"/>
        <v>-7.0225073409978513</v>
      </c>
    </row>
    <row r="60" spans="1:23" hidden="1" x14ac:dyDescent="0.2">
      <c r="A60" s="10">
        <v>6</v>
      </c>
      <c r="B60" s="8">
        <v>3</v>
      </c>
      <c r="C60" s="8">
        <v>2</v>
      </c>
      <c r="D60" s="13" t="s">
        <v>26</v>
      </c>
      <c r="E60" s="13" t="s">
        <v>26</v>
      </c>
      <c r="F60" s="16">
        <v>4</v>
      </c>
      <c r="G60" s="1">
        <v>4</v>
      </c>
      <c r="H60" s="16">
        <v>15</v>
      </c>
      <c r="I60" s="21">
        <v>10000</v>
      </c>
      <c r="J60" s="1">
        <f t="shared" si="15"/>
        <v>30000000</v>
      </c>
      <c r="K60" s="3">
        <v>45</v>
      </c>
      <c r="L60" s="11">
        <v>1</v>
      </c>
      <c r="M60" s="11">
        <v>1</v>
      </c>
      <c r="N60" s="20">
        <v>1000000</v>
      </c>
      <c r="O60" s="3">
        <f t="shared" si="19"/>
        <v>450000000</v>
      </c>
      <c r="P60" s="1">
        <f t="shared" si="20"/>
        <v>10000000</v>
      </c>
      <c r="Q60" s="1">
        <f t="shared" si="21"/>
        <v>10000000</v>
      </c>
      <c r="R60" s="11">
        <f t="shared" si="16"/>
        <v>460000000</v>
      </c>
      <c r="S60">
        <f t="shared" ref="S60:S66" si="26">LOG(O60/O52)</f>
        <v>-0.49291552190289434</v>
      </c>
      <c r="T60">
        <f t="shared" ref="T60:T66" si="27">LOG(P60/P52)</f>
        <v>-1.4471580313422192</v>
      </c>
      <c r="U60">
        <f t="shared" ref="U60:U66" si="28">LOG(Q60/Q52)</f>
        <v>-0.84509804001425681</v>
      </c>
      <c r="V60">
        <f t="shared" si="17"/>
        <v>-0.95424250943932487</v>
      </c>
      <c r="W60">
        <f t="shared" si="18"/>
        <v>0.6020599913279624</v>
      </c>
    </row>
    <row r="61" spans="1:23" hidden="1" x14ac:dyDescent="0.2">
      <c r="A61" s="10">
        <v>6</v>
      </c>
      <c r="B61" s="8">
        <v>3</v>
      </c>
      <c r="C61" s="8">
        <v>3</v>
      </c>
      <c r="D61" s="13" t="s">
        <v>27</v>
      </c>
      <c r="E61" s="13" t="s">
        <v>27</v>
      </c>
      <c r="F61" s="16">
        <v>7</v>
      </c>
      <c r="G61" s="1">
        <v>7</v>
      </c>
      <c r="H61" s="16">
        <v>13</v>
      </c>
      <c r="I61" s="21">
        <v>100</v>
      </c>
      <c r="J61" s="1">
        <f t="shared" si="15"/>
        <v>260000</v>
      </c>
      <c r="K61" s="3">
        <v>36</v>
      </c>
      <c r="L61" s="11">
        <v>2</v>
      </c>
      <c r="M61" s="11">
        <v>2</v>
      </c>
      <c r="N61" s="20">
        <v>1000000</v>
      </c>
      <c r="O61" s="3">
        <f t="shared" si="19"/>
        <v>360000000</v>
      </c>
      <c r="P61" s="1">
        <f t="shared" si="20"/>
        <v>20000000</v>
      </c>
      <c r="Q61" s="1">
        <f t="shared" si="21"/>
        <v>20000000</v>
      </c>
      <c r="R61" s="11">
        <f t="shared" si="16"/>
        <v>380000000</v>
      </c>
      <c r="S61">
        <f t="shared" si="26"/>
        <v>-0.56427143043856265</v>
      </c>
      <c r="T61">
        <f t="shared" si="27"/>
        <v>-0.54406804435027567</v>
      </c>
      <c r="U61">
        <f t="shared" si="28"/>
        <v>-0.47712125471966244</v>
      </c>
      <c r="V61">
        <f t="shared" si="17"/>
        <v>2.0203386088286979E-2</v>
      </c>
      <c r="W61">
        <f t="shared" si="18"/>
        <v>6.6946789630613235E-2</v>
      </c>
    </row>
    <row r="62" spans="1:23" hidden="1" x14ac:dyDescent="0.2">
      <c r="A62" s="10">
        <v>6</v>
      </c>
      <c r="B62" s="8">
        <v>3</v>
      </c>
      <c r="C62" s="8">
        <v>4</v>
      </c>
      <c r="D62" s="13" t="s">
        <v>27</v>
      </c>
      <c r="E62" s="13" t="s">
        <v>27</v>
      </c>
      <c r="F62" s="16">
        <v>10</v>
      </c>
      <c r="G62" s="1">
        <v>10</v>
      </c>
      <c r="H62" s="16">
        <v>13</v>
      </c>
      <c r="I62" s="21">
        <v>100</v>
      </c>
      <c r="J62" s="1">
        <f t="shared" si="15"/>
        <v>260000</v>
      </c>
      <c r="K62" s="3">
        <v>262</v>
      </c>
      <c r="L62" s="11">
        <v>11</v>
      </c>
      <c r="M62" s="11">
        <v>1</v>
      </c>
      <c r="N62" s="20">
        <v>1000000</v>
      </c>
      <c r="O62" s="3">
        <f t="shared" si="19"/>
        <v>2620000000</v>
      </c>
      <c r="P62" s="1">
        <f t="shared" si="20"/>
        <v>110000000</v>
      </c>
      <c r="Q62" s="1">
        <f t="shared" si="21"/>
        <v>10000000</v>
      </c>
      <c r="R62" s="11">
        <f t="shared" si="16"/>
        <v>2730000000</v>
      </c>
      <c r="S62">
        <f t="shared" si="26"/>
        <v>0.36908326864956387</v>
      </c>
      <c r="T62">
        <f t="shared" si="27"/>
        <v>-0.32033515085936781</v>
      </c>
      <c r="U62">
        <f t="shared" si="28"/>
        <v>-0.47712125471966244</v>
      </c>
      <c r="V62">
        <f t="shared" si="17"/>
        <v>-0.68941841950893168</v>
      </c>
      <c r="W62">
        <f t="shared" si="18"/>
        <v>-0.15678610386029462</v>
      </c>
    </row>
    <row r="63" spans="1:23" hidden="1" x14ac:dyDescent="0.2">
      <c r="A63" s="10">
        <v>6</v>
      </c>
      <c r="B63" s="8">
        <v>3</v>
      </c>
      <c r="C63" s="8">
        <v>5</v>
      </c>
      <c r="D63" s="13" t="s">
        <v>28</v>
      </c>
      <c r="E63" s="13" t="s">
        <v>28</v>
      </c>
      <c r="F63" s="16">
        <v>13</v>
      </c>
      <c r="G63" s="16">
        <v>13</v>
      </c>
      <c r="H63" s="16">
        <v>16</v>
      </c>
      <c r="I63" s="21">
        <v>1000</v>
      </c>
      <c r="J63" s="1">
        <f t="shared" si="15"/>
        <v>3200000</v>
      </c>
      <c r="K63" s="3">
        <v>118</v>
      </c>
      <c r="L63" s="11">
        <v>22</v>
      </c>
      <c r="M63" s="11">
        <v>4</v>
      </c>
      <c r="N63" s="20">
        <v>1000000</v>
      </c>
      <c r="O63" s="3">
        <f t="shared" si="19"/>
        <v>1180000000</v>
      </c>
      <c r="P63" s="1">
        <f t="shared" si="20"/>
        <v>220000000</v>
      </c>
      <c r="Q63" s="1">
        <f t="shared" si="21"/>
        <v>40000000</v>
      </c>
      <c r="R63" s="11">
        <f t="shared" si="16"/>
        <v>1400000000</v>
      </c>
      <c r="S63">
        <f t="shared" si="26"/>
        <v>-1.0903363010324709E-2</v>
      </c>
      <c r="T63">
        <f t="shared" si="27"/>
        <v>-1.9305155195386631E-2</v>
      </c>
      <c r="U63">
        <f t="shared" si="28"/>
        <v>-0.54406804435027567</v>
      </c>
      <c r="V63">
        <f t="shared" si="17"/>
        <v>-8.4017921850619223E-3</v>
      </c>
      <c r="W63">
        <f t="shared" si="18"/>
        <v>-0.524762889154889</v>
      </c>
    </row>
    <row r="64" spans="1:23" hidden="1" x14ac:dyDescent="0.2">
      <c r="A64" s="10">
        <v>6</v>
      </c>
      <c r="B64" s="8">
        <v>3</v>
      </c>
      <c r="C64" s="8">
        <v>6</v>
      </c>
      <c r="D64" s="13" t="s">
        <v>28</v>
      </c>
      <c r="E64" s="13" t="s">
        <v>28</v>
      </c>
      <c r="F64" s="16">
        <v>16</v>
      </c>
      <c r="G64" s="16">
        <v>19</v>
      </c>
      <c r="H64" s="16">
        <v>10</v>
      </c>
      <c r="I64" s="21">
        <v>100</v>
      </c>
      <c r="J64" s="1">
        <f t="shared" si="15"/>
        <v>200000</v>
      </c>
      <c r="K64" s="3">
        <v>86</v>
      </c>
      <c r="L64" s="11">
        <v>7</v>
      </c>
      <c r="M64" s="11">
        <v>6</v>
      </c>
      <c r="N64" s="20">
        <v>1000000</v>
      </c>
      <c r="O64" s="3">
        <f t="shared" si="19"/>
        <v>860000000</v>
      </c>
      <c r="P64" s="1">
        <f t="shared" si="20"/>
        <v>70000000</v>
      </c>
      <c r="Q64" s="1">
        <f t="shared" si="21"/>
        <v>60000000</v>
      </c>
      <c r="R64" s="11">
        <f t="shared" si="16"/>
        <v>930000000</v>
      </c>
      <c r="S64">
        <f t="shared" si="26"/>
        <v>-0.70098529557134437</v>
      </c>
      <c r="T64">
        <f t="shared" si="27"/>
        <v>-1.589470864019942</v>
      </c>
      <c r="U64">
        <f t="shared" si="28"/>
        <v>-1.4673614174305063</v>
      </c>
      <c r="V64">
        <f t="shared" si="17"/>
        <v>-0.88848556844859761</v>
      </c>
      <c r="W64">
        <f t="shared" si="18"/>
        <v>0.12210944658943568</v>
      </c>
    </row>
    <row r="65" spans="1:23" hidden="1" x14ac:dyDescent="0.2">
      <c r="A65" s="10">
        <v>6</v>
      </c>
      <c r="B65" s="8">
        <v>3</v>
      </c>
      <c r="C65" s="8">
        <v>7</v>
      </c>
      <c r="D65" s="13" t="s">
        <v>29</v>
      </c>
      <c r="E65" s="13" t="s">
        <v>29</v>
      </c>
      <c r="F65" s="16">
        <v>19</v>
      </c>
      <c r="G65" s="16">
        <v>19</v>
      </c>
      <c r="H65" s="16">
        <v>5</v>
      </c>
      <c r="I65" s="21">
        <v>1</v>
      </c>
      <c r="J65" s="1">
        <f t="shared" si="15"/>
        <v>1000</v>
      </c>
      <c r="K65" s="3">
        <v>74</v>
      </c>
      <c r="L65" s="11">
        <v>1</v>
      </c>
      <c r="M65" s="11">
        <v>2</v>
      </c>
      <c r="N65" s="20">
        <v>1000000</v>
      </c>
      <c r="O65" s="3">
        <f t="shared" si="19"/>
        <v>740000000</v>
      </c>
      <c r="P65" s="1">
        <f t="shared" si="20"/>
        <v>10000000</v>
      </c>
      <c r="Q65" s="1">
        <f t="shared" si="21"/>
        <v>20000000</v>
      </c>
      <c r="R65" s="11">
        <f t="shared" si="16"/>
        <v>750000000</v>
      </c>
      <c r="S65">
        <f t="shared" si="26"/>
        <v>-0.85667991256407205</v>
      </c>
      <c r="T65">
        <f t="shared" si="27"/>
        <v>-0.69897000433601875</v>
      </c>
      <c r="U65">
        <f t="shared" si="28"/>
        <v>0.3010299956639812</v>
      </c>
      <c r="V65">
        <f t="shared" si="17"/>
        <v>0.15770990822805331</v>
      </c>
      <c r="W65">
        <f t="shared" si="18"/>
        <v>1</v>
      </c>
    </row>
    <row r="66" spans="1:23" hidden="1" x14ac:dyDescent="0.2">
      <c r="A66" s="10">
        <v>6</v>
      </c>
      <c r="B66" s="8">
        <v>3</v>
      </c>
      <c r="C66" s="8">
        <v>8</v>
      </c>
      <c r="D66" s="13" t="s">
        <v>29</v>
      </c>
      <c r="E66" s="13" t="s">
        <v>29</v>
      </c>
      <c r="F66" s="16">
        <v>22</v>
      </c>
      <c r="G66" s="16">
        <v>22</v>
      </c>
      <c r="H66" s="16">
        <v>25</v>
      </c>
      <c r="I66" s="21">
        <v>1000</v>
      </c>
      <c r="J66" s="1">
        <f t="shared" si="15"/>
        <v>5000000</v>
      </c>
      <c r="K66" s="3">
        <v>30</v>
      </c>
      <c r="L66" s="11">
        <v>24</v>
      </c>
      <c r="M66" s="11">
        <v>2</v>
      </c>
      <c r="N66" s="20">
        <v>1000000</v>
      </c>
      <c r="O66" s="3">
        <f t="shared" si="19"/>
        <v>300000000</v>
      </c>
      <c r="P66" s="1">
        <f t="shared" si="20"/>
        <v>240000000</v>
      </c>
      <c r="Q66" s="1">
        <f t="shared" si="21"/>
        <v>20000000</v>
      </c>
      <c r="R66" s="11">
        <f t="shared" si="16"/>
        <v>540000000</v>
      </c>
      <c r="S66">
        <f t="shared" si="26"/>
        <v>-0.47712125471966244</v>
      </c>
      <c r="T66">
        <f t="shared" si="27"/>
        <v>-0.53360261067211068</v>
      </c>
      <c r="U66">
        <f t="shared" si="28"/>
        <v>-0.6020599913279624</v>
      </c>
      <c r="V66">
        <f t="shared" si="17"/>
        <v>-5.6481355952448242E-2</v>
      </c>
      <c r="W66">
        <f t="shared" si="18"/>
        <v>-6.8457380655851718E-2</v>
      </c>
    </row>
    <row r="67" spans="1:23" hidden="1" x14ac:dyDescent="0.2">
      <c r="A67" s="16">
        <v>12</v>
      </c>
      <c r="B67" s="10">
        <v>0</v>
      </c>
      <c r="C67" s="8">
        <v>1</v>
      </c>
      <c r="D67" s="15" t="s">
        <v>30</v>
      </c>
      <c r="E67" s="15" t="s">
        <v>30</v>
      </c>
      <c r="F67" s="10">
        <v>1</v>
      </c>
      <c r="G67" s="2">
        <v>1</v>
      </c>
      <c r="H67">
        <v>5</v>
      </c>
      <c r="I67" s="21">
        <v>1000</v>
      </c>
      <c r="J67" s="1">
        <f t="shared" ref="J67:J82" si="29">(H67*200)*I67</f>
        <v>1000000</v>
      </c>
      <c r="K67" s="3">
        <v>7</v>
      </c>
      <c r="L67" s="11">
        <v>15</v>
      </c>
      <c r="M67" s="11">
        <v>5</v>
      </c>
      <c r="N67" s="19">
        <v>10000</v>
      </c>
      <c r="O67" s="3">
        <f t="shared" si="19"/>
        <v>700000</v>
      </c>
      <c r="P67" s="1">
        <f t="shared" si="20"/>
        <v>1500000</v>
      </c>
      <c r="Q67" s="1">
        <f t="shared" si="21"/>
        <v>500000</v>
      </c>
      <c r="R67" s="11">
        <f t="shared" ref="R67:R98" si="30">SUM(O67,P67)</f>
        <v>2200000</v>
      </c>
      <c r="V67">
        <v>0</v>
      </c>
      <c r="W67">
        <v>0</v>
      </c>
    </row>
    <row r="68" spans="1:23" hidden="1" x14ac:dyDescent="0.2">
      <c r="A68" s="16">
        <v>12</v>
      </c>
      <c r="B68" s="10">
        <v>0</v>
      </c>
      <c r="C68" s="8">
        <v>2</v>
      </c>
      <c r="D68" s="15" t="s">
        <v>30</v>
      </c>
      <c r="E68" s="15" t="s">
        <v>30</v>
      </c>
      <c r="F68" s="16">
        <v>4</v>
      </c>
      <c r="G68" s="2">
        <v>4</v>
      </c>
      <c r="H68">
        <v>3</v>
      </c>
      <c r="I68" s="21">
        <v>1000</v>
      </c>
      <c r="J68" s="1">
        <f t="shared" si="29"/>
        <v>600000</v>
      </c>
      <c r="K68" s="3">
        <v>3</v>
      </c>
      <c r="L68" s="11">
        <v>18</v>
      </c>
      <c r="M68" s="11">
        <v>7</v>
      </c>
      <c r="N68" s="19">
        <v>10000</v>
      </c>
      <c r="O68" s="3">
        <f t="shared" si="19"/>
        <v>300000</v>
      </c>
      <c r="P68" s="1">
        <f t="shared" si="20"/>
        <v>1800000</v>
      </c>
      <c r="Q68" s="1">
        <f t="shared" si="21"/>
        <v>700000</v>
      </c>
      <c r="R68" s="11">
        <f t="shared" si="30"/>
        <v>2100000</v>
      </c>
      <c r="V68">
        <v>0</v>
      </c>
      <c r="W68">
        <v>0</v>
      </c>
    </row>
    <row r="69" spans="1:23" hidden="1" x14ac:dyDescent="0.2">
      <c r="A69" s="16">
        <v>12</v>
      </c>
      <c r="B69" s="10">
        <v>0</v>
      </c>
      <c r="C69" s="8">
        <v>3</v>
      </c>
      <c r="D69" s="15" t="s">
        <v>30</v>
      </c>
      <c r="E69" s="15" t="s">
        <v>30</v>
      </c>
      <c r="F69" s="16">
        <v>7</v>
      </c>
      <c r="G69" s="2">
        <v>7</v>
      </c>
      <c r="H69">
        <v>5</v>
      </c>
      <c r="I69" s="21">
        <v>1000</v>
      </c>
      <c r="J69" s="1">
        <f t="shared" si="29"/>
        <v>1000000</v>
      </c>
      <c r="K69" s="3">
        <v>5</v>
      </c>
      <c r="L69" s="11">
        <v>31</v>
      </c>
      <c r="M69" s="11">
        <v>3</v>
      </c>
      <c r="N69" s="19">
        <v>10000</v>
      </c>
      <c r="O69" s="3">
        <f t="shared" si="19"/>
        <v>500000</v>
      </c>
      <c r="P69" s="1">
        <f t="shared" si="20"/>
        <v>3100000</v>
      </c>
      <c r="Q69" s="1">
        <f t="shared" si="21"/>
        <v>300000</v>
      </c>
      <c r="R69" s="11">
        <f t="shared" si="30"/>
        <v>3600000</v>
      </c>
      <c r="V69">
        <v>0</v>
      </c>
      <c r="W69">
        <v>0</v>
      </c>
    </row>
    <row r="70" spans="1:23" hidden="1" x14ac:dyDescent="0.2">
      <c r="A70" s="16">
        <v>12</v>
      </c>
      <c r="B70" s="10">
        <v>0</v>
      </c>
      <c r="C70" s="8">
        <v>4</v>
      </c>
      <c r="D70" s="15" t="s">
        <v>30</v>
      </c>
      <c r="E70" s="15" t="s">
        <v>30</v>
      </c>
      <c r="F70" s="16">
        <v>10</v>
      </c>
      <c r="G70" s="2">
        <v>10</v>
      </c>
      <c r="H70">
        <v>1</v>
      </c>
      <c r="I70" s="21">
        <v>1000</v>
      </c>
      <c r="J70" s="1">
        <f t="shared" si="29"/>
        <v>200000</v>
      </c>
      <c r="K70" s="3">
        <v>5</v>
      </c>
      <c r="L70" s="11">
        <v>16</v>
      </c>
      <c r="M70" s="11">
        <v>1</v>
      </c>
      <c r="N70" s="19">
        <v>10000</v>
      </c>
      <c r="O70" s="3">
        <f t="shared" si="19"/>
        <v>500000</v>
      </c>
      <c r="P70" s="1">
        <f t="shared" si="20"/>
        <v>1600000</v>
      </c>
      <c r="Q70" s="1">
        <f t="shared" si="21"/>
        <v>100000</v>
      </c>
      <c r="R70" s="11">
        <f t="shared" si="30"/>
        <v>2100000</v>
      </c>
      <c r="V70">
        <v>0</v>
      </c>
      <c r="W70">
        <v>0</v>
      </c>
    </row>
    <row r="71" spans="1:23" hidden="1" x14ac:dyDescent="0.2">
      <c r="A71" s="16">
        <v>12</v>
      </c>
      <c r="B71" s="10">
        <v>0</v>
      </c>
      <c r="C71" s="8">
        <v>5</v>
      </c>
      <c r="D71" s="15" t="s">
        <v>31</v>
      </c>
      <c r="E71" s="15" t="s">
        <v>31</v>
      </c>
      <c r="F71" s="16">
        <v>13</v>
      </c>
      <c r="G71" s="17">
        <v>13</v>
      </c>
      <c r="H71" s="16">
        <v>3</v>
      </c>
      <c r="I71" s="21">
        <v>1000</v>
      </c>
      <c r="J71" s="1">
        <f t="shared" si="29"/>
        <v>600000</v>
      </c>
      <c r="K71" s="3">
        <v>5</v>
      </c>
      <c r="L71" s="11">
        <v>23</v>
      </c>
      <c r="M71" s="11">
        <v>3</v>
      </c>
      <c r="N71" s="19">
        <v>10000</v>
      </c>
      <c r="O71" s="3">
        <f t="shared" ref="O71:O102" si="31">(K71*10)*N71</f>
        <v>500000</v>
      </c>
      <c r="P71" s="1">
        <f t="shared" ref="P71:P102" si="32">(L71*10)*N71</f>
        <v>2300000</v>
      </c>
      <c r="Q71" s="1">
        <f t="shared" ref="Q71:Q102" si="33">(M71*10)*N71</f>
        <v>300000</v>
      </c>
      <c r="R71" s="11">
        <f t="shared" si="30"/>
        <v>2800000</v>
      </c>
      <c r="V71">
        <v>0</v>
      </c>
      <c r="W71">
        <v>0</v>
      </c>
    </row>
    <row r="72" spans="1:23" hidden="1" x14ac:dyDescent="0.2">
      <c r="A72" s="16">
        <v>12</v>
      </c>
      <c r="B72" s="10">
        <v>0</v>
      </c>
      <c r="C72" s="8">
        <v>6</v>
      </c>
      <c r="D72" s="15" t="s">
        <v>31</v>
      </c>
      <c r="E72" s="15" t="s">
        <v>31</v>
      </c>
      <c r="F72" s="16">
        <v>16</v>
      </c>
      <c r="G72" s="17">
        <v>19</v>
      </c>
      <c r="H72" s="16">
        <v>5</v>
      </c>
      <c r="I72" s="21">
        <v>1000</v>
      </c>
      <c r="J72" s="1">
        <f t="shared" si="29"/>
        <v>1000000</v>
      </c>
      <c r="K72" s="3">
        <v>3</v>
      </c>
      <c r="L72" s="11">
        <v>17</v>
      </c>
      <c r="M72" s="11">
        <v>2</v>
      </c>
      <c r="N72" s="19">
        <v>10000</v>
      </c>
      <c r="O72" s="3">
        <f t="shared" si="31"/>
        <v>300000</v>
      </c>
      <c r="P72" s="1">
        <f t="shared" si="32"/>
        <v>1700000</v>
      </c>
      <c r="Q72" s="1">
        <f t="shared" si="33"/>
        <v>200000</v>
      </c>
      <c r="R72" s="11">
        <f t="shared" si="30"/>
        <v>2000000</v>
      </c>
      <c r="V72">
        <v>0</v>
      </c>
      <c r="W72">
        <v>0</v>
      </c>
    </row>
    <row r="73" spans="1:23" hidden="1" x14ac:dyDescent="0.2">
      <c r="A73" s="16">
        <v>12</v>
      </c>
      <c r="B73" s="10">
        <v>0</v>
      </c>
      <c r="C73" s="8">
        <v>7</v>
      </c>
      <c r="D73" s="15" t="s">
        <v>31</v>
      </c>
      <c r="E73" s="15" t="s">
        <v>31</v>
      </c>
      <c r="F73" s="16">
        <v>19</v>
      </c>
      <c r="G73" s="17">
        <v>19</v>
      </c>
      <c r="H73" s="16">
        <v>7</v>
      </c>
      <c r="I73" s="21">
        <v>1000</v>
      </c>
      <c r="J73" s="1">
        <f t="shared" si="29"/>
        <v>1400000</v>
      </c>
      <c r="K73" s="3">
        <v>3</v>
      </c>
      <c r="L73" s="11">
        <v>21</v>
      </c>
      <c r="M73" s="11">
        <v>2</v>
      </c>
      <c r="N73" s="19">
        <v>10000</v>
      </c>
      <c r="O73" s="3">
        <f t="shared" si="31"/>
        <v>300000</v>
      </c>
      <c r="P73" s="1">
        <f t="shared" si="32"/>
        <v>2100000</v>
      </c>
      <c r="Q73" s="1">
        <f t="shared" si="33"/>
        <v>200000</v>
      </c>
      <c r="R73" s="11">
        <f t="shared" si="30"/>
        <v>2400000</v>
      </c>
      <c r="V73">
        <v>0</v>
      </c>
      <c r="W73">
        <v>0</v>
      </c>
    </row>
    <row r="74" spans="1:23" hidden="1" x14ac:dyDescent="0.2">
      <c r="A74" s="16">
        <v>12</v>
      </c>
      <c r="B74" s="10">
        <v>0</v>
      </c>
      <c r="C74" s="8">
        <v>8</v>
      </c>
      <c r="D74" s="15" t="s">
        <v>31</v>
      </c>
      <c r="E74" s="15" t="s">
        <v>31</v>
      </c>
      <c r="F74" s="16">
        <v>22</v>
      </c>
      <c r="G74" s="17">
        <v>22</v>
      </c>
      <c r="H74" s="16">
        <v>3</v>
      </c>
      <c r="I74" s="21">
        <v>1000</v>
      </c>
      <c r="J74" s="1">
        <f t="shared" si="29"/>
        <v>600000</v>
      </c>
      <c r="K74" s="3">
        <v>6</v>
      </c>
      <c r="L74" s="11">
        <v>22</v>
      </c>
      <c r="M74" s="11">
        <v>2</v>
      </c>
      <c r="N74" s="19">
        <v>10000</v>
      </c>
      <c r="O74" s="3">
        <f t="shared" si="31"/>
        <v>600000</v>
      </c>
      <c r="P74" s="1">
        <f t="shared" si="32"/>
        <v>2200000</v>
      </c>
      <c r="Q74" s="1">
        <f t="shared" si="33"/>
        <v>200000</v>
      </c>
      <c r="R74" s="11">
        <f t="shared" si="30"/>
        <v>2800000</v>
      </c>
      <c r="V74">
        <v>0</v>
      </c>
      <c r="W74">
        <v>0</v>
      </c>
    </row>
    <row r="75" spans="1:23" hidden="1" x14ac:dyDescent="0.2">
      <c r="A75" s="16">
        <v>12</v>
      </c>
      <c r="B75" s="10">
        <v>1</v>
      </c>
      <c r="C75" s="8">
        <v>1</v>
      </c>
      <c r="D75" s="15" t="s">
        <v>30</v>
      </c>
      <c r="E75" s="15" t="s">
        <v>30</v>
      </c>
      <c r="F75" s="10">
        <v>1</v>
      </c>
      <c r="G75" s="2">
        <v>1</v>
      </c>
      <c r="H75" s="16">
        <v>5</v>
      </c>
      <c r="I75" s="21">
        <v>10000</v>
      </c>
      <c r="J75" s="1">
        <f t="shared" si="29"/>
        <v>10000000</v>
      </c>
      <c r="K75" s="3">
        <v>73</v>
      </c>
      <c r="L75" s="11">
        <v>25</v>
      </c>
      <c r="M75" s="11">
        <v>5</v>
      </c>
      <c r="N75" s="20">
        <v>1000000</v>
      </c>
      <c r="O75" s="3">
        <f t="shared" si="31"/>
        <v>730000000</v>
      </c>
      <c r="P75" s="1">
        <f t="shared" si="32"/>
        <v>250000000</v>
      </c>
      <c r="Q75" s="1">
        <f t="shared" si="33"/>
        <v>50000000</v>
      </c>
      <c r="R75" s="11">
        <f t="shared" si="30"/>
        <v>980000000</v>
      </c>
      <c r="S75">
        <f t="shared" ref="S75:U83" si="34">LOG(O75/O67)</f>
        <v>3.018224820106199</v>
      </c>
      <c r="T75">
        <f t="shared" si="34"/>
        <v>2.2218487496163561</v>
      </c>
      <c r="U75">
        <f t="shared" si="34"/>
        <v>2</v>
      </c>
      <c r="V75">
        <f t="shared" ref="V75:V106" si="35">T75-S75</f>
        <v>-0.79637607048984282</v>
      </c>
      <c r="W75">
        <f t="shared" ref="W75:W106" si="36">U75-T75</f>
        <v>-0.22184874961635614</v>
      </c>
    </row>
    <row r="76" spans="1:23" hidden="1" x14ac:dyDescent="0.2">
      <c r="A76" s="16">
        <v>12</v>
      </c>
      <c r="B76" s="10">
        <v>1</v>
      </c>
      <c r="C76" s="8">
        <v>2</v>
      </c>
      <c r="D76" s="15" t="s">
        <v>30</v>
      </c>
      <c r="E76" s="15" t="s">
        <v>30</v>
      </c>
      <c r="F76" s="16">
        <v>4</v>
      </c>
      <c r="G76" s="2">
        <v>4</v>
      </c>
      <c r="H76" s="16">
        <v>5</v>
      </c>
      <c r="I76" s="21">
        <v>10000</v>
      </c>
      <c r="J76" s="1">
        <f t="shared" si="29"/>
        <v>10000000</v>
      </c>
      <c r="K76" s="3">
        <v>41</v>
      </c>
      <c r="L76" s="11">
        <v>13</v>
      </c>
      <c r="M76" s="11">
        <v>1</v>
      </c>
      <c r="N76" s="20">
        <v>1000000</v>
      </c>
      <c r="O76" s="3">
        <f t="shared" si="31"/>
        <v>410000000</v>
      </c>
      <c r="P76" s="1">
        <f t="shared" si="32"/>
        <v>130000000</v>
      </c>
      <c r="Q76" s="1">
        <f t="shared" si="33"/>
        <v>10000000</v>
      </c>
      <c r="R76" s="11">
        <f t="shared" si="30"/>
        <v>540000000</v>
      </c>
      <c r="S76">
        <f t="shared" si="34"/>
        <v>3.1356626020000733</v>
      </c>
      <c r="T76">
        <f t="shared" si="34"/>
        <v>1.8586708472035307</v>
      </c>
      <c r="U76">
        <f t="shared" si="34"/>
        <v>1.1549019599857433</v>
      </c>
      <c r="V76">
        <f t="shared" si="35"/>
        <v>-1.2769917547965426</v>
      </c>
      <c r="W76">
        <f t="shared" si="36"/>
        <v>-0.70376888721778741</v>
      </c>
    </row>
    <row r="77" spans="1:23" hidden="1" x14ac:dyDescent="0.2">
      <c r="A77" s="16">
        <v>12</v>
      </c>
      <c r="B77" s="10">
        <v>1</v>
      </c>
      <c r="C77" s="8">
        <v>3</v>
      </c>
      <c r="D77" s="15" t="s">
        <v>30</v>
      </c>
      <c r="E77" s="15" t="s">
        <v>30</v>
      </c>
      <c r="F77" s="16">
        <v>7</v>
      </c>
      <c r="G77" s="2">
        <v>7</v>
      </c>
      <c r="H77" s="16">
        <v>4</v>
      </c>
      <c r="I77" s="21">
        <v>10000</v>
      </c>
      <c r="J77" s="1">
        <f t="shared" si="29"/>
        <v>8000000</v>
      </c>
      <c r="K77" s="3">
        <v>78</v>
      </c>
      <c r="L77" s="11">
        <v>30</v>
      </c>
      <c r="M77" s="11">
        <v>4</v>
      </c>
      <c r="N77" s="20">
        <v>1000000</v>
      </c>
      <c r="O77" s="3">
        <f t="shared" si="31"/>
        <v>780000000</v>
      </c>
      <c r="P77" s="1">
        <f t="shared" si="32"/>
        <v>300000000</v>
      </c>
      <c r="Q77" s="1">
        <f t="shared" si="33"/>
        <v>40000000</v>
      </c>
      <c r="R77" s="11">
        <f t="shared" si="30"/>
        <v>1080000000</v>
      </c>
      <c r="S77">
        <f t="shared" si="34"/>
        <v>3.1931245983544616</v>
      </c>
      <c r="T77">
        <f t="shared" si="34"/>
        <v>1.9857595608853897</v>
      </c>
      <c r="U77">
        <f t="shared" si="34"/>
        <v>2.1249387366082999</v>
      </c>
      <c r="V77">
        <f t="shared" si="35"/>
        <v>-1.2073650374690719</v>
      </c>
      <c r="W77">
        <f t="shared" si="36"/>
        <v>0.13917917572291016</v>
      </c>
    </row>
    <row r="78" spans="1:23" hidden="1" x14ac:dyDescent="0.2">
      <c r="A78" s="16">
        <v>12</v>
      </c>
      <c r="B78" s="10">
        <v>1</v>
      </c>
      <c r="C78" s="8">
        <v>4</v>
      </c>
      <c r="D78" s="15" t="s">
        <v>30</v>
      </c>
      <c r="E78" s="15" t="s">
        <v>30</v>
      </c>
      <c r="F78" s="16">
        <v>10</v>
      </c>
      <c r="G78" s="2">
        <v>10</v>
      </c>
      <c r="H78" s="16">
        <v>7</v>
      </c>
      <c r="I78" s="21">
        <v>10000</v>
      </c>
      <c r="J78" s="1">
        <f t="shared" si="29"/>
        <v>14000000</v>
      </c>
      <c r="K78" s="3">
        <v>80</v>
      </c>
      <c r="L78" s="11">
        <v>39</v>
      </c>
      <c r="M78" s="11">
        <v>6</v>
      </c>
      <c r="N78" s="20">
        <v>1000000</v>
      </c>
      <c r="O78" s="3">
        <f t="shared" si="31"/>
        <v>800000000</v>
      </c>
      <c r="P78" s="1">
        <f t="shared" si="32"/>
        <v>390000000</v>
      </c>
      <c r="Q78" s="1">
        <f t="shared" si="33"/>
        <v>60000000</v>
      </c>
      <c r="R78" s="11">
        <f t="shared" si="30"/>
        <v>1190000000</v>
      </c>
      <c r="S78">
        <f t="shared" si="34"/>
        <v>3.2041199826559246</v>
      </c>
      <c r="T78">
        <f t="shared" si="34"/>
        <v>2.3869446243705745</v>
      </c>
      <c r="U78">
        <f t="shared" si="34"/>
        <v>2.7781512503836434</v>
      </c>
      <c r="V78">
        <f t="shared" si="35"/>
        <v>-0.81717535828535004</v>
      </c>
      <c r="W78">
        <f t="shared" si="36"/>
        <v>0.39120662601306888</v>
      </c>
    </row>
    <row r="79" spans="1:23" hidden="1" x14ac:dyDescent="0.2">
      <c r="A79" s="16">
        <v>12</v>
      </c>
      <c r="B79" s="10">
        <v>1</v>
      </c>
      <c r="C79" s="8">
        <v>5</v>
      </c>
      <c r="D79" s="15" t="s">
        <v>31</v>
      </c>
      <c r="E79" s="15" t="s">
        <v>31</v>
      </c>
      <c r="F79" s="16">
        <v>13</v>
      </c>
      <c r="G79" s="17">
        <v>13</v>
      </c>
      <c r="H79" s="16">
        <v>16</v>
      </c>
      <c r="I79" s="21">
        <v>10000</v>
      </c>
      <c r="J79" s="1">
        <f t="shared" si="29"/>
        <v>32000000</v>
      </c>
      <c r="K79" s="3">
        <v>57</v>
      </c>
      <c r="L79" s="11">
        <v>91</v>
      </c>
      <c r="M79" s="11">
        <v>13</v>
      </c>
      <c r="N79" s="20">
        <v>1000000</v>
      </c>
      <c r="O79" s="3">
        <f t="shared" si="31"/>
        <v>570000000</v>
      </c>
      <c r="P79" s="1">
        <f t="shared" si="32"/>
        <v>910000000</v>
      </c>
      <c r="Q79" s="1">
        <f t="shared" si="33"/>
        <v>130000000</v>
      </c>
      <c r="R79" s="11">
        <f t="shared" si="30"/>
        <v>1480000000</v>
      </c>
      <c r="S79">
        <f t="shared" si="34"/>
        <v>3.0569048513364727</v>
      </c>
      <c r="T79">
        <f t="shared" si="34"/>
        <v>2.5973135563035008</v>
      </c>
      <c r="U79">
        <f t="shared" si="34"/>
        <v>2.6368220975871743</v>
      </c>
      <c r="V79">
        <f t="shared" si="35"/>
        <v>-0.45959129503297191</v>
      </c>
      <c r="W79">
        <f t="shared" si="36"/>
        <v>3.9508541283673537E-2</v>
      </c>
    </row>
    <row r="80" spans="1:23" hidden="1" x14ac:dyDescent="0.2">
      <c r="A80" s="16">
        <v>12</v>
      </c>
      <c r="B80" s="10">
        <v>1</v>
      </c>
      <c r="C80" s="8">
        <v>6</v>
      </c>
      <c r="D80" s="15" t="s">
        <v>31</v>
      </c>
      <c r="E80" s="15" t="s">
        <v>31</v>
      </c>
      <c r="F80" s="16">
        <v>16</v>
      </c>
      <c r="G80" s="17">
        <v>19</v>
      </c>
      <c r="H80" s="16">
        <v>7</v>
      </c>
      <c r="I80" s="21">
        <v>1000</v>
      </c>
      <c r="J80" s="1">
        <f t="shared" si="29"/>
        <v>1400000</v>
      </c>
      <c r="K80" s="3">
        <v>166</v>
      </c>
      <c r="L80" s="11">
        <v>242</v>
      </c>
      <c r="M80" s="11">
        <v>41</v>
      </c>
      <c r="N80" s="20">
        <v>1000000</v>
      </c>
      <c r="O80" s="3">
        <f t="shared" si="31"/>
        <v>1660000000</v>
      </c>
      <c r="P80" s="1">
        <f t="shared" si="32"/>
        <v>2420000000</v>
      </c>
      <c r="Q80" s="1">
        <f t="shared" si="33"/>
        <v>410000000</v>
      </c>
      <c r="R80" s="11">
        <f t="shared" si="30"/>
        <v>4080000000</v>
      </c>
      <c r="S80">
        <f t="shared" si="34"/>
        <v>3.7429868333203928</v>
      </c>
      <c r="T80">
        <f t="shared" si="34"/>
        <v>3.1533664446021574</v>
      </c>
      <c r="U80">
        <f t="shared" si="34"/>
        <v>3.3117538610557542</v>
      </c>
      <c r="V80">
        <f t="shared" si="35"/>
        <v>-0.58962038871823541</v>
      </c>
      <c r="W80">
        <f t="shared" si="36"/>
        <v>0.15838741645359677</v>
      </c>
    </row>
    <row r="81" spans="1:23" hidden="1" x14ac:dyDescent="0.2">
      <c r="A81" s="16">
        <v>12</v>
      </c>
      <c r="B81" s="10">
        <v>1</v>
      </c>
      <c r="C81" s="8">
        <v>7</v>
      </c>
      <c r="D81" s="15" t="s">
        <v>31</v>
      </c>
      <c r="E81" s="15" t="s">
        <v>31</v>
      </c>
      <c r="F81" s="16">
        <v>19</v>
      </c>
      <c r="G81" s="17">
        <v>19</v>
      </c>
      <c r="H81" s="16">
        <v>8</v>
      </c>
      <c r="I81" s="21">
        <v>1000</v>
      </c>
      <c r="J81" s="1">
        <f t="shared" si="29"/>
        <v>1600000</v>
      </c>
      <c r="K81" s="3">
        <v>79</v>
      </c>
      <c r="L81" s="11">
        <v>58</v>
      </c>
      <c r="M81" s="11">
        <v>4</v>
      </c>
      <c r="N81" s="20">
        <v>1000000</v>
      </c>
      <c r="O81" s="3">
        <f t="shared" si="31"/>
        <v>790000000</v>
      </c>
      <c r="P81" s="1">
        <f t="shared" si="32"/>
        <v>580000000</v>
      </c>
      <c r="Q81" s="1">
        <f t="shared" si="33"/>
        <v>40000000</v>
      </c>
      <c r="R81" s="11">
        <f t="shared" si="30"/>
        <v>1370000000</v>
      </c>
      <c r="S81">
        <f t="shared" si="34"/>
        <v>3.4205058365707792</v>
      </c>
      <c r="T81">
        <f t="shared" si="34"/>
        <v>2.4412086988290183</v>
      </c>
      <c r="U81">
        <f t="shared" si="34"/>
        <v>2.3010299956639813</v>
      </c>
      <c r="V81">
        <f t="shared" si="35"/>
        <v>-0.97929713774176097</v>
      </c>
      <c r="W81">
        <f t="shared" si="36"/>
        <v>-0.140178703165037</v>
      </c>
    </row>
    <row r="82" spans="1:23" hidden="1" x14ac:dyDescent="0.2">
      <c r="A82" s="16">
        <v>12</v>
      </c>
      <c r="B82" s="10">
        <v>1</v>
      </c>
      <c r="C82" s="8">
        <v>8</v>
      </c>
      <c r="D82" s="15" t="s">
        <v>31</v>
      </c>
      <c r="E82" s="15" t="s">
        <v>31</v>
      </c>
      <c r="F82" s="16">
        <v>22</v>
      </c>
      <c r="G82" s="17">
        <v>22</v>
      </c>
      <c r="H82" s="16">
        <v>14</v>
      </c>
      <c r="I82" s="21">
        <v>1000</v>
      </c>
      <c r="J82" s="1">
        <f t="shared" si="29"/>
        <v>2800000</v>
      </c>
      <c r="K82" s="3">
        <v>79</v>
      </c>
      <c r="L82" s="11">
        <v>102</v>
      </c>
      <c r="M82" s="11">
        <v>16</v>
      </c>
      <c r="N82" s="20">
        <v>1000000</v>
      </c>
      <c r="O82" s="3">
        <f t="shared" si="31"/>
        <v>790000000</v>
      </c>
      <c r="P82" s="1">
        <f t="shared" si="32"/>
        <v>1020000000</v>
      </c>
      <c r="Q82" s="1">
        <f t="shared" si="33"/>
        <v>160000000</v>
      </c>
      <c r="R82" s="11">
        <f t="shared" si="30"/>
        <v>1810000000</v>
      </c>
      <c r="S82">
        <f t="shared" si="34"/>
        <v>3.119475840906798</v>
      </c>
      <c r="T82">
        <f t="shared" si="34"/>
        <v>2.6661774909397113</v>
      </c>
      <c r="U82">
        <f t="shared" si="34"/>
        <v>2.9030899869919438</v>
      </c>
      <c r="V82">
        <f t="shared" si="35"/>
        <v>-0.45329834996708662</v>
      </c>
      <c r="W82">
        <f t="shared" si="36"/>
        <v>0.23691249605223241</v>
      </c>
    </row>
    <row r="83" spans="1:23" hidden="1" x14ac:dyDescent="0.2">
      <c r="A83" s="16">
        <v>12</v>
      </c>
      <c r="B83" s="8">
        <v>2</v>
      </c>
      <c r="C83" s="8">
        <v>1</v>
      </c>
      <c r="D83" s="14" t="s">
        <v>30</v>
      </c>
      <c r="E83" s="15" t="s">
        <v>30</v>
      </c>
      <c r="F83" s="10">
        <v>1</v>
      </c>
      <c r="G83" s="2">
        <v>1</v>
      </c>
      <c r="H83" s="16">
        <v>17</v>
      </c>
      <c r="I83" s="21">
        <v>100</v>
      </c>
      <c r="J83" s="1">
        <f>(H107*200)*I83</f>
        <v>160000</v>
      </c>
      <c r="K83" s="3">
        <v>105</v>
      </c>
      <c r="L83" s="11">
        <v>2</v>
      </c>
      <c r="M83" s="11">
        <v>1</v>
      </c>
      <c r="N83" s="20">
        <v>1000000</v>
      </c>
      <c r="O83" s="3">
        <f t="shared" si="31"/>
        <v>1050000000</v>
      </c>
      <c r="P83" s="1">
        <f t="shared" si="32"/>
        <v>20000000</v>
      </c>
      <c r="Q83" s="1">
        <f t="shared" si="33"/>
        <v>10000000</v>
      </c>
      <c r="R83" s="11">
        <f t="shared" si="30"/>
        <v>1070000000</v>
      </c>
      <c r="S83">
        <f>LOG(O83/O75)</f>
        <v>0.15786643894948216</v>
      </c>
      <c r="T83">
        <f t="shared" si="34"/>
        <v>-1.0969100130080565</v>
      </c>
      <c r="U83">
        <f t="shared" si="34"/>
        <v>-0.69897000433601875</v>
      </c>
      <c r="V83">
        <f t="shared" si="35"/>
        <v>-1.2547764519575386</v>
      </c>
      <c r="W83">
        <f t="shared" si="36"/>
        <v>0.39794000867203771</v>
      </c>
    </row>
    <row r="84" spans="1:23" hidden="1" x14ac:dyDescent="0.2">
      <c r="A84" s="16">
        <v>12</v>
      </c>
      <c r="B84" s="8">
        <v>2</v>
      </c>
      <c r="C84" s="8">
        <v>2</v>
      </c>
      <c r="D84" s="14" t="s">
        <v>30</v>
      </c>
      <c r="E84" s="15" t="s">
        <v>30</v>
      </c>
      <c r="F84" s="16">
        <v>4</v>
      </c>
      <c r="G84" s="2">
        <v>4</v>
      </c>
      <c r="H84" s="16">
        <v>22</v>
      </c>
      <c r="I84" s="21">
        <v>100</v>
      </c>
      <c r="J84" s="1">
        <f>(H108*200)*I84</f>
        <v>140000</v>
      </c>
      <c r="K84" s="3">
        <v>1128</v>
      </c>
      <c r="L84" s="11">
        <v>74</v>
      </c>
      <c r="M84" s="11">
        <v>12</v>
      </c>
      <c r="N84" s="20">
        <v>1000000</v>
      </c>
      <c r="O84" s="3">
        <f t="shared" si="31"/>
        <v>11280000000</v>
      </c>
      <c r="P84" s="1">
        <f t="shared" si="32"/>
        <v>740000000</v>
      </c>
      <c r="Q84" s="1">
        <f t="shared" si="33"/>
        <v>120000000</v>
      </c>
      <c r="R84" s="11">
        <f t="shared" si="30"/>
        <v>12020000000</v>
      </c>
      <c r="S84">
        <f>LOG(O84/O76)</f>
        <v>1.439525242927588</v>
      </c>
      <c r="T84">
        <f t="shared" ref="T84:T91" si="37">LOG(P84/P76)</f>
        <v>0.75528836742413941</v>
      </c>
      <c r="U84">
        <f t="shared" ref="U84:U91" si="38">LOG(Q84/Q76)</f>
        <v>1.0791812460476249</v>
      </c>
      <c r="V84">
        <f t="shared" si="35"/>
        <v>-0.68423687550344858</v>
      </c>
      <c r="W84">
        <f t="shared" si="36"/>
        <v>0.32389287862348548</v>
      </c>
    </row>
    <row r="85" spans="1:23" hidden="1" x14ac:dyDescent="0.2">
      <c r="A85" s="16">
        <v>12</v>
      </c>
      <c r="B85" s="8">
        <v>2</v>
      </c>
      <c r="C85" s="8">
        <v>3</v>
      </c>
      <c r="D85" s="14" t="s">
        <v>30</v>
      </c>
      <c r="E85" s="15" t="s">
        <v>30</v>
      </c>
      <c r="F85" s="16">
        <v>7</v>
      </c>
      <c r="G85" s="2">
        <v>7</v>
      </c>
      <c r="H85" s="16">
        <v>20</v>
      </c>
      <c r="I85" s="21">
        <v>100</v>
      </c>
      <c r="J85" s="1">
        <f>(H109*200)*I85</f>
        <v>100000</v>
      </c>
      <c r="K85" s="3">
        <v>162</v>
      </c>
      <c r="L85" s="11">
        <v>12</v>
      </c>
      <c r="M85" s="11">
        <v>5</v>
      </c>
      <c r="N85" s="20">
        <v>1000000</v>
      </c>
      <c r="O85" s="3">
        <f t="shared" si="31"/>
        <v>1620000000</v>
      </c>
      <c r="P85" s="1">
        <f t="shared" si="32"/>
        <v>120000000</v>
      </c>
      <c r="Q85" s="1">
        <f t="shared" si="33"/>
        <v>50000000</v>
      </c>
      <c r="R85" s="11">
        <f t="shared" si="30"/>
        <v>1740000000</v>
      </c>
      <c r="S85">
        <f t="shared" ref="S85:S90" si="39">LOG(O85/O77)</f>
        <v>0.31742041185215059</v>
      </c>
      <c r="T85">
        <f t="shared" si="37"/>
        <v>-0.3979400086720376</v>
      </c>
      <c r="U85">
        <f t="shared" si="38"/>
        <v>9.691001300805642E-2</v>
      </c>
      <c r="V85">
        <f t="shared" si="35"/>
        <v>-0.71536042052418813</v>
      </c>
      <c r="W85">
        <f t="shared" si="36"/>
        <v>0.49485002168009401</v>
      </c>
    </row>
    <row r="86" spans="1:23" hidden="1" x14ac:dyDescent="0.2">
      <c r="A86" s="16">
        <v>12</v>
      </c>
      <c r="B86" s="8">
        <v>2</v>
      </c>
      <c r="C86" s="8">
        <v>4</v>
      </c>
      <c r="D86" s="14" t="s">
        <v>30</v>
      </c>
      <c r="E86" s="15" t="s">
        <v>30</v>
      </c>
      <c r="F86" s="16">
        <v>10</v>
      </c>
      <c r="G86" s="2">
        <v>10</v>
      </c>
      <c r="H86" s="16">
        <v>20</v>
      </c>
      <c r="I86" s="21">
        <v>100</v>
      </c>
      <c r="J86" s="1">
        <f t="shared" ref="J86:J130" si="40">(H86*200)*I86</f>
        <v>400000</v>
      </c>
      <c r="K86" s="3">
        <v>140</v>
      </c>
      <c r="L86" s="11">
        <v>19</v>
      </c>
      <c r="M86" s="11">
        <v>1</v>
      </c>
      <c r="N86" s="20">
        <v>1000000</v>
      </c>
      <c r="O86" s="3">
        <f t="shared" si="31"/>
        <v>1400000000</v>
      </c>
      <c r="P86" s="1">
        <f t="shared" si="32"/>
        <v>190000000</v>
      </c>
      <c r="Q86" s="1">
        <f t="shared" si="33"/>
        <v>10000000</v>
      </c>
      <c r="R86" s="11">
        <f t="shared" si="30"/>
        <v>1590000000</v>
      </c>
      <c r="S86">
        <f t="shared" si="39"/>
        <v>0.24303804868629444</v>
      </c>
      <c r="T86">
        <f t="shared" si="37"/>
        <v>-0.31231100607367024</v>
      </c>
      <c r="U86">
        <f t="shared" si="38"/>
        <v>-0.77815125038364363</v>
      </c>
      <c r="V86">
        <f t="shared" si="35"/>
        <v>-0.55534905475996466</v>
      </c>
      <c r="W86">
        <f t="shared" si="36"/>
        <v>-0.46584024430997339</v>
      </c>
    </row>
    <row r="87" spans="1:23" hidden="1" x14ac:dyDescent="0.2">
      <c r="A87" s="16">
        <v>12</v>
      </c>
      <c r="B87" s="8">
        <v>2</v>
      </c>
      <c r="C87" s="8">
        <v>5</v>
      </c>
      <c r="D87" s="14" t="s">
        <v>31</v>
      </c>
      <c r="E87" s="15" t="s">
        <v>31</v>
      </c>
      <c r="F87" s="16">
        <v>13</v>
      </c>
      <c r="G87" s="17">
        <v>13</v>
      </c>
      <c r="H87" s="16">
        <v>22</v>
      </c>
      <c r="I87" s="21">
        <v>1000</v>
      </c>
      <c r="J87" s="1">
        <f t="shared" si="40"/>
        <v>4400000</v>
      </c>
      <c r="K87" s="3">
        <v>92</v>
      </c>
      <c r="L87" s="11">
        <v>91</v>
      </c>
      <c r="M87" s="11">
        <v>3</v>
      </c>
      <c r="N87" s="20">
        <v>1000000</v>
      </c>
      <c r="O87" s="3">
        <f t="shared" si="31"/>
        <v>920000000</v>
      </c>
      <c r="P87" s="1">
        <f t="shared" si="32"/>
        <v>910000000</v>
      </c>
      <c r="Q87" s="1">
        <f t="shared" si="33"/>
        <v>30000000</v>
      </c>
      <c r="R87" s="11">
        <f t="shared" si="30"/>
        <v>1830000000</v>
      </c>
      <c r="S87">
        <f t="shared" si="39"/>
        <v>0.20791297167306386</v>
      </c>
      <c r="T87">
        <f t="shared" si="37"/>
        <v>0</v>
      </c>
      <c r="U87">
        <f t="shared" si="38"/>
        <v>-0.63682209758717434</v>
      </c>
      <c r="V87">
        <f t="shared" si="35"/>
        <v>-0.20791297167306386</v>
      </c>
      <c r="W87">
        <f t="shared" si="36"/>
        <v>-0.63682209758717434</v>
      </c>
    </row>
    <row r="88" spans="1:23" hidden="1" x14ac:dyDescent="0.2">
      <c r="A88" s="16">
        <v>12</v>
      </c>
      <c r="B88" s="8">
        <v>2</v>
      </c>
      <c r="C88" s="8">
        <v>6</v>
      </c>
      <c r="D88" s="14" t="s">
        <v>31</v>
      </c>
      <c r="E88" s="15" t="s">
        <v>31</v>
      </c>
      <c r="F88" s="16">
        <v>16</v>
      </c>
      <c r="G88" s="17">
        <v>19</v>
      </c>
      <c r="H88" s="16">
        <v>7</v>
      </c>
      <c r="I88" s="21">
        <v>10</v>
      </c>
      <c r="J88" s="1">
        <f t="shared" si="40"/>
        <v>14000</v>
      </c>
      <c r="K88" s="3">
        <v>55</v>
      </c>
      <c r="L88" s="11">
        <v>62</v>
      </c>
      <c r="M88" s="11">
        <v>9</v>
      </c>
      <c r="N88" s="20">
        <v>1000000</v>
      </c>
      <c r="O88" s="3">
        <f t="shared" si="31"/>
        <v>550000000</v>
      </c>
      <c r="P88" s="1">
        <f t="shared" si="32"/>
        <v>620000000</v>
      </c>
      <c r="Q88" s="1">
        <f t="shared" si="33"/>
        <v>90000000</v>
      </c>
      <c r="R88" s="11">
        <f t="shared" si="30"/>
        <v>1170000000</v>
      </c>
      <c r="S88">
        <f t="shared" si="39"/>
        <v>-0.47974539854581122</v>
      </c>
      <c r="T88">
        <f t="shared" si="37"/>
        <v>-0.59142367648217742</v>
      </c>
      <c r="U88">
        <f t="shared" si="38"/>
        <v>-0.65854134728041058</v>
      </c>
      <c r="V88">
        <f t="shared" si="35"/>
        <v>-0.1116782779363662</v>
      </c>
      <c r="W88">
        <f t="shared" si="36"/>
        <v>-6.7117670798233164E-2</v>
      </c>
    </row>
    <row r="89" spans="1:23" hidden="1" x14ac:dyDescent="0.2">
      <c r="A89" s="16">
        <v>12</v>
      </c>
      <c r="B89" s="8">
        <v>2</v>
      </c>
      <c r="C89" s="8">
        <v>7</v>
      </c>
      <c r="D89" s="14" t="s">
        <v>31</v>
      </c>
      <c r="E89" s="15" t="s">
        <v>31</v>
      </c>
      <c r="F89" s="16">
        <v>19</v>
      </c>
      <c r="G89" s="17">
        <v>19</v>
      </c>
      <c r="H89" s="16">
        <v>11</v>
      </c>
      <c r="I89" s="21">
        <v>10</v>
      </c>
      <c r="J89" s="1">
        <f t="shared" si="40"/>
        <v>22000</v>
      </c>
      <c r="K89" s="3">
        <v>61</v>
      </c>
      <c r="L89" s="11">
        <v>24</v>
      </c>
      <c r="M89" s="11">
        <v>13</v>
      </c>
      <c r="N89" s="20">
        <v>1000000</v>
      </c>
      <c r="O89" s="3">
        <f t="shared" si="31"/>
        <v>610000000</v>
      </c>
      <c r="P89" s="1">
        <f t="shared" si="32"/>
        <v>240000000</v>
      </c>
      <c r="Q89" s="1">
        <f t="shared" si="33"/>
        <v>130000000</v>
      </c>
      <c r="R89" s="11">
        <f t="shared" si="30"/>
        <v>850000000</v>
      </c>
      <c r="S89">
        <f t="shared" si="39"/>
        <v>-0.11229725627967439</v>
      </c>
      <c r="T89">
        <f t="shared" si="37"/>
        <v>-0.38321675185133125</v>
      </c>
      <c r="U89">
        <f t="shared" si="38"/>
        <v>0.51188336097887432</v>
      </c>
      <c r="V89">
        <f t="shared" si="35"/>
        <v>-0.27091949557165684</v>
      </c>
      <c r="W89">
        <f t="shared" si="36"/>
        <v>0.89510011283020563</v>
      </c>
    </row>
    <row r="90" spans="1:23" hidden="1" x14ac:dyDescent="0.2">
      <c r="A90" s="16">
        <v>12</v>
      </c>
      <c r="B90" s="8">
        <v>2</v>
      </c>
      <c r="C90" s="8">
        <v>8</v>
      </c>
      <c r="D90" s="14" t="s">
        <v>31</v>
      </c>
      <c r="E90" s="15" t="s">
        <v>31</v>
      </c>
      <c r="F90" s="16">
        <v>22</v>
      </c>
      <c r="G90" s="17">
        <v>22</v>
      </c>
      <c r="H90" s="16">
        <v>17</v>
      </c>
      <c r="I90" s="21">
        <v>10</v>
      </c>
      <c r="J90" s="1">
        <f t="shared" si="40"/>
        <v>34000</v>
      </c>
      <c r="K90" s="3">
        <v>86</v>
      </c>
      <c r="L90" s="11">
        <v>67</v>
      </c>
      <c r="M90" s="11">
        <v>9</v>
      </c>
      <c r="N90" s="20">
        <v>1000000</v>
      </c>
      <c r="O90" s="3">
        <f t="shared" si="31"/>
        <v>860000000</v>
      </c>
      <c r="P90" s="1">
        <f t="shared" si="32"/>
        <v>670000000</v>
      </c>
      <c r="Q90" s="1">
        <f t="shared" si="33"/>
        <v>90000000</v>
      </c>
      <c r="R90" s="11">
        <f t="shared" si="30"/>
        <v>1530000000</v>
      </c>
      <c r="S90">
        <f t="shared" si="39"/>
        <v>3.6871359953126306E-2</v>
      </c>
      <c r="T90">
        <f t="shared" si="37"/>
        <v>-0.18252536906109113</v>
      </c>
      <c r="U90">
        <f t="shared" si="38"/>
        <v>-0.24987747321659989</v>
      </c>
      <c r="V90">
        <f t="shared" si="35"/>
        <v>-0.21939672901421742</v>
      </c>
      <c r="W90">
        <f t="shared" si="36"/>
        <v>-6.7352104155508769E-2</v>
      </c>
    </row>
    <row r="91" spans="1:23" hidden="1" x14ac:dyDescent="0.2">
      <c r="A91" s="16">
        <v>12</v>
      </c>
      <c r="B91" s="8">
        <v>3</v>
      </c>
      <c r="C91" s="8">
        <v>1</v>
      </c>
      <c r="D91" s="14" t="s">
        <v>30</v>
      </c>
      <c r="E91" s="15" t="s">
        <v>30</v>
      </c>
      <c r="F91" s="10">
        <v>1</v>
      </c>
      <c r="G91" s="2">
        <v>1</v>
      </c>
      <c r="H91" s="16">
        <v>17</v>
      </c>
      <c r="I91" s="21">
        <v>10</v>
      </c>
      <c r="J91" s="1">
        <f t="shared" si="40"/>
        <v>34000</v>
      </c>
      <c r="K91" s="3">
        <v>138</v>
      </c>
      <c r="L91" s="11">
        <v>2</v>
      </c>
      <c r="M91" s="11">
        <v>0</v>
      </c>
      <c r="N91" s="20">
        <v>1000000</v>
      </c>
      <c r="O91" s="3">
        <f t="shared" si="31"/>
        <v>1380000000</v>
      </c>
      <c r="P91" s="1">
        <f t="shared" si="32"/>
        <v>20000000</v>
      </c>
      <c r="Q91" s="1">
        <v>1</v>
      </c>
      <c r="R91" s="11">
        <f t="shared" si="30"/>
        <v>1400000000</v>
      </c>
      <c r="S91">
        <f>LOG(O91/O83)</f>
        <v>0.11868978733129844</v>
      </c>
      <c r="T91">
        <f t="shared" si="37"/>
        <v>0</v>
      </c>
      <c r="U91">
        <f t="shared" si="38"/>
        <v>-7</v>
      </c>
      <c r="V91">
        <f t="shared" si="35"/>
        <v>-0.11868978733129844</v>
      </c>
      <c r="W91">
        <f t="shared" si="36"/>
        <v>-7</v>
      </c>
    </row>
    <row r="92" spans="1:23" hidden="1" x14ac:dyDescent="0.2">
      <c r="A92" s="16">
        <v>12</v>
      </c>
      <c r="B92" s="8">
        <v>3</v>
      </c>
      <c r="C92" s="8">
        <v>2</v>
      </c>
      <c r="D92" s="14" t="s">
        <v>30</v>
      </c>
      <c r="E92" s="15" t="s">
        <v>30</v>
      </c>
      <c r="F92" s="16">
        <v>4</v>
      </c>
      <c r="G92" s="2">
        <v>4</v>
      </c>
      <c r="H92" s="16">
        <v>11</v>
      </c>
      <c r="I92" s="21">
        <v>10</v>
      </c>
      <c r="J92" s="1">
        <f t="shared" si="40"/>
        <v>22000</v>
      </c>
      <c r="K92" s="3">
        <v>222</v>
      </c>
      <c r="L92" s="11">
        <v>1</v>
      </c>
      <c r="M92" s="11">
        <v>1</v>
      </c>
      <c r="N92" s="20">
        <v>1000000</v>
      </c>
      <c r="O92" s="3">
        <f t="shared" si="31"/>
        <v>2220000000</v>
      </c>
      <c r="P92" s="1">
        <f t="shared" si="32"/>
        <v>10000000</v>
      </c>
      <c r="Q92" s="1">
        <f t="shared" si="33"/>
        <v>10000000</v>
      </c>
      <c r="R92" s="11">
        <f t="shared" si="30"/>
        <v>2230000000</v>
      </c>
      <c r="S92">
        <f t="shared" ref="S92:S98" si="41">LOG(O92/O84)</f>
        <v>-0.70595612519668482</v>
      </c>
      <c r="T92">
        <f t="shared" ref="T92:T98" si="42">LOG(P92/P84)</f>
        <v>-1.8692317197309762</v>
      </c>
      <c r="U92">
        <f t="shared" ref="U92:U98" si="43">LOG(Q92/Q84)</f>
        <v>-1.0791812460476249</v>
      </c>
      <c r="V92">
        <f t="shared" si="35"/>
        <v>-1.1632755945342914</v>
      </c>
      <c r="W92">
        <f t="shared" si="36"/>
        <v>0.79005047368335135</v>
      </c>
    </row>
    <row r="93" spans="1:23" hidden="1" x14ac:dyDescent="0.2">
      <c r="A93" s="16">
        <v>12</v>
      </c>
      <c r="B93" s="8">
        <v>3</v>
      </c>
      <c r="C93" s="8">
        <v>3</v>
      </c>
      <c r="D93" s="14" t="s">
        <v>30</v>
      </c>
      <c r="E93" s="15" t="s">
        <v>30</v>
      </c>
      <c r="F93" s="16">
        <v>7</v>
      </c>
      <c r="G93" s="2">
        <v>7</v>
      </c>
      <c r="H93" s="16">
        <v>10</v>
      </c>
      <c r="I93" s="21">
        <v>10</v>
      </c>
      <c r="J93" s="1">
        <f t="shared" si="40"/>
        <v>20000</v>
      </c>
      <c r="K93" s="3">
        <v>57</v>
      </c>
      <c r="L93" s="11">
        <v>3</v>
      </c>
      <c r="M93" s="11">
        <v>1</v>
      </c>
      <c r="N93" s="20">
        <v>1000000</v>
      </c>
      <c r="O93" s="3">
        <f t="shared" si="31"/>
        <v>570000000</v>
      </c>
      <c r="P93" s="1">
        <f t="shared" si="32"/>
        <v>30000000</v>
      </c>
      <c r="Q93" s="1">
        <f t="shared" si="33"/>
        <v>10000000</v>
      </c>
      <c r="R93" s="11">
        <f t="shared" si="30"/>
        <v>600000000</v>
      </c>
      <c r="S93">
        <f t="shared" si="41"/>
        <v>-0.45364015887013953</v>
      </c>
      <c r="T93">
        <f t="shared" si="42"/>
        <v>-0.6020599913279624</v>
      </c>
      <c r="U93">
        <f t="shared" si="43"/>
        <v>-0.69897000433601875</v>
      </c>
      <c r="V93">
        <f t="shared" si="35"/>
        <v>-0.14841983245782286</v>
      </c>
      <c r="W93">
        <f t="shared" si="36"/>
        <v>-9.691001300805635E-2</v>
      </c>
    </row>
    <row r="94" spans="1:23" hidden="1" x14ac:dyDescent="0.2">
      <c r="A94" s="16">
        <v>12</v>
      </c>
      <c r="B94" s="8">
        <v>3</v>
      </c>
      <c r="C94" s="8">
        <v>4</v>
      </c>
      <c r="D94" s="14" t="s">
        <v>30</v>
      </c>
      <c r="E94" s="15" t="s">
        <v>30</v>
      </c>
      <c r="F94" s="16">
        <v>10</v>
      </c>
      <c r="G94" s="2">
        <v>10</v>
      </c>
      <c r="H94" s="16">
        <v>33</v>
      </c>
      <c r="I94" s="21">
        <v>1</v>
      </c>
      <c r="J94" s="1">
        <f t="shared" si="40"/>
        <v>6600</v>
      </c>
      <c r="K94" s="3">
        <v>59</v>
      </c>
      <c r="L94" s="11">
        <v>2</v>
      </c>
      <c r="M94" s="11">
        <v>0</v>
      </c>
      <c r="N94" s="20">
        <v>1000000</v>
      </c>
      <c r="O94" s="3">
        <f t="shared" si="31"/>
        <v>590000000</v>
      </c>
      <c r="P94" s="1">
        <f t="shared" si="32"/>
        <v>20000000</v>
      </c>
      <c r="Q94" s="1">
        <v>1</v>
      </c>
      <c r="R94" s="11">
        <f t="shared" si="30"/>
        <v>610000000</v>
      </c>
      <c r="S94">
        <f t="shared" si="41"/>
        <v>-0.37527602403609384</v>
      </c>
      <c r="T94">
        <f t="shared" si="42"/>
        <v>-0.97772360528884783</v>
      </c>
      <c r="U94">
        <f t="shared" si="43"/>
        <v>-7</v>
      </c>
      <c r="V94">
        <f t="shared" si="35"/>
        <v>-0.60244758125275399</v>
      </c>
      <c r="W94">
        <f t="shared" si="36"/>
        <v>-6.0222763947111524</v>
      </c>
    </row>
    <row r="95" spans="1:23" hidden="1" x14ac:dyDescent="0.2">
      <c r="A95" s="16">
        <v>12</v>
      </c>
      <c r="B95" s="8">
        <v>3</v>
      </c>
      <c r="C95" s="8">
        <v>5</v>
      </c>
      <c r="D95" s="14" t="s">
        <v>31</v>
      </c>
      <c r="E95" s="15" t="s">
        <v>31</v>
      </c>
      <c r="F95" s="16">
        <v>13</v>
      </c>
      <c r="G95" s="17">
        <v>13</v>
      </c>
      <c r="H95" s="16">
        <v>10</v>
      </c>
      <c r="I95" s="21">
        <v>100</v>
      </c>
      <c r="J95" s="1">
        <f t="shared" si="40"/>
        <v>200000</v>
      </c>
      <c r="K95" s="3">
        <v>86</v>
      </c>
      <c r="L95" s="11">
        <v>66</v>
      </c>
      <c r="M95" s="11">
        <v>4</v>
      </c>
      <c r="N95" s="20">
        <v>1000000</v>
      </c>
      <c r="O95" s="3">
        <f t="shared" si="31"/>
        <v>860000000</v>
      </c>
      <c r="P95" s="1">
        <f t="shared" si="32"/>
        <v>660000000</v>
      </c>
      <c r="Q95" s="1">
        <f t="shared" si="33"/>
        <v>40000000</v>
      </c>
      <c r="R95" s="11">
        <f t="shared" si="30"/>
        <v>1520000000</v>
      </c>
      <c r="S95">
        <f t="shared" si="41"/>
        <v>-2.9289376101987528E-2</v>
      </c>
      <c r="T95">
        <f t="shared" si="42"/>
        <v>-0.13949745677922495</v>
      </c>
      <c r="U95">
        <f t="shared" si="43"/>
        <v>0.12493873660829993</v>
      </c>
      <c r="V95">
        <f t="shared" si="35"/>
        <v>-0.11020808067723742</v>
      </c>
      <c r="W95">
        <f t="shared" si="36"/>
        <v>0.26443619338752489</v>
      </c>
    </row>
    <row r="96" spans="1:23" hidden="1" x14ac:dyDescent="0.2">
      <c r="A96" s="16">
        <v>12</v>
      </c>
      <c r="B96" s="8">
        <v>3</v>
      </c>
      <c r="C96" s="8">
        <v>6</v>
      </c>
      <c r="D96" s="14" t="s">
        <v>31</v>
      </c>
      <c r="E96" s="15" t="s">
        <v>31</v>
      </c>
      <c r="F96" s="16">
        <v>16</v>
      </c>
      <c r="G96" s="17">
        <v>19</v>
      </c>
      <c r="H96" s="16">
        <v>2</v>
      </c>
      <c r="I96" s="21">
        <v>1</v>
      </c>
      <c r="J96" s="26">
        <f>(H96*10)*I96</f>
        <v>20</v>
      </c>
      <c r="K96" s="3">
        <v>83</v>
      </c>
      <c r="L96" s="11">
        <v>43</v>
      </c>
      <c r="M96" s="11">
        <v>2</v>
      </c>
      <c r="N96" s="20">
        <v>1000000</v>
      </c>
      <c r="O96" s="3">
        <f t="shared" si="31"/>
        <v>830000000</v>
      </c>
      <c r="P96" s="1">
        <f t="shared" si="32"/>
        <v>430000000</v>
      </c>
      <c r="Q96" s="1">
        <f t="shared" si="33"/>
        <v>20000000</v>
      </c>
      <c r="R96" s="11">
        <f t="shared" si="30"/>
        <v>1260000000</v>
      </c>
      <c r="S96">
        <f t="shared" si="41"/>
        <v>0.17871540288183005</v>
      </c>
      <c r="T96">
        <f t="shared" si="42"/>
        <v>-0.15892323391866731</v>
      </c>
      <c r="U96">
        <f t="shared" si="43"/>
        <v>-0.65321251377534373</v>
      </c>
      <c r="V96">
        <f t="shared" si="35"/>
        <v>-0.33763863680049733</v>
      </c>
      <c r="W96">
        <f t="shared" si="36"/>
        <v>-0.49428927985667642</v>
      </c>
    </row>
    <row r="97" spans="1:23" hidden="1" x14ac:dyDescent="0.2">
      <c r="A97" s="16">
        <v>12</v>
      </c>
      <c r="B97" s="8">
        <v>3</v>
      </c>
      <c r="C97" s="8">
        <v>7</v>
      </c>
      <c r="D97" s="14" t="s">
        <v>31</v>
      </c>
      <c r="E97" s="15" t="s">
        <v>31</v>
      </c>
      <c r="F97" s="16">
        <v>19</v>
      </c>
      <c r="G97" s="17">
        <v>19</v>
      </c>
      <c r="H97" s="16">
        <v>3</v>
      </c>
      <c r="I97" s="21">
        <v>1000</v>
      </c>
      <c r="J97" s="1">
        <f t="shared" si="40"/>
        <v>600000</v>
      </c>
      <c r="K97" s="3">
        <v>102</v>
      </c>
      <c r="L97" s="11">
        <v>1</v>
      </c>
      <c r="M97" s="11">
        <v>3</v>
      </c>
      <c r="N97" s="20">
        <v>1000000</v>
      </c>
      <c r="O97" s="3">
        <f t="shared" si="31"/>
        <v>1020000000</v>
      </c>
      <c r="P97" s="1">
        <f t="shared" si="32"/>
        <v>10000000</v>
      </c>
      <c r="Q97" s="1">
        <f t="shared" si="33"/>
        <v>30000000</v>
      </c>
      <c r="R97" s="11">
        <f t="shared" si="30"/>
        <v>1030000000</v>
      </c>
      <c r="S97">
        <f t="shared" si="41"/>
        <v>0.22327033675115054</v>
      </c>
      <c r="T97">
        <f t="shared" si="42"/>
        <v>-1.3802112417116061</v>
      </c>
      <c r="U97">
        <f>LOG(Q97/Q89)</f>
        <v>-0.63682209758717434</v>
      </c>
      <c r="V97">
        <f t="shared" si="35"/>
        <v>-1.6034815784627567</v>
      </c>
      <c r="W97">
        <f t="shared" si="36"/>
        <v>0.7433891441244318</v>
      </c>
    </row>
    <row r="98" spans="1:23" hidden="1" x14ac:dyDescent="0.2">
      <c r="A98" s="16">
        <v>12</v>
      </c>
      <c r="B98" s="8">
        <v>3</v>
      </c>
      <c r="C98" s="8">
        <v>8</v>
      </c>
      <c r="D98" s="14" t="s">
        <v>31</v>
      </c>
      <c r="E98" s="15" t="s">
        <v>31</v>
      </c>
      <c r="F98" s="16">
        <v>22</v>
      </c>
      <c r="G98" s="17">
        <v>22</v>
      </c>
      <c r="H98" s="16">
        <v>5</v>
      </c>
      <c r="I98" s="21">
        <v>1</v>
      </c>
      <c r="J98" s="1">
        <f t="shared" si="40"/>
        <v>1000</v>
      </c>
      <c r="K98" s="3">
        <v>44</v>
      </c>
      <c r="L98" s="11">
        <v>28</v>
      </c>
      <c r="M98" s="11">
        <v>0</v>
      </c>
      <c r="N98" s="20">
        <v>1000000</v>
      </c>
      <c r="O98" s="3">
        <f t="shared" si="31"/>
        <v>440000000</v>
      </c>
      <c r="P98" s="1">
        <f t="shared" si="32"/>
        <v>280000000</v>
      </c>
      <c r="Q98" s="1">
        <v>1</v>
      </c>
      <c r="R98" s="11">
        <f t="shared" si="30"/>
        <v>720000000</v>
      </c>
      <c r="S98">
        <f t="shared" si="41"/>
        <v>-0.29104577475738025</v>
      </c>
      <c r="T98">
        <f t="shared" si="42"/>
        <v>-0.37891677135860724</v>
      </c>
      <c r="U98">
        <f t="shared" si="43"/>
        <v>-7.9542425094393252</v>
      </c>
      <c r="V98">
        <f t="shared" si="35"/>
        <v>-8.7870996601226992E-2</v>
      </c>
      <c r="W98">
        <f t="shared" si="36"/>
        <v>-7.5753257380807177</v>
      </c>
    </row>
    <row r="99" spans="1:23" hidden="1" x14ac:dyDescent="0.2">
      <c r="A99" s="8">
        <v>24</v>
      </c>
      <c r="B99" s="8">
        <v>0</v>
      </c>
      <c r="C99" s="10">
        <v>1</v>
      </c>
      <c r="D99" s="15" t="s">
        <v>32</v>
      </c>
      <c r="E99" s="15" t="s">
        <v>32</v>
      </c>
      <c r="F99" s="10">
        <v>1</v>
      </c>
      <c r="G99" s="2">
        <v>1</v>
      </c>
      <c r="H99">
        <v>4</v>
      </c>
      <c r="I99" s="21">
        <v>1000</v>
      </c>
      <c r="J99" s="1">
        <f t="shared" si="40"/>
        <v>800000</v>
      </c>
      <c r="K99" s="3">
        <v>4</v>
      </c>
      <c r="L99" s="11">
        <v>23</v>
      </c>
      <c r="M99" s="11">
        <v>3</v>
      </c>
      <c r="N99" s="19">
        <v>10000</v>
      </c>
      <c r="O99" s="3">
        <f t="shared" si="31"/>
        <v>400000</v>
      </c>
      <c r="P99" s="1">
        <f t="shared" si="32"/>
        <v>2300000</v>
      </c>
      <c r="Q99" s="1">
        <f t="shared" si="33"/>
        <v>300000</v>
      </c>
      <c r="R99" s="11">
        <f t="shared" ref="R99:R130" si="44">SUM(O99,P99)</f>
        <v>2700000</v>
      </c>
      <c r="V99">
        <f t="shared" si="35"/>
        <v>0</v>
      </c>
      <c r="W99">
        <f t="shared" si="36"/>
        <v>0</v>
      </c>
    </row>
    <row r="100" spans="1:23" hidden="1" x14ac:dyDescent="0.2">
      <c r="A100" s="8">
        <v>24</v>
      </c>
      <c r="B100" s="8">
        <v>0</v>
      </c>
      <c r="C100" s="10">
        <v>2</v>
      </c>
      <c r="D100" s="15" t="s">
        <v>32</v>
      </c>
      <c r="E100" s="15" t="s">
        <v>32</v>
      </c>
      <c r="F100" s="16">
        <v>4</v>
      </c>
      <c r="G100" s="2">
        <v>4</v>
      </c>
      <c r="H100">
        <v>5</v>
      </c>
      <c r="I100" s="21">
        <v>1000</v>
      </c>
      <c r="J100" s="1">
        <f t="shared" si="40"/>
        <v>1000000</v>
      </c>
      <c r="K100" s="3">
        <v>4</v>
      </c>
      <c r="L100" s="11">
        <v>26</v>
      </c>
      <c r="M100" s="11">
        <v>2</v>
      </c>
      <c r="N100" s="19">
        <v>10000</v>
      </c>
      <c r="O100" s="3">
        <f t="shared" si="31"/>
        <v>400000</v>
      </c>
      <c r="P100" s="1">
        <f t="shared" si="32"/>
        <v>2600000</v>
      </c>
      <c r="Q100" s="1">
        <f t="shared" si="33"/>
        <v>200000</v>
      </c>
      <c r="R100" s="11">
        <f t="shared" si="44"/>
        <v>3000000</v>
      </c>
      <c r="V100">
        <f t="shared" si="35"/>
        <v>0</v>
      </c>
      <c r="W100">
        <f t="shared" si="36"/>
        <v>0</v>
      </c>
    </row>
    <row r="101" spans="1:23" hidden="1" x14ac:dyDescent="0.2">
      <c r="A101" s="8">
        <v>24</v>
      </c>
      <c r="B101" s="8">
        <v>0</v>
      </c>
      <c r="C101" s="10">
        <v>3</v>
      </c>
      <c r="D101" s="15" t="s">
        <v>32</v>
      </c>
      <c r="E101" s="15" t="s">
        <v>32</v>
      </c>
      <c r="F101" s="16">
        <v>7</v>
      </c>
      <c r="G101" s="2">
        <v>7</v>
      </c>
      <c r="H101">
        <v>5</v>
      </c>
      <c r="I101" s="21">
        <v>1000</v>
      </c>
      <c r="J101" s="1">
        <f t="shared" si="40"/>
        <v>1000000</v>
      </c>
      <c r="K101" s="3">
        <v>3</v>
      </c>
      <c r="L101" s="11">
        <v>18</v>
      </c>
      <c r="M101" s="11">
        <v>2</v>
      </c>
      <c r="N101" s="19">
        <v>10000</v>
      </c>
      <c r="O101" s="3">
        <f t="shared" si="31"/>
        <v>300000</v>
      </c>
      <c r="P101" s="1">
        <f t="shared" si="32"/>
        <v>1800000</v>
      </c>
      <c r="Q101" s="1">
        <f t="shared" si="33"/>
        <v>200000</v>
      </c>
      <c r="R101" s="11">
        <f t="shared" si="44"/>
        <v>2100000</v>
      </c>
      <c r="V101">
        <f t="shared" si="35"/>
        <v>0</v>
      </c>
      <c r="W101">
        <f t="shared" si="36"/>
        <v>0</v>
      </c>
    </row>
    <row r="102" spans="1:23" hidden="1" x14ac:dyDescent="0.2">
      <c r="A102" s="8">
        <v>24</v>
      </c>
      <c r="B102" s="8">
        <v>0</v>
      </c>
      <c r="C102" s="10">
        <v>4</v>
      </c>
      <c r="D102" s="15" t="s">
        <v>32</v>
      </c>
      <c r="E102" s="15" t="s">
        <v>32</v>
      </c>
      <c r="F102" s="16">
        <v>10</v>
      </c>
      <c r="G102" s="2">
        <v>10</v>
      </c>
      <c r="H102">
        <v>5</v>
      </c>
      <c r="I102" s="21">
        <v>1000</v>
      </c>
      <c r="J102" s="1">
        <f t="shared" si="40"/>
        <v>1000000</v>
      </c>
      <c r="K102" s="3">
        <v>3</v>
      </c>
      <c r="L102" s="11">
        <v>27</v>
      </c>
      <c r="M102" s="11">
        <v>1</v>
      </c>
      <c r="N102" s="19">
        <v>10000</v>
      </c>
      <c r="O102" s="3">
        <f t="shared" si="31"/>
        <v>300000</v>
      </c>
      <c r="P102" s="1">
        <f t="shared" si="32"/>
        <v>2700000</v>
      </c>
      <c r="Q102" s="1">
        <f t="shared" si="33"/>
        <v>100000</v>
      </c>
      <c r="R102" s="11">
        <f t="shared" si="44"/>
        <v>3000000</v>
      </c>
      <c r="V102">
        <f t="shared" si="35"/>
        <v>0</v>
      </c>
      <c r="W102">
        <f t="shared" si="36"/>
        <v>0</v>
      </c>
    </row>
    <row r="103" spans="1:23" hidden="1" x14ac:dyDescent="0.2">
      <c r="A103" s="8">
        <v>24</v>
      </c>
      <c r="B103" s="8">
        <v>0</v>
      </c>
      <c r="C103" s="10">
        <v>5</v>
      </c>
      <c r="D103" s="15" t="s">
        <v>32</v>
      </c>
      <c r="E103" s="15" t="s">
        <v>32</v>
      </c>
      <c r="F103" s="16">
        <v>13</v>
      </c>
      <c r="G103" s="17">
        <v>13</v>
      </c>
      <c r="H103" s="16">
        <v>5</v>
      </c>
      <c r="I103" s="21">
        <v>1000</v>
      </c>
      <c r="J103" s="1">
        <f t="shared" si="40"/>
        <v>1000000</v>
      </c>
      <c r="K103" s="3">
        <v>3</v>
      </c>
      <c r="L103" s="11">
        <v>16</v>
      </c>
      <c r="M103" s="11">
        <v>1</v>
      </c>
      <c r="N103" s="19">
        <v>10000</v>
      </c>
      <c r="O103" s="3">
        <f t="shared" ref="O103:O130" si="45">(K103*10)*N103</f>
        <v>300000</v>
      </c>
      <c r="P103" s="1">
        <f t="shared" ref="P103:P130" si="46">(L103*10)*N103</f>
        <v>1600000</v>
      </c>
      <c r="Q103" s="1">
        <f t="shared" ref="Q103:Q130" si="47">(M103*10)*N103</f>
        <v>100000</v>
      </c>
      <c r="R103" s="11">
        <f t="shared" si="44"/>
        <v>1900000</v>
      </c>
      <c r="V103">
        <f t="shared" si="35"/>
        <v>0</v>
      </c>
      <c r="W103">
        <f t="shared" si="36"/>
        <v>0</v>
      </c>
    </row>
    <row r="104" spans="1:23" hidden="1" x14ac:dyDescent="0.2">
      <c r="A104" s="8">
        <v>24</v>
      </c>
      <c r="B104" s="8">
        <v>0</v>
      </c>
      <c r="C104" s="10">
        <v>6</v>
      </c>
      <c r="D104" s="15" t="s">
        <v>32</v>
      </c>
      <c r="E104" s="15" t="s">
        <v>32</v>
      </c>
      <c r="F104" s="16">
        <v>16</v>
      </c>
      <c r="G104" s="17">
        <v>19</v>
      </c>
      <c r="H104" s="16">
        <v>12</v>
      </c>
      <c r="I104" s="21">
        <v>100</v>
      </c>
      <c r="J104" s="1">
        <f t="shared" si="40"/>
        <v>240000</v>
      </c>
      <c r="K104" s="3">
        <v>2</v>
      </c>
      <c r="L104" s="11">
        <v>21</v>
      </c>
      <c r="M104" s="11">
        <v>1</v>
      </c>
      <c r="N104" s="19">
        <v>10000</v>
      </c>
      <c r="O104" s="3">
        <f t="shared" si="45"/>
        <v>200000</v>
      </c>
      <c r="P104" s="1">
        <f t="shared" si="46"/>
        <v>2100000</v>
      </c>
      <c r="Q104" s="1">
        <f t="shared" si="47"/>
        <v>100000</v>
      </c>
      <c r="R104" s="11">
        <f t="shared" si="44"/>
        <v>2300000</v>
      </c>
      <c r="V104">
        <f t="shared" si="35"/>
        <v>0</v>
      </c>
      <c r="W104">
        <f t="shared" si="36"/>
        <v>0</v>
      </c>
    </row>
    <row r="105" spans="1:23" hidden="1" x14ac:dyDescent="0.2">
      <c r="A105" s="8">
        <v>24</v>
      </c>
      <c r="B105" s="8">
        <v>0</v>
      </c>
      <c r="C105" s="10">
        <v>7</v>
      </c>
      <c r="D105" s="15" t="s">
        <v>32</v>
      </c>
      <c r="E105" s="15" t="s">
        <v>32</v>
      </c>
      <c r="F105" s="16">
        <v>19</v>
      </c>
      <c r="G105" s="17">
        <v>19</v>
      </c>
      <c r="H105" s="16">
        <v>6</v>
      </c>
      <c r="I105" s="21">
        <v>1000</v>
      </c>
      <c r="J105" s="1">
        <f t="shared" si="40"/>
        <v>1200000</v>
      </c>
      <c r="K105" s="3">
        <v>4</v>
      </c>
      <c r="L105" s="11">
        <v>24</v>
      </c>
      <c r="M105" s="11">
        <v>1</v>
      </c>
      <c r="N105" s="19">
        <v>10000</v>
      </c>
      <c r="O105" s="3">
        <f t="shared" si="45"/>
        <v>400000</v>
      </c>
      <c r="P105" s="1">
        <f t="shared" si="46"/>
        <v>2400000</v>
      </c>
      <c r="Q105" s="1">
        <f t="shared" si="47"/>
        <v>100000</v>
      </c>
      <c r="R105" s="11">
        <f t="shared" si="44"/>
        <v>2800000</v>
      </c>
      <c r="V105">
        <f t="shared" si="35"/>
        <v>0</v>
      </c>
      <c r="W105">
        <f t="shared" si="36"/>
        <v>0</v>
      </c>
    </row>
    <row r="106" spans="1:23" hidden="1" x14ac:dyDescent="0.2">
      <c r="A106" s="8">
        <v>24</v>
      </c>
      <c r="B106" s="8">
        <v>0</v>
      </c>
      <c r="C106" s="10">
        <v>8</v>
      </c>
      <c r="D106" s="15" t="s">
        <v>32</v>
      </c>
      <c r="E106" s="15" t="s">
        <v>32</v>
      </c>
      <c r="F106" s="16">
        <v>22</v>
      </c>
      <c r="G106" s="17">
        <v>22</v>
      </c>
      <c r="H106" s="16">
        <v>5</v>
      </c>
      <c r="I106" s="21">
        <v>1000</v>
      </c>
      <c r="J106" s="1">
        <f t="shared" si="40"/>
        <v>1000000</v>
      </c>
      <c r="K106" s="3">
        <v>3</v>
      </c>
      <c r="L106" s="11">
        <v>23</v>
      </c>
      <c r="M106" s="11">
        <v>2</v>
      </c>
      <c r="N106" s="19">
        <v>10000</v>
      </c>
      <c r="O106" s="3">
        <f t="shared" si="45"/>
        <v>300000</v>
      </c>
      <c r="P106" s="1">
        <f t="shared" si="46"/>
        <v>2300000</v>
      </c>
      <c r="Q106" s="1">
        <f t="shared" si="47"/>
        <v>200000</v>
      </c>
      <c r="R106" s="11">
        <f t="shared" si="44"/>
        <v>2600000</v>
      </c>
      <c r="V106">
        <f t="shared" si="35"/>
        <v>0</v>
      </c>
      <c r="W106">
        <f t="shared" si="36"/>
        <v>0</v>
      </c>
    </row>
    <row r="107" spans="1:23" hidden="1" x14ac:dyDescent="0.2">
      <c r="A107" s="8">
        <v>24</v>
      </c>
      <c r="B107" s="8">
        <v>1</v>
      </c>
      <c r="C107" s="10">
        <v>1</v>
      </c>
      <c r="D107" s="15" t="s">
        <v>32</v>
      </c>
      <c r="E107" s="15" t="s">
        <v>32</v>
      </c>
      <c r="F107" s="10">
        <v>1</v>
      </c>
      <c r="G107" s="2">
        <v>1</v>
      </c>
      <c r="H107" s="16">
        <v>8</v>
      </c>
      <c r="I107" s="21">
        <v>1000</v>
      </c>
      <c r="J107" s="1">
        <f t="shared" si="40"/>
        <v>1600000</v>
      </c>
      <c r="K107" s="3">
        <v>33</v>
      </c>
      <c r="L107" s="11">
        <v>52</v>
      </c>
      <c r="M107" s="11">
        <v>3</v>
      </c>
      <c r="N107" s="20">
        <v>1000000</v>
      </c>
      <c r="O107" s="3">
        <f t="shared" si="45"/>
        <v>330000000</v>
      </c>
      <c r="P107" s="1">
        <f t="shared" si="46"/>
        <v>520000000</v>
      </c>
      <c r="Q107" s="1">
        <f t="shared" si="47"/>
        <v>30000000</v>
      </c>
      <c r="R107" s="11">
        <f t="shared" si="44"/>
        <v>850000000</v>
      </c>
      <c r="S107">
        <f>LOG(O107/O99)</f>
        <v>2.916453948549925</v>
      </c>
      <c r="T107">
        <f t="shared" ref="S107:U114" si="48">LOG(P107/P99)</f>
        <v>2.3542755076172064</v>
      </c>
      <c r="U107">
        <f t="shared" si="48"/>
        <v>2</v>
      </c>
      <c r="V107">
        <f t="shared" ref="V107:V130" si="49">T107-S107</f>
        <v>-0.56217844093271863</v>
      </c>
      <c r="W107">
        <f t="shared" ref="W107:W130" si="50">U107-T107</f>
        <v>-0.35427550761720639</v>
      </c>
    </row>
    <row r="108" spans="1:23" hidden="1" x14ac:dyDescent="0.2">
      <c r="A108" s="8">
        <v>24</v>
      </c>
      <c r="B108" s="8">
        <v>1</v>
      </c>
      <c r="C108" s="10">
        <v>2</v>
      </c>
      <c r="D108" s="15" t="s">
        <v>32</v>
      </c>
      <c r="E108" s="15" t="s">
        <v>32</v>
      </c>
      <c r="F108" s="16">
        <v>4</v>
      </c>
      <c r="G108" s="2">
        <v>4</v>
      </c>
      <c r="H108" s="16">
        <v>7</v>
      </c>
      <c r="I108" s="21">
        <v>1000</v>
      </c>
      <c r="J108" s="1">
        <f t="shared" si="40"/>
        <v>1400000</v>
      </c>
      <c r="K108" s="3">
        <v>41</v>
      </c>
      <c r="L108" s="11">
        <v>58</v>
      </c>
      <c r="M108" s="11">
        <v>2</v>
      </c>
      <c r="N108" s="20">
        <v>1000000</v>
      </c>
      <c r="O108" s="3">
        <f t="shared" si="45"/>
        <v>410000000</v>
      </c>
      <c r="P108" s="1">
        <f t="shared" si="46"/>
        <v>580000000</v>
      </c>
      <c r="Q108" s="1">
        <f t="shared" si="47"/>
        <v>20000000</v>
      </c>
      <c r="R108" s="11">
        <f t="shared" si="44"/>
        <v>990000000</v>
      </c>
      <c r="S108">
        <f t="shared" si="48"/>
        <v>3.0107238653917729</v>
      </c>
      <c r="T108">
        <f t="shared" si="48"/>
        <v>2.3484546455921191</v>
      </c>
      <c r="U108">
        <f t="shared" si="48"/>
        <v>2</v>
      </c>
      <c r="V108">
        <f t="shared" si="49"/>
        <v>-0.66226921979965381</v>
      </c>
      <c r="W108">
        <f t="shared" si="50"/>
        <v>-0.34845464559211914</v>
      </c>
    </row>
    <row r="109" spans="1:23" hidden="1" x14ac:dyDescent="0.2">
      <c r="A109" s="8">
        <v>24</v>
      </c>
      <c r="B109" s="8">
        <v>1</v>
      </c>
      <c r="C109" s="10">
        <v>3</v>
      </c>
      <c r="D109" s="15" t="s">
        <v>32</v>
      </c>
      <c r="E109" s="15" t="s">
        <v>32</v>
      </c>
      <c r="F109" s="16">
        <v>7</v>
      </c>
      <c r="G109" s="2">
        <v>7</v>
      </c>
      <c r="H109" s="16">
        <v>5</v>
      </c>
      <c r="I109" s="21">
        <v>1000</v>
      </c>
      <c r="J109" s="1">
        <f t="shared" si="40"/>
        <v>1000000</v>
      </c>
      <c r="K109" s="3">
        <v>25</v>
      </c>
      <c r="L109" s="11">
        <v>82</v>
      </c>
      <c r="M109" s="11">
        <v>5</v>
      </c>
      <c r="N109" s="20">
        <v>1000000</v>
      </c>
      <c r="O109" s="3">
        <f t="shared" si="45"/>
        <v>250000000</v>
      </c>
      <c r="P109" s="1">
        <f t="shared" si="46"/>
        <v>820000000</v>
      </c>
      <c r="Q109" s="1">
        <f t="shared" si="47"/>
        <v>50000000</v>
      </c>
      <c r="R109" s="11">
        <f t="shared" si="44"/>
        <v>1070000000</v>
      </c>
      <c r="S109">
        <f t="shared" si="48"/>
        <v>2.9208187539523753</v>
      </c>
      <c r="T109">
        <f t="shared" si="48"/>
        <v>2.6585413472804107</v>
      </c>
      <c r="U109">
        <f t="shared" si="48"/>
        <v>2.3979400086720375</v>
      </c>
      <c r="V109">
        <f t="shared" si="49"/>
        <v>-0.26227740667196464</v>
      </c>
      <c r="W109">
        <f t="shared" si="50"/>
        <v>-0.2606013386083732</v>
      </c>
    </row>
    <row r="110" spans="1:23" hidden="1" x14ac:dyDescent="0.2">
      <c r="A110" s="8">
        <v>24</v>
      </c>
      <c r="B110" s="8">
        <v>1</v>
      </c>
      <c r="C110" s="10">
        <v>4</v>
      </c>
      <c r="D110" s="15" t="s">
        <v>32</v>
      </c>
      <c r="E110" s="15" t="s">
        <v>32</v>
      </c>
      <c r="F110" s="16">
        <v>10</v>
      </c>
      <c r="G110" s="2">
        <v>10</v>
      </c>
      <c r="H110" s="16">
        <v>25</v>
      </c>
      <c r="I110" s="21">
        <v>100</v>
      </c>
      <c r="J110" s="1">
        <f t="shared" si="40"/>
        <v>500000</v>
      </c>
      <c r="K110" s="3">
        <v>15</v>
      </c>
      <c r="L110" s="11">
        <v>65</v>
      </c>
      <c r="M110" s="11">
        <v>1</v>
      </c>
      <c r="N110" s="20">
        <v>1000000</v>
      </c>
      <c r="O110" s="3">
        <f t="shared" si="45"/>
        <v>150000000</v>
      </c>
      <c r="P110" s="1">
        <f t="shared" si="46"/>
        <v>650000000</v>
      </c>
      <c r="Q110" s="1">
        <f t="shared" si="47"/>
        <v>10000000</v>
      </c>
      <c r="R110" s="11">
        <f t="shared" si="44"/>
        <v>800000000</v>
      </c>
      <c r="S110">
        <f t="shared" si="48"/>
        <v>2.6989700043360187</v>
      </c>
      <c r="T110">
        <f t="shared" si="48"/>
        <v>2.3815495924838683</v>
      </c>
      <c r="U110">
        <f t="shared" si="48"/>
        <v>2</v>
      </c>
      <c r="V110">
        <f t="shared" si="49"/>
        <v>-0.31742041185215042</v>
      </c>
      <c r="W110">
        <f t="shared" si="50"/>
        <v>-0.38154959248386833</v>
      </c>
    </row>
    <row r="111" spans="1:23" hidden="1" x14ac:dyDescent="0.2">
      <c r="A111" s="8">
        <v>24</v>
      </c>
      <c r="B111" s="8">
        <v>1</v>
      </c>
      <c r="C111" s="10">
        <v>5</v>
      </c>
      <c r="D111" s="15" t="s">
        <v>32</v>
      </c>
      <c r="E111" s="15" t="s">
        <v>32</v>
      </c>
      <c r="F111" s="16">
        <v>13</v>
      </c>
      <c r="G111" s="17">
        <v>13</v>
      </c>
      <c r="H111" s="16">
        <v>19</v>
      </c>
      <c r="I111" s="21">
        <v>1000</v>
      </c>
      <c r="J111" s="1">
        <f t="shared" si="40"/>
        <v>3800000</v>
      </c>
      <c r="K111" s="3">
        <v>8</v>
      </c>
      <c r="L111" s="11">
        <v>63</v>
      </c>
      <c r="M111" s="11">
        <v>1</v>
      </c>
      <c r="N111" s="20">
        <v>1000000</v>
      </c>
      <c r="O111" s="3">
        <f t="shared" si="45"/>
        <v>80000000</v>
      </c>
      <c r="P111" s="1">
        <f t="shared" si="46"/>
        <v>630000000</v>
      </c>
      <c r="Q111" s="1">
        <f t="shared" si="47"/>
        <v>10000000</v>
      </c>
      <c r="R111" s="11">
        <f t="shared" si="44"/>
        <v>710000000</v>
      </c>
      <c r="S111">
        <f t="shared" si="48"/>
        <v>2.4259687322722812</v>
      </c>
      <c r="T111">
        <f t="shared" si="48"/>
        <v>2.5952205667976571</v>
      </c>
      <c r="U111">
        <f t="shared" si="48"/>
        <v>2</v>
      </c>
      <c r="V111">
        <f t="shared" si="49"/>
        <v>0.16925183452537595</v>
      </c>
      <c r="W111">
        <f t="shared" si="50"/>
        <v>-0.59522056679765711</v>
      </c>
    </row>
    <row r="112" spans="1:23" hidden="1" x14ac:dyDescent="0.2">
      <c r="A112" s="8">
        <v>24</v>
      </c>
      <c r="B112" s="8">
        <v>1</v>
      </c>
      <c r="C112" s="10">
        <v>6</v>
      </c>
      <c r="D112" s="15" t="s">
        <v>32</v>
      </c>
      <c r="E112" s="15" t="s">
        <v>32</v>
      </c>
      <c r="F112" s="16">
        <v>16</v>
      </c>
      <c r="G112" s="17">
        <v>19</v>
      </c>
      <c r="H112" s="16">
        <v>7</v>
      </c>
      <c r="I112" s="21">
        <v>1000</v>
      </c>
      <c r="J112" s="1">
        <f t="shared" si="40"/>
        <v>1400000</v>
      </c>
      <c r="K112" s="3">
        <v>25</v>
      </c>
      <c r="L112" s="11">
        <v>41</v>
      </c>
      <c r="M112" s="11">
        <v>1</v>
      </c>
      <c r="N112" s="20">
        <v>1000000</v>
      </c>
      <c r="O112" s="3">
        <f t="shared" si="45"/>
        <v>250000000</v>
      </c>
      <c r="P112" s="1">
        <f t="shared" si="46"/>
        <v>410000000</v>
      </c>
      <c r="Q112" s="1">
        <f t="shared" si="47"/>
        <v>10000000</v>
      </c>
      <c r="R112" s="11">
        <f t="shared" si="44"/>
        <v>660000000</v>
      </c>
      <c r="S112">
        <f t="shared" si="48"/>
        <v>3.0969100130080562</v>
      </c>
      <c r="T112">
        <f t="shared" si="48"/>
        <v>2.2905645619858164</v>
      </c>
      <c r="U112">
        <f t="shared" si="48"/>
        <v>2</v>
      </c>
      <c r="V112">
        <f t="shared" si="49"/>
        <v>-0.80634545102223987</v>
      </c>
      <c r="W112">
        <f t="shared" si="50"/>
        <v>-0.29056456198581637</v>
      </c>
    </row>
    <row r="113" spans="1:23" hidden="1" x14ac:dyDescent="0.2">
      <c r="A113" s="8">
        <v>24</v>
      </c>
      <c r="B113" s="8">
        <v>1</v>
      </c>
      <c r="C113" s="10">
        <v>7</v>
      </c>
      <c r="D113" s="15" t="s">
        <v>32</v>
      </c>
      <c r="E113" s="15" t="s">
        <v>32</v>
      </c>
      <c r="F113" s="16">
        <v>19</v>
      </c>
      <c r="G113" s="17">
        <v>19</v>
      </c>
      <c r="H113" s="16">
        <v>7</v>
      </c>
      <c r="I113" s="21">
        <v>1000</v>
      </c>
      <c r="J113" s="1">
        <f t="shared" si="40"/>
        <v>1400000</v>
      </c>
      <c r="K113" s="3">
        <v>15</v>
      </c>
      <c r="L113" s="11">
        <v>27</v>
      </c>
      <c r="M113" s="11">
        <v>1</v>
      </c>
      <c r="N113" s="20">
        <v>1000000</v>
      </c>
      <c r="O113" s="3">
        <f t="shared" si="45"/>
        <v>150000000</v>
      </c>
      <c r="P113" s="1">
        <f t="shared" si="46"/>
        <v>270000000</v>
      </c>
      <c r="Q113" s="1">
        <f t="shared" si="47"/>
        <v>10000000</v>
      </c>
      <c r="R113" s="11">
        <f t="shared" si="44"/>
        <v>420000000</v>
      </c>
      <c r="S113">
        <f t="shared" si="48"/>
        <v>2.5740312677277188</v>
      </c>
      <c r="T113">
        <f t="shared" si="48"/>
        <v>2.0511525224473814</v>
      </c>
      <c r="U113">
        <f t="shared" si="48"/>
        <v>2</v>
      </c>
      <c r="V113">
        <f t="shared" si="49"/>
        <v>-0.5228787452803374</v>
      </c>
      <c r="W113">
        <f t="shared" si="50"/>
        <v>-5.1152522447381443E-2</v>
      </c>
    </row>
    <row r="114" spans="1:23" hidden="1" x14ac:dyDescent="0.2">
      <c r="A114" s="8">
        <v>24</v>
      </c>
      <c r="B114" s="8">
        <v>1</v>
      </c>
      <c r="C114" s="10">
        <v>8</v>
      </c>
      <c r="D114" s="15" t="s">
        <v>32</v>
      </c>
      <c r="E114" s="15" t="s">
        <v>32</v>
      </c>
      <c r="F114" s="16">
        <v>22</v>
      </c>
      <c r="G114" s="17">
        <v>22</v>
      </c>
      <c r="H114" s="16">
        <v>8</v>
      </c>
      <c r="I114" s="21">
        <v>1000</v>
      </c>
      <c r="J114" s="1">
        <f t="shared" si="40"/>
        <v>1600000</v>
      </c>
      <c r="K114" s="3">
        <v>38</v>
      </c>
      <c r="L114" s="11">
        <v>44</v>
      </c>
      <c r="M114" s="11">
        <v>3</v>
      </c>
      <c r="N114" s="20">
        <v>1000000</v>
      </c>
      <c r="O114" s="3">
        <f t="shared" si="45"/>
        <v>380000000</v>
      </c>
      <c r="P114" s="1">
        <f t="shared" si="46"/>
        <v>440000000</v>
      </c>
      <c r="Q114" s="1">
        <f t="shared" si="47"/>
        <v>30000000</v>
      </c>
      <c r="R114" s="11">
        <f t="shared" si="44"/>
        <v>820000000</v>
      </c>
      <c r="S114">
        <f t="shared" si="48"/>
        <v>3.102662341897148</v>
      </c>
      <c r="T114">
        <f t="shared" si="48"/>
        <v>2.2817248404685944</v>
      </c>
      <c r="U114">
        <f t="shared" si="48"/>
        <v>2.1760912590556813</v>
      </c>
      <c r="V114">
        <f t="shared" si="49"/>
        <v>-0.8209375014285536</v>
      </c>
      <c r="W114">
        <f t="shared" si="50"/>
        <v>-0.10563358141291301</v>
      </c>
    </row>
    <row r="115" spans="1:23" hidden="1" x14ac:dyDescent="0.2">
      <c r="A115" s="8">
        <v>24</v>
      </c>
      <c r="B115" s="8">
        <v>2</v>
      </c>
      <c r="C115" s="10">
        <v>1</v>
      </c>
      <c r="D115" s="15" t="s">
        <v>32</v>
      </c>
      <c r="E115" s="15" t="s">
        <v>32</v>
      </c>
      <c r="F115" s="10">
        <v>1</v>
      </c>
      <c r="G115" s="24">
        <v>1</v>
      </c>
      <c r="H115" s="16">
        <v>7</v>
      </c>
      <c r="I115" s="21">
        <v>10</v>
      </c>
      <c r="J115" s="1">
        <f t="shared" si="40"/>
        <v>14000</v>
      </c>
      <c r="K115" s="3">
        <v>62</v>
      </c>
      <c r="L115" s="11">
        <v>70</v>
      </c>
      <c r="M115" s="11">
        <v>7</v>
      </c>
      <c r="N115" s="20">
        <v>1000000</v>
      </c>
      <c r="O115" s="3">
        <f t="shared" si="45"/>
        <v>620000000</v>
      </c>
      <c r="P115" s="1">
        <f t="shared" si="46"/>
        <v>700000000</v>
      </c>
      <c r="Q115" s="1">
        <f t="shared" si="47"/>
        <v>70000000</v>
      </c>
      <c r="R115" s="11">
        <f t="shared" si="44"/>
        <v>1320000000</v>
      </c>
      <c r="S115">
        <f>LOG(O115/O107)</f>
        <v>0.27387774962036643</v>
      </c>
      <c r="T115">
        <f t="shared" ref="S115:U116" si="51">LOG(P115/P99)</f>
        <v>2.4833702039966639</v>
      </c>
      <c r="U115">
        <f t="shared" si="51"/>
        <v>2.3679767852945943</v>
      </c>
      <c r="V115">
        <f t="shared" si="49"/>
        <v>2.2094924543762975</v>
      </c>
      <c r="W115">
        <f t="shared" si="50"/>
        <v>-0.11539341870206954</v>
      </c>
    </row>
    <row r="116" spans="1:23" hidden="1" x14ac:dyDescent="0.2">
      <c r="A116" s="8">
        <v>24</v>
      </c>
      <c r="B116" s="8">
        <v>2</v>
      </c>
      <c r="C116" s="10">
        <v>2</v>
      </c>
      <c r="D116" s="15" t="s">
        <v>32</v>
      </c>
      <c r="E116" s="15" t="s">
        <v>32</v>
      </c>
      <c r="F116" s="16">
        <v>4</v>
      </c>
      <c r="G116" s="17">
        <v>4</v>
      </c>
      <c r="H116" s="16">
        <v>13</v>
      </c>
      <c r="I116" s="21">
        <v>10</v>
      </c>
      <c r="J116" s="1">
        <f t="shared" si="40"/>
        <v>26000</v>
      </c>
      <c r="K116" s="3">
        <v>70</v>
      </c>
      <c r="L116" s="11">
        <v>60</v>
      </c>
      <c r="M116" s="11">
        <v>4</v>
      </c>
      <c r="N116" s="20">
        <v>1000000</v>
      </c>
      <c r="O116" s="3">
        <f t="shared" si="45"/>
        <v>700000000</v>
      </c>
      <c r="P116" s="1">
        <f t="shared" si="46"/>
        <v>600000000</v>
      </c>
      <c r="Q116" s="1">
        <f t="shared" si="47"/>
        <v>40000000</v>
      </c>
      <c r="R116" s="11">
        <f t="shared" si="44"/>
        <v>1300000000</v>
      </c>
      <c r="S116">
        <f t="shared" si="51"/>
        <v>3.2430380486862944</v>
      </c>
      <c r="T116">
        <f t="shared" ref="T116" si="52">LOG(P116/P100)</f>
        <v>2.3631779024128257</v>
      </c>
      <c r="U116">
        <f t="shared" ref="U116" si="53">LOG(Q116/Q100)</f>
        <v>2.3010299956639813</v>
      </c>
      <c r="V116">
        <f t="shared" si="49"/>
        <v>-0.87986014627346876</v>
      </c>
      <c r="W116">
        <f t="shared" si="50"/>
        <v>-6.2147906748844406E-2</v>
      </c>
    </row>
    <row r="117" spans="1:23" hidden="1" x14ac:dyDescent="0.2">
      <c r="A117" s="8">
        <v>24</v>
      </c>
      <c r="B117" s="8">
        <v>2</v>
      </c>
      <c r="C117" s="10">
        <v>3</v>
      </c>
      <c r="D117" s="15" t="s">
        <v>32</v>
      </c>
      <c r="E117" s="15" t="s">
        <v>32</v>
      </c>
      <c r="F117" s="16">
        <v>7</v>
      </c>
      <c r="G117" s="17">
        <v>7</v>
      </c>
      <c r="H117" s="16">
        <v>7</v>
      </c>
      <c r="I117" s="21">
        <v>10</v>
      </c>
      <c r="J117" s="1">
        <f t="shared" si="40"/>
        <v>14000</v>
      </c>
      <c r="K117" s="3">
        <v>63</v>
      </c>
      <c r="L117" s="11">
        <v>75</v>
      </c>
      <c r="M117" s="11">
        <v>1</v>
      </c>
      <c r="N117" s="20">
        <v>1000000</v>
      </c>
      <c r="O117" s="3">
        <f t="shared" si="45"/>
        <v>630000000</v>
      </c>
      <c r="P117" s="1">
        <f t="shared" si="46"/>
        <v>750000000</v>
      </c>
      <c r="Q117" s="1">
        <f t="shared" si="47"/>
        <v>10000000</v>
      </c>
      <c r="R117" s="11">
        <f t="shared" si="44"/>
        <v>1380000000</v>
      </c>
      <c r="S117">
        <f t="shared" ref="S117:S122" si="54">LOG(O117/O101)</f>
        <v>3.3222192947339191</v>
      </c>
      <c r="T117">
        <f t="shared" ref="T117:T122" si="55">LOG(P117/P101)</f>
        <v>2.6197887582883941</v>
      </c>
      <c r="U117">
        <f t="shared" ref="U117:U122" si="56">LOG(Q117/Q101)</f>
        <v>1.6989700043360187</v>
      </c>
      <c r="V117">
        <f t="shared" si="49"/>
        <v>-0.702430536445525</v>
      </c>
      <c r="W117">
        <f t="shared" si="50"/>
        <v>-0.92081875395237534</v>
      </c>
    </row>
    <row r="118" spans="1:23" hidden="1" x14ac:dyDescent="0.2">
      <c r="A118" s="8">
        <v>24</v>
      </c>
      <c r="B118" s="8">
        <v>2</v>
      </c>
      <c r="C118" s="10">
        <v>4</v>
      </c>
      <c r="D118" s="15" t="s">
        <v>32</v>
      </c>
      <c r="E118" s="15" t="s">
        <v>32</v>
      </c>
      <c r="F118" s="16">
        <v>10</v>
      </c>
      <c r="G118" s="17">
        <v>10</v>
      </c>
      <c r="H118" s="16">
        <v>11</v>
      </c>
      <c r="I118" s="21">
        <v>1</v>
      </c>
      <c r="J118" s="1">
        <f t="shared" si="40"/>
        <v>2200</v>
      </c>
      <c r="K118" s="3">
        <v>86</v>
      </c>
      <c r="L118" s="11">
        <v>54</v>
      </c>
      <c r="M118" s="11">
        <v>4</v>
      </c>
      <c r="N118" s="20">
        <v>1000000</v>
      </c>
      <c r="O118" s="3">
        <f t="shared" si="45"/>
        <v>860000000</v>
      </c>
      <c r="P118" s="1">
        <f t="shared" si="46"/>
        <v>540000000</v>
      </c>
      <c r="Q118" s="1">
        <f t="shared" si="47"/>
        <v>40000000</v>
      </c>
      <c r="R118" s="11">
        <f t="shared" si="44"/>
        <v>1400000000</v>
      </c>
      <c r="S118">
        <f t="shared" si="54"/>
        <v>3.4573771965239053</v>
      </c>
      <c r="T118">
        <f t="shared" si="55"/>
        <v>2.3010299956639813</v>
      </c>
      <c r="U118">
        <f t="shared" si="56"/>
        <v>2.6020599913279625</v>
      </c>
      <c r="V118">
        <f t="shared" si="49"/>
        <v>-1.156347200859924</v>
      </c>
      <c r="W118">
        <f t="shared" si="50"/>
        <v>0.30102999566398125</v>
      </c>
    </row>
    <row r="119" spans="1:23" hidden="1" x14ac:dyDescent="0.2">
      <c r="A119" s="8">
        <v>24</v>
      </c>
      <c r="B119" s="8">
        <v>2</v>
      </c>
      <c r="C119" s="10">
        <v>5</v>
      </c>
      <c r="D119" s="15" t="s">
        <v>32</v>
      </c>
      <c r="E119" s="15" t="s">
        <v>32</v>
      </c>
      <c r="F119" s="16">
        <v>13</v>
      </c>
      <c r="G119" s="17">
        <v>13</v>
      </c>
      <c r="H119" s="16">
        <v>17</v>
      </c>
      <c r="I119" s="21">
        <v>10</v>
      </c>
      <c r="J119" s="1">
        <f t="shared" si="40"/>
        <v>34000</v>
      </c>
      <c r="K119" s="3">
        <v>214</v>
      </c>
      <c r="L119" s="11">
        <v>22</v>
      </c>
      <c r="M119" s="11">
        <v>4</v>
      </c>
      <c r="N119" s="20">
        <v>1000000</v>
      </c>
      <c r="O119" s="3">
        <f t="shared" si="45"/>
        <v>2140000000</v>
      </c>
      <c r="P119" s="1">
        <f t="shared" si="46"/>
        <v>220000000</v>
      </c>
      <c r="Q119" s="1">
        <f t="shared" si="47"/>
        <v>40000000</v>
      </c>
      <c r="R119" s="11">
        <f t="shared" si="44"/>
        <v>2360000000</v>
      </c>
      <c r="S119">
        <f t="shared" si="54"/>
        <v>3.8532925186295284</v>
      </c>
      <c r="T119">
        <f t="shared" si="55"/>
        <v>2.1383026981662816</v>
      </c>
      <c r="U119">
        <f t="shared" si="56"/>
        <v>2.6020599913279625</v>
      </c>
      <c r="V119">
        <f t="shared" si="49"/>
        <v>-1.7149898204632468</v>
      </c>
      <c r="W119">
        <f t="shared" si="50"/>
        <v>0.46375729316168091</v>
      </c>
    </row>
    <row r="120" spans="1:23" hidden="1" x14ac:dyDescent="0.2">
      <c r="A120" s="8">
        <v>24</v>
      </c>
      <c r="B120" s="8">
        <v>2</v>
      </c>
      <c r="C120" s="10">
        <v>6</v>
      </c>
      <c r="D120" s="15" t="s">
        <v>32</v>
      </c>
      <c r="E120" s="15" t="s">
        <v>32</v>
      </c>
      <c r="F120" s="16">
        <v>16</v>
      </c>
      <c r="G120" s="17">
        <v>16</v>
      </c>
      <c r="H120" s="16">
        <v>9</v>
      </c>
      <c r="I120" s="21">
        <v>10</v>
      </c>
      <c r="J120" s="1">
        <f t="shared" si="40"/>
        <v>18000</v>
      </c>
      <c r="K120" s="3">
        <v>54</v>
      </c>
      <c r="L120" s="11">
        <v>66</v>
      </c>
      <c r="M120" s="11">
        <v>2</v>
      </c>
      <c r="N120" s="20">
        <v>1000000</v>
      </c>
      <c r="O120" s="3">
        <f t="shared" si="45"/>
        <v>540000000</v>
      </c>
      <c r="P120" s="1">
        <f t="shared" si="46"/>
        <v>660000000</v>
      </c>
      <c r="Q120" s="1">
        <f t="shared" si="47"/>
        <v>20000000</v>
      </c>
      <c r="R120" s="11">
        <f t="shared" si="44"/>
        <v>1200000000</v>
      </c>
      <c r="S120">
        <f t="shared" si="54"/>
        <v>3.4313637641589874</v>
      </c>
      <c r="T120">
        <f t="shared" si="55"/>
        <v>2.4973246408079492</v>
      </c>
      <c r="U120">
        <f t="shared" si="56"/>
        <v>2.3010299956639813</v>
      </c>
      <c r="V120">
        <f t="shared" si="49"/>
        <v>-0.93403912335103811</v>
      </c>
      <c r="W120">
        <f t="shared" si="50"/>
        <v>-0.19629464514396799</v>
      </c>
    </row>
    <row r="121" spans="1:23" hidden="1" x14ac:dyDescent="0.2">
      <c r="A121" s="8">
        <v>24</v>
      </c>
      <c r="B121" s="8">
        <v>2</v>
      </c>
      <c r="C121" s="10">
        <v>7</v>
      </c>
      <c r="D121" s="15" t="s">
        <v>32</v>
      </c>
      <c r="E121" s="15" t="s">
        <v>32</v>
      </c>
      <c r="F121" s="16">
        <v>19</v>
      </c>
      <c r="G121" s="17">
        <v>19</v>
      </c>
      <c r="H121" s="16">
        <v>24</v>
      </c>
      <c r="I121" s="21">
        <v>1</v>
      </c>
      <c r="J121" s="1">
        <f t="shared" si="40"/>
        <v>4800</v>
      </c>
      <c r="K121" s="3">
        <v>139</v>
      </c>
      <c r="L121" s="11">
        <v>54</v>
      </c>
      <c r="M121" s="11">
        <v>9</v>
      </c>
      <c r="N121" s="20">
        <v>1000000</v>
      </c>
      <c r="O121" s="3">
        <f t="shared" si="45"/>
        <v>1390000000</v>
      </c>
      <c r="P121" s="1">
        <f t="shared" si="46"/>
        <v>540000000</v>
      </c>
      <c r="Q121" s="1">
        <f t="shared" si="47"/>
        <v>90000000</v>
      </c>
      <c r="R121" s="11">
        <f t="shared" si="44"/>
        <v>1930000000</v>
      </c>
      <c r="S121">
        <f t="shared" si="54"/>
        <v>3.5409548089261329</v>
      </c>
      <c r="T121">
        <f t="shared" si="55"/>
        <v>2.3521825181113627</v>
      </c>
      <c r="U121">
        <f t="shared" si="56"/>
        <v>2.9542425094393248</v>
      </c>
      <c r="V121">
        <f t="shared" si="49"/>
        <v>-1.1887722908147702</v>
      </c>
      <c r="W121">
        <f t="shared" si="50"/>
        <v>0.60205999132796206</v>
      </c>
    </row>
    <row r="122" spans="1:23" hidden="1" x14ac:dyDescent="0.2">
      <c r="A122" s="8">
        <v>24</v>
      </c>
      <c r="B122" s="8">
        <v>2</v>
      </c>
      <c r="C122" s="10">
        <v>8</v>
      </c>
      <c r="D122" s="15" t="s">
        <v>32</v>
      </c>
      <c r="E122" s="15" t="s">
        <v>32</v>
      </c>
      <c r="F122" s="16">
        <v>22</v>
      </c>
      <c r="G122" s="17">
        <v>22</v>
      </c>
      <c r="H122" s="16">
        <v>25</v>
      </c>
      <c r="I122" s="21">
        <v>1</v>
      </c>
      <c r="J122" s="1">
        <f t="shared" si="40"/>
        <v>5000</v>
      </c>
      <c r="K122" s="3">
        <v>72</v>
      </c>
      <c r="L122" s="11">
        <v>83</v>
      </c>
      <c r="M122" s="11">
        <v>4</v>
      </c>
      <c r="N122" s="20">
        <v>1000000</v>
      </c>
      <c r="O122" s="3">
        <f t="shared" si="45"/>
        <v>720000000</v>
      </c>
      <c r="P122" s="1">
        <f t="shared" si="46"/>
        <v>830000000</v>
      </c>
      <c r="Q122" s="1">
        <f t="shared" si="47"/>
        <v>40000000</v>
      </c>
      <c r="R122" s="11">
        <f t="shared" si="44"/>
        <v>1550000000</v>
      </c>
      <c r="S122">
        <f t="shared" si="54"/>
        <v>3.3802112417116059</v>
      </c>
      <c r="T122">
        <f t="shared" si="55"/>
        <v>2.5573502563584811</v>
      </c>
      <c r="U122">
        <f t="shared" si="56"/>
        <v>2.3010299956639813</v>
      </c>
      <c r="V122">
        <f t="shared" si="49"/>
        <v>-0.8228609853531248</v>
      </c>
      <c r="W122">
        <f t="shared" si="50"/>
        <v>-0.25632026069449987</v>
      </c>
    </row>
    <row r="123" spans="1:23" hidden="1" x14ac:dyDescent="0.2">
      <c r="A123" s="8">
        <v>24</v>
      </c>
      <c r="B123" s="8">
        <v>3</v>
      </c>
      <c r="C123" s="10">
        <v>1</v>
      </c>
      <c r="D123" s="15" t="s">
        <v>32</v>
      </c>
      <c r="E123" s="15" t="s">
        <v>32</v>
      </c>
      <c r="F123" s="10">
        <v>1</v>
      </c>
      <c r="G123" s="24">
        <v>1</v>
      </c>
      <c r="H123" s="16">
        <v>4</v>
      </c>
      <c r="I123" s="21">
        <v>1</v>
      </c>
      <c r="J123" s="26">
        <f>(H123*10)*I123</f>
        <v>40</v>
      </c>
      <c r="K123" s="3">
        <v>31</v>
      </c>
      <c r="L123" s="11">
        <v>22</v>
      </c>
      <c r="M123" s="11">
        <v>2</v>
      </c>
      <c r="N123" s="20">
        <v>1000000</v>
      </c>
      <c r="O123" s="3">
        <f t="shared" si="45"/>
        <v>310000000</v>
      </c>
      <c r="P123" s="1">
        <f t="shared" si="46"/>
        <v>220000000</v>
      </c>
      <c r="Q123" s="1">
        <f t="shared" si="47"/>
        <v>20000000</v>
      </c>
      <c r="R123" s="11">
        <f t="shared" si="44"/>
        <v>530000000</v>
      </c>
      <c r="S123">
        <f>LOG(O123/O115)</f>
        <v>-0.3010299956639812</v>
      </c>
      <c r="T123">
        <f t="shared" ref="T123:U123" si="57">LOG(P123/P115)</f>
        <v>-0.50267535919205064</v>
      </c>
      <c r="U123">
        <f t="shared" si="57"/>
        <v>-0.54406804435027567</v>
      </c>
      <c r="V123">
        <f t="shared" si="49"/>
        <v>-0.20164536352806944</v>
      </c>
      <c r="W123">
        <f t="shared" si="50"/>
        <v>-4.1392685158225029E-2</v>
      </c>
    </row>
    <row r="124" spans="1:23" x14ac:dyDescent="0.2">
      <c r="A124" s="8">
        <v>24</v>
      </c>
      <c r="B124" s="8">
        <v>3</v>
      </c>
      <c r="C124" s="10">
        <v>2</v>
      </c>
      <c r="D124" s="15" t="s">
        <v>32</v>
      </c>
      <c r="E124" s="15" t="s">
        <v>32</v>
      </c>
      <c r="F124" s="16">
        <v>4</v>
      </c>
      <c r="G124" s="17">
        <v>4</v>
      </c>
      <c r="H124" s="16">
        <v>0</v>
      </c>
      <c r="I124" s="21">
        <v>1</v>
      </c>
      <c r="J124" s="1">
        <f t="shared" si="40"/>
        <v>0</v>
      </c>
      <c r="K124" s="3">
        <v>58</v>
      </c>
      <c r="L124" s="11">
        <v>35</v>
      </c>
      <c r="M124" s="11">
        <v>3</v>
      </c>
      <c r="N124" s="20">
        <v>1000000</v>
      </c>
      <c r="O124" s="3">
        <f t="shared" si="45"/>
        <v>580000000</v>
      </c>
      <c r="P124" s="1">
        <f t="shared" si="46"/>
        <v>350000000</v>
      </c>
      <c r="Q124" s="1">
        <f t="shared" si="47"/>
        <v>30000000</v>
      </c>
      <c r="R124" s="11">
        <f t="shared" si="44"/>
        <v>930000000</v>
      </c>
      <c r="S124">
        <f t="shared" ref="S124:S130" si="58">LOG(O124/O116)</f>
        <v>-8.167004645131952E-2</v>
      </c>
      <c r="T124">
        <f t="shared" ref="T124:T130" si="59">LOG(P124/P116)</f>
        <v>-0.23408320603336796</v>
      </c>
      <c r="U124">
        <f t="shared" ref="U124:U130" si="60">LOG(Q124/Q116)</f>
        <v>-0.12493873660829995</v>
      </c>
      <c r="V124">
        <f t="shared" si="49"/>
        <v>-0.15241315958204843</v>
      </c>
      <c r="W124">
        <f t="shared" si="50"/>
        <v>0.10914446942506802</v>
      </c>
    </row>
    <row r="125" spans="1:23" x14ac:dyDescent="0.2">
      <c r="A125" s="8">
        <v>24</v>
      </c>
      <c r="B125" s="8">
        <v>3</v>
      </c>
      <c r="C125" s="10">
        <v>3</v>
      </c>
      <c r="D125" s="15" t="s">
        <v>32</v>
      </c>
      <c r="E125" s="15" t="s">
        <v>32</v>
      </c>
      <c r="F125" s="16">
        <v>7</v>
      </c>
      <c r="G125" s="17">
        <v>7</v>
      </c>
      <c r="H125" s="16">
        <v>0</v>
      </c>
      <c r="I125" s="21">
        <v>1</v>
      </c>
      <c r="J125" s="1">
        <f t="shared" si="40"/>
        <v>0</v>
      </c>
      <c r="K125" s="3">
        <v>50</v>
      </c>
      <c r="L125" s="11">
        <v>25</v>
      </c>
      <c r="M125" s="11">
        <v>0</v>
      </c>
      <c r="N125" s="20">
        <v>1000000</v>
      </c>
      <c r="O125" s="3">
        <f t="shared" si="45"/>
        <v>500000000</v>
      </c>
      <c r="P125" s="1">
        <f t="shared" si="46"/>
        <v>250000000</v>
      </c>
      <c r="Q125" s="1">
        <v>1</v>
      </c>
      <c r="R125" s="11">
        <f t="shared" si="44"/>
        <v>750000000</v>
      </c>
      <c r="S125">
        <f t="shared" si="58"/>
        <v>-0.10037054511756292</v>
      </c>
      <c r="T125">
        <f t="shared" si="59"/>
        <v>-0.47712125471966244</v>
      </c>
      <c r="U125">
        <f t="shared" si="60"/>
        <v>-7</v>
      </c>
      <c r="V125">
        <f t="shared" si="49"/>
        <v>-0.3767507096020995</v>
      </c>
      <c r="W125">
        <f t="shared" si="50"/>
        <v>-6.5228787452803374</v>
      </c>
    </row>
    <row r="126" spans="1:23" hidden="1" x14ac:dyDescent="0.2">
      <c r="A126" s="8">
        <v>24</v>
      </c>
      <c r="B126" s="8">
        <v>3</v>
      </c>
      <c r="C126" s="10">
        <v>4</v>
      </c>
      <c r="D126" s="15" t="s">
        <v>32</v>
      </c>
      <c r="E126" s="15" t="s">
        <v>32</v>
      </c>
      <c r="F126" s="16">
        <v>10</v>
      </c>
      <c r="G126" s="17">
        <v>10</v>
      </c>
      <c r="H126" s="16">
        <v>2</v>
      </c>
      <c r="I126" s="21">
        <v>1</v>
      </c>
      <c r="J126" s="19">
        <f>(H126*10)*I126</f>
        <v>20</v>
      </c>
      <c r="K126" s="3">
        <v>22</v>
      </c>
      <c r="L126" s="11">
        <v>8</v>
      </c>
      <c r="M126" s="11">
        <v>0</v>
      </c>
      <c r="N126" s="20">
        <v>1000000</v>
      </c>
      <c r="O126" s="3">
        <f t="shared" si="45"/>
        <v>220000000</v>
      </c>
      <c r="P126" s="1">
        <f t="shared" si="46"/>
        <v>80000000</v>
      </c>
      <c r="Q126" s="1">
        <v>1</v>
      </c>
      <c r="R126" s="11">
        <f t="shared" si="44"/>
        <v>300000000</v>
      </c>
      <c r="S126">
        <f t="shared" si="58"/>
        <v>-0.5920757704213615</v>
      </c>
      <c r="T126">
        <f t="shared" si="59"/>
        <v>-0.82930377283102497</v>
      </c>
      <c r="U126">
        <f t="shared" si="60"/>
        <v>-7.6020599913279625</v>
      </c>
      <c r="V126">
        <f t="shared" si="49"/>
        <v>-0.23722800240966346</v>
      </c>
      <c r="W126">
        <f t="shared" si="50"/>
        <v>-6.7727562184969372</v>
      </c>
    </row>
    <row r="127" spans="1:23" hidden="1" x14ac:dyDescent="0.2">
      <c r="A127" s="8">
        <v>24</v>
      </c>
      <c r="B127" s="8">
        <v>3</v>
      </c>
      <c r="C127" s="10">
        <v>5</v>
      </c>
      <c r="D127" s="15" t="s">
        <v>32</v>
      </c>
      <c r="E127" s="15" t="s">
        <v>32</v>
      </c>
      <c r="F127" s="16">
        <v>13</v>
      </c>
      <c r="G127" s="17">
        <v>13</v>
      </c>
      <c r="H127" s="16">
        <v>4</v>
      </c>
      <c r="I127" s="21">
        <v>1</v>
      </c>
      <c r="J127" s="1">
        <f t="shared" si="40"/>
        <v>800</v>
      </c>
      <c r="K127" s="3">
        <v>86</v>
      </c>
      <c r="L127" s="11">
        <v>2</v>
      </c>
      <c r="M127" s="11">
        <v>1</v>
      </c>
      <c r="N127" s="20">
        <v>1000000</v>
      </c>
      <c r="O127" s="3">
        <f t="shared" si="45"/>
        <v>860000000</v>
      </c>
      <c r="P127" s="1">
        <f t="shared" si="46"/>
        <v>20000000</v>
      </c>
      <c r="Q127" s="1">
        <f t="shared" si="47"/>
        <v>10000000</v>
      </c>
      <c r="R127" s="11">
        <f t="shared" si="44"/>
        <v>880000000</v>
      </c>
      <c r="S127">
        <f t="shared" si="58"/>
        <v>-0.39591532210562314</v>
      </c>
      <c r="T127">
        <f t="shared" si="59"/>
        <v>-1.0413926851582249</v>
      </c>
      <c r="U127">
        <f t="shared" si="60"/>
        <v>-0.6020599913279624</v>
      </c>
      <c r="V127">
        <f t="shared" si="49"/>
        <v>-0.64547736305260184</v>
      </c>
      <c r="W127">
        <f t="shared" si="50"/>
        <v>0.43933269383026252</v>
      </c>
    </row>
    <row r="128" spans="1:23" hidden="1" x14ac:dyDescent="0.2">
      <c r="A128" s="8">
        <v>24</v>
      </c>
      <c r="B128" s="8">
        <v>3</v>
      </c>
      <c r="C128" s="10">
        <v>6</v>
      </c>
      <c r="D128" s="15" t="s">
        <v>32</v>
      </c>
      <c r="E128" s="15" t="s">
        <v>32</v>
      </c>
      <c r="F128" s="16">
        <v>16</v>
      </c>
      <c r="G128" s="17">
        <v>16</v>
      </c>
      <c r="H128" s="16">
        <v>1</v>
      </c>
      <c r="I128" s="21">
        <v>1</v>
      </c>
      <c r="J128" s="1">
        <f t="shared" si="40"/>
        <v>200</v>
      </c>
      <c r="K128" s="3">
        <v>27</v>
      </c>
      <c r="L128" s="11">
        <v>15</v>
      </c>
      <c r="M128" s="11">
        <v>0</v>
      </c>
      <c r="N128" s="20">
        <v>1000000</v>
      </c>
      <c r="O128" s="3">
        <f t="shared" si="45"/>
        <v>270000000</v>
      </c>
      <c r="P128" s="1">
        <f t="shared" si="46"/>
        <v>150000000</v>
      </c>
      <c r="Q128" s="1">
        <v>1</v>
      </c>
      <c r="R128" s="11">
        <f t="shared" si="44"/>
        <v>420000000</v>
      </c>
      <c r="S128">
        <f t="shared" si="58"/>
        <v>-0.3010299956639812</v>
      </c>
      <c r="T128">
        <f t="shared" si="59"/>
        <v>-0.64345267648618742</v>
      </c>
      <c r="U128">
        <f t="shared" si="60"/>
        <v>-7.3010299956639813</v>
      </c>
      <c r="V128">
        <f t="shared" si="49"/>
        <v>-0.34242268082220623</v>
      </c>
      <c r="W128">
        <f t="shared" si="50"/>
        <v>-6.6575773191777934</v>
      </c>
    </row>
    <row r="129" spans="1:23" x14ac:dyDescent="0.2">
      <c r="A129" s="8">
        <v>24</v>
      </c>
      <c r="B129" s="8">
        <v>3</v>
      </c>
      <c r="C129" s="10">
        <v>7</v>
      </c>
      <c r="D129" s="15" t="s">
        <v>32</v>
      </c>
      <c r="E129" s="15" t="s">
        <v>32</v>
      </c>
      <c r="F129" s="16">
        <v>19</v>
      </c>
      <c r="G129" s="17">
        <v>19</v>
      </c>
      <c r="H129" s="16">
        <v>0</v>
      </c>
      <c r="I129" s="21">
        <v>1</v>
      </c>
      <c r="J129" s="1">
        <f t="shared" si="40"/>
        <v>0</v>
      </c>
      <c r="K129" s="3">
        <v>60</v>
      </c>
      <c r="L129" s="11">
        <v>4</v>
      </c>
      <c r="M129" s="11">
        <v>6</v>
      </c>
      <c r="N129" s="20">
        <v>1000000</v>
      </c>
      <c r="O129" s="3">
        <f t="shared" si="45"/>
        <v>600000000</v>
      </c>
      <c r="P129" s="1">
        <f t="shared" si="46"/>
        <v>40000000</v>
      </c>
      <c r="Q129" s="1">
        <f t="shared" si="47"/>
        <v>60000000</v>
      </c>
      <c r="R129" s="11">
        <f t="shared" si="44"/>
        <v>640000000</v>
      </c>
      <c r="S129">
        <f t="shared" si="58"/>
        <v>-0.36486354987045144</v>
      </c>
      <c r="T129">
        <f t="shared" si="59"/>
        <v>-1.1303337684950061</v>
      </c>
      <c r="U129">
        <f t="shared" si="60"/>
        <v>-0.17609125905568127</v>
      </c>
      <c r="V129">
        <f t="shared" si="49"/>
        <v>-0.76547021862455467</v>
      </c>
      <c r="W129">
        <f t="shared" si="50"/>
        <v>0.95424250943932487</v>
      </c>
    </row>
    <row r="130" spans="1:23" x14ac:dyDescent="0.2">
      <c r="A130" s="8">
        <v>24</v>
      </c>
      <c r="B130" s="8">
        <v>3</v>
      </c>
      <c r="C130" s="10">
        <v>8</v>
      </c>
      <c r="D130" s="15" t="s">
        <v>32</v>
      </c>
      <c r="E130" s="15" t="s">
        <v>32</v>
      </c>
      <c r="F130" s="16">
        <v>22</v>
      </c>
      <c r="G130" s="17">
        <v>22</v>
      </c>
      <c r="H130" s="16">
        <v>0</v>
      </c>
      <c r="I130" s="21">
        <v>1</v>
      </c>
      <c r="J130" s="1">
        <f t="shared" si="40"/>
        <v>0</v>
      </c>
      <c r="K130" s="3">
        <v>388</v>
      </c>
      <c r="L130" s="11">
        <v>360</v>
      </c>
      <c r="M130" s="11">
        <v>6</v>
      </c>
      <c r="N130" s="20">
        <v>1000000</v>
      </c>
      <c r="O130" s="3">
        <f t="shared" si="45"/>
        <v>3880000000</v>
      </c>
      <c r="P130" s="1">
        <f t="shared" si="46"/>
        <v>3600000000</v>
      </c>
      <c r="Q130" s="1">
        <f t="shared" si="47"/>
        <v>60000000</v>
      </c>
      <c r="R130" s="11">
        <f t="shared" si="44"/>
        <v>7480000000</v>
      </c>
      <c r="S130">
        <f t="shared" si="58"/>
        <v>0.73149922916293886</v>
      </c>
      <c r="T130">
        <f t="shared" si="59"/>
        <v>0.6372244083912133</v>
      </c>
      <c r="U130">
        <f t="shared" si="60"/>
        <v>0.17609125905568124</v>
      </c>
      <c r="V130">
        <f t="shared" si="49"/>
        <v>-9.4274820771725554E-2</v>
      </c>
      <c r="W130">
        <f t="shared" si="50"/>
        <v>-0.46113314933553207</v>
      </c>
    </row>
  </sheetData>
  <autoFilter ref="J1:J130" xr:uid="{2287D050-63EA-CE47-AC5C-3C78A2026166}">
    <filterColumn colId="0">
      <filters>
        <filter val="0"/>
      </filters>
    </filterColumn>
  </autoFilter>
  <sortState ref="A3:W130">
    <sortCondition ref="A2"/>
  </sortState>
  <mergeCells count="6">
    <mergeCell ref="S1:U1"/>
    <mergeCell ref="V1:W1"/>
    <mergeCell ref="A1:G1"/>
    <mergeCell ref="H1:J1"/>
    <mergeCell ref="K1:N1"/>
    <mergeCell ref="O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dynamics_master.csv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2019-03-11T12:00:37Z</dcterms:created>
  <dcterms:modified xsi:type="dcterms:W3CDTF">2019-10-15T11:26:49Z</dcterms:modified>
</cp:coreProperties>
</file>