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2" windowWidth="22980" windowHeight="9528" activeTab="5"/>
  </bookViews>
  <sheets>
    <sheet name="7.3" sheetId="11" r:id="rId1"/>
    <sheet name="7.4" sheetId="1" r:id="rId2"/>
    <sheet name="7.5" sheetId="5" r:id="rId3"/>
    <sheet name="7.6" sheetId="7" r:id="rId4"/>
    <sheet name="7.7" sheetId="8" r:id="rId5"/>
    <sheet name="8.0" sheetId="9" r:id="rId6"/>
    <sheet name="8.1" sheetId="10" r:id="rId7"/>
    <sheet name="Sheet2" sheetId="2" r:id="rId8"/>
    <sheet name="Sheet3" sheetId="3" r:id="rId9"/>
    <sheet name="Sheet4" sheetId="4" r:id="rId10"/>
  </sheets>
  <calcPr calcId="145621"/>
</workbook>
</file>

<file path=xl/calcChain.xml><?xml version="1.0" encoding="utf-8"?>
<calcChain xmlns="http://schemas.openxmlformats.org/spreadsheetml/2006/main">
  <c r="F12" i="11" l="1"/>
  <c r="G11" i="11" s="1"/>
  <c r="D12" i="11"/>
  <c r="E7" i="11" s="1"/>
  <c r="B12" i="11"/>
  <c r="F12" i="10"/>
  <c r="G10" i="10" s="1"/>
  <c r="D12" i="10"/>
  <c r="B12" i="10"/>
  <c r="C8" i="10" s="1"/>
  <c r="B15" i="7"/>
  <c r="B15" i="8"/>
  <c r="B15" i="9"/>
  <c r="F12" i="9"/>
  <c r="G6" i="9" s="1"/>
  <c r="D12" i="9"/>
  <c r="E9" i="9" s="1"/>
  <c r="B12" i="9"/>
  <c r="C9" i="9" s="1"/>
  <c r="C7" i="9"/>
  <c r="C5" i="9"/>
  <c r="D15" i="7"/>
  <c r="F15" i="7"/>
  <c r="D15" i="8"/>
  <c r="F15" i="8"/>
  <c r="F12" i="8"/>
  <c r="G11" i="8" s="1"/>
  <c r="D12" i="8"/>
  <c r="E6" i="8" s="1"/>
  <c r="B12" i="8"/>
  <c r="C9" i="8" s="1"/>
  <c r="D13" i="7"/>
  <c r="F13" i="7"/>
  <c r="B13" i="7"/>
  <c r="D12" i="7"/>
  <c r="E9" i="7" s="1"/>
  <c r="F12" i="7"/>
  <c r="G9" i="7" s="1"/>
  <c r="B12" i="7"/>
  <c r="C8" i="7" s="1"/>
  <c r="D15" i="1"/>
  <c r="F15" i="1"/>
  <c r="B15" i="1"/>
  <c r="E11" i="7"/>
  <c r="G10" i="7"/>
  <c r="E10" i="7"/>
  <c r="E7" i="7"/>
  <c r="G6" i="7"/>
  <c r="E6" i="7"/>
  <c r="E3" i="7"/>
  <c r="C11" i="5"/>
  <c r="C5" i="5"/>
  <c r="C6" i="5"/>
  <c r="C7" i="5"/>
  <c r="C8" i="5"/>
  <c r="C9" i="5"/>
  <c r="C10" i="5"/>
  <c r="C4" i="5"/>
  <c r="C3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  <c r="G11" i="1"/>
  <c r="G5" i="1"/>
  <c r="G6" i="1"/>
  <c r="G7" i="1"/>
  <c r="G8" i="1"/>
  <c r="G9" i="1"/>
  <c r="G10" i="1"/>
  <c r="G4" i="1"/>
  <c r="G3" i="1"/>
  <c r="E4" i="1"/>
  <c r="E5" i="1"/>
  <c r="E6" i="1"/>
  <c r="E7" i="1"/>
  <c r="E8" i="1"/>
  <c r="E9" i="1"/>
  <c r="E10" i="1"/>
  <c r="E11" i="1"/>
  <c r="E3" i="1"/>
  <c r="G5" i="11" l="1"/>
  <c r="G6" i="11"/>
  <c r="G4" i="11"/>
  <c r="G8" i="11"/>
  <c r="G10" i="11"/>
  <c r="G7" i="11"/>
  <c r="G9" i="11"/>
  <c r="G3" i="11"/>
  <c r="E3" i="11"/>
  <c r="E4" i="11"/>
  <c r="E9" i="11"/>
  <c r="E5" i="11"/>
  <c r="E10" i="11"/>
  <c r="E6" i="11"/>
  <c r="E11" i="11"/>
  <c r="E8" i="11"/>
  <c r="B13" i="11"/>
  <c r="B15" i="11" s="1"/>
  <c r="C11" i="11"/>
  <c r="C8" i="11"/>
  <c r="C5" i="11"/>
  <c r="C6" i="11"/>
  <c r="C3" i="11"/>
  <c r="C9" i="11"/>
  <c r="F13" i="11"/>
  <c r="F15" i="11" s="1"/>
  <c r="C4" i="11"/>
  <c r="D13" i="11"/>
  <c r="D15" i="11" s="1"/>
  <c r="C7" i="11"/>
  <c r="C10" i="11"/>
  <c r="C4" i="10"/>
  <c r="C3" i="10"/>
  <c r="C6" i="10"/>
  <c r="C9" i="10"/>
  <c r="C11" i="10"/>
  <c r="G8" i="10"/>
  <c r="G9" i="10"/>
  <c r="G6" i="10"/>
  <c r="G3" i="10"/>
  <c r="G4" i="10"/>
  <c r="G5" i="10"/>
  <c r="G11" i="10"/>
  <c r="D13" i="10"/>
  <c r="D15" i="10" s="1"/>
  <c r="E11" i="10"/>
  <c r="E6" i="10"/>
  <c r="E3" i="10"/>
  <c r="E4" i="10"/>
  <c r="E8" i="10"/>
  <c r="E9" i="10"/>
  <c r="F13" i="10"/>
  <c r="F15" i="10" s="1"/>
  <c r="C7" i="10"/>
  <c r="E7" i="10"/>
  <c r="C10" i="10"/>
  <c r="C5" i="10"/>
  <c r="G7" i="10"/>
  <c r="E10" i="10"/>
  <c r="B13" i="10"/>
  <c r="B15" i="10" s="1"/>
  <c r="E5" i="10"/>
  <c r="G9" i="9"/>
  <c r="E4" i="9"/>
  <c r="C10" i="9"/>
  <c r="C4" i="9"/>
  <c r="G4" i="9"/>
  <c r="G7" i="9"/>
  <c r="E10" i="9"/>
  <c r="B13" i="9"/>
  <c r="E5" i="9"/>
  <c r="C8" i="9"/>
  <c r="G10" i="9"/>
  <c r="D13" i="9"/>
  <c r="D15" i="9" s="1"/>
  <c r="C3" i="9"/>
  <c r="G5" i="9"/>
  <c r="E8" i="9"/>
  <c r="C11" i="9"/>
  <c r="F13" i="9"/>
  <c r="F15" i="9" s="1"/>
  <c r="E3" i="9"/>
  <c r="C6" i="9"/>
  <c r="G8" i="9"/>
  <c r="E11" i="9"/>
  <c r="G3" i="9"/>
  <c r="E6" i="9"/>
  <c r="G11" i="9"/>
  <c r="E7" i="9"/>
  <c r="E9" i="8"/>
  <c r="G4" i="8"/>
  <c r="G6" i="8"/>
  <c r="G8" i="8"/>
  <c r="G9" i="8"/>
  <c r="E4" i="8"/>
  <c r="C4" i="8"/>
  <c r="C7" i="8"/>
  <c r="E7" i="8"/>
  <c r="C10" i="8"/>
  <c r="C5" i="8"/>
  <c r="G7" i="8"/>
  <c r="E10" i="8"/>
  <c r="B13" i="8"/>
  <c r="E5" i="8"/>
  <c r="C8" i="8"/>
  <c r="G10" i="8"/>
  <c r="D13" i="8"/>
  <c r="C3" i="8"/>
  <c r="G5" i="8"/>
  <c r="E8" i="8"/>
  <c r="C11" i="8"/>
  <c r="F13" i="8"/>
  <c r="E3" i="8"/>
  <c r="C6" i="8"/>
  <c r="E11" i="8"/>
  <c r="G3" i="8"/>
  <c r="G3" i="7"/>
  <c r="G7" i="7"/>
  <c r="G11" i="7"/>
  <c r="E4" i="7"/>
  <c r="E8" i="7"/>
  <c r="G4" i="7"/>
  <c r="G8" i="7"/>
  <c r="E5" i="7"/>
  <c r="G5" i="7"/>
  <c r="C10" i="7"/>
  <c r="C11" i="7"/>
  <c r="C5" i="7"/>
  <c r="C3" i="7"/>
  <c r="C6" i="7"/>
  <c r="C9" i="7"/>
  <c r="C4" i="7"/>
  <c r="C7" i="7"/>
</calcChain>
</file>

<file path=xl/comments1.xml><?xml version="1.0" encoding="utf-8"?>
<comments xmlns="http://schemas.openxmlformats.org/spreadsheetml/2006/main">
  <authors>
    <author>Finnegan, Ciaran (IE Dublin)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</commentList>
</comments>
</file>

<file path=xl/comments2.xml><?xml version="1.0" encoding="utf-8"?>
<comments xmlns="http://schemas.openxmlformats.org/spreadsheetml/2006/main">
  <authors>
    <author>Finnegan, Ciaran (IE Dublin)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</commentList>
</comments>
</file>

<file path=xl/comments3.xml><?xml version="1.0" encoding="utf-8"?>
<comments xmlns="http://schemas.openxmlformats.org/spreadsheetml/2006/main">
  <authors>
    <author>Finnegan, Ciaran (IE Dublin)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</commentList>
</comments>
</file>

<file path=xl/comments4.xml><?xml version="1.0" encoding="utf-8"?>
<comments xmlns="http://schemas.openxmlformats.org/spreadsheetml/2006/main">
  <authors>
    <author>Finnegan, Ciaran (IE Dublin)</author>
  </authors>
  <commentList>
    <comment ref="F4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'CDD'
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'52' defects from slide deck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'Batch Bridge' and C&amp;C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Just WLM Platform
 7.7 = 1 (Excel) + 28 (Slide)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Revised BP/AB sub total was 82, not 77 as shown in PPT</t>
        </r>
      </text>
    </comment>
  </commentList>
</comments>
</file>

<file path=xl/comments5.xml><?xml version="1.0" encoding="utf-8"?>
<comments xmlns="http://schemas.openxmlformats.org/spreadsheetml/2006/main">
  <authors>
    <author>Finnegan, Ciaran (IE Dublin)</author>
  </authors>
  <commentList>
    <comment ref="F4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'CDD'
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'31' defects from slide deck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'Batch Bridge' and C&amp;C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Just WLM Platform
 8.0 = 17 (Slide)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BP/AB taken from JIRA/EXCEL as 93, not the 65 in slide deck.</t>
        </r>
      </text>
    </comment>
  </commentList>
</comments>
</file>

<file path=xl/comments6.xml><?xml version="1.0" encoding="utf-8"?>
<comments xmlns="http://schemas.openxmlformats.org/spreadsheetml/2006/main">
  <authors>
    <author>Finnegan, Ciaran (IE Dublin)</author>
  </authors>
  <commentList>
    <comment ref="F4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'CDD'
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'31' + '46' DUX and SMBD/RTDE defects from slide deck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'Batch Bridge' and C&amp;C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Just WLM Platform
 8.1 = 37 (Excel)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BP/AB taken from JIRA/EXCEL as 93, not the 65 in slide deck.</t>
        </r>
      </text>
    </comment>
  </commentList>
</comments>
</file>

<file path=xl/sharedStrings.xml><?xml version="1.0" encoding="utf-8"?>
<sst xmlns="http://schemas.openxmlformats.org/spreadsheetml/2006/main" count="140" uniqueCount="18">
  <si>
    <t>Component</t>
  </si>
  <si>
    <t>Administration</t>
  </si>
  <si>
    <t>Application Builder</t>
  </si>
  <si>
    <t>Other</t>
  </si>
  <si>
    <t>NR Search</t>
  </si>
  <si>
    <t>NR Azure</t>
  </si>
  <si>
    <t>Scenario Manager</t>
  </si>
  <si>
    <t>Watchlist Manager</t>
  </si>
  <si>
    <t>Workflow Configuator</t>
  </si>
  <si>
    <t>Total Defects</t>
  </si>
  <si>
    <t>% of Defects in Range</t>
  </si>
  <si>
    <t>Objective</t>
  </si>
  <si>
    <t>Variance</t>
  </si>
  <si>
    <t>% of Total</t>
  </si>
  <si>
    <t>Development Defect Numbers</t>
  </si>
  <si>
    <t>Post Release (Period 1) Defect Numbers</t>
  </si>
  <si>
    <t>Post Release (Period 2) Defect Numbers</t>
  </si>
  <si>
    <t>Base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</si>
</sst>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0">
    <xf numFmtId="0" fontId="0" fillId="0" borderId="0"/>
    <xf numFmtId="0" fontId="2" fillId="2" borderId="0" applyNumberFormat="0" applyBorder="0" applyAlignment="0" applyProtection="0"/>
    <xf numFmtId="0" fontId="1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0" fillId="0" borderId="0" xfId="0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Fill="1" applyBorder="1"/>
    <xf numFmtId="0" fontId="0" fillId="0" borderId="9" xfId="0" applyBorder="1"/>
    <xf numFmtId="0" fontId="0" fillId="0" borderId="10" xfId="0" applyBorder="1"/>
    <xf numFmtId="0" fontId="5" fillId="0" borderId="1" xfId="0" applyFont="1" applyBorder="1"/>
    <xf numFmtId="0" fontId="0" fillId="0" borderId="14" xfId="0" applyBorder="1"/>
    <xf numFmtId="9" fontId="6" fillId="0" borderId="15" xfId="0" applyNumberFormat="1" applyFont="1" applyBorder="1"/>
    <xf numFmtId="9" fontId="6" fillId="0" borderId="11" xfId="0" applyNumberFormat="1" applyFont="1" applyBorder="1"/>
    <xf numFmtId="9" fontId="6" fillId="0" borderId="5" xfId="0" applyNumberFormat="1" applyFont="1" applyBorder="1"/>
    <xf numFmtId="9" fontId="6" fillId="0" borderId="6" xfId="0" applyNumberFormat="1" applyFont="1" applyBorder="1"/>
    <xf numFmtId="0" fontId="5" fillId="0" borderId="17" xfId="0" applyFont="1" applyFill="1" applyBorder="1"/>
    <xf numFmtId="0" fontId="5" fillId="0" borderId="18" xfId="0" applyFont="1" applyFill="1" applyBorder="1"/>
    <xf numFmtId="0" fontId="5" fillId="0" borderId="19" xfId="0" applyFont="1" applyFill="1" applyBorder="1"/>
    <xf numFmtId="9" fontId="8" fillId="0" borderId="16" xfId="0" applyNumberFormat="1" applyFont="1" applyBorder="1"/>
    <xf numFmtId="9" fontId="8" fillId="0" borderId="12" xfId="0" applyNumberFormat="1" applyFont="1" applyBorder="1"/>
    <xf numFmtId="0" fontId="0" fillId="0" borderId="14" xfId="0" applyFill="1" applyBorder="1"/>
    <xf numFmtId="0" fontId="0" fillId="0" borderId="10" xfId="0" applyFill="1" applyBorder="1"/>
    <xf numFmtId="0" fontId="0" fillId="0" borderId="9" xfId="0" applyFill="1" applyBorder="1"/>
    <xf numFmtId="164" fontId="4" fillId="0" borderId="0" xfId="0" applyNumberFormat="1" applyFont="1"/>
    <xf numFmtId="0" fontId="0" fillId="0" borderId="11" xfId="0" applyBorder="1"/>
    <xf numFmtId="9" fontId="8" fillId="0" borderId="27" xfId="0" applyNumberFormat="1" applyFont="1" applyFill="1" applyBorder="1"/>
    <xf numFmtId="0" fontId="3" fillId="0" borderId="22" xfId="0" applyFont="1" applyFill="1" applyBorder="1" applyAlignment="1"/>
    <xf numFmtId="9" fontId="8" fillId="0" borderId="26" xfId="0" applyNumberFormat="1" applyFont="1" applyFill="1" applyBorder="1"/>
    <xf numFmtId="0" fontId="3" fillId="0" borderId="22" xfId="0" applyFont="1" applyBorder="1" applyAlignment="1"/>
    <xf numFmtId="9" fontId="8" fillId="0" borderId="24" xfId="0" applyNumberFormat="1" applyFont="1" applyFill="1" applyBorder="1"/>
    <xf numFmtId="0" fontId="5" fillId="0" borderId="20" xfId="0" applyFont="1" applyFill="1" applyBorder="1"/>
    <xf numFmtId="9" fontId="8" fillId="0" borderId="25" xfId="0" applyNumberFormat="1" applyFont="1" applyFill="1" applyBorder="1"/>
    <xf numFmtId="9" fontId="8" fillId="0" borderId="28" xfId="0" applyNumberFormat="1" applyFont="1" applyFill="1" applyBorder="1"/>
    <xf numFmtId="0" fontId="3" fillId="0" borderId="23" xfId="0" applyFont="1" applyBorder="1" applyAlignment="1"/>
    <xf numFmtId="0" fontId="7" fillId="0" borderId="13" xfId="0" applyFont="1" applyBorder="1" applyAlignment="1">
      <alignment horizontal="center"/>
    </xf>
    <xf numFmtId="0" fontId="5" fillId="0" borderId="21" xfId="0" applyFont="1" applyFill="1" applyBorder="1"/>
    <xf numFmtId="0" fontId="0" fillId="0" borderId="0" xfId="0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Fill="1" applyBorder="1"/>
    <xf numFmtId="0" fontId="0" fillId="0" borderId="9" xfId="0" applyBorder="1"/>
    <xf numFmtId="0" fontId="5" fillId="0" borderId="1" xfId="0" applyFont="1" applyBorder="1"/>
    <xf numFmtId="0" fontId="0" fillId="0" borderId="14" xfId="0" applyBorder="1"/>
    <xf numFmtId="9" fontId="6" fillId="0" borderId="6" xfId="0" applyNumberFormat="1" applyFont="1" applyBorder="1"/>
    <xf numFmtId="0" fontId="5" fillId="0" borderId="17" xfId="0" applyFont="1" applyFill="1" applyBorder="1"/>
    <xf numFmtId="0" fontId="5" fillId="0" borderId="18" xfId="0" applyFont="1" applyFill="1" applyBorder="1"/>
    <xf numFmtId="0" fontId="5" fillId="0" borderId="19" xfId="0" applyFont="1" applyFill="1" applyBorder="1"/>
    <xf numFmtId="9" fontId="8" fillId="0" borderId="16" xfId="0" applyNumberFormat="1" applyFont="1" applyBorder="1"/>
    <xf numFmtId="9" fontId="8" fillId="0" borderId="12" xfId="0" applyNumberFormat="1" applyFont="1" applyBorder="1"/>
    <xf numFmtId="164" fontId="4" fillId="0" borderId="0" xfId="0" applyNumberFormat="1" applyFont="1"/>
    <xf numFmtId="9" fontId="6" fillId="0" borderId="15" xfId="0" applyNumberFormat="1" applyFont="1" applyBorder="1"/>
    <xf numFmtId="9" fontId="6" fillId="0" borderId="11" xfId="0" applyNumberFormat="1" applyFont="1" applyBorder="1"/>
    <xf numFmtId="9" fontId="6" fillId="0" borderId="5" xfId="0" applyNumberFormat="1" applyFont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4" xfId="0" applyFill="1" applyBorder="1"/>
    <xf numFmtId="0" fontId="0" fillId="0" borderId="10" xfId="0" applyFill="1" applyBorder="1"/>
    <xf numFmtId="0" fontId="0" fillId="0" borderId="9" xfId="0" applyFill="1" applyBorder="1"/>
    <xf numFmtId="0" fontId="0" fillId="0" borderId="0" xfId="0"/>
    <xf numFmtId="0" fontId="5" fillId="0" borderId="2" xfId="0" applyFont="1" applyBorder="1"/>
    <xf numFmtId="0" fontId="5" fillId="0" borderId="3" xfId="0" applyFont="1" applyBorder="1"/>
    <xf numFmtId="0" fontId="0" fillId="0" borderId="9" xfId="0" applyBorder="1"/>
    <xf numFmtId="0" fontId="0" fillId="0" borderId="10" xfId="0" applyBorder="1"/>
    <xf numFmtId="0" fontId="5" fillId="0" borderId="1" xfId="0" applyFont="1" applyBorder="1"/>
    <xf numFmtId="0" fontId="0" fillId="0" borderId="14" xfId="0" applyBorder="1"/>
    <xf numFmtId="9" fontId="6" fillId="0" borderId="15" xfId="0" applyNumberFormat="1" applyFont="1" applyBorder="1"/>
    <xf numFmtId="9" fontId="6" fillId="0" borderId="11" xfId="0" applyNumberFormat="1" applyFont="1" applyBorder="1"/>
    <xf numFmtId="9" fontId="6" fillId="0" borderId="5" xfId="0" applyNumberFormat="1" applyFont="1" applyBorder="1"/>
    <xf numFmtId="9" fontId="6" fillId="0" borderId="6" xfId="0" applyNumberFormat="1" applyFont="1" applyBorder="1"/>
    <xf numFmtId="0" fontId="5" fillId="0" borderId="17" xfId="0" applyFont="1" applyFill="1" applyBorder="1"/>
    <xf numFmtId="9" fontId="8" fillId="0" borderId="16" xfId="0" applyNumberFormat="1" applyFont="1" applyBorder="1"/>
    <xf numFmtId="9" fontId="8" fillId="0" borderId="12" xfId="0" applyNumberFormat="1" applyFont="1" applyBorder="1"/>
    <xf numFmtId="0" fontId="0" fillId="0" borderId="14" xfId="0" applyFill="1" applyBorder="1"/>
    <xf numFmtId="0" fontId="0" fillId="0" borderId="10" xfId="0" applyFill="1" applyBorder="1"/>
    <xf numFmtId="0" fontId="0" fillId="0" borderId="9" xfId="0" applyFill="1" applyBorder="1"/>
    <xf numFmtId="164" fontId="4" fillId="0" borderId="0" xfId="0" applyNumberFormat="1" applyFont="1"/>
    <xf numFmtId="9" fontId="12" fillId="0" borderId="8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9" fontId="7" fillId="0" borderId="8" xfId="0" applyNumberFormat="1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9" fontId="7" fillId="3" borderId="8" xfId="1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9" fontId="9" fillId="3" borderId="8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</cellXfs>
  <cellStyles count="50">
    <cellStyle name="Bad" xfId="1" builtinId="27"/>
    <cellStyle name="Normal" xfId="0" builtinId="0"/>
    <cellStyle name="Normal 10" xfId="20"/>
    <cellStyle name="Normal 11" xfId="21"/>
    <cellStyle name="Normal 12" xfId="22"/>
    <cellStyle name="Normal 13" xfId="23"/>
    <cellStyle name="Normal 14" xfId="24"/>
    <cellStyle name="Normal 15" xfId="25"/>
    <cellStyle name="Normal 16" xfId="26"/>
    <cellStyle name="Normal 17" xfId="12"/>
    <cellStyle name="Normal 2" xfId="3"/>
    <cellStyle name="Normal 2 10" xfId="28"/>
    <cellStyle name="Normal 2 11" xfId="29"/>
    <cellStyle name="Normal 2 12" xfId="30"/>
    <cellStyle name="Normal 2 13" xfId="31"/>
    <cellStyle name="Normal 2 14" xfId="32"/>
    <cellStyle name="Normal 2 15" xfId="33"/>
    <cellStyle name="Normal 2 16" xfId="34"/>
    <cellStyle name="Normal 2 17" xfId="27"/>
    <cellStyle name="Normal 2 2" xfId="7"/>
    <cellStyle name="Normal 2 2 2" xfId="35"/>
    <cellStyle name="Normal 2 2 3" xfId="14"/>
    <cellStyle name="Normal 2 3" xfId="9"/>
    <cellStyle name="Normal 2 3 2" xfId="19"/>
    <cellStyle name="Normal 2 3 3" xfId="36"/>
    <cellStyle name="Normal 2 4" xfId="16"/>
    <cellStyle name="Normal 2 4 2" xfId="37"/>
    <cellStyle name="Normal 2 5" xfId="38"/>
    <cellStyle name="Normal 2 6" xfId="39"/>
    <cellStyle name="Normal 2 7" xfId="40"/>
    <cellStyle name="Normal 2 8" xfId="41"/>
    <cellStyle name="Normal 2 9" xfId="42"/>
    <cellStyle name="Normal 3" xfId="5"/>
    <cellStyle name="Normal 3 2" xfId="17"/>
    <cellStyle name="Normal 3 3" xfId="43"/>
    <cellStyle name="Normal 4" xfId="8"/>
    <cellStyle name="Normal 4 2" xfId="44"/>
    <cellStyle name="Normal 4 3" xfId="15"/>
    <cellStyle name="Normal 5" xfId="10"/>
    <cellStyle name="Normal 5 2" xfId="45"/>
    <cellStyle name="Normal 6" xfId="2"/>
    <cellStyle name="Normal 6 2" xfId="46"/>
    <cellStyle name="Normal 7" xfId="47"/>
    <cellStyle name="Normal 8" xfId="48"/>
    <cellStyle name="Normal 9" xfId="49"/>
    <cellStyle name="Percent 2" xfId="4"/>
    <cellStyle name="Percent 2 2" xfId="13"/>
    <cellStyle name="Percent 3" xfId="6"/>
    <cellStyle name="Percent 3 2" xfId="18"/>
    <cellStyle name="Percent 4" xfId="11"/>
  </cellStyles>
  <dxfs count="12"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24" sqref="F24"/>
    </sheetView>
  </sheetViews>
  <sheetFormatPr defaultRowHeight="14.4" x14ac:dyDescent="0.3"/>
  <cols>
    <col min="1" max="1" width="20.109375" style="57" customWidth="1"/>
    <col min="2" max="2" width="26.77734375" style="57" bestFit="1" customWidth="1"/>
    <col min="3" max="3" width="9.33203125" style="57" bestFit="1" customWidth="1"/>
    <col min="4" max="4" width="35.21875" style="57" bestFit="1" customWidth="1"/>
    <col min="5" max="5" width="9.33203125" style="57" bestFit="1" customWidth="1"/>
    <col min="6" max="6" width="35.21875" style="57" bestFit="1" customWidth="1"/>
    <col min="7" max="7" width="9.33203125" style="57" bestFit="1" customWidth="1"/>
    <col min="8" max="16384" width="8.88671875" style="57"/>
  </cols>
  <sheetData>
    <row r="1" spans="1:7" ht="18.600000000000001" thickBot="1" x14ac:dyDescent="0.4">
      <c r="A1" s="74">
        <v>7.3</v>
      </c>
    </row>
    <row r="2" spans="1:7" ht="15" thickBot="1" x14ac:dyDescent="0.35">
      <c r="A2" s="32" t="s">
        <v>0</v>
      </c>
      <c r="B2" s="26" t="s">
        <v>14</v>
      </c>
      <c r="C2" s="31" t="s">
        <v>13</v>
      </c>
      <c r="D2" s="24" t="s">
        <v>15</v>
      </c>
      <c r="E2" s="31" t="s">
        <v>13</v>
      </c>
      <c r="F2" s="24" t="s">
        <v>16</v>
      </c>
      <c r="G2" s="31" t="s">
        <v>13</v>
      </c>
    </row>
    <row r="3" spans="1:7" x14ac:dyDescent="0.3">
      <c r="A3" s="62" t="s">
        <v>1</v>
      </c>
      <c r="B3" s="63">
        <v>14</v>
      </c>
      <c r="C3" s="64">
        <f>B3/$B$12</f>
        <v>7.2164948453608241E-2</v>
      </c>
      <c r="D3" s="71">
        <v>5</v>
      </c>
      <c r="E3" s="27">
        <f>D3/$D$12</f>
        <v>0.625</v>
      </c>
      <c r="F3" s="63">
        <v>2</v>
      </c>
      <c r="G3" s="69">
        <f>F3/$F$12</f>
        <v>7.1428571428571425E-2</v>
      </c>
    </row>
    <row r="4" spans="1:7" x14ac:dyDescent="0.3">
      <c r="A4" s="58" t="s">
        <v>2</v>
      </c>
      <c r="B4" s="61">
        <v>150</v>
      </c>
      <c r="C4" s="65">
        <f>B4/$B$12</f>
        <v>0.77319587628865982</v>
      </c>
      <c r="D4" s="72">
        <v>0</v>
      </c>
      <c r="E4" s="23">
        <f t="shared" ref="E4:E11" si="0">D4/$D$12</f>
        <v>0</v>
      </c>
      <c r="F4" s="22">
        <v>10</v>
      </c>
      <c r="G4" s="70">
        <f>F4/$F$12</f>
        <v>0.35714285714285715</v>
      </c>
    </row>
    <row r="5" spans="1:7" x14ac:dyDescent="0.3">
      <c r="A5" s="58" t="s">
        <v>3</v>
      </c>
      <c r="B5" s="61">
        <v>2</v>
      </c>
      <c r="C5" s="65">
        <f t="shared" ref="C5:C10" si="1">B5/$B$12</f>
        <v>1.0309278350515464E-2</v>
      </c>
      <c r="D5" s="72">
        <v>3</v>
      </c>
      <c r="E5" s="23">
        <f t="shared" si="0"/>
        <v>0.375</v>
      </c>
      <c r="F5" s="22">
        <v>5</v>
      </c>
      <c r="G5" s="70">
        <f t="shared" ref="G5:G10" si="2">F5/$F$12</f>
        <v>0.17857142857142858</v>
      </c>
    </row>
    <row r="6" spans="1:7" x14ac:dyDescent="0.3">
      <c r="A6" s="58" t="s">
        <v>4</v>
      </c>
      <c r="B6" s="61">
        <v>2</v>
      </c>
      <c r="C6" s="65">
        <f t="shared" si="1"/>
        <v>1.0309278350515464E-2</v>
      </c>
      <c r="D6" s="72">
        <v>0</v>
      </c>
      <c r="E6" s="25">
        <f t="shared" si="0"/>
        <v>0</v>
      </c>
      <c r="F6" s="22">
        <v>1</v>
      </c>
      <c r="G6" s="70">
        <f t="shared" si="2"/>
        <v>3.5714285714285712E-2</v>
      </c>
    </row>
    <row r="7" spans="1:7" x14ac:dyDescent="0.3">
      <c r="A7" s="58" t="s">
        <v>5</v>
      </c>
      <c r="B7" s="61">
        <v>0</v>
      </c>
      <c r="C7" s="65">
        <f t="shared" si="1"/>
        <v>0</v>
      </c>
      <c r="D7" s="72">
        <v>0</v>
      </c>
      <c r="E7" s="25">
        <f t="shared" si="0"/>
        <v>0</v>
      </c>
      <c r="F7" s="22">
        <v>0</v>
      </c>
      <c r="G7" s="70">
        <f t="shared" si="2"/>
        <v>0</v>
      </c>
    </row>
    <row r="8" spans="1:7" x14ac:dyDescent="0.3">
      <c r="A8" s="58" t="s">
        <v>6</v>
      </c>
      <c r="B8" s="61">
        <v>6</v>
      </c>
      <c r="C8" s="65">
        <f t="shared" si="1"/>
        <v>3.0927835051546393E-2</v>
      </c>
      <c r="D8" s="72">
        <v>0</v>
      </c>
      <c r="E8" s="25">
        <f t="shared" si="0"/>
        <v>0</v>
      </c>
      <c r="F8" s="22">
        <v>3</v>
      </c>
      <c r="G8" s="70">
        <f t="shared" si="2"/>
        <v>0.10714285714285714</v>
      </c>
    </row>
    <row r="9" spans="1:7" x14ac:dyDescent="0.3">
      <c r="A9" s="58" t="s">
        <v>17</v>
      </c>
      <c r="B9" s="61">
        <v>3</v>
      </c>
      <c r="C9" s="65">
        <f t="shared" si="1"/>
        <v>1.5463917525773196E-2</v>
      </c>
      <c r="D9" s="72">
        <v>0</v>
      </c>
      <c r="E9" s="30">
        <f t="shared" si="0"/>
        <v>0</v>
      </c>
      <c r="F9" s="22">
        <v>0</v>
      </c>
      <c r="G9" s="70">
        <f t="shared" si="2"/>
        <v>0</v>
      </c>
    </row>
    <row r="10" spans="1:7" x14ac:dyDescent="0.3">
      <c r="A10" s="58" t="s">
        <v>7</v>
      </c>
      <c r="B10" s="61">
        <v>11</v>
      </c>
      <c r="C10" s="65">
        <f t="shared" si="1"/>
        <v>5.6701030927835051E-2</v>
      </c>
      <c r="D10" s="72">
        <v>0</v>
      </c>
      <c r="E10" s="30">
        <f t="shared" si="0"/>
        <v>0</v>
      </c>
      <c r="F10" s="22">
        <v>7</v>
      </c>
      <c r="G10" s="70">
        <f t="shared" si="2"/>
        <v>0.25</v>
      </c>
    </row>
    <row r="11" spans="1:7" ht="15" thickBot="1" x14ac:dyDescent="0.35">
      <c r="A11" s="59" t="s">
        <v>8</v>
      </c>
      <c r="B11" s="60">
        <v>6</v>
      </c>
      <c r="C11" s="66">
        <f>B11/$B$12</f>
        <v>3.0927835051546393E-2</v>
      </c>
      <c r="D11" s="73">
        <v>0</v>
      </c>
      <c r="E11" s="29">
        <f t="shared" si="0"/>
        <v>0</v>
      </c>
      <c r="F11" s="60">
        <v>0</v>
      </c>
      <c r="G11" s="67">
        <f>F11/$F$12</f>
        <v>0</v>
      </c>
    </row>
    <row r="12" spans="1:7" ht="15" thickBot="1" x14ac:dyDescent="0.35">
      <c r="A12" s="28" t="s">
        <v>9</v>
      </c>
      <c r="B12" s="79">
        <f>SUM(B3:B11)</f>
        <v>194</v>
      </c>
      <c r="C12" s="79"/>
      <c r="D12" s="80">
        <f t="shared" ref="D12" si="3">SUM(D3:D11)</f>
        <v>8</v>
      </c>
      <c r="E12" s="81"/>
      <c r="F12" s="80">
        <f t="shared" ref="F12" si="4">SUM(F3:F11)</f>
        <v>28</v>
      </c>
      <c r="G12" s="81"/>
    </row>
    <row r="13" spans="1:7" ht="15" thickBot="1" x14ac:dyDescent="0.35">
      <c r="A13" s="68" t="s">
        <v>10</v>
      </c>
      <c r="B13" s="82">
        <f>B12/($B$12+$D$12+$F$12)</f>
        <v>0.84347826086956523</v>
      </c>
      <c r="C13" s="83"/>
      <c r="D13" s="82">
        <f t="shared" ref="D13" si="5">D12/($B$12+$D$12+$F$12)</f>
        <v>3.4782608695652174E-2</v>
      </c>
      <c r="E13" s="83"/>
      <c r="F13" s="82">
        <f t="shared" ref="F13" si="6">F12/($B$12+$D$12+$F$12)</f>
        <v>0.12173913043478261</v>
      </c>
      <c r="G13" s="83"/>
    </row>
    <row r="14" spans="1:7" ht="15" thickBot="1" x14ac:dyDescent="0.35">
      <c r="A14" s="28" t="s">
        <v>11</v>
      </c>
      <c r="B14" s="75">
        <v>0.8</v>
      </c>
      <c r="C14" s="76"/>
      <c r="D14" s="75">
        <v>0.05</v>
      </c>
      <c r="E14" s="76"/>
      <c r="F14" s="75">
        <v>0.15</v>
      </c>
      <c r="G14" s="76"/>
    </row>
    <row r="15" spans="1:7" ht="15" thickBot="1" x14ac:dyDescent="0.35">
      <c r="A15" s="33" t="s">
        <v>12</v>
      </c>
      <c r="B15" s="77">
        <f>B13-B14</f>
        <v>4.3478260869565188E-2</v>
      </c>
      <c r="C15" s="78"/>
      <c r="D15" s="77">
        <f t="shared" ref="D15" si="7">D14-D13</f>
        <v>1.5217391304347828E-2</v>
      </c>
      <c r="E15" s="78"/>
      <c r="F15" s="77">
        <f t="shared" ref="F15" si="8">F14-F13</f>
        <v>2.8260869565217381E-2</v>
      </c>
      <c r="G15" s="78"/>
    </row>
  </sheetData>
  <mergeCells count="12"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</mergeCells>
  <conditionalFormatting sqref="B15:G15">
    <cfRule type="expression" dxfId="9" priority="2">
      <formula>B15&lt;0</formula>
    </cfRule>
  </conditionalFormatting>
  <conditionalFormatting sqref="B15:G15">
    <cfRule type="expression" dxfId="8" priority="1">
      <formula>B15&gt;=0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15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A9" sqref="A9"/>
    </sheetView>
  </sheetViews>
  <sheetFormatPr defaultRowHeight="14.4" x14ac:dyDescent="0.3"/>
  <cols>
    <col min="1" max="1" width="20.109375" customWidth="1"/>
    <col min="2" max="2" width="26.77734375" bestFit="1" customWidth="1"/>
    <col min="3" max="3" width="9.33203125" bestFit="1" customWidth="1"/>
    <col min="4" max="4" width="35.21875" bestFit="1" customWidth="1"/>
    <col min="5" max="5" width="9.33203125" bestFit="1" customWidth="1"/>
    <col min="6" max="6" width="35.21875" bestFit="1" customWidth="1"/>
    <col min="7" max="7" width="9.33203125" bestFit="1" customWidth="1"/>
  </cols>
  <sheetData>
    <row r="1" spans="1:7" ht="18.600000000000001" thickBot="1" x14ac:dyDescent="0.4">
      <c r="A1" s="21">
        <v>7.4</v>
      </c>
      <c r="B1" s="1"/>
      <c r="C1" s="1"/>
      <c r="D1" s="1"/>
      <c r="E1" s="1"/>
      <c r="F1" s="1"/>
      <c r="G1" s="1"/>
    </row>
    <row r="2" spans="1:7" ht="15" thickBot="1" x14ac:dyDescent="0.35">
      <c r="A2" s="32" t="s">
        <v>0</v>
      </c>
      <c r="B2" s="26" t="s">
        <v>14</v>
      </c>
      <c r="C2" s="31" t="s">
        <v>13</v>
      </c>
      <c r="D2" s="24" t="s">
        <v>15</v>
      </c>
      <c r="E2" s="31" t="s">
        <v>13</v>
      </c>
      <c r="F2" s="24" t="s">
        <v>16</v>
      </c>
      <c r="G2" s="31" t="s">
        <v>13</v>
      </c>
    </row>
    <row r="3" spans="1:7" x14ac:dyDescent="0.3">
      <c r="A3" s="7" t="s">
        <v>1</v>
      </c>
      <c r="B3" s="8">
        <v>2</v>
      </c>
      <c r="C3" s="9">
        <v>2.247191011235955E-2</v>
      </c>
      <c r="D3" s="18">
        <v>1</v>
      </c>
      <c r="E3" s="27">
        <f>D3/$D$12</f>
        <v>0.14285714285714285</v>
      </c>
      <c r="F3" s="8">
        <v>7</v>
      </c>
      <c r="G3" s="16">
        <f>F3/$F$12</f>
        <v>0.3888888888888889</v>
      </c>
    </row>
    <row r="4" spans="1:7" x14ac:dyDescent="0.3">
      <c r="A4" s="2" t="s">
        <v>2</v>
      </c>
      <c r="B4" s="6">
        <v>34</v>
      </c>
      <c r="C4" s="10">
        <v>0.38202247191011235</v>
      </c>
      <c r="D4" s="19">
        <v>1</v>
      </c>
      <c r="E4" s="23">
        <f t="shared" ref="E4:E11" si="0">D4/$D$12</f>
        <v>0.14285714285714285</v>
      </c>
      <c r="F4" s="22">
        <v>3</v>
      </c>
      <c r="G4" s="17">
        <f>F4/$F$12</f>
        <v>0.16666666666666666</v>
      </c>
    </row>
    <row r="5" spans="1:7" x14ac:dyDescent="0.3">
      <c r="A5" s="2" t="s">
        <v>3</v>
      </c>
      <c r="B5" s="6">
        <v>5</v>
      </c>
      <c r="C5" s="10">
        <v>5.6179775280898875E-2</v>
      </c>
      <c r="D5" s="19">
        <v>2</v>
      </c>
      <c r="E5" s="23">
        <f t="shared" si="0"/>
        <v>0.2857142857142857</v>
      </c>
      <c r="F5" s="22">
        <v>3</v>
      </c>
      <c r="G5" s="46">
        <f t="shared" ref="G5:G10" si="1">F5/$F$12</f>
        <v>0.16666666666666666</v>
      </c>
    </row>
    <row r="6" spans="1:7" x14ac:dyDescent="0.3">
      <c r="A6" s="2" t="s">
        <v>4</v>
      </c>
      <c r="B6" s="6">
        <v>2</v>
      </c>
      <c r="C6" s="10">
        <v>2.247191011235955E-2</v>
      </c>
      <c r="D6" s="19">
        <v>0</v>
      </c>
      <c r="E6" s="25">
        <f t="shared" si="0"/>
        <v>0</v>
      </c>
      <c r="F6" s="22">
        <v>0</v>
      </c>
      <c r="G6" s="46">
        <f t="shared" si="1"/>
        <v>0</v>
      </c>
    </row>
    <row r="7" spans="1:7" x14ac:dyDescent="0.3">
      <c r="A7" s="2" t="s">
        <v>5</v>
      </c>
      <c r="B7" s="6">
        <v>0</v>
      </c>
      <c r="C7" s="10">
        <v>0</v>
      </c>
      <c r="D7" s="19">
        <v>0</v>
      </c>
      <c r="E7" s="25">
        <f t="shared" si="0"/>
        <v>0</v>
      </c>
      <c r="F7" s="22">
        <v>0</v>
      </c>
      <c r="G7" s="46">
        <f t="shared" si="1"/>
        <v>0</v>
      </c>
    </row>
    <row r="8" spans="1:7" x14ac:dyDescent="0.3">
      <c r="A8" s="2" t="s">
        <v>6</v>
      </c>
      <c r="B8" s="6">
        <v>3</v>
      </c>
      <c r="C8" s="10">
        <v>3.3707865168539325E-2</v>
      </c>
      <c r="D8" s="19">
        <v>2</v>
      </c>
      <c r="E8" s="25">
        <f t="shared" si="0"/>
        <v>0.2857142857142857</v>
      </c>
      <c r="F8" s="22">
        <v>2</v>
      </c>
      <c r="G8" s="46">
        <f t="shared" si="1"/>
        <v>0.1111111111111111</v>
      </c>
    </row>
    <row r="9" spans="1:7" x14ac:dyDescent="0.3">
      <c r="A9" s="2" t="s">
        <v>17</v>
      </c>
      <c r="B9" s="6">
        <v>0</v>
      </c>
      <c r="C9" s="10">
        <v>0</v>
      </c>
      <c r="D9" s="19">
        <v>0</v>
      </c>
      <c r="E9" s="30">
        <f t="shared" si="0"/>
        <v>0</v>
      </c>
      <c r="F9" s="22">
        <v>0</v>
      </c>
      <c r="G9" s="46">
        <f t="shared" si="1"/>
        <v>0</v>
      </c>
    </row>
    <row r="10" spans="1:7" x14ac:dyDescent="0.3">
      <c r="A10" s="2" t="s">
        <v>7</v>
      </c>
      <c r="B10" s="6">
        <v>41</v>
      </c>
      <c r="C10" s="10">
        <v>0.4606741573033708</v>
      </c>
      <c r="D10" s="19">
        <v>0</v>
      </c>
      <c r="E10" s="30">
        <f t="shared" si="0"/>
        <v>0</v>
      </c>
      <c r="F10" s="22">
        <v>2</v>
      </c>
      <c r="G10" s="46">
        <f t="shared" si="1"/>
        <v>0.1111111111111111</v>
      </c>
    </row>
    <row r="11" spans="1:7" ht="15" thickBot="1" x14ac:dyDescent="0.35">
      <c r="A11" s="3" t="s">
        <v>8</v>
      </c>
      <c r="B11" s="5">
        <v>2</v>
      </c>
      <c r="C11" s="11">
        <v>2.247191011235955E-2</v>
      </c>
      <c r="D11" s="20">
        <v>1</v>
      </c>
      <c r="E11" s="29">
        <f t="shared" si="0"/>
        <v>0.14285714285714285</v>
      </c>
      <c r="F11" s="5">
        <v>1</v>
      </c>
      <c r="G11" s="12">
        <f>F11/$F$12</f>
        <v>5.5555555555555552E-2</v>
      </c>
    </row>
    <row r="12" spans="1:7" ht="15" thickBot="1" x14ac:dyDescent="0.35">
      <c r="A12" s="4" t="s">
        <v>9</v>
      </c>
      <c r="B12" s="86">
        <v>89</v>
      </c>
      <c r="C12" s="87"/>
      <c r="D12" s="86">
        <v>7</v>
      </c>
      <c r="E12" s="87"/>
      <c r="F12" s="86">
        <v>18</v>
      </c>
      <c r="G12" s="81"/>
    </row>
    <row r="13" spans="1:7" ht="15" thickBot="1" x14ac:dyDescent="0.35">
      <c r="A13" s="13" t="s">
        <v>10</v>
      </c>
      <c r="B13" s="82">
        <v>0.7807017543859649</v>
      </c>
      <c r="C13" s="83"/>
      <c r="D13" s="82">
        <v>6.1403508771929821E-2</v>
      </c>
      <c r="E13" s="83"/>
      <c r="F13" s="82">
        <v>0.15789473684210525</v>
      </c>
      <c r="G13" s="83"/>
    </row>
    <row r="14" spans="1:7" ht="15" thickBot="1" x14ac:dyDescent="0.35">
      <c r="A14" s="14" t="s">
        <v>11</v>
      </c>
      <c r="B14" s="75">
        <v>0.8</v>
      </c>
      <c r="C14" s="76"/>
      <c r="D14" s="75">
        <v>0.05</v>
      </c>
      <c r="E14" s="76"/>
      <c r="F14" s="75">
        <v>0.15</v>
      </c>
      <c r="G14" s="76"/>
    </row>
    <row r="15" spans="1:7" ht="15" thickBot="1" x14ac:dyDescent="0.35">
      <c r="A15" s="15" t="s">
        <v>12</v>
      </c>
      <c r="B15" s="84">
        <f>B13-B14</f>
        <v>-1.9298245614035148E-2</v>
      </c>
      <c r="C15" s="85"/>
      <c r="D15" s="84">
        <f t="shared" ref="D15" si="2">D13-D14</f>
        <v>1.1403508771929818E-2</v>
      </c>
      <c r="E15" s="85"/>
      <c r="F15" s="84">
        <f t="shared" ref="F15" si="3">F13-F14</f>
        <v>7.8947368421052599E-3</v>
      </c>
      <c r="G15" s="85"/>
    </row>
  </sheetData>
  <mergeCells count="12">
    <mergeCell ref="B13:C13"/>
    <mergeCell ref="B12:C12"/>
    <mergeCell ref="D12:E12"/>
    <mergeCell ref="F12:G12"/>
    <mergeCell ref="D13:E13"/>
    <mergeCell ref="F13:G13"/>
    <mergeCell ref="B14:C14"/>
    <mergeCell ref="D14:E14"/>
    <mergeCell ref="F14:G14"/>
    <mergeCell ref="B15:C15"/>
    <mergeCell ref="D15:E15"/>
    <mergeCell ref="F15:G1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B18" sqref="B18"/>
    </sheetView>
  </sheetViews>
  <sheetFormatPr defaultRowHeight="14.4" x14ac:dyDescent="0.3"/>
  <cols>
    <col min="1" max="1" width="20.109375" style="34" customWidth="1"/>
    <col min="2" max="2" width="26.77734375" style="34" bestFit="1" customWidth="1"/>
    <col min="3" max="3" width="9.33203125" style="34" bestFit="1" customWidth="1"/>
    <col min="4" max="4" width="35.21875" style="34" bestFit="1" customWidth="1"/>
    <col min="5" max="5" width="9.33203125" style="34" bestFit="1" customWidth="1"/>
    <col min="6" max="6" width="35.21875" style="34" bestFit="1" customWidth="1"/>
    <col min="7" max="7" width="9.33203125" style="34" bestFit="1" customWidth="1"/>
    <col min="8" max="16384" width="8.88671875" style="34"/>
  </cols>
  <sheetData>
    <row r="1" spans="1:7" ht="18.600000000000001" thickBot="1" x14ac:dyDescent="0.4">
      <c r="A1" s="47">
        <v>7.5</v>
      </c>
    </row>
    <row r="2" spans="1:7" ht="15" thickBot="1" x14ac:dyDescent="0.35">
      <c r="A2" s="32" t="s">
        <v>0</v>
      </c>
      <c r="B2" s="26" t="s">
        <v>14</v>
      </c>
      <c r="C2" s="31" t="s">
        <v>13</v>
      </c>
      <c r="D2" s="24" t="s">
        <v>15</v>
      </c>
      <c r="E2" s="31" t="s">
        <v>13</v>
      </c>
      <c r="F2" s="24" t="s">
        <v>16</v>
      </c>
      <c r="G2" s="31" t="s">
        <v>13</v>
      </c>
    </row>
    <row r="3" spans="1:7" x14ac:dyDescent="0.3">
      <c r="A3" s="39" t="s">
        <v>1</v>
      </c>
      <c r="B3" s="53">
        <v>8</v>
      </c>
      <c r="C3" s="48">
        <f>B3/$B$12</f>
        <v>9.0909090909090912E-2</v>
      </c>
      <c r="D3" s="54">
        <v>0</v>
      </c>
      <c r="E3" s="27">
        <f>D3/$D$12</f>
        <v>0</v>
      </c>
      <c r="F3" s="40">
        <v>0</v>
      </c>
      <c r="G3" s="45">
        <f>F3/$F$12</f>
        <v>0</v>
      </c>
    </row>
    <row r="4" spans="1:7" x14ac:dyDescent="0.3">
      <c r="A4" s="35" t="s">
        <v>2</v>
      </c>
      <c r="B4" s="52">
        <v>29</v>
      </c>
      <c r="C4" s="49">
        <f>B4/$B$12</f>
        <v>0.32954545454545453</v>
      </c>
      <c r="D4" s="55">
        <v>6</v>
      </c>
      <c r="E4" s="23">
        <f t="shared" ref="E4:E11" si="0">D4/$D$12</f>
        <v>1</v>
      </c>
      <c r="F4" s="22">
        <v>5</v>
      </c>
      <c r="G4" s="46">
        <f>F4/$F$12</f>
        <v>0.38461538461538464</v>
      </c>
    </row>
    <row r="5" spans="1:7" x14ac:dyDescent="0.3">
      <c r="A5" s="35" t="s">
        <v>3</v>
      </c>
      <c r="B5" s="52">
        <v>9</v>
      </c>
      <c r="C5" s="65">
        <f t="shared" ref="C5:C10" si="1">B5/$B$12</f>
        <v>0.10227272727272728</v>
      </c>
      <c r="D5" s="55">
        <v>0</v>
      </c>
      <c r="E5" s="23">
        <f t="shared" si="0"/>
        <v>0</v>
      </c>
      <c r="F5" s="22">
        <v>3</v>
      </c>
      <c r="G5" s="46">
        <f t="shared" ref="G5:G10" si="2">F5/$F$12</f>
        <v>0.23076923076923078</v>
      </c>
    </row>
    <row r="6" spans="1:7" x14ac:dyDescent="0.3">
      <c r="A6" s="35" t="s">
        <v>4</v>
      </c>
      <c r="B6" s="52">
        <v>3</v>
      </c>
      <c r="C6" s="65">
        <f t="shared" si="1"/>
        <v>3.4090909090909088E-2</v>
      </c>
      <c r="D6" s="55">
        <v>0</v>
      </c>
      <c r="E6" s="25">
        <f t="shared" si="0"/>
        <v>0</v>
      </c>
      <c r="F6" s="22">
        <v>2</v>
      </c>
      <c r="G6" s="46">
        <f t="shared" si="2"/>
        <v>0.15384615384615385</v>
      </c>
    </row>
    <row r="7" spans="1:7" x14ac:dyDescent="0.3">
      <c r="A7" s="35" t="s">
        <v>5</v>
      </c>
      <c r="B7" s="52">
        <v>0</v>
      </c>
      <c r="C7" s="65">
        <f t="shared" si="1"/>
        <v>0</v>
      </c>
      <c r="D7" s="55">
        <v>0</v>
      </c>
      <c r="E7" s="25">
        <f t="shared" si="0"/>
        <v>0</v>
      </c>
      <c r="F7" s="22">
        <v>0</v>
      </c>
      <c r="G7" s="46">
        <f t="shared" si="2"/>
        <v>0</v>
      </c>
    </row>
    <row r="8" spans="1:7" x14ac:dyDescent="0.3">
      <c r="A8" s="35" t="s">
        <v>6</v>
      </c>
      <c r="B8" s="52">
        <v>2</v>
      </c>
      <c r="C8" s="65">
        <f t="shared" si="1"/>
        <v>2.2727272727272728E-2</v>
      </c>
      <c r="D8" s="55">
        <v>0</v>
      </c>
      <c r="E8" s="25">
        <f t="shared" si="0"/>
        <v>0</v>
      </c>
      <c r="F8" s="22">
        <v>1</v>
      </c>
      <c r="G8" s="46">
        <f t="shared" si="2"/>
        <v>7.6923076923076927E-2</v>
      </c>
    </row>
    <row r="9" spans="1:7" x14ac:dyDescent="0.3">
      <c r="A9" s="58" t="s">
        <v>17</v>
      </c>
      <c r="B9" s="52">
        <v>8</v>
      </c>
      <c r="C9" s="65">
        <f t="shared" si="1"/>
        <v>9.0909090909090912E-2</v>
      </c>
      <c r="D9" s="55">
        <v>0</v>
      </c>
      <c r="E9" s="30">
        <f t="shared" si="0"/>
        <v>0</v>
      </c>
      <c r="F9" s="22">
        <v>0</v>
      </c>
      <c r="G9" s="46">
        <f t="shared" si="2"/>
        <v>0</v>
      </c>
    </row>
    <row r="10" spans="1:7" x14ac:dyDescent="0.3">
      <c r="A10" s="35" t="s">
        <v>7</v>
      </c>
      <c r="B10" s="52">
        <v>27</v>
      </c>
      <c r="C10" s="65">
        <f t="shared" si="1"/>
        <v>0.30681818181818182</v>
      </c>
      <c r="D10" s="55">
        <v>0</v>
      </c>
      <c r="E10" s="30">
        <f t="shared" si="0"/>
        <v>0</v>
      </c>
      <c r="F10" s="22">
        <v>2</v>
      </c>
      <c r="G10" s="46">
        <f t="shared" si="2"/>
        <v>0.15384615384615385</v>
      </c>
    </row>
    <row r="11" spans="1:7" ht="15" thickBot="1" x14ac:dyDescent="0.35">
      <c r="A11" s="36" t="s">
        <v>8</v>
      </c>
      <c r="B11" s="51">
        <v>2</v>
      </c>
      <c r="C11" s="50">
        <f>B11/$B$12</f>
        <v>2.2727272727272728E-2</v>
      </c>
      <c r="D11" s="56">
        <v>0</v>
      </c>
      <c r="E11" s="29">
        <f t="shared" si="0"/>
        <v>0</v>
      </c>
      <c r="F11" s="38">
        <v>0</v>
      </c>
      <c r="G11" s="41">
        <f>F11/$F$12</f>
        <v>0</v>
      </c>
    </row>
    <row r="12" spans="1:7" ht="15" thickBot="1" x14ac:dyDescent="0.35">
      <c r="A12" s="37" t="s">
        <v>9</v>
      </c>
      <c r="B12" s="86">
        <v>88</v>
      </c>
      <c r="C12" s="87"/>
      <c r="D12" s="86">
        <v>6</v>
      </c>
      <c r="E12" s="87"/>
      <c r="F12" s="86">
        <v>13</v>
      </c>
      <c r="G12" s="81"/>
    </row>
    <row r="13" spans="1:7" ht="15" thickBot="1" x14ac:dyDescent="0.35">
      <c r="A13" s="42" t="s">
        <v>10</v>
      </c>
      <c r="B13" s="82">
        <v>0.82</v>
      </c>
      <c r="C13" s="83"/>
      <c r="D13" s="82">
        <v>6.1403508771929821E-2</v>
      </c>
      <c r="E13" s="83"/>
      <c r="F13" s="82">
        <v>0.12</v>
      </c>
      <c r="G13" s="83"/>
    </row>
    <row r="14" spans="1:7" ht="15" thickBot="1" x14ac:dyDescent="0.35">
      <c r="A14" s="43" t="s">
        <v>11</v>
      </c>
      <c r="B14" s="75">
        <v>0.8</v>
      </c>
      <c r="C14" s="76"/>
      <c r="D14" s="75">
        <v>0.05</v>
      </c>
      <c r="E14" s="76"/>
      <c r="F14" s="75">
        <v>0.15</v>
      </c>
      <c r="G14" s="76"/>
    </row>
    <row r="15" spans="1:7" ht="15" thickBot="1" x14ac:dyDescent="0.35">
      <c r="A15" s="44" t="s">
        <v>12</v>
      </c>
      <c r="B15" s="84">
        <v>0.02</v>
      </c>
      <c r="C15" s="85"/>
      <c r="D15" s="84">
        <v>-1.1403508771929818E-2</v>
      </c>
      <c r="E15" s="85"/>
      <c r="F15" s="84">
        <v>0.03</v>
      </c>
      <c r="G15" s="85"/>
    </row>
  </sheetData>
  <mergeCells count="12"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E20" sqref="E20"/>
    </sheetView>
  </sheetViews>
  <sheetFormatPr defaultRowHeight="14.4" x14ac:dyDescent="0.3"/>
  <cols>
    <col min="1" max="1" width="20.109375" style="57" customWidth="1"/>
    <col min="2" max="2" width="26.77734375" style="57" bestFit="1" customWidth="1"/>
    <col min="3" max="3" width="9.33203125" style="57" bestFit="1" customWidth="1"/>
    <col min="4" max="4" width="35.21875" style="57" bestFit="1" customWidth="1"/>
    <col min="5" max="5" width="9.33203125" style="57" bestFit="1" customWidth="1"/>
    <col min="6" max="6" width="35.21875" style="57" bestFit="1" customWidth="1"/>
    <col min="7" max="7" width="9.33203125" style="57" bestFit="1" customWidth="1"/>
    <col min="8" max="16384" width="8.88671875" style="57"/>
  </cols>
  <sheetData>
    <row r="1" spans="1:7" ht="18.600000000000001" thickBot="1" x14ac:dyDescent="0.4">
      <c r="A1" s="74">
        <v>7.6</v>
      </c>
    </row>
    <row r="2" spans="1:7" ht="15" thickBot="1" x14ac:dyDescent="0.35">
      <c r="A2" s="32" t="s">
        <v>0</v>
      </c>
      <c r="B2" s="26" t="s">
        <v>14</v>
      </c>
      <c r="C2" s="31" t="s">
        <v>13</v>
      </c>
      <c r="D2" s="24" t="s">
        <v>15</v>
      </c>
      <c r="E2" s="31" t="s">
        <v>13</v>
      </c>
      <c r="F2" s="24" t="s">
        <v>16</v>
      </c>
      <c r="G2" s="31" t="s">
        <v>13</v>
      </c>
    </row>
    <row r="3" spans="1:7" x14ac:dyDescent="0.3">
      <c r="A3" s="62" t="s">
        <v>1</v>
      </c>
      <c r="B3" s="63">
        <v>0</v>
      </c>
      <c r="C3" s="64">
        <f>B3/$B$12</f>
        <v>0</v>
      </c>
      <c r="D3" s="71">
        <v>1</v>
      </c>
      <c r="E3" s="27">
        <f>D3/$D$12</f>
        <v>0.33333333333333331</v>
      </c>
      <c r="F3" s="63">
        <v>3</v>
      </c>
      <c r="G3" s="69">
        <f>F3/$F$12</f>
        <v>7.8947368421052627E-2</v>
      </c>
    </row>
    <row r="4" spans="1:7" x14ac:dyDescent="0.3">
      <c r="A4" s="58" t="s">
        <v>2</v>
      </c>
      <c r="B4" s="61">
        <v>57</v>
      </c>
      <c r="C4" s="65">
        <f>B4/$B$12</f>
        <v>0.40714285714285714</v>
      </c>
      <c r="D4" s="72">
        <v>0</v>
      </c>
      <c r="E4" s="23">
        <f t="shared" ref="E4:E11" si="0">D4/$D$12</f>
        <v>0</v>
      </c>
      <c r="F4" s="22">
        <v>3</v>
      </c>
      <c r="G4" s="70">
        <f>F4/$F$12</f>
        <v>7.8947368421052627E-2</v>
      </c>
    </row>
    <row r="5" spans="1:7" x14ac:dyDescent="0.3">
      <c r="A5" s="58" t="s">
        <v>3</v>
      </c>
      <c r="B5" s="61">
        <v>0</v>
      </c>
      <c r="C5" s="65">
        <f t="shared" ref="C5:C10" si="1">B5/$B$12</f>
        <v>0</v>
      </c>
      <c r="D5" s="72">
        <v>1</v>
      </c>
      <c r="E5" s="23">
        <f t="shared" si="0"/>
        <v>0.33333333333333331</v>
      </c>
      <c r="F5" s="22">
        <v>9</v>
      </c>
      <c r="G5" s="70">
        <f t="shared" ref="G5:G10" si="2">F5/$F$12</f>
        <v>0.23684210526315788</v>
      </c>
    </row>
    <row r="6" spans="1:7" x14ac:dyDescent="0.3">
      <c r="A6" s="58" t="s">
        <v>4</v>
      </c>
      <c r="B6" s="61">
        <v>0</v>
      </c>
      <c r="C6" s="65">
        <f t="shared" si="1"/>
        <v>0</v>
      </c>
      <c r="D6" s="72">
        <v>0</v>
      </c>
      <c r="E6" s="25">
        <f t="shared" si="0"/>
        <v>0</v>
      </c>
      <c r="F6" s="22">
        <v>0</v>
      </c>
      <c r="G6" s="70">
        <f t="shared" si="2"/>
        <v>0</v>
      </c>
    </row>
    <row r="7" spans="1:7" x14ac:dyDescent="0.3">
      <c r="A7" s="58" t="s">
        <v>5</v>
      </c>
      <c r="B7" s="61">
        <v>0</v>
      </c>
      <c r="C7" s="65">
        <f t="shared" si="1"/>
        <v>0</v>
      </c>
      <c r="D7" s="72">
        <v>0</v>
      </c>
      <c r="E7" s="25">
        <f t="shared" si="0"/>
        <v>0</v>
      </c>
      <c r="F7" s="22">
        <v>0</v>
      </c>
      <c r="G7" s="70">
        <f t="shared" si="2"/>
        <v>0</v>
      </c>
    </row>
    <row r="8" spans="1:7" x14ac:dyDescent="0.3">
      <c r="A8" s="58" t="s">
        <v>6</v>
      </c>
      <c r="B8" s="61">
        <v>30</v>
      </c>
      <c r="C8" s="65">
        <f t="shared" si="1"/>
        <v>0.21428571428571427</v>
      </c>
      <c r="D8" s="72">
        <v>1</v>
      </c>
      <c r="E8" s="25">
        <f t="shared" si="0"/>
        <v>0.33333333333333331</v>
      </c>
      <c r="F8" s="22">
        <v>6</v>
      </c>
      <c r="G8" s="70">
        <f t="shared" si="2"/>
        <v>0.15789473684210525</v>
      </c>
    </row>
    <row r="9" spans="1:7" x14ac:dyDescent="0.3">
      <c r="A9" s="58" t="s">
        <v>17</v>
      </c>
      <c r="B9" s="61">
        <v>0</v>
      </c>
      <c r="C9" s="65">
        <f t="shared" si="1"/>
        <v>0</v>
      </c>
      <c r="D9" s="72">
        <v>0</v>
      </c>
      <c r="E9" s="30">
        <f t="shared" si="0"/>
        <v>0</v>
      </c>
      <c r="F9" s="22">
        <v>3</v>
      </c>
      <c r="G9" s="70">
        <f t="shared" si="2"/>
        <v>7.8947368421052627E-2</v>
      </c>
    </row>
    <row r="10" spans="1:7" x14ac:dyDescent="0.3">
      <c r="A10" s="58" t="s">
        <v>7</v>
      </c>
      <c r="B10" s="61">
        <v>53</v>
      </c>
      <c r="C10" s="65">
        <f t="shared" si="1"/>
        <v>0.37857142857142856</v>
      </c>
      <c r="D10" s="72">
        <v>0</v>
      </c>
      <c r="E10" s="30">
        <f t="shared" si="0"/>
        <v>0</v>
      </c>
      <c r="F10" s="22">
        <v>13</v>
      </c>
      <c r="G10" s="70">
        <f t="shared" si="2"/>
        <v>0.34210526315789475</v>
      </c>
    </row>
    <row r="11" spans="1:7" ht="15" thickBot="1" x14ac:dyDescent="0.35">
      <c r="A11" s="59" t="s">
        <v>8</v>
      </c>
      <c r="B11" s="60">
        <v>0</v>
      </c>
      <c r="C11" s="66">
        <f>B11/$B$12</f>
        <v>0</v>
      </c>
      <c r="D11" s="73">
        <v>0</v>
      </c>
      <c r="E11" s="29">
        <f t="shared" si="0"/>
        <v>0</v>
      </c>
      <c r="F11" s="60">
        <v>1</v>
      </c>
      <c r="G11" s="67">
        <f>F11/$F$12</f>
        <v>2.6315789473684209E-2</v>
      </c>
    </row>
    <row r="12" spans="1:7" ht="15" thickBot="1" x14ac:dyDescent="0.35">
      <c r="A12" s="28" t="s">
        <v>9</v>
      </c>
      <c r="B12" s="79">
        <f>SUM(B3:B11)</f>
        <v>140</v>
      </c>
      <c r="C12" s="79"/>
      <c r="D12" s="80">
        <f t="shared" ref="D12" si="3">SUM(D3:D11)</f>
        <v>3</v>
      </c>
      <c r="E12" s="81"/>
      <c r="F12" s="80">
        <f t="shared" ref="F12" si="4">SUM(F3:F11)</f>
        <v>38</v>
      </c>
      <c r="G12" s="81"/>
    </row>
    <row r="13" spans="1:7" ht="15" thickBot="1" x14ac:dyDescent="0.35">
      <c r="A13" s="68" t="s">
        <v>10</v>
      </c>
      <c r="B13" s="82">
        <f>B12/($B$12+$D$12+$F$12)</f>
        <v>0.77348066298342544</v>
      </c>
      <c r="C13" s="83"/>
      <c r="D13" s="82">
        <f t="shared" ref="D13" si="5">D12/($B$12+$D$12+$F$12)</f>
        <v>1.6574585635359115E-2</v>
      </c>
      <c r="E13" s="83"/>
      <c r="F13" s="82">
        <f t="shared" ref="F13" si="6">F12/($B$12+$D$12+$F$12)</f>
        <v>0.20994475138121546</v>
      </c>
      <c r="G13" s="83"/>
    </row>
    <row r="14" spans="1:7" ht="15" thickBot="1" x14ac:dyDescent="0.35">
      <c r="A14" s="28" t="s">
        <v>11</v>
      </c>
      <c r="B14" s="75">
        <v>0.8</v>
      </c>
      <c r="C14" s="76"/>
      <c r="D14" s="75">
        <v>0.05</v>
      </c>
      <c r="E14" s="76"/>
      <c r="F14" s="75">
        <v>0.15</v>
      </c>
      <c r="G14" s="76"/>
    </row>
    <row r="15" spans="1:7" ht="15" thickBot="1" x14ac:dyDescent="0.35">
      <c r="A15" s="33" t="s">
        <v>12</v>
      </c>
      <c r="B15" s="77">
        <f>B13-B14</f>
        <v>-2.6519337016574607E-2</v>
      </c>
      <c r="C15" s="78"/>
      <c r="D15" s="77">
        <f t="shared" ref="D15" si="7">D14-D13</f>
        <v>3.3425414364640887E-2</v>
      </c>
      <c r="E15" s="78"/>
      <c r="F15" s="77">
        <f t="shared" ref="F15" si="8">F14-F13</f>
        <v>-5.9944751381215466E-2</v>
      </c>
      <c r="G15" s="78"/>
    </row>
  </sheetData>
  <mergeCells count="12"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</mergeCells>
  <conditionalFormatting sqref="B15:G15">
    <cfRule type="expression" dxfId="7" priority="2">
      <formula>B15&lt;0</formula>
    </cfRule>
  </conditionalFormatting>
  <conditionalFormatting sqref="B15:G15">
    <cfRule type="expression" dxfId="6" priority="1">
      <formula>B15&gt;=0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B16" sqref="B16"/>
    </sheetView>
  </sheetViews>
  <sheetFormatPr defaultRowHeight="14.4" x14ac:dyDescent="0.3"/>
  <cols>
    <col min="1" max="1" width="20.109375" style="57" customWidth="1"/>
    <col min="2" max="2" width="26.77734375" style="57" bestFit="1" customWidth="1"/>
    <col min="3" max="3" width="9.33203125" style="57" bestFit="1" customWidth="1"/>
    <col min="4" max="4" width="35.21875" style="57" bestFit="1" customWidth="1"/>
    <col min="5" max="5" width="9.33203125" style="57" bestFit="1" customWidth="1"/>
    <col min="6" max="6" width="35.21875" style="57" bestFit="1" customWidth="1"/>
    <col min="7" max="7" width="9.33203125" style="57" bestFit="1" customWidth="1"/>
    <col min="8" max="16384" width="8.88671875" style="57"/>
  </cols>
  <sheetData>
    <row r="1" spans="1:7" ht="18.600000000000001" thickBot="1" x14ac:dyDescent="0.4">
      <c r="A1" s="74">
        <v>7.7</v>
      </c>
    </row>
    <row r="2" spans="1:7" ht="15" thickBot="1" x14ac:dyDescent="0.35">
      <c r="A2" s="32" t="s">
        <v>0</v>
      </c>
      <c r="B2" s="26" t="s">
        <v>14</v>
      </c>
      <c r="C2" s="31" t="s">
        <v>13</v>
      </c>
      <c r="D2" s="24" t="s">
        <v>15</v>
      </c>
      <c r="E2" s="31" t="s">
        <v>13</v>
      </c>
      <c r="F2" s="24" t="s">
        <v>16</v>
      </c>
      <c r="G2" s="31" t="s">
        <v>13</v>
      </c>
    </row>
    <row r="3" spans="1:7" x14ac:dyDescent="0.3">
      <c r="A3" s="62" t="s">
        <v>1</v>
      </c>
      <c r="B3" s="63">
        <v>4</v>
      </c>
      <c r="C3" s="64">
        <f>B3/$B$12</f>
        <v>2.4539877300613498E-2</v>
      </c>
      <c r="D3" s="71">
        <v>2</v>
      </c>
      <c r="E3" s="27">
        <f>D3/$D$12</f>
        <v>0.1111111111111111</v>
      </c>
      <c r="F3" s="63">
        <v>3</v>
      </c>
      <c r="G3" s="69">
        <f>F3/$F$12</f>
        <v>0.12</v>
      </c>
    </row>
    <row r="4" spans="1:7" x14ac:dyDescent="0.3">
      <c r="A4" s="58" t="s">
        <v>2</v>
      </c>
      <c r="B4" s="61">
        <v>69</v>
      </c>
      <c r="C4" s="65">
        <f>B4/$B$12</f>
        <v>0.42331288343558282</v>
      </c>
      <c r="D4" s="72">
        <v>4</v>
      </c>
      <c r="E4" s="23">
        <f t="shared" ref="E4:E11" si="0">D4/$D$12</f>
        <v>0.22222222222222221</v>
      </c>
      <c r="F4" s="22">
        <v>5</v>
      </c>
      <c r="G4" s="70">
        <f>F4/$F$12</f>
        <v>0.2</v>
      </c>
    </row>
    <row r="5" spans="1:7" x14ac:dyDescent="0.3">
      <c r="A5" s="58" t="s">
        <v>3</v>
      </c>
      <c r="B5" s="61">
        <v>2</v>
      </c>
      <c r="C5" s="65">
        <f t="shared" ref="C5:C10" si="1">B5/$B$12</f>
        <v>1.2269938650306749E-2</v>
      </c>
      <c r="D5" s="72">
        <v>2</v>
      </c>
      <c r="E5" s="23">
        <f t="shared" si="0"/>
        <v>0.1111111111111111</v>
      </c>
      <c r="F5" s="22">
        <v>1</v>
      </c>
      <c r="G5" s="70">
        <f t="shared" ref="G5:G10" si="2">F5/$F$12</f>
        <v>0.04</v>
      </c>
    </row>
    <row r="6" spans="1:7" x14ac:dyDescent="0.3">
      <c r="A6" s="58" t="s">
        <v>4</v>
      </c>
      <c r="B6" s="61">
        <v>1</v>
      </c>
      <c r="C6" s="65">
        <f t="shared" si="1"/>
        <v>6.1349693251533744E-3</v>
      </c>
      <c r="D6" s="72">
        <v>0</v>
      </c>
      <c r="E6" s="25">
        <f t="shared" si="0"/>
        <v>0</v>
      </c>
      <c r="F6" s="22">
        <v>0</v>
      </c>
      <c r="G6" s="70">
        <f t="shared" si="2"/>
        <v>0</v>
      </c>
    </row>
    <row r="7" spans="1:7" x14ac:dyDescent="0.3">
      <c r="A7" s="58" t="s">
        <v>5</v>
      </c>
      <c r="B7" s="61">
        <v>0</v>
      </c>
      <c r="C7" s="65">
        <f t="shared" si="1"/>
        <v>0</v>
      </c>
      <c r="D7" s="72">
        <v>0</v>
      </c>
      <c r="E7" s="25">
        <f t="shared" si="0"/>
        <v>0</v>
      </c>
      <c r="F7" s="22">
        <v>0</v>
      </c>
      <c r="G7" s="70">
        <f t="shared" si="2"/>
        <v>0</v>
      </c>
    </row>
    <row r="8" spans="1:7" x14ac:dyDescent="0.3">
      <c r="A8" s="58" t="s">
        <v>6</v>
      </c>
      <c r="B8" s="61">
        <v>52</v>
      </c>
      <c r="C8" s="65">
        <f t="shared" si="1"/>
        <v>0.31901840490797545</v>
      </c>
      <c r="D8" s="72">
        <v>1</v>
      </c>
      <c r="E8" s="25">
        <f t="shared" si="0"/>
        <v>5.5555555555555552E-2</v>
      </c>
      <c r="F8" s="22">
        <v>1</v>
      </c>
      <c r="G8" s="70">
        <f t="shared" si="2"/>
        <v>0.04</v>
      </c>
    </row>
    <row r="9" spans="1:7" x14ac:dyDescent="0.3">
      <c r="A9" s="58" t="s">
        <v>17</v>
      </c>
      <c r="B9" s="61">
        <v>6</v>
      </c>
      <c r="C9" s="65">
        <f t="shared" si="1"/>
        <v>3.6809815950920248E-2</v>
      </c>
      <c r="D9" s="72">
        <v>1</v>
      </c>
      <c r="E9" s="30">
        <f t="shared" si="0"/>
        <v>5.5555555555555552E-2</v>
      </c>
      <c r="F9" s="22">
        <v>4</v>
      </c>
      <c r="G9" s="70">
        <f t="shared" si="2"/>
        <v>0.16</v>
      </c>
    </row>
    <row r="10" spans="1:7" x14ac:dyDescent="0.3">
      <c r="A10" s="58" t="s">
        <v>7</v>
      </c>
      <c r="B10" s="61">
        <v>29</v>
      </c>
      <c r="C10" s="65">
        <f t="shared" si="1"/>
        <v>0.17791411042944785</v>
      </c>
      <c r="D10" s="72">
        <v>7</v>
      </c>
      <c r="E10" s="30">
        <f t="shared" si="0"/>
        <v>0.3888888888888889</v>
      </c>
      <c r="F10" s="22">
        <v>11</v>
      </c>
      <c r="G10" s="70">
        <f t="shared" si="2"/>
        <v>0.44</v>
      </c>
    </row>
    <row r="11" spans="1:7" ht="15" thickBot="1" x14ac:dyDescent="0.35">
      <c r="A11" s="59" t="s">
        <v>8</v>
      </c>
      <c r="B11" s="60">
        <v>0</v>
      </c>
      <c r="C11" s="66">
        <f>B11/$B$12</f>
        <v>0</v>
      </c>
      <c r="D11" s="73">
        <v>1</v>
      </c>
      <c r="E11" s="29">
        <f t="shared" si="0"/>
        <v>5.5555555555555552E-2</v>
      </c>
      <c r="F11" s="60">
        <v>0</v>
      </c>
      <c r="G11" s="67">
        <f>F11/$F$12</f>
        <v>0</v>
      </c>
    </row>
    <row r="12" spans="1:7" ht="15" thickBot="1" x14ac:dyDescent="0.35">
      <c r="A12" s="28" t="s">
        <v>9</v>
      </c>
      <c r="B12" s="79">
        <f>SUM(B3:B11)</f>
        <v>163</v>
      </c>
      <c r="C12" s="79"/>
      <c r="D12" s="80">
        <f t="shared" ref="D12" si="3">SUM(D3:D11)</f>
        <v>18</v>
      </c>
      <c r="E12" s="81"/>
      <c r="F12" s="80">
        <f t="shared" ref="F12" si="4">SUM(F3:F11)</f>
        <v>25</v>
      </c>
      <c r="G12" s="81"/>
    </row>
    <row r="13" spans="1:7" ht="15" thickBot="1" x14ac:dyDescent="0.35">
      <c r="A13" s="68" t="s">
        <v>10</v>
      </c>
      <c r="B13" s="82">
        <f>B12/($B$12+$D$12+$F$12)</f>
        <v>0.79126213592233008</v>
      </c>
      <c r="C13" s="83"/>
      <c r="D13" s="82">
        <f t="shared" ref="D13" si="5">D12/($B$12+$D$12+$F$12)</f>
        <v>8.7378640776699032E-2</v>
      </c>
      <c r="E13" s="83"/>
      <c r="F13" s="82">
        <f t="shared" ref="F13" si="6">F12/($B$12+$D$12+$F$12)</f>
        <v>0.12135922330097088</v>
      </c>
      <c r="G13" s="83"/>
    </row>
    <row r="14" spans="1:7" ht="15" thickBot="1" x14ac:dyDescent="0.35">
      <c r="A14" s="28" t="s">
        <v>11</v>
      </c>
      <c r="B14" s="75">
        <v>0.8</v>
      </c>
      <c r="C14" s="76"/>
      <c r="D14" s="75">
        <v>0.05</v>
      </c>
      <c r="E14" s="76"/>
      <c r="F14" s="75">
        <v>0.15</v>
      </c>
      <c r="G14" s="76"/>
    </row>
    <row r="15" spans="1:7" ht="15" thickBot="1" x14ac:dyDescent="0.35">
      <c r="A15" s="33" t="s">
        <v>12</v>
      </c>
      <c r="B15" s="77">
        <f>B13-B14</f>
        <v>-8.7378640776699656E-3</v>
      </c>
      <c r="C15" s="78"/>
      <c r="D15" s="77">
        <f t="shared" ref="D15" si="7">D14-D13</f>
        <v>-3.7378640776699029E-2</v>
      </c>
      <c r="E15" s="78"/>
      <c r="F15" s="77">
        <f t="shared" ref="F15" si="8">F14-F13</f>
        <v>2.8640776699029119E-2</v>
      </c>
      <c r="G15" s="78"/>
    </row>
  </sheetData>
  <mergeCells count="12"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</mergeCells>
  <conditionalFormatting sqref="B15:G15">
    <cfRule type="expression" dxfId="5" priority="2">
      <formula>B15&lt;0</formula>
    </cfRule>
  </conditionalFormatting>
  <conditionalFormatting sqref="B15:G15">
    <cfRule type="expression" dxfId="4" priority="1">
      <formula>B15&gt;=0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18" sqref="D18"/>
    </sheetView>
  </sheetViews>
  <sheetFormatPr defaultRowHeight="14.4" x14ac:dyDescent="0.3"/>
  <cols>
    <col min="1" max="1" width="20.109375" style="57" customWidth="1"/>
    <col min="2" max="2" width="26.77734375" style="57" bestFit="1" customWidth="1"/>
    <col min="3" max="3" width="9.33203125" style="57" bestFit="1" customWidth="1"/>
    <col min="4" max="4" width="35.21875" style="57" bestFit="1" customWidth="1"/>
    <col min="5" max="5" width="9.33203125" style="57" bestFit="1" customWidth="1"/>
    <col min="6" max="6" width="35.21875" style="57" bestFit="1" customWidth="1"/>
    <col min="7" max="7" width="9.33203125" style="57" bestFit="1" customWidth="1"/>
    <col min="8" max="16384" width="8.88671875" style="57"/>
  </cols>
  <sheetData>
    <row r="1" spans="1:7" ht="18.600000000000001" thickBot="1" x14ac:dyDescent="0.4">
      <c r="A1" s="74">
        <v>8</v>
      </c>
    </row>
    <row r="2" spans="1:7" ht="15" thickBot="1" x14ac:dyDescent="0.35">
      <c r="A2" s="32" t="s">
        <v>0</v>
      </c>
      <c r="B2" s="26" t="s">
        <v>14</v>
      </c>
      <c r="C2" s="31" t="s">
        <v>13</v>
      </c>
      <c r="D2" s="24" t="s">
        <v>15</v>
      </c>
      <c r="E2" s="31" t="s">
        <v>13</v>
      </c>
      <c r="F2" s="24" t="s">
        <v>16</v>
      </c>
      <c r="G2" s="31" t="s">
        <v>13</v>
      </c>
    </row>
    <row r="3" spans="1:7" x14ac:dyDescent="0.3">
      <c r="A3" s="62" t="s">
        <v>1</v>
      </c>
      <c r="B3" s="63">
        <v>2</v>
      </c>
      <c r="C3" s="64">
        <f>B3/$B$12</f>
        <v>1.4184397163120567E-2</v>
      </c>
      <c r="D3" s="71">
        <v>0</v>
      </c>
      <c r="E3" s="27">
        <f>D3/$D$12</f>
        <v>0</v>
      </c>
      <c r="F3" s="63">
        <v>0</v>
      </c>
      <c r="G3" s="69">
        <f>F3/$F$12</f>
        <v>0</v>
      </c>
    </row>
    <row r="4" spans="1:7" x14ac:dyDescent="0.3">
      <c r="A4" s="58" t="s">
        <v>2</v>
      </c>
      <c r="B4" s="61">
        <v>70</v>
      </c>
      <c r="C4" s="65">
        <f>B4/$B$12</f>
        <v>0.49645390070921985</v>
      </c>
      <c r="D4" s="72">
        <v>2</v>
      </c>
      <c r="E4" s="23">
        <f t="shared" ref="E4:E11" si="0">D4/$D$12</f>
        <v>0.16666666666666666</v>
      </c>
      <c r="F4" s="22">
        <v>7</v>
      </c>
      <c r="G4" s="70">
        <f>F4/$F$12</f>
        <v>0.41176470588235292</v>
      </c>
    </row>
    <row r="5" spans="1:7" x14ac:dyDescent="0.3">
      <c r="A5" s="58" t="s">
        <v>3</v>
      </c>
      <c r="B5" s="61">
        <v>4</v>
      </c>
      <c r="C5" s="65">
        <f t="shared" ref="C5:C10" si="1">B5/$B$12</f>
        <v>2.8368794326241134E-2</v>
      </c>
      <c r="D5" s="72">
        <v>3</v>
      </c>
      <c r="E5" s="23">
        <f t="shared" si="0"/>
        <v>0.25</v>
      </c>
      <c r="F5" s="22">
        <v>0</v>
      </c>
      <c r="G5" s="70">
        <f t="shared" ref="G5:G10" si="2">F5/$F$12</f>
        <v>0</v>
      </c>
    </row>
    <row r="6" spans="1:7" x14ac:dyDescent="0.3">
      <c r="A6" s="58" t="s">
        <v>4</v>
      </c>
      <c r="B6" s="61">
        <v>2</v>
      </c>
      <c r="C6" s="65">
        <f t="shared" si="1"/>
        <v>1.4184397163120567E-2</v>
      </c>
      <c r="D6" s="72">
        <v>1</v>
      </c>
      <c r="E6" s="25">
        <f t="shared" si="0"/>
        <v>8.3333333333333329E-2</v>
      </c>
      <c r="F6" s="22">
        <v>0</v>
      </c>
      <c r="G6" s="70">
        <f t="shared" si="2"/>
        <v>0</v>
      </c>
    </row>
    <row r="7" spans="1:7" x14ac:dyDescent="0.3">
      <c r="A7" s="58" t="s">
        <v>5</v>
      </c>
      <c r="B7" s="61">
        <v>0</v>
      </c>
      <c r="C7" s="65">
        <f t="shared" si="1"/>
        <v>0</v>
      </c>
      <c r="D7" s="72">
        <v>0</v>
      </c>
      <c r="E7" s="25">
        <f t="shared" si="0"/>
        <v>0</v>
      </c>
      <c r="F7" s="22">
        <v>0</v>
      </c>
      <c r="G7" s="70">
        <f t="shared" si="2"/>
        <v>0</v>
      </c>
    </row>
    <row r="8" spans="1:7" x14ac:dyDescent="0.3">
      <c r="A8" s="58" t="s">
        <v>6</v>
      </c>
      <c r="B8" s="61">
        <v>31</v>
      </c>
      <c r="C8" s="65">
        <f t="shared" si="1"/>
        <v>0.21985815602836881</v>
      </c>
      <c r="D8" s="72">
        <v>0</v>
      </c>
      <c r="E8" s="25">
        <f t="shared" si="0"/>
        <v>0</v>
      </c>
      <c r="F8" s="22">
        <v>2</v>
      </c>
      <c r="G8" s="70">
        <f t="shared" si="2"/>
        <v>0.11764705882352941</v>
      </c>
    </row>
    <row r="9" spans="1:7" x14ac:dyDescent="0.3">
      <c r="A9" s="58" t="s">
        <v>17</v>
      </c>
      <c r="B9" s="61">
        <v>15</v>
      </c>
      <c r="C9" s="65">
        <f t="shared" si="1"/>
        <v>0.10638297872340426</v>
      </c>
      <c r="D9" s="72">
        <v>2</v>
      </c>
      <c r="E9" s="30">
        <f t="shared" si="0"/>
        <v>0.16666666666666666</v>
      </c>
      <c r="F9" s="22">
        <v>5</v>
      </c>
      <c r="G9" s="70">
        <f t="shared" si="2"/>
        <v>0.29411764705882354</v>
      </c>
    </row>
    <row r="10" spans="1:7" x14ac:dyDescent="0.3">
      <c r="A10" s="58" t="s">
        <v>7</v>
      </c>
      <c r="B10" s="61">
        <v>17</v>
      </c>
      <c r="C10" s="65">
        <f t="shared" si="1"/>
        <v>0.12056737588652482</v>
      </c>
      <c r="D10" s="72">
        <v>3</v>
      </c>
      <c r="E10" s="30">
        <f t="shared" si="0"/>
        <v>0.25</v>
      </c>
      <c r="F10" s="22">
        <v>3</v>
      </c>
      <c r="G10" s="70">
        <f t="shared" si="2"/>
        <v>0.17647058823529413</v>
      </c>
    </row>
    <row r="11" spans="1:7" ht="15" thickBot="1" x14ac:dyDescent="0.35">
      <c r="A11" s="59" t="s">
        <v>8</v>
      </c>
      <c r="B11" s="60">
        <v>0</v>
      </c>
      <c r="C11" s="66">
        <f>B11/$B$12</f>
        <v>0</v>
      </c>
      <c r="D11" s="73">
        <v>1</v>
      </c>
      <c r="E11" s="29">
        <f t="shared" si="0"/>
        <v>8.3333333333333329E-2</v>
      </c>
      <c r="F11" s="60">
        <v>0</v>
      </c>
      <c r="G11" s="67">
        <f>F11/$F$12</f>
        <v>0</v>
      </c>
    </row>
    <row r="12" spans="1:7" ht="15" thickBot="1" x14ac:dyDescent="0.35">
      <c r="A12" s="28" t="s">
        <v>9</v>
      </c>
      <c r="B12" s="79">
        <f>SUM(B3:B11)</f>
        <v>141</v>
      </c>
      <c r="C12" s="79"/>
      <c r="D12" s="80">
        <f t="shared" ref="D12" si="3">SUM(D3:D11)</f>
        <v>12</v>
      </c>
      <c r="E12" s="81"/>
      <c r="F12" s="80">
        <f t="shared" ref="F12" si="4">SUM(F3:F11)</f>
        <v>17</v>
      </c>
      <c r="G12" s="81"/>
    </row>
    <row r="13" spans="1:7" ht="15" thickBot="1" x14ac:dyDescent="0.35">
      <c r="A13" s="68" t="s">
        <v>10</v>
      </c>
      <c r="B13" s="82">
        <f>B12/($B$12+$D$12+$F$12)</f>
        <v>0.8294117647058824</v>
      </c>
      <c r="C13" s="83"/>
      <c r="D13" s="82">
        <f t="shared" ref="D13" si="5">D12/($B$12+$D$12+$F$12)</f>
        <v>7.0588235294117646E-2</v>
      </c>
      <c r="E13" s="83"/>
      <c r="F13" s="82">
        <f t="shared" ref="F13" si="6">F12/($B$12+$D$12+$F$12)</f>
        <v>0.1</v>
      </c>
      <c r="G13" s="83"/>
    </row>
    <row r="14" spans="1:7" ht="15" thickBot="1" x14ac:dyDescent="0.35">
      <c r="A14" s="28" t="s">
        <v>11</v>
      </c>
      <c r="B14" s="75">
        <v>0.8</v>
      </c>
      <c r="C14" s="76"/>
      <c r="D14" s="75">
        <v>0.05</v>
      </c>
      <c r="E14" s="76"/>
      <c r="F14" s="75">
        <v>0.15</v>
      </c>
      <c r="G14" s="76"/>
    </row>
    <row r="15" spans="1:7" ht="15" thickBot="1" x14ac:dyDescent="0.35">
      <c r="A15" s="33" t="s">
        <v>12</v>
      </c>
      <c r="B15" s="77">
        <f>B13-B14</f>
        <v>2.9411764705882359E-2</v>
      </c>
      <c r="C15" s="78"/>
      <c r="D15" s="77">
        <f t="shared" ref="D15" si="7">D14-D13</f>
        <v>-2.0588235294117643E-2</v>
      </c>
      <c r="E15" s="78"/>
      <c r="F15" s="77">
        <f t="shared" ref="F15" si="8">F14-F13</f>
        <v>4.9999999999999989E-2</v>
      </c>
      <c r="G15" s="78"/>
    </row>
  </sheetData>
  <mergeCells count="12"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</mergeCells>
  <conditionalFormatting sqref="B15:G15">
    <cfRule type="expression" dxfId="3" priority="2">
      <formula>B15&lt;0</formula>
    </cfRule>
  </conditionalFormatting>
  <conditionalFormatting sqref="B15:G15">
    <cfRule type="expression" dxfId="2" priority="1">
      <formula>B15&gt;=0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B23" sqref="B23"/>
    </sheetView>
  </sheetViews>
  <sheetFormatPr defaultRowHeight="14.4" x14ac:dyDescent="0.3"/>
  <cols>
    <col min="1" max="1" width="20.109375" style="57" customWidth="1"/>
    <col min="2" max="2" width="26.77734375" style="57" bestFit="1" customWidth="1"/>
    <col min="3" max="3" width="9.33203125" style="57" bestFit="1" customWidth="1"/>
    <col min="4" max="4" width="35.21875" style="57" bestFit="1" customWidth="1"/>
    <col min="5" max="5" width="9.33203125" style="57" bestFit="1" customWidth="1"/>
    <col min="6" max="6" width="35.21875" style="57" bestFit="1" customWidth="1"/>
    <col min="7" max="7" width="9.33203125" style="57" bestFit="1" customWidth="1"/>
    <col min="8" max="16384" width="8.88671875" style="57"/>
  </cols>
  <sheetData>
    <row r="1" spans="1:7" ht="18.600000000000001" thickBot="1" x14ac:dyDescent="0.4">
      <c r="A1" s="74">
        <v>8.1</v>
      </c>
    </row>
    <row r="2" spans="1:7" ht="15" thickBot="1" x14ac:dyDescent="0.35">
      <c r="A2" s="32" t="s">
        <v>0</v>
      </c>
      <c r="B2" s="26" t="s">
        <v>14</v>
      </c>
      <c r="C2" s="31" t="s">
        <v>13</v>
      </c>
      <c r="D2" s="24" t="s">
        <v>15</v>
      </c>
      <c r="E2" s="31" t="s">
        <v>13</v>
      </c>
      <c r="F2" s="24" t="s">
        <v>16</v>
      </c>
      <c r="G2" s="31" t="s">
        <v>13</v>
      </c>
    </row>
    <row r="3" spans="1:7" x14ac:dyDescent="0.3">
      <c r="A3" s="62" t="s">
        <v>1</v>
      </c>
      <c r="B3" s="63">
        <v>3</v>
      </c>
      <c r="C3" s="64">
        <f>B3/$B$12</f>
        <v>1.1235955056179775E-2</v>
      </c>
      <c r="D3" s="71">
        <v>0</v>
      </c>
      <c r="E3" s="27">
        <f>D3/$D$12</f>
        <v>0</v>
      </c>
      <c r="F3" s="63">
        <v>0</v>
      </c>
      <c r="G3" s="69">
        <f>F3/$F$12</f>
        <v>0</v>
      </c>
    </row>
    <row r="4" spans="1:7" x14ac:dyDescent="0.3">
      <c r="A4" s="58" t="s">
        <v>2</v>
      </c>
      <c r="B4" s="61">
        <v>106</v>
      </c>
      <c r="C4" s="65">
        <f>B4/$B$12</f>
        <v>0.39700374531835209</v>
      </c>
      <c r="D4" s="72">
        <v>1</v>
      </c>
      <c r="E4" s="23">
        <f t="shared" ref="E4:E11" si="0">D4/$D$12</f>
        <v>1</v>
      </c>
      <c r="F4" s="22">
        <v>1</v>
      </c>
      <c r="G4" s="70">
        <f>F4/$F$12</f>
        <v>1</v>
      </c>
    </row>
    <row r="5" spans="1:7" x14ac:dyDescent="0.3">
      <c r="A5" s="58" t="s">
        <v>3</v>
      </c>
      <c r="B5" s="61">
        <v>8</v>
      </c>
      <c r="C5" s="65">
        <f t="shared" ref="C5:C10" si="1">B5/$B$12</f>
        <v>2.9962546816479401E-2</v>
      </c>
      <c r="D5" s="72">
        <v>0</v>
      </c>
      <c r="E5" s="23">
        <f t="shared" si="0"/>
        <v>0</v>
      </c>
      <c r="F5" s="22">
        <v>0</v>
      </c>
      <c r="G5" s="70">
        <f t="shared" ref="G5:G10" si="2">F5/$F$12</f>
        <v>0</v>
      </c>
    </row>
    <row r="6" spans="1:7" x14ac:dyDescent="0.3">
      <c r="A6" s="58" t="s">
        <v>4</v>
      </c>
      <c r="B6" s="61">
        <v>1</v>
      </c>
      <c r="C6" s="65">
        <f t="shared" si="1"/>
        <v>3.7453183520599251E-3</v>
      </c>
      <c r="D6" s="72">
        <v>0</v>
      </c>
      <c r="E6" s="25">
        <f t="shared" si="0"/>
        <v>0</v>
      </c>
      <c r="F6" s="22">
        <v>0</v>
      </c>
      <c r="G6" s="70">
        <f t="shared" si="2"/>
        <v>0</v>
      </c>
    </row>
    <row r="7" spans="1:7" x14ac:dyDescent="0.3">
      <c r="A7" s="58" t="s">
        <v>5</v>
      </c>
      <c r="B7" s="61">
        <v>0</v>
      </c>
      <c r="C7" s="65">
        <f t="shared" si="1"/>
        <v>0</v>
      </c>
      <c r="D7" s="72">
        <v>0</v>
      </c>
      <c r="E7" s="25">
        <f t="shared" si="0"/>
        <v>0</v>
      </c>
      <c r="F7" s="22">
        <v>0</v>
      </c>
      <c r="G7" s="70">
        <f t="shared" si="2"/>
        <v>0</v>
      </c>
    </row>
    <row r="8" spans="1:7" x14ac:dyDescent="0.3">
      <c r="A8" s="58" t="s">
        <v>6</v>
      </c>
      <c r="B8" s="61">
        <v>77</v>
      </c>
      <c r="C8" s="65">
        <f t="shared" si="1"/>
        <v>0.28838951310861421</v>
      </c>
      <c r="D8" s="72">
        <v>0</v>
      </c>
      <c r="E8" s="25">
        <f t="shared" si="0"/>
        <v>0</v>
      </c>
      <c r="F8" s="22">
        <v>0</v>
      </c>
      <c r="G8" s="70">
        <f t="shared" si="2"/>
        <v>0</v>
      </c>
    </row>
    <row r="9" spans="1:7" x14ac:dyDescent="0.3">
      <c r="A9" s="58" t="s">
        <v>17</v>
      </c>
      <c r="B9" s="61">
        <v>35</v>
      </c>
      <c r="C9" s="65">
        <f t="shared" si="1"/>
        <v>0.13108614232209737</v>
      </c>
      <c r="D9" s="72">
        <v>0</v>
      </c>
      <c r="E9" s="30">
        <f t="shared" si="0"/>
        <v>0</v>
      </c>
      <c r="F9" s="22">
        <v>0</v>
      </c>
      <c r="G9" s="70">
        <f t="shared" si="2"/>
        <v>0</v>
      </c>
    </row>
    <row r="10" spans="1:7" x14ac:dyDescent="0.3">
      <c r="A10" s="58" t="s">
        <v>7</v>
      </c>
      <c r="B10" s="61">
        <v>37</v>
      </c>
      <c r="C10" s="65">
        <f t="shared" si="1"/>
        <v>0.13857677902621723</v>
      </c>
      <c r="D10" s="72">
        <v>0</v>
      </c>
      <c r="E10" s="30">
        <f t="shared" si="0"/>
        <v>0</v>
      </c>
      <c r="F10" s="22">
        <v>0</v>
      </c>
      <c r="G10" s="70">
        <f t="shared" si="2"/>
        <v>0</v>
      </c>
    </row>
    <row r="11" spans="1:7" ht="15" thickBot="1" x14ac:dyDescent="0.35">
      <c r="A11" s="59" t="s">
        <v>8</v>
      </c>
      <c r="B11" s="60">
        <v>0</v>
      </c>
      <c r="C11" s="66">
        <f>B11/$B$12</f>
        <v>0</v>
      </c>
      <c r="D11" s="73">
        <v>0</v>
      </c>
      <c r="E11" s="29">
        <f t="shared" si="0"/>
        <v>0</v>
      </c>
      <c r="F11" s="60">
        <v>0</v>
      </c>
      <c r="G11" s="67">
        <f>F11/$F$12</f>
        <v>0</v>
      </c>
    </row>
    <row r="12" spans="1:7" ht="15" thickBot="1" x14ac:dyDescent="0.35">
      <c r="A12" s="28" t="s">
        <v>9</v>
      </c>
      <c r="B12" s="79">
        <f>SUM(B3:B11)</f>
        <v>267</v>
      </c>
      <c r="C12" s="79"/>
      <c r="D12" s="80">
        <f t="shared" ref="D12" si="3">SUM(D3:D11)</f>
        <v>1</v>
      </c>
      <c r="E12" s="81"/>
      <c r="F12" s="80">
        <f t="shared" ref="F12" si="4">SUM(F3:F11)</f>
        <v>1</v>
      </c>
      <c r="G12" s="81"/>
    </row>
    <row r="13" spans="1:7" ht="15" thickBot="1" x14ac:dyDescent="0.35">
      <c r="A13" s="68" t="s">
        <v>10</v>
      </c>
      <c r="B13" s="82">
        <f>B12/($B$12+$D$12+$F$12)</f>
        <v>0.99256505576208176</v>
      </c>
      <c r="C13" s="83"/>
      <c r="D13" s="82">
        <f t="shared" ref="D13" si="5">D12/($B$12+$D$12+$F$12)</f>
        <v>3.7174721189591076E-3</v>
      </c>
      <c r="E13" s="83"/>
      <c r="F13" s="82">
        <f t="shared" ref="F13" si="6">F12/($B$12+$D$12+$F$12)</f>
        <v>3.7174721189591076E-3</v>
      </c>
      <c r="G13" s="83"/>
    </row>
    <row r="14" spans="1:7" ht="15" thickBot="1" x14ac:dyDescent="0.35">
      <c r="A14" s="28" t="s">
        <v>11</v>
      </c>
      <c r="B14" s="75">
        <v>0.8</v>
      </c>
      <c r="C14" s="76"/>
      <c r="D14" s="75">
        <v>0.05</v>
      </c>
      <c r="E14" s="76"/>
      <c r="F14" s="75">
        <v>0.15</v>
      </c>
      <c r="G14" s="76"/>
    </row>
    <row r="15" spans="1:7" ht="15" thickBot="1" x14ac:dyDescent="0.35">
      <c r="A15" s="33" t="s">
        <v>12</v>
      </c>
      <c r="B15" s="77">
        <f>B13-B14</f>
        <v>0.19256505576208172</v>
      </c>
      <c r="C15" s="78"/>
      <c r="D15" s="77">
        <f t="shared" ref="D15" si="7">D14-D13</f>
        <v>4.6282527881040897E-2</v>
      </c>
      <c r="E15" s="78"/>
      <c r="F15" s="77">
        <f t="shared" ref="F15" si="8">F14-F13</f>
        <v>0.14628252788104087</v>
      </c>
      <c r="G15" s="78"/>
    </row>
  </sheetData>
  <mergeCells count="12"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</mergeCells>
  <conditionalFormatting sqref="B15:G15">
    <cfRule type="expression" dxfId="1" priority="2">
      <formula>B15&lt;0</formula>
    </cfRule>
  </conditionalFormatting>
  <conditionalFormatting sqref="B15:G15">
    <cfRule type="expression" dxfId="0" priority="1">
      <formula>B15&gt;=0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2" sqref="D22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7.3</vt:lpstr>
      <vt:lpstr>7.4</vt:lpstr>
      <vt:lpstr>7.5</vt:lpstr>
      <vt:lpstr>7.6</vt:lpstr>
      <vt:lpstr>7.7</vt:lpstr>
      <vt:lpstr>8.0</vt:lpstr>
      <vt:lpstr>8.1</vt:lpstr>
      <vt:lpstr>Sheet2</vt:lpstr>
      <vt:lpstr>Sheet3</vt:lpstr>
      <vt:lpstr>Sheet4</vt:lpstr>
    </vt:vector>
  </TitlesOfParts>
  <Company>BAE Systems 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Finnegan, Ciaran (IE Dublin)</dc:creator>
  <cp:lastModifiedBy>Finnegan, Ciaran (IE Dublin)</cp:lastModifiedBy>
  <dcterms:created xsi:type="dcterms:W3CDTF">2020-03-11T08:41:19Z</dcterms:created>
  <dcterms:modified xsi:type="dcterms:W3CDTF">2020-03-11T15:55:35Z</dcterms:modified>
</cp:coreProperties>
</file>