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80" yWindow="1020" windowWidth="18780" windowHeight="9105" tabRatio="800"/>
  </bookViews>
  <sheets>
    <sheet name="General Information" sheetId="1" r:id="rId1"/>
    <sheet name="Test_Report" sheetId="12" r:id="rId2"/>
    <sheet name="CMS_Administrator" sheetId="5" r:id="rId3"/>
    <sheet name="Content_Creator" sheetId="4" r:id="rId4"/>
    <sheet name="Moderator" sheetId="8" r:id="rId5"/>
    <sheet name="Publisher" sheetId="10" r:id="rId6"/>
    <sheet name="Workflow" sheetId="11" r:id="rId7"/>
    <sheet name="Settings" sheetId="9" r:id="rId8"/>
    <sheet name="Guidelines" sheetId="2" r:id="rId9"/>
  </sheets>
  <definedNames>
    <definedName name="_xlnm._FilterDatabase" localSheetId="2" hidden="1">CMS_Administrator!$A$1:$Q$63</definedName>
    <definedName name="_xlnm._FilterDatabase" localSheetId="3" hidden="1">Content_Creator!$A$1:$Q$16</definedName>
    <definedName name="_xlnm._FilterDatabase" localSheetId="4" hidden="1">Moderator!$A$1:$Q$15</definedName>
    <definedName name="_xlnm._FilterDatabase" localSheetId="5" hidden="1">Publisher!$A$1:$Q$10</definedName>
    <definedName name="_xlnm._FilterDatabase" localSheetId="6" hidden="1">Workflow!$A$1:$Q$8</definedName>
    <definedName name="BitValue">Settings!$E$1:$E$3</definedName>
    <definedName name="Category">Settings!$B$2:$B$6</definedName>
    <definedName name="Priority">Settings!$C$1:$C$5</definedName>
    <definedName name="Results">Settings!$D$1:$D$4</definedName>
    <definedName name="Website">Settings!$A$2:$A$4</definedName>
  </definedNames>
  <calcPr calcId="145621"/>
</workbook>
</file>

<file path=xl/calcChain.xml><?xml version="1.0" encoding="utf-8"?>
<calcChain xmlns="http://schemas.openxmlformats.org/spreadsheetml/2006/main">
  <c r="A3" i="5"/>
  <c r="A4"/>
  <c r="A5"/>
  <c r="A6"/>
  <c r="A7"/>
  <c r="A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H7" i="12" l="1"/>
  <c r="G7"/>
  <c r="F7"/>
  <c r="D7"/>
  <c r="C7"/>
  <c r="H6"/>
  <c r="G6"/>
  <c r="F6"/>
  <c r="D6"/>
  <c r="C6"/>
  <c r="H5"/>
  <c r="G5"/>
  <c r="F5"/>
  <c r="D5"/>
  <c r="C5"/>
  <c r="H4"/>
  <c r="G4"/>
  <c r="F4"/>
  <c r="D4"/>
  <c r="C4"/>
  <c r="A3" i="11" l="1"/>
  <c r="A4"/>
  <c r="A5"/>
  <c r="A6"/>
  <c r="A7"/>
  <c r="A8"/>
  <c r="A9"/>
  <c r="A2"/>
  <c r="A3" i="10"/>
  <c r="A4"/>
  <c r="A5"/>
  <c r="A6"/>
  <c r="A7"/>
  <c r="A8"/>
  <c r="A9"/>
  <c r="A10"/>
  <c r="A11"/>
  <c r="A12"/>
  <c r="A13"/>
  <c r="A14"/>
  <c r="A15"/>
  <c r="A2"/>
  <c r="A3" i="8"/>
  <c r="A4"/>
  <c r="A5"/>
  <c r="A6"/>
  <c r="A7"/>
  <c r="A8"/>
  <c r="A9"/>
  <c r="A10"/>
  <c r="A11"/>
  <c r="A12"/>
  <c r="A13"/>
  <c r="A14"/>
  <c r="A15"/>
  <c r="A16"/>
  <c r="A17"/>
  <c r="A18"/>
  <c r="A2"/>
  <c r="A3" i="4"/>
  <c r="A4"/>
  <c r="A5"/>
  <c r="A6"/>
  <c r="A7"/>
  <c r="A8"/>
  <c r="A9"/>
  <c r="A10"/>
  <c r="A11"/>
  <c r="A12"/>
  <c r="A13"/>
  <c r="A14"/>
  <c r="A15"/>
  <c r="A16"/>
  <c r="A17"/>
  <c r="A18"/>
  <c r="A19"/>
  <c r="A20"/>
  <c r="A2"/>
  <c r="A2" i="5"/>
  <c r="H8" i="12" l="1"/>
  <c r="G8"/>
  <c r="F8"/>
  <c r="D8"/>
  <c r="C8"/>
  <c r="E8" l="1"/>
  <c r="I8"/>
  <c r="I7"/>
  <c r="I6"/>
  <c r="I5"/>
  <c r="I4"/>
  <c r="E7"/>
  <c r="E6"/>
  <c r="H9"/>
  <c r="G9"/>
  <c r="F9"/>
  <c r="E5"/>
  <c r="C9"/>
  <c r="D9"/>
  <c r="E4"/>
  <c r="I9" l="1"/>
  <c r="E9"/>
  <c r="M1" i="8"/>
  <c r="M1" i="11" l="1"/>
  <c r="M1" i="10"/>
  <c r="M1" i="4" l="1"/>
  <c r="M1" i="5"/>
</calcChain>
</file>

<file path=xl/sharedStrings.xml><?xml version="1.0" encoding="utf-8"?>
<sst xmlns="http://schemas.openxmlformats.org/spreadsheetml/2006/main" count="1426" uniqueCount="458">
  <si>
    <t xml:space="preserve">Project Name: </t>
  </si>
  <si>
    <t>Client Name</t>
  </si>
  <si>
    <t>*Note: Only major test case creation or modification changes will be tracked through the revision history</t>
  </si>
  <si>
    <t>Revision History</t>
  </si>
  <si>
    <t>Revision #</t>
  </si>
  <si>
    <t>Revision Date</t>
  </si>
  <si>
    <t>Description of Change</t>
  </si>
  <si>
    <t>Author</t>
  </si>
  <si>
    <t>Interface</t>
  </si>
  <si>
    <t>Low</t>
  </si>
  <si>
    <t>Security</t>
  </si>
  <si>
    <t>Blocked</t>
  </si>
  <si>
    <t>Medium</t>
  </si>
  <si>
    <t>Accessibility</t>
  </si>
  <si>
    <t>No</t>
  </si>
  <si>
    <t>Fail</t>
  </si>
  <si>
    <t>High</t>
  </si>
  <si>
    <t>UI</t>
  </si>
  <si>
    <t>CMS</t>
  </si>
  <si>
    <t>Yes</t>
  </si>
  <si>
    <t>Pass</t>
  </si>
  <si>
    <t>Critical</t>
  </si>
  <si>
    <t>Functional</t>
  </si>
  <si>
    <t>Frontend</t>
  </si>
  <si>
    <t>BitValue</t>
  </si>
  <si>
    <t>Results</t>
  </si>
  <si>
    <t>Priority</t>
  </si>
  <si>
    <t>Category</t>
  </si>
  <si>
    <t>Website</t>
  </si>
  <si>
    <t>Open Data Platform</t>
  </si>
  <si>
    <t>Test Case ID</t>
  </si>
  <si>
    <t>FRD_ID</t>
  </si>
  <si>
    <t>Sub-Module</t>
  </si>
  <si>
    <t>Test Objective/Description</t>
  </si>
  <si>
    <t>Pre-requisite</t>
  </si>
  <si>
    <t>Test Data</t>
  </si>
  <si>
    <t>Test Procedure/Steps</t>
  </si>
  <si>
    <t>Expected Result</t>
  </si>
  <si>
    <t>Actual Result</t>
  </si>
  <si>
    <t>Bug ID</t>
  </si>
  <si>
    <t>Build</t>
  </si>
  <si>
    <t>Comments</t>
  </si>
  <si>
    <t>Executed On</t>
  </si>
  <si>
    <t>PSL</t>
  </si>
  <si>
    <t>URM</t>
  </si>
  <si>
    <t>U1.1</t>
  </si>
  <si>
    <t>Check if admin is able to add users</t>
  </si>
  <si>
    <t>Check if admin is able to edit users</t>
  </si>
  <si>
    <t>Check if admin is able to delete users</t>
  </si>
  <si>
    <t>1.Login as CMS Admin.
2.Navigate to user management section.
3.Check if admin is able to Add new users.</t>
  </si>
  <si>
    <t>1.Login as CMS Admin.
2.Navigate to user management section.
3.Check if admin is able to edit existing  users.</t>
  </si>
  <si>
    <t>1.Login as CMS Admin.
2.Navigate to user management section.
3.Check if admin is able to delete existing users.</t>
  </si>
  <si>
    <t>Administrator should have the rights to add new users</t>
  </si>
  <si>
    <t>Administrator should have the rights to edit existing users</t>
  </si>
  <si>
    <t>Administrator should have the rights to delete users</t>
  </si>
  <si>
    <t>Administrator should be able to define roles for all created users</t>
  </si>
  <si>
    <t>1.Login as CMS Admin.
2.Navigate to user management section.
3.Check if admin is able define user roles.</t>
  </si>
  <si>
    <t>Check if admin is able to define roles for all created users</t>
  </si>
  <si>
    <t>U1.2</t>
  </si>
  <si>
    <t>Check the user roles available in for CMS</t>
  </si>
  <si>
    <t>1.Login as CMS Admin.
2.Navigate to user management section.
3.Check the CMS roles available.</t>
  </si>
  <si>
    <t xml:space="preserve">Following roles would be available for CMS: Content Creator, Moderator and Approver/Publisher </t>
  </si>
  <si>
    <t>Administrator should be able to assign multiple users with Content creator, Moderator, Approver/Publisher roles.</t>
  </si>
  <si>
    <t>1.Login as CMS Admin.
2.Navigate to user management section.
3.Check if admin is able to assign multiple users with Content creator, Moderator, Approver/Publisher roles.</t>
  </si>
  <si>
    <t>Check if admin is able to assign multiple users with Content creator, Moderator, Approver/Publisher roles.</t>
  </si>
  <si>
    <t>U1.3</t>
  </si>
  <si>
    <t>U1.4</t>
  </si>
  <si>
    <t>U1.5</t>
  </si>
  <si>
    <t>Content creator should be able to save the content in draft mode before submitting for moderation</t>
  </si>
  <si>
    <t>Check if Content Creator is able to save the content in draft mode before submitting for moderation</t>
  </si>
  <si>
    <t>U2.1</t>
  </si>
  <si>
    <t>U2.2</t>
  </si>
  <si>
    <t>U2.3</t>
  </si>
  <si>
    <t>U2.4</t>
  </si>
  <si>
    <t>U2.5</t>
  </si>
  <si>
    <t>U2.6</t>
  </si>
  <si>
    <t>U3.1</t>
  </si>
  <si>
    <t>There could be multiple Moderator roles specific to IA</t>
  </si>
  <si>
    <t>U3.2</t>
  </si>
  <si>
    <t>U3.3</t>
  </si>
  <si>
    <t>U3.4</t>
  </si>
  <si>
    <t>U3.5</t>
  </si>
  <si>
    <t>Check if there can be mulitple moderator roles specific to IA</t>
  </si>
  <si>
    <t>1.Login as CMS Admin.
2.Check if the admin is able to create multiple Moderator roles specific to IA.</t>
  </si>
  <si>
    <t>Check if the Moderator is able to reject the content written by the content creators.</t>
  </si>
  <si>
    <t>U4.1</t>
  </si>
  <si>
    <t>U4.2</t>
  </si>
  <si>
    <t>Publisher should be able to select the content and approve</t>
  </si>
  <si>
    <t>U4.3</t>
  </si>
  <si>
    <t>Publisher should be able to publish ANY content that has undergone moderation</t>
  </si>
  <si>
    <t>U4.4</t>
  </si>
  <si>
    <t>Publisher should be able to reject the content and send it back to the moderator</t>
  </si>
  <si>
    <t xml:space="preserve">Check if the publisher is able to select and approve content. </t>
  </si>
  <si>
    <t>Check if the publisher is able to publish any content that has undergone moderation.</t>
  </si>
  <si>
    <t>Publisher should not be able to publish ANY content that has not undergone moderation</t>
  </si>
  <si>
    <t>Check if the publisher is able to publish any content that has not undergone moderation.</t>
  </si>
  <si>
    <t>Check if the publisher is able to reject the moderated content.</t>
  </si>
  <si>
    <t>Check if the content rejected by the publisher is sent to the moderator.</t>
  </si>
  <si>
    <t>Check if Moderator is able to edit the expiration date for any content created.</t>
  </si>
  <si>
    <t>1.Login as Moderator.
2.Check if the Moderator is able to edit the expiry date for the content created by the content creator.</t>
  </si>
  <si>
    <t xml:space="preserve">1.Login as Content Creator
- Write/Edit Content
- Specify Expiry Date and Days for Notification.
-Submit for moderation.
2.Login as Moderator.
-Reject the content.
</t>
  </si>
  <si>
    <t>The rejected content should be sent back to the Content creator.</t>
  </si>
  <si>
    <t>The approved content should be sent to the Approver/Publisher.</t>
  </si>
  <si>
    <t xml:space="preserve">1.Login as Content Creator
- Write/Edit Content
- Specify Expiry Date and Days for Notification.
-Submit for moderation.
2.Login as Moderator.
-Moderate Content
-Change Expiry Date and/or Days for Notification.
-Approve the content.
3.Login as Approver/Publisher.
-Reject the moderated content.
</t>
  </si>
  <si>
    <t>The rejected content should be sent back to the Moderator.</t>
  </si>
  <si>
    <t>The published content should be seen on the Front end site.</t>
  </si>
  <si>
    <r>
      <t>There should be provision to enter/mention the expiration date for any content created.</t>
    </r>
    <r>
      <rPr>
        <sz val="11"/>
        <color rgb="FFFF0000"/>
        <rFont val="Calibri"/>
        <family val="2"/>
        <scheme val="minor"/>
      </rPr>
      <t xml:space="preserve"> </t>
    </r>
  </si>
  <si>
    <t>There should be provision to enter/mention the days for notification before expiry of the content.</t>
  </si>
  <si>
    <t>Check if Content Creator is able to enter/mention the days for notification before the expiry of a content.</t>
  </si>
  <si>
    <r>
      <t>There should be provision to edit the expiration date for any content created.</t>
    </r>
    <r>
      <rPr>
        <sz val="11"/>
        <color rgb="FFFF0000"/>
        <rFont val="Calibri"/>
        <family val="2"/>
        <scheme val="minor"/>
      </rPr>
      <t xml:space="preserve"> </t>
    </r>
  </si>
  <si>
    <t>There should be provision to edit the days for notification before expiry of the content.</t>
  </si>
  <si>
    <t>Check if Moderator is able to edit the days for notification before the expiry of a content.</t>
  </si>
  <si>
    <t>1.Login as Moderator.
2.Check if the Moderator is able to edit days for notification before expiry of the content.</t>
  </si>
  <si>
    <t>Added test cases for CMS Workflow</t>
  </si>
  <si>
    <t>CMS Administrator</t>
  </si>
  <si>
    <t>Content Creator</t>
  </si>
  <si>
    <t>Moderator</t>
  </si>
  <si>
    <t>Approver/ Publisher</t>
  </si>
  <si>
    <t>NA</t>
  </si>
  <si>
    <t xml:space="preserve">To test the end to end workflow when the content is submitted by the Content Creator -&gt; Rejected by Moderator.
</t>
  </si>
  <si>
    <t xml:space="preserve">To test the end to end workflow when the content is submitted by the Content Creator -&gt; Approved by Moderator
</t>
  </si>
  <si>
    <t xml:space="preserve">To test the end to end workflow when the content is submitted by the Content Creator -&gt; Approved by Moderator-&gt; Rejected by Approver/Publisher.
</t>
  </si>
  <si>
    <t xml:space="preserve">To test the end to end workflow when the content is submitted by the Content Creator -&gt; Approved by Moderator-&gt; Published by Approver/Publisher.
</t>
  </si>
  <si>
    <t xml:space="preserve">To test the end to end workflow when the content is submitted by the Content Creator -&gt; Approved by Moderator-&gt; Published by Approver/Publisher- &gt;Alert date has reached.
</t>
  </si>
  <si>
    <t xml:space="preserve">To test the end to end workflow when the content is submitted by the Content Creator -&gt; Approved by Moderator-&gt; Published by Approver/Publisher- &gt;Alert date has reached-&gt;No action is taken.
</t>
  </si>
  <si>
    <t xml:space="preserve">To test the end to end workflow when the content is submitted by the Content Creator -&gt; Approved by Moderator-&gt; Published by Approver/Publisher- &gt;Alert date has reached-&gt;Action is taken.
</t>
  </si>
  <si>
    <t xml:space="preserve">1.Content will continue to remain on the Front End site.
</t>
  </si>
  <si>
    <t xml:space="preserve">To test the end to end workflow when the content is submitted by the Content Creator -&gt; Approved by Moderator-&gt; Published by Approver/Publisher- &gt;Alert date has not reached.
</t>
  </si>
  <si>
    <t xml:space="preserve">1.The content edited now has to be moderated by the Moderator and then published by the Publisher.
</t>
  </si>
  <si>
    <t>Check if CMS Administrator can create a place holder for content type</t>
  </si>
  <si>
    <t>Check if CMS administrator can assign a content to Moderator when the content is in Create/edit state assigned to Content Creator</t>
  </si>
  <si>
    <t>1.Login as CMS Admin.
2.Create a content type
3. Edit the content type and assign to Moderator
4. Login as Moderator and check the content assigned</t>
  </si>
  <si>
    <t>CMS Administrator should be allowed to assign the content to Moderator.
Moderator should be able to see the assigned content</t>
  </si>
  <si>
    <t>Check if CMS admin can select Content Creator and Moderator while creating content</t>
  </si>
  <si>
    <t>1. Login as CMS Admin.
2. Click on Configurable items -&gt; Create Content
3. Select a content type</t>
  </si>
  <si>
    <t>1.Login as CMS Admin.
2. Click on Configurable items -&gt; Create Content
3. Select a content type
4. Check for drop down list with Content Creator and Moderator users</t>
  </si>
  <si>
    <t>CMS admin should be able to see drop down list with Content Creator and Moderator users.
CMS admin should be able to select Content creator and Moderator</t>
  </si>
  <si>
    <t>Check if new users created by CMS admin are seen in the drop down list while creating a content</t>
  </si>
  <si>
    <t>1.Login as CMS Admin.
2. Go to User management -&gt; Add user
3. Add a new Content Creator
4. Smiliarly add a new Moderator
5. Go to Configurable Items -&gt; Create Content
6. Select a content type</t>
  </si>
  <si>
    <t>Newly created Content creator and Moderator users should be seen in the drop down list while creating content</t>
  </si>
  <si>
    <t>1.Login as CMS Admin.
2.Create a content type
3. Edit the content type and assign to Publisher
4. Login as publisher and check the content assigned</t>
  </si>
  <si>
    <t>Check if CMS admin is allowed to publish a content</t>
  </si>
  <si>
    <t>1.Login as CMS Admin.
2.Create a content type
3. Edit the content type and check if CMS admin can publish the content</t>
  </si>
  <si>
    <t>Check if CMS admin can put a published content back in workflow</t>
  </si>
  <si>
    <t>Check if CMS admin can put a content back in workflow from Moderator review to Create/Edit content mode</t>
  </si>
  <si>
    <t>The selected content should be assigned to Content creator</t>
  </si>
  <si>
    <t>1.Login as CMS Admin.
2.In the displayed list, select a published content
3. Click on send back to workflow icon and assign to Content Creator
4. Login as Content creator and check the content assigned</t>
  </si>
  <si>
    <t>1.Login as CMS Admin.
2.In the displayed list, select a content in Moderator review state
3. Click on send back to workflow icon and assign to Content Creator
4. Login as Content creator and check the content assigned</t>
  </si>
  <si>
    <t>Check if published content is changed on front end site when put back in workflow and edited</t>
  </si>
  <si>
    <t>1.Login as CMS Admin.
2.In the displayed list, select a published content
3. Click on send back to workflow icon and assign to Content Creator
4. Login as Content creator and edit the content and assign to Moderator
5. Check the published content on frontend site</t>
  </si>
  <si>
    <t>The published content on frontend site should not change until published again by Publisher.</t>
  </si>
  <si>
    <t>Check if CMS administrator is allowed to send a content to Publisher for Publisher review</t>
  </si>
  <si>
    <t>CMS admin should not be allowed to publish content</t>
  </si>
  <si>
    <t>Check if the published content is seen on front end site when content is put back in workflow</t>
  </si>
  <si>
    <t>1.Login as CMS Admin.
2.In the displayed list, select a published content
3. Click on send back to workflow icon and assign to Content Creator
4. Go to frontend site and check the published content</t>
  </si>
  <si>
    <t>Publised content should be displayed on front end site</t>
  </si>
  <si>
    <t>Check if CMS admin is able to edit the content when in workflow assigned to other users</t>
  </si>
  <si>
    <t>Check if CMS administrator can change the workflow state any time in the workflow</t>
  </si>
  <si>
    <t>1. Login as CMS admin
2. Select a content in Moderator review state
3. Edit the content and assign it to content creator
4. Again edit the content and assign it to Publisher</t>
  </si>
  <si>
    <t>3. CMS admin should be able to edit content and assign it to Content creator. The Content creator should be able to see the content assigned in create/edit content state.
4. CMS admin should be able to edit the content and assign it to Publisher in Publisher review state.
Publisher should be able to see the content assigned.</t>
  </si>
  <si>
    <t>Check the different reports shown for CMS admin</t>
  </si>
  <si>
    <t>1. Login as CMS admin
2. Check all reports</t>
  </si>
  <si>
    <t>1. Login as CMS admin
2. Open each report and check the data shown</t>
  </si>
  <si>
    <t>Correct data should be displayed for each report.</t>
  </si>
  <si>
    <t>Check if all content from frontend site is managable through CMS workflow</t>
  </si>
  <si>
    <t>1. Login as CMS admin
2. Go to Configurable itmes and select Create content</t>
  </si>
  <si>
    <t>All content from frontend site should be managable through CMS workflow. All required content types should be listed for CMS admin
Proper description of the content type should be provided</t>
  </si>
  <si>
    <t>Check if CMS admin can create a block content</t>
  </si>
  <si>
    <t>1. Login as CMS admin
2. Go to Configurable itmes and select Create content
3. Select and create Block content type</t>
  </si>
  <si>
    <t>Check if CMS admin can create a Featured Gallery content</t>
  </si>
  <si>
    <t>1. Login as CMS admin
2. Go to Configurable itmes and select Create content
3. Select and create Featured Gallery content type</t>
  </si>
  <si>
    <t>Check if CMS admin can create a Page content</t>
  </si>
  <si>
    <t>1. Login as CMS admin
2. Go to Configurable itmes and select Create content
3. Select and create Page content type</t>
  </si>
  <si>
    <t>Check if CMS admin can create a Rotating Panel content</t>
  </si>
  <si>
    <t>1. Login as CMS admin
2. Go to Configurable itmes and select Create content
3. Select and create Rotating Panels content type</t>
  </si>
  <si>
    <t>Check if CMS admin can create a FAQ content</t>
  </si>
  <si>
    <t>1. Login as CMS admin
2. Go to Configurable itmes and select Create content
3. Select and create FAQ content type</t>
  </si>
  <si>
    <t>1. Login as CMS admin
2. Select Management -&gt; Layout Management -&gt; Site Themes</t>
  </si>
  <si>
    <t>Theme Configuration page should be opened and CMS admin should be allowed to configure different themes available</t>
  </si>
  <si>
    <t>Check if CMS admin can configure Site information</t>
  </si>
  <si>
    <t>1. Login as CMS admin
2. Select Management -&gt; Layout Management -&gt; Site Information</t>
  </si>
  <si>
    <t>Site Information should be opened and CMS admin should be able to configure site information</t>
  </si>
  <si>
    <t>Check if CMS admin can manage header content</t>
  </si>
  <si>
    <t>1. Login as CMS admin
2. Select Configurable Items -&gt; Manage Header content</t>
  </si>
  <si>
    <t>Check if CMS admin can Manage Block Content</t>
  </si>
  <si>
    <t>1. Login as CMS admin
2. Select Configurable Items -&gt; Manage Block Content</t>
  </si>
  <si>
    <t>CMS admin should be able to edit the blocks created</t>
  </si>
  <si>
    <t xml:space="preserve">Check if CMS admin can Manage RSS feed </t>
  </si>
  <si>
    <t xml:space="preserve">1. Login as CMS admin
2. Select Configurable Items -&gt; Manage RSS feed </t>
  </si>
  <si>
    <t>CMS admin should be able to configure RSS feed aggregrator</t>
  </si>
  <si>
    <t>1.Login as CMS Admin.
2.In the displayed list, select a content in Create/Edit content or Moderator review or Publisher review state.
3. Edit the content title, description and content creator and moderator. 
5. Check the content for all users</t>
  </si>
  <si>
    <t>The edited content title, description, and content creator and moderator should be reflected to all users</t>
  </si>
  <si>
    <t>Check if CMS Admin can manage menus</t>
  </si>
  <si>
    <t>Check if CMS Admin can manage Captcha</t>
  </si>
  <si>
    <t xml:space="preserve">1. Login as CMS admin
2. Select Configurable Items -&gt; Manage Menu </t>
  </si>
  <si>
    <t>1. Login as CMS admin
2. Select Configurable Items -&gt; Manage Captcha</t>
  </si>
  <si>
    <t>CMS admin should be able to configure Captcha to be used for the forms</t>
  </si>
  <si>
    <t>Check if CMS admin can view a content when in any state</t>
  </si>
  <si>
    <t>1. Login as CMS admin
2. View contents in Create/edit content, Moderator review, Publisher review and Published state</t>
  </si>
  <si>
    <t>CMS admin should be able to view a content in any state</t>
  </si>
  <si>
    <t>Check if CMS admin can delete a published content</t>
  </si>
  <si>
    <t>1. Login as CMS admin
2. Check for delete option to delete a published ocntent</t>
  </si>
  <si>
    <t>1. Login as CMS admin
2. Check for unpublish option to un-publish a published content</t>
  </si>
  <si>
    <t>Check if CMS admin can un- publish a published content</t>
  </si>
  <si>
    <t>CMS admin should not have any permission/priviledge to un-publish a published content</t>
  </si>
  <si>
    <t>CMS admin should not have any permission/priviledge to delete a published content</t>
  </si>
  <si>
    <t>Check if Content Creator is able to access content created and assigned by CMS admin</t>
  </si>
  <si>
    <t xml:space="preserve">1. Login as Content Creator.
2. Check if the Content Creator is able to access content assigned </t>
  </si>
  <si>
    <t>Content creators should be able to access the content assigned</t>
  </si>
  <si>
    <t>Check if Content Creator has all permissions for the assigned content</t>
  </si>
  <si>
    <t>1.Login as Content Creator.
2.Check all the permissions for the assigned content</t>
  </si>
  <si>
    <t>Content creators should have edit,view and submit to next step permissions</t>
  </si>
  <si>
    <t>Check if Content Creator is able to edit the content assigned</t>
  </si>
  <si>
    <t>1. Login as Content Creator.
2. Click on Edit icon provided</t>
  </si>
  <si>
    <t>Content creator should be able to edit the content assigned</t>
  </si>
  <si>
    <t>1.Login as Content Creator.
2. Edit the content assigned and save the content</t>
  </si>
  <si>
    <t>Check if Content Creator is able to submit the edited content for moderation.</t>
  </si>
  <si>
    <t>1.Login as Content Creator.
2. Edit content assigned
3. Select Moderator Review workflow state</t>
  </si>
  <si>
    <t>Content creator should be able submit content for Moderation</t>
  </si>
  <si>
    <t>1.Login as Content Creator.
2. View the content in Moderator review/Publisher review state</t>
  </si>
  <si>
    <t>Content creator should be able to view in Moderator review/Publisher review state</t>
  </si>
  <si>
    <t>Check if Content Creator is able to select expiration date for any content created.</t>
  </si>
  <si>
    <t>1. Login as Content Creator.
2. Check if the Content Creator is able to mention an expiry date for the content.</t>
  </si>
  <si>
    <t>1. Login as Content Creator.
2. Check if the Content Creator is able to mention days for notification before expiry of the content.</t>
  </si>
  <si>
    <t>Check if Content Creator  gets email notification about the content expiry 'X' days before the expiry of the content.</t>
  </si>
  <si>
    <t>1.Login as Content Creator.
2.Write content for a placeholder.
3.Mention an expiry date for the content.
4. Enter No. of days for notification before expiry of content
5. Assign it to Moderator for moderation
6. Let Moderator assign to Publisher to publish
7. Let Publisher publish the content
8. Check if the Content Creator gets an email notification no. of days(entered) before the expiry of content</t>
  </si>
  <si>
    <t>Content creator should get email notification no. of days(entered) before the expiry of content based on the cron scheduled</t>
  </si>
  <si>
    <t>Check if Content Creator is able to add past dates for Expiry</t>
  </si>
  <si>
    <t>1.Login as Content Creator.
2.Write content for a placeholder.
3.Mention past date in expiry date for the content.
4. Enter No. of days for notification before expiry of content
5. Click on Save</t>
  </si>
  <si>
    <t>Error message should be displayed</t>
  </si>
  <si>
    <t>Check if Content Creator is able to add current date for Expiry</t>
  </si>
  <si>
    <t>1.Login as Content Creator.
2.Write content for a placeholder.
3.Mention current date in expiry date for the content.
4. Enter No. of days for notification before expiry of content
5. Click on Save</t>
  </si>
  <si>
    <t>Check if Content Creator is able to add '0' No. of days for notification before expiry of content</t>
  </si>
  <si>
    <t>1.Login as Content Creator.
2.Write content for a placeholder.
3.Mention future date in expiry date for the content.
4. Enter '0' in No. of days for notification before expiry of content
5. Click on Save</t>
  </si>
  <si>
    <t>Check if the published content that is due to expire in 'X' number of days has text 'Due for review: Expiry date' in red</t>
  </si>
  <si>
    <t>1.Login as Content Creator.
2. Filter published contents</t>
  </si>
  <si>
    <t>Published content to be expired should have text 'Due for review: Expiry date' in red along with content title</t>
  </si>
  <si>
    <t>Check if one content creator user is able to edit the content assigned to other content creator user</t>
  </si>
  <si>
    <t>1. Login  as content creator user 1
2. Edit a content
3. Copy the URL
4. Login as Content creator user 2
5. Navigate to the copied URL</t>
  </si>
  <si>
    <t>Check if content creator can edit all content types assigned</t>
  </si>
  <si>
    <t>1.Login as Content Creator.
2. Edit all content types assigned and send for moderation</t>
  </si>
  <si>
    <t>Content creator should be able to edit all content types and send for moderation</t>
  </si>
  <si>
    <t>Check if Content creator can put a published content back in workflow</t>
  </si>
  <si>
    <t>Check if Moderator can view the list of assigned contents in moderator review state</t>
  </si>
  <si>
    <t>1. Login as Moderator
2. Check the home page</t>
  </si>
  <si>
    <t>List of the assigned content in moderator review state should be displayed</t>
  </si>
  <si>
    <t>Check if the Moderator is able to edit the content assigned for moderation</t>
  </si>
  <si>
    <t>1. Login as Moderator
2. Check for edit icon against the content assigned</t>
  </si>
  <si>
    <t>Check for view,edit,next approval step,put back in workflow permissions against each assigned content</t>
  </si>
  <si>
    <t>1. Login as Moderator
2. Check for all persmissions</t>
  </si>
  <si>
    <t>Moderator should see View,Edit,put back in workflow and nest approval step permissions against each assigned content</t>
  </si>
  <si>
    <t>Moderator should be able to edit the content assigned for moderation</t>
  </si>
  <si>
    <t>Check if moderator can view and edit the contents in moderator review assigned to different moderator user</t>
  </si>
  <si>
    <t>1.Login as Moderator.
2.Check if the moderator is able to moderate content not assigned to him/her</t>
  </si>
  <si>
    <t>Moderator should not be able to see the content assigned to different moderator user</t>
  </si>
  <si>
    <t>Check for the filters provided for moderator</t>
  </si>
  <si>
    <t>1.Login as Moderator.
2. Check the filters provided</t>
  </si>
  <si>
    <t>List should be displayed accordingly on selecting different filters</t>
  </si>
  <si>
    <t>1.Login as Moderator.
2.Edit and send the content for moderation</t>
  </si>
  <si>
    <t>Moderator should be able to edit and assign the content to publisher for publishing</t>
  </si>
  <si>
    <t>1.Login as Moderator.
2.Reject the content submitted by the content creator using 'put back in workflow' option</t>
  </si>
  <si>
    <t>Moderator should be able to reject the content written by content creator.</t>
  </si>
  <si>
    <t>Check if the content rejected by the moderator is visible to the content creator</t>
  </si>
  <si>
    <t>Check if the moderator can assign the content for publishing after editing the content</t>
  </si>
  <si>
    <t>1.Login as Moderator.
2.Reject the content submitted by the content creator using 'put back in workflow' option
3. Login as content creator and check is the rejected content is visible</t>
  </si>
  <si>
    <t>Content creator should be able to view and edit the content rejected by the moderator</t>
  </si>
  <si>
    <t xml:space="preserve">Check if the moderator can view a content assigned </t>
  </si>
  <si>
    <t>1.Login as Moderator.
2. Click on 'View' icon provided against the assigned content</t>
  </si>
  <si>
    <t>Moderator should be able to view the content assigned</t>
  </si>
  <si>
    <t>Check if Publisher can view the list of assigned contents in publisher review state</t>
  </si>
  <si>
    <t>All content assigned for publishing should be visible to the publisher</t>
  </si>
  <si>
    <t>Content rejected by the publisher should be sent back to the moderator.
Moderator should be able to view the content rejected.</t>
  </si>
  <si>
    <t>Check if Publisher is able to edit the content assigned for publishing</t>
  </si>
  <si>
    <t>Publisher should not be allowed to edit the content assigned for publishing</t>
  </si>
  <si>
    <t>Check for view,next approval step,put back in workflow permissions against each assigned content</t>
  </si>
  <si>
    <t>Publisher should have view,next approval step,put back in workflow permissions against each assigned content</t>
  </si>
  <si>
    <t>Check for the filters provided for publisher</t>
  </si>
  <si>
    <t>Check the permissions provided to publisher for content in states other than Publisher review state</t>
  </si>
  <si>
    <t>Publisher should have following permissions for each state:
Create/Edit content state: View
Moderator review state: View
Published state: Put back in workflow and View</t>
  </si>
  <si>
    <t>Check if publisher can put a published content back in workflow</t>
  </si>
  <si>
    <t>Publisher should be able to put the published content back in workflow.
Content creator should be able to see the assigned content</t>
  </si>
  <si>
    <t>Check if Moderator can put a published content back in workflow</t>
  </si>
  <si>
    <t>1.Login as Moderator.
2. Using filters list published content.
3. Put the published content back in workflow
4. Login as content creator and check the assigned content</t>
  </si>
  <si>
    <t>Moderator should be able to put the published content back in workflow
Content creator should be able to view the assigned content</t>
  </si>
  <si>
    <t>1. Login as Content Creator.
2. Filter published contents
3. Put a content back in workflow
4. Check the assigned content list</t>
  </si>
  <si>
    <t>Content creator should be able to put a published content back in workflow.
Content creator should see the assigned content</t>
  </si>
  <si>
    <t xml:space="preserve">1.Login as Content Creator
- Write/Edit Content
- Specify Expiry Date and Days for Notification.
-Submit for moderation.
2.Login as Moderator.
-Moderate Content
-Change Expiry Date and/or Days for Notification.
-Approve the content.
3.Login as Approver/Publisher.
-View the content
-Publish the content.
</t>
  </si>
  <si>
    <t>1.Login as Content Creator
- Write/Edit Content
- Specify Expiry Date and Days for Notification.
-Submit for moderation.
2.Login as Moderator.
-Moderate Content
-Change Expiry Date and/or Days for Notification.
-Approve the content.
3.Login as Approver/Publisher.
-View the content
-Publish the content.</t>
  </si>
  <si>
    <t>1.Login as Content Creator
- Write/Edit Content
- Specify Expiry Date and Days for Notification.
-Submit for moderation.
2.Login as Moderator.
-Moderate Content
-Change Expiry Date and/or Days for Notification.
-Approve the content.</t>
  </si>
  <si>
    <t>1.Content will continue to remain on the Front End site.
2.No notification is sent to the content creator.</t>
  </si>
  <si>
    <t xml:space="preserve">1.Login as Content Creator
- Write/Edit Content
- Specify Expiry Date and Days for Notification.
-Submit for moderation.
2.Login as Moderator.
-Moderate Content
-Change Expiry Date and/or Days for Notification.
-Approve the content.
3.Login as Approver/Publisher.
-View the content.
-Publish the content.
4.Login as content creator. Take no action on the content for which the expiry alert has been raised.
</t>
  </si>
  <si>
    <t>1.Login as Content Creator
- Write/Edit Content
- Specify Expiry Date and Days for Notification.
-Submit for moderation.
2.Login as Moderator.
-Moderate Content
-Change Expiry Date and/or Days for Notification.
-Approve the content.
3.Login as Approver/Publisher.
-View the content.
-Publish the content.
4.Login as content creator. Take an action on the content for which the expiry alert has been raised.</t>
  </si>
  <si>
    <t>DMS reports, CMS reports and VRM reports with correct data should be displayed</t>
  </si>
  <si>
    <t>Check if Content Creator can view the content when in Moderator/Publisher review state</t>
  </si>
  <si>
    <t>Check if Content creator can edit content in Moderator/Publisher review or Published state</t>
  </si>
  <si>
    <t>1. Login as Content Creator
2. Check all contents in different states</t>
  </si>
  <si>
    <t>Content creator should be able to only view content in Moderator/Publisher review and Published state.
Content creator should not have edit permission for content in Moderator/Publisher review and Published state.</t>
  </si>
  <si>
    <t>Check if Moderator can edit content in Publisher review or Published state</t>
  </si>
  <si>
    <t>Moderator should be able to only view content in Publisher review and Published state.
Moderator should not have edit permission for content in Publisher review and Published state.</t>
  </si>
  <si>
    <t>Check if Moderator can edit content in Create/Edit content state</t>
  </si>
  <si>
    <t>1.Login as Moderator.
2. Check contents in Create/Edit content state</t>
  </si>
  <si>
    <t>1.Login as Moderator.
2. Check contents in Publisher review and Published state</t>
  </si>
  <si>
    <t>Moderator should be able to edit content in Create/Edit Content state</t>
  </si>
  <si>
    <t>Check if Publisher can edit content in Create/Edit, Moderator review,Publisher review or Published state</t>
  </si>
  <si>
    <t>1. Login as Publisher.
2. Check contents in Create/Edit content, Moderator review, Publisher review and published state</t>
  </si>
  <si>
    <t>Publisher should not have edit permission for content in Create/Edit content, Moderator review, Publisher review and published state.
Publisher should be able to view the content in above states mentioned.</t>
  </si>
  <si>
    <t>CMS Administrator should be able to create different content eg. Page,Country Data,Featured gallery, Block, Rotating panels,FAQ.</t>
  </si>
  <si>
    <t>Check if CMS admin can edit a content in all states</t>
  </si>
  <si>
    <t>1. Login as CMS admin
2. Check for edit permissions for content in all states</t>
  </si>
  <si>
    <t>CMS admin should have edit permissions for contents in all states.</t>
  </si>
  <si>
    <t>TEST REPORT</t>
  </si>
  <si>
    <t>Sheet Name</t>
  </si>
  <si>
    <t>No. Of Test Cases Created</t>
  </si>
  <si>
    <t>No. Of Test Cases Executed</t>
  </si>
  <si>
    <t>No. Of Test Cases Pending to be Executed</t>
  </si>
  <si>
    <t>No. Of Test Cases PASS</t>
  </si>
  <si>
    <t>No. Of Test Cases FAIL</t>
  </si>
  <si>
    <t>No. Of Test Cases BLOCKED</t>
  </si>
  <si>
    <t>Product Quality (%)</t>
  </si>
  <si>
    <t>TOTAL</t>
  </si>
  <si>
    <t>CMS_Administrator</t>
  </si>
  <si>
    <t>Content_Creator</t>
  </si>
  <si>
    <t>Workflow</t>
  </si>
  <si>
    <t>Publisher</t>
  </si>
  <si>
    <t>Check the data shown under each of the reports</t>
  </si>
  <si>
    <t xml:space="preserve">1. CMS Admin interface should be available.
</t>
  </si>
  <si>
    <t xml:space="preserve">1. CMS Admin interface should be available.
2. Content in moderator review should be available
</t>
  </si>
  <si>
    <t>1. CMS Admin interface should be available.
2. CMS admin should create a content and assign to content creator
3. Content Creator login credentials should be available</t>
  </si>
  <si>
    <t>1. CMS Admin interface should be available.
2. Content in Moderator Review/Publisher review state should be available
3. Content Creator login credentials should be available</t>
  </si>
  <si>
    <t>1. CMS Admin interface should be available.
2. Published content due for review should be available
3. Content Creator login credentials should be available</t>
  </si>
  <si>
    <t>1. CMS Admin interface should be available.
2. CMS admin should create a content and assign to content creator
3. Two Content Creator users login credentials should be available</t>
  </si>
  <si>
    <t>1. CMS Admin interface should be available.
2. CMS admin should create a content of each content type and assign to content creator
3. Content Creator login credentials should be available</t>
  </si>
  <si>
    <t>1. CMS Admin interface should be available.
2. Published content should be available
3. Content Creator login credentials should be available</t>
  </si>
  <si>
    <t>1. CMS Admin interface should be available.
2. Content Creator login credentials should be available
3. Content in moderator/publisher review and published state should be available</t>
  </si>
  <si>
    <t>1. CMS Admin interface should be available.
2. Content in moderator review should be available
3. Moderator login credentials should be available</t>
  </si>
  <si>
    <t>1. CMS Admin interface should be available.
2. Content in moderator review should be available
3. Moderator and Content Creator login credentials should be available</t>
  </si>
  <si>
    <t>1. CMS Admin interface should be available.
2. Content in Publisher review and published state should be available
3. Moderator login credentials should be available</t>
  </si>
  <si>
    <t>1. CMS Admin interface should be available.
2. Content in Create/Edit state should be available
3. Moderator login credentials should be available</t>
  </si>
  <si>
    <t>1. CMS Admin interface should be available.
2. Content in Create/Edit content, Moderator review, Publisher review and published state should be available
3. Publisher login credentials should be available</t>
  </si>
  <si>
    <t>1. CMS Admin interface should be available.
2. CMS admin login credentials should be available</t>
  </si>
  <si>
    <t>1. CMS Admin interface should be available.
2. CMS admin login credentials should be available
3. Content in all states should be available</t>
  </si>
  <si>
    <t>1. CMS Admin interface should be available.
2. CMS admin/Content Creator/Moderator/Publisher login credentials should be available</t>
  </si>
  <si>
    <t>1. CMS Admin interface should be available.
2. CMS admin/Content Creator/Moderator/Publisher login credentials should be available
3.Alert date for content expiry has not reached.</t>
  </si>
  <si>
    <t>1. CMS Admin interface should be available.
2. CMS admin/Content Creator/Moderator/Publisher login credentials should be available
3. Alert date for content expiry has reached.</t>
  </si>
  <si>
    <t>Check if CMS admin can create Country Data content</t>
  </si>
  <si>
    <t>1. Login as CMS admin
2. Go to Configurable itmes and select Create content
3. Select and create Country data content type</t>
  </si>
  <si>
    <t>Check if error message is displayed for blank required fields for a content</t>
  </si>
  <si>
    <t>Check if Country data content is created with Flag image uploaded and no country dataset link</t>
  </si>
  <si>
    <t>Check if Country data content is created with country dataset link and no flag image uploaded</t>
  </si>
  <si>
    <t>Check working of Menu settings link provided for the content type</t>
  </si>
  <si>
    <t>Check working of URL path settings link provided for the content type</t>
  </si>
  <si>
    <t>Check if error message is displayed for duplicate URL path entered</t>
  </si>
  <si>
    <t>Check if error message is displayed on entering duplicate Title/State/City/Agency/Sub-agency/Municiplaity names</t>
  </si>
  <si>
    <t>Check if error message is displayed for uploading incorrect image format for  content types</t>
  </si>
  <si>
    <t>Check if error message is displayed for uploading incorrect audio or video file formats</t>
  </si>
  <si>
    <t>1. Login as CMS admin
2. Try creating contents with blank required fields</t>
  </si>
  <si>
    <t>1. Login as CMS admin
2. Create a Country Data content
3. Upload Flag image
4. Keep dataset link field blank
5. Enter all other fields
6. Click Save</t>
  </si>
  <si>
    <t>1. Login as CMS admin
2. Create a Country Data content
3. Keep Flag image field blank
4. Enter country dataset link
5. Enter all other fields
6. Click Save</t>
  </si>
  <si>
    <t>Check if comments added under Revision field is seen under Revisions tab</t>
  </si>
  <si>
    <t>Check if comments added in Content Management field is seen under Workflow history</t>
  </si>
  <si>
    <t>Check if Country data content is created with no country dataset link and no flag image uploaded</t>
  </si>
  <si>
    <t>Country data content should be created</t>
  </si>
  <si>
    <t>The Menu link should be seen in the Parent Item selected and clicking on the link, the page created should open</t>
  </si>
  <si>
    <t>New page created should be shown when navigated using the defined path</t>
  </si>
  <si>
    <t>1. Login as CMS admin
2. Create a page content
3. Click on URL path settings link
4. Uncheck Automatic alias and define an existing page path for the new page
5. Enter other fields and Save</t>
  </si>
  <si>
    <t>1. Login as CMS admin
2. Create a Country Data content
3. Keep Flag image field and country dataset link blank
4. Enter all other fields
5. Click Save</t>
  </si>
  <si>
    <t>1. Login as CMS admin
2. Create a Country Data content
3. Add existing Title
3. Enter other fields
4. Add two State/City/Agency/Sub-agency/Municiplaity with same names
5. Click Save</t>
  </si>
  <si>
    <t>1. Login as CMS admin
2. Create a Country Data/Featured gallery/Rotating Panel content
3. Upload incorrect format  image files
4. Click Save</t>
  </si>
  <si>
    <t>1. Login as CMS admin
2. Create a FAQ content
3. Upload incorrect format  audio/video file
4. Click Save</t>
  </si>
  <si>
    <t>Comments added should be seen under Revisions tab</t>
  </si>
  <si>
    <t>Comments added should be seen under Workflow history</t>
  </si>
  <si>
    <t>Check if ALT text and Title can be added for image in Featured gallery content</t>
  </si>
  <si>
    <t>ALT text and Title fields should be displayed once image is uploaded.
On frontend site the Alt text and Title added for the image should be shown on frontend site for the new image</t>
  </si>
  <si>
    <t>Check if provision is provided for CMS admin to upload reference document</t>
  </si>
  <si>
    <t>Check if the document uploaded is seen under Reference Document</t>
  </si>
  <si>
    <t>1. Login as CMS admin
2. Check if provision to upload reference document is seen</t>
  </si>
  <si>
    <t>Uploaded Documents should be seen under Reference Document</t>
  </si>
  <si>
    <t>Check if CMS admin can Manage Blocks</t>
  </si>
  <si>
    <t>Check if CMS admin can configure themes</t>
  </si>
  <si>
    <t>1. Login as CMS admin
2. Select Management -&gt; Layout Management -&gt; Manage Blocks</t>
  </si>
  <si>
    <t>Block list should be displayed.
CMS admin should be able to assign the block in different regions on frontend site</t>
  </si>
  <si>
    <t>Check the Home page for CMS admin</t>
  </si>
  <si>
    <t>1. Login as CMS Admin.
2. Check Home page</t>
  </si>
  <si>
    <t>Following should be displayed:
1) Welcome message
2) CMS Workflow Summary with state and count 
3) VRM Feedback Summary with state and count
4) Filters for Content type and Workflow step
5) Content list in all states</t>
  </si>
  <si>
    <t>Check the state and count shown for CMS Workflow Summary and VRM Feedback Summary</t>
  </si>
  <si>
    <t>1. Login as CMS Admin.
2. Check CMS Workflow Summary and VRM Feedback Summary</t>
  </si>
  <si>
    <t>Correct count should be shown for the corresponding states</t>
  </si>
  <si>
    <t>Check the filters provided on Home page</t>
  </si>
  <si>
    <t>1. Login as CMS Admin.
2. Select different options in the filters and check the list displayed</t>
  </si>
  <si>
    <t>Correct results on the filter options selected should be displayed</t>
  </si>
  <si>
    <t>Check the Home page for Content Creator</t>
  </si>
  <si>
    <t>1. CMS Admin interface should be available.
2. Content in all states should be available
3. Content Creator login credentials should be available</t>
  </si>
  <si>
    <t>1. Login as Content Creator.
2. Check Home page</t>
  </si>
  <si>
    <t>1. Login as Content Creator.
2. Select different options in the filters and check the list displayed</t>
  </si>
  <si>
    <t>Following should be displayed:
1) Welcome message
2) List of contents assigned to the logged in content creator</t>
  </si>
  <si>
    <t>Check the records shown in Track tab</t>
  </si>
  <si>
    <t>1. CMS Admin interface should be available.
2. CMS admin and Publisher login credentials should be available</t>
  </si>
  <si>
    <t>1. Login as CMS admin
2. Create a content and send for publisher review 
3. Login as Publisher and publish the content
4. View the published content
5. Click on Track tab</t>
  </si>
  <si>
    <t>All actions done should be recorded under Track</t>
  </si>
  <si>
    <t>Check the Home page for Moderator</t>
  </si>
  <si>
    <t>1. Login as Moderator.
2. Check Home page</t>
  </si>
  <si>
    <t>1. Login as Moderator.
2. Select different options in the filters and check the list displayed</t>
  </si>
  <si>
    <t>Following should be displayed:
1) Welcome message
2) List of contents assigned to the logged in Moderator</t>
  </si>
  <si>
    <t>1. CMS Admin interface should be available.
2. Content in all states should be available
3. Moderator login credentials should be available</t>
  </si>
  <si>
    <t>Check the Home page for Approver/ Publisher</t>
  </si>
  <si>
    <t>1. CMS Admin interface should be available.
2. Content in publisher review should be available
3. Publisher login credentials should be available</t>
  </si>
  <si>
    <t>1. CMS Admin interface should be available.
2. Content in publisher review should be available
3. Moderator login credentials should be available</t>
  </si>
  <si>
    <t>1. Login as Approver-Publisher.
2. Check Home page</t>
  </si>
  <si>
    <t>1. Login as Approver-Publisher.
2. Select different options in the filters and check the list displayed</t>
  </si>
  <si>
    <t>1. Login as Approver-Publisher.
2.Observe the content displayed to the user.</t>
  </si>
  <si>
    <t>1. Login as Approver-Publisher.
2.Select the content to be approved.
3.Approve the selected content.</t>
  </si>
  <si>
    <t>1. Login as Approver-Publisher.
2. Check for all persmissions</t>
  </si>
  <si>
    <t>1. Login as Approver-Publisher.
2.Select the content that has undergone moderation.
3.Publish the selected content.</t>
  </si>
  <si>
    <t>1. Login as Approver-Publisher.
2.Select the content that has not undergone moderation.
3.Publish the selected content.</t>
  </si>
  <si>
    <t>1. Login as Approver-Publisher.
2.Select the content that has  undergone moderation.
3.Reject the selected content.</t>
  </si>
  <si>
    <t>1. Login as Approver-Publisher.
2.Select the content that has  undergone moderation.
3.Reject the selected content.
4. Login as modertaor and check If the rejected content is visible</t>
  </si>
  <si>
    <t>1. Login as Publisher.
2.Check if the Publisher is able to edit the content assigned for publishing</t>
  </si>
  <si>
    <t>1. Login as Publisher.
2. Check the filters provided</t>
  </si>
  <si>
    <t>1. Login as Publisher.
2. Using filters, list the content in Create/Edit content state and check the permissions
3. Using filters, list the content in Moderator review state and check the permissions
4. Using filters, list the content in Published state and check the permissions</t>
  </si>
  <si>
    <t>1. Login as Publisher.
2. Publish a content
3. Filter list of published content
4. Put the published content back in workflow
5. Login as content creator and check the content assigned</t>
  </si>
  <si>
    <t>Following should be displayed:
1) Welcome message
2) List of contents assigned to the Publisher for publishing</t>
  </si>
  <si>
    <t>1. Login as CMS admin
2. Create a page content
3. Click on Menu settings link
4. Enter a menu title and select a Parent item
5. Enter other fields and Save
6. Login as Publisher and Publish the content
7. Go to Forntend site and check the parent item selected
8. Click on the menu link created</t>
  </si>
  <si>
    <t>1. Login as CMS admin
2. Create a page content
3. Click on URL path settings link
4. Uncheck Automatic alias and define a path for the page
5. Enter other fields and Save
6. Login as Publisher and Publish the content
7. Try navigating to the path defined for the page</t>
  </si>
  <si>
    <t>1. Login as CMS admin
2. Create any content
3. Enter all fields
4. Enter comments in Revision field comments text box
5. Click Save
6. Login as Publisher and Publish the content
7. View the Content
8. Click on Revisions tab</t>
  </si>
  <si>
    <t>1. Login as CMS admin
2. Create any content
3. Enter all fields
4. Enter comments in Content Management field comments text box
5. Click Save
6. Login as Publisher and Publish the content
7. Click on put back in workflow icon
8. Check Workflow history</t>
  </si>
  <si>
    <t>1. Login as CMS admin
2. Create Featured Gallery content
3. Upload a image
4. Enter Alt text and Title for the image
5. Enter other fields and Save
6. Login as Publisher and Publish the content
7. Go to Forntend site and check the new image added in Featured gallery</t>
  </si>
  <si>
    <t xml:space="preserve">1.Login as Content Creator
- Write/Edit Content
- Specify Expiry Date and Days for Notification.
-Submit for moderation.
2.Login as Moderator.
-Moderate Content
-Change Expiry Date and/or Days for Notification.
-Approve the content.
3.Login as Approver/Publisher.
-Review Content
-Publish the content.
</t>
  </si>
  <si>
    <t xml:space="preserve">Edit permissions should not be there to Content creator user 2 </t>
  </si>
  <si>
    <t>CMS admin should be able to add block title, Block description, assign content creator and moderator for the block.
On saving the content, it should get assigned to content creator.</t>
  </si>
  <si>
    <t>CMS admin should be able to upload site header flag image, add Union Government name, upload  country flag image, add country portal title and URL, add country Dataset link, add Dataset link/portal link for states/city/agency/sub-agency/municipality, assign content creator and moderator for the block.
On saving the content, it should get assigned to content creator.</t>
  </si>
  <si>
    <t>CMS admin should be able to add title, upload featured gallery image, alt text, select high value dataset for the image, assign content creator and moderator.
On saving the content, it should get assigned to content creator.</t>
  </si>
  <si>
    <t>CMS admin should be able to add title, description, assign content creator and moderator for the block.
On saving the content, it should get assigned to content creator.</t>
  </si>
  <si>
    <t>CMS admin should be able to add title, description, upload big/smaller image, assign content creator and moderator for the block.
On saving the content, it should get assigned to content creator.</t>
  </si>
  <si>
    <t>CMS admin should be able to add FAQ question, FAQ Answer. Upload audio, upload video, description,assign content creator and moderator for the block.
On saving the content, it should get assigned to content creator.</t>
  </si>
  <si>
    <t>1.Notification should be sent to the Content Creator when the alert date reaches based on cron.
2. Content creator should see message 'Due for Review: Expiry date' against published content</t>
  </si>
  <si>
    <t>NIC</t>
  </si>
  <si>
    <t>1. Login as CMS admin
2. Upload a document through following options:
a) Configurable Items -&gt; Create Content -&gt; Reference Document link
b) Reference Document -&gt; Create Reference Document button
3. Enter all fields and Submit
4. Go to Reference Document and check the uploaded documents</t>
  </si>
  <si>
    <t>CMS admin should be able to upload reference document from 
1) Configurable Items -&gt; Create Content -&gt; Reference Document link
2) Reference Document -&gt; Create Reference Document button</t>
  </si>
  <si>
    <t>CMS admin should be provided with following options to configure:
Manage Accessibility (Resize) text
Manage Global/Advanced search</t>
  </si>
  <si>
    <t xml:space="preserve">To check whether phone number text box accepts only numeric values or not.
</t>
  </si>
  <si>
    <t>To check whether CMS admin can edit name and phone number which is created by itself.</t>
  </si>
  <si>
    <t>1. CMS Admin interface should be available.
2. CMS admin credentials should be available</t>
  </si>
  <si>
    <t>Phone number field should  accept only numeric values</t>
  </si>
  <si>
    <t xml:space="preserve">CMS admin should be able to edit name and phone number which is created by itself </t>
  </si>
  <si>
    <t>1. Login as CMS admin
2. Go to Management -&gt; User Management -&gt;Add User
3. Enter data in all fields
4. Add characters,special characters in Phone number field</t>
  </si>
  <si>
    <t>1. Login as CMS admin
2. Go to Management -&gt; User Management -&gt; Edit User</t>
  </si>
  <si>
    <t>Check OGPL logo settings</t>
  </si>
  <si>
    <t>1. Login as CMS admin
2. Go to Management -&gt; Layout Management -&gt; Manage themes -&gt; Configure -&gt; Logo settings as per theme</t>
  </si>
  <si>
    <t>CMS admin should be able to configure the Logo settings</t>
  </si>
  <si>
    <t>Merged Advanced test cases for CMS admin</t>
  </si>
  <si>
    <t>CMS Administrator should be allowed to assign the content to Publisher.
Publisher should be able to see the assigned content</t>
  </si>
  <si>
    <t>CMS admin should be able to configure menus such as Navigation links, metrics links, footer links.
Message should be displayed to contact admin for adding new menu</t>
  </si>
  <si>
    <t>Check if CMS admin can configure Homepage tabs (Quick tabs)</t>
  </si>
  <si>
    <t>1. Login as CMS admin
2. Select Configurable Items -&gt; Manage Homepage Tabs</t>
  </si>
  <si>
    <t>CMS admin should be able to configure Homepage tabs (Quick tabs)</t>
  </si>
  <si>
    <t>PASS</t>
  </si>
  <si>
    <t>As per expected</t>
  </si>
  <si>
    <t>Bug 1567 - Incorrect error message shown when Notify before is chosen as zero</t>
  </si>
</sst>
</file>

<file path=xl/styles.xml><?xml version="1.0" encoding="utf-8"?>
<styleSheet xmlns="http://schemas.openxmlformats.org/spreadsheetml/2006/main">
  <fonts count="17">
    <font>
      <sz val="11"/>
      <color theme="1"/>
      <name val="Calibri"/>
      <family val="2"/>
      <scheme val="minor"/>
    </font>
    <font>
      <b/>
      <sz val="11"/>
      <color theme="1"/>
      <name val="Calibri"/>
      <family val="2"/>
      <scheme val="minor"/>
    </font>
    <font>
      <sz val="12"/>
      <name val="ArialMT"/>
    </font>
    <font>
      <b/>
      <sz val="12"/>
      <name val="ArialMT"/>
    </font>
    <font>
      <sz val="11"/>
      <name val="Calibri"/>
      <family val="2"/>
      <scheme val="minor"/>
    </font>
    <font>
      <b/>
      <sz val="13"/>
      <color theme="1"/>
      <name val="Arial Narrow"/>
      <family val="2"/>
    </font>
    <font>
      <b/>
      <sz val="12"/>
      <color theme="1"/>
      <name val="Arial Narrow"/>
      <family val="2"/>
    </font>
    <font>
      <sz val="12"/>
      <color theme="1"/>
      <name val="Times New Roman"/>
      <family val="1"/>
    </font>
    <font>
      <b/>
      <sz val="11"/>
      <color rgb="FF000000"/>
      <name val="Calibri"/>
      <family val="2"/>
      <scheme val="minor"/>
    </font>
    <font>
      <sz val="11"/>
      <color rgb="FFFF0000"/>
      <name val="Calibri"/>
      <family val="2"/>
      <scheme val="minor"/>
    </font>
    <font>
      <sz val="12"/>
      <color theme="1"/>
      <name val="ArialMT"/>
    </font>
    <font>
      <b/>
      <sz val="16"/>
      <color rgb="FF01017F"/>
      <name val="ArialMT"/>
    </font>
    <font>
      <b/>
      <sz val="12"/>
      <color theme="1"/>
      <name val="Calibri"/>
      <family val="2"/>
      <scheme val="minor"/>
    </font>
    <font>
      <sz val="12"/>
      <color theme="1"/>
      <name val="Calibri"/>
      <family val="2"/>
      <scheme val="minor"/>
    </font>
    <font>
      <sz val="12"/>
      <color rgb="FF01017F"/>
      <name val="ArialMT"/>
    </font>
    <font>
      <b/>
      <sz val="12"/>
      <color indexed="8"/>
      <name val="ArialMT"/>
    </font>
    <font>
      <b/>
      <sz val="12"/>
      <color theme="1"/>
      <name val="ArialMT"/>
    </font>
  </fonts>
  <fills count="10">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indexed="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medium">
        <color indexed="64"/>
      </bottom>
      <diagonal/>
    </border>
  </borders>
  <cellStyleXfs count="1">
    <xf numFmtId="0" fontId="0" fillId="0" borderId="0"/>
  </cellStyleXfs>
  <cellXfs count="66">
    <xf numFmtId="0" fontId="0" fillId="0" borderId="0" xfId="0"/>
    <xf numFmtId="0" fontId="2" fillId="0" borderId="0" xfId="0" applyFont="1"/>
    <xf numFmtId="0" fontId="2" fillId="0" borderId="0" xfId="0" applyFont="1" applyBorder="1"/>
    <xf numFmtId="0" fontId="2" fillId="0" borderId="0" xfId="0" applyFont="1" applyBorder="1" applyAlignment="1">
      <alignment horizontal="center" vertical="center"/>
    </xf>
    <xf numFmtId="0" fontId="2" fillId="0" borderId="0" xfId="0" applyFont="1" applyAlignment="1">
      <alignment vertical="center"/>
    </xf>
    <xf numFmtId="0" fontId="3" fillId="2" borderId="1" xfId="0" applyFont="1" applyFill="1" applyBorder="1" applyAlignment="1">
      <alignment horizontal="left" vertical="center" wrapText="1"/>
    </xf>
    <xf numFmtId="15" fontId="2" fillId="0" borderId="1" xfId="0" applyNumberFormat="1" applyFont="1" applyBorder="1" applyAlignment="1">
      <alignment horizontal="left" vertical="center"/>
    </xf>
    <xf numFmtId="0" fontId="2" fillId="0" borderId="0" xfId="0" applyFont="1" applyBorder="1" applyAlignment="1">
      <alignment vertical="center"/>
    </xf>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wrapText="1"/>
    </xf>
    <xf numFmtId="0" fontId="4" fillId="0" borderId="0" xfId="0" applyFont="1"/>
    <xf numFmtId="0" fontId="5" fillId="0" borderId="2" xfId="0" applyFont="1" applyBorder="1" applyAlignment="1">
      <alignment horizontal="center" vertical="top" wrapText="1"/>
    </xf>
    <xf numFmtId="0" fontId="6" fillId="0" borderId="2" xfId="0" applyFont="1" applyBorder="1" applyAlignment="1">
      <alignment horizontal="center" vertical="top" wrapText="1"/>
    </xf>
    <xf numFmtId="0" fontId="6" fillId="0" borderId="3" xfId="0" applyFont="1" applyBorder="1" applyAlignment="1">
      <alignment horizontal="center" vertical="top" wrapText="1"/>
    </xf>
    <xf numFmtId="0" fontId="0" fillId="0" borderId="0" xfId="0" applyAlignment="1">
      <alignment horizontal="center"/>
    </xf>
    <xf numFmtId="0" fontId="0" fillId="0" borderId="1" xfId="0" applyBorder="1" applyAlignment="1">
      <alignment horizontal="center"/>
    </xf>
    <xf numFmtId="0" fontId="1" fillId="0" borderId="1" xfId="0" applyFont="1" applyBorder="1" applyAlignment="1">
      <alignment horizontal="center"/>
    </xf>
    <xf numFmtId="0" fontId="0" fillId="0" borderId="0" xfId="0" applyFont="1" applyAlignment="1">
      <alignment vertical="top" wrapText="1"/>
    </xf>
    <xf numFmtId="0" fontId="4" fillId="4" borderId="1" xfId="0" applyFont="1" applyFill="1" applyBorder="1" applyAlignment="1">
      <alignment vertical="top" wrapText="1"/>
    </xf>
    <xf numFmtId="0" fontId="0" fillId="0" borderId="0" xfId="0" applyFont="1" applyBorder="1" applyAlignment="1">
      <alignment vertical="top" wrapText="1"/>
    </xf>
    <xf numFmtId="0" fontId="4" fillId="4" borderId="0" xfId="0" applyFont="1" applyFill="1" applyAlignment="1">
      <alignment vertical="top" wrapText="1"/>
    </xf>
    <xf numFmtId="0" fontId="7" fillId="0" borderId="4" xfId="0" applyFont="1" applyBorder="1" applyAlignment="1">
      <alignment horizontal="center" vertical="center" wrapText="1"/>
    </xf>
    <xf numFmtId="15" fontId="7" fillId="0" borderId="5" xfId="0" applyNumberFormat="1" applyFont="1" applyBorder="1" applyAlignment="1">
      <alignment horizontal="center" vertical="center" wrapText="1"/>
    </xf>
    <xf numFmtId="0" fontId="7" fillId="0" borderId="5" xfId="0" applyFont="1" applyBorder="1" applyAlignment="1">
      <alignment horizontal="center" vertical="center" wrapText="1"/>
    </xf>
    <xf numFmtId="0" fontId="0" fillId="4" borderId="0" xfId="0" applyFont="1" applyFill="1" applyBorder="1" applyAlignment="1">
      <alignment vertical="top" wrapText="1"/>
    </xf>
    <xf numFmtId="0" fontId="0" fillId="4" borderId="1" xfId="0" applyFont="1" applyFill="1" applyBorder="1" applyAlignment="1">
      <alignment vertical="top" wrapText="1"/>
    </xf>
    <xf numFmtId="0" fontId="0" fillId="0" borderId="1" xfId="0" applyFont="1" applyBorder="1" applyAlignment="1">
      <alignment vertical="top" wrapText="1"/>
    </xf>
    <xf numFmtId="0" fontId="0" fillId="4" borderId="0" xfId="0" applyFont="1" applyFill="1" applyAlignment="1">
      <alignment vertical="top" wrapText="1"/>
    </xf>
    <xf numFmtId="0" fontId="0" fillId="4" borderId="8" xfId="0" applyFont="1" applyFill="1" applyBorder="1" applyAlignment="1">
      <alignment vertical="top" wrapText="1"/>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0" fillId="0" borderId="0" xfId="0" applyFont="1" applyAlignment="1">
      <alignment horizontal="center" vertical="center" wrapText="1"/>
    </xf>
    <xf numFmtId="0" fontId="1" fillId="0" borderId="0" xfId="0" applyFont="1" applyAlignment="1">
      <alignment horizontal="center" vertical="center" wrapText="1"/>
    </xf>
    <xf numFmtId="0" fontId="4" fillId="4" borderId="10" xfId="0" applyFont="1" applyFill="1" applyBorder="1" applyAlignment="1">
      <alignment vertical="top" wrapText="1"/>
    </xf>
    <xf numFmtId="0" fontId="0" fillId="4" borderId="10" xfId="0" applyFont="1" applyFill="1" applyBorder="1" applyAlignment="1">
      <alignment vertical="top" wrapText="1"/>
    </xf>
    <xf numFmtId="0" fontId="0" fillId="0" borderId="10" xfId="0" applyFont="1" applyBorder="1" applyAlignment="1">
      <alignment vertical="top"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10" fillId="0" borderId="0" xfId="0" applyFont="1"/>
    <xf numFmtId="0" fontId="12" fillId="6" borderId="16" xfId="0" applyFont="1" applyFill="1" applyBorder="1" applyAlignment="1">
      <alignment horizontal="center" vertical="center"/>
    </xf>
    <xf numFmtId="0" fontId="12" fillId="6" borderId="16" xfId="0" applyFont="1" applyFill="1" applyBorder="1" applyAlignment="1">
      <alignment horizontal="center" vertical="center" wrapText="1"/>
    </xf>
    <xf numFmtId="0" fontId="13" fillId="0" borderId="0" xfId="0" applyFont="1" applyAlignment="1">
      <alignment horizontal="center" vertical="center"/>
    </xf>
    <xf numFmtId="0" fontId="14" fillId="3" borderId="2" xfId="0" applyFont="1" applyFill="1" applyBorder="1" applyAlignment="1">
      <alignment vertical="center"/>
    </xf>
    <xf numFmtId="0" fontId="15" fillId="7" borderId="2" xfId="0" applyFont="1" applyFill="1" applyBorder="1" applyAlignment="1">
      <alignment horizontal="center" vertical="center" wrapText="1"/>
    </xf>
    <xf numFmtId="0" fontId="16" fillId="8" borderId="2" xfId="0" applyFont="1" applyFill="1" applyBorder="1" applyAlignment="1">
      <alignment horizontal="center" vertical="center"/>
    </xf>
    <xf numFmtId="0" fontId="16" fillId="3" borderId="2" xfId="0" applyFont="1" applyFill="1" applyBorder="1" applyAlignment="1">
      <alignment horizontal="center" vertical="center"/>
    </xf>
    <xf numFmtId="0" fontId="10" fillId="0" borderId="0" xfId="0" applyFont="1" applyAlignment="1">
      <alignment vertical="center"/>
    </xf>
    <xf numFmtId="0" fontId="4" fillId="4" borderId="1"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0" borderId="1" xfId="0" applyBorder="1" applyAlignment="1">
      <alignment vertical="top" wrapText="1"/>
    </xf>
    <xf numFmtId="0" fontId="1" fillId="3" borderId="17" xfId="0" applyFont="1" applyFill="1" applyBorder="1" applyAlignment="1">
      <alignment horizontal="center" vertical="center" wrapText="1"/>
    </xf>
    <xf numFmtId="0" fontId="0" fillId="9" borderId="10" xfId="0" applyFill="1" applyBorder="1" applyAlignment="1">
      <alignment horizontal="center" vertical="center" wrapText="1"/>
    </xf>
    <xf numFmtId="0" fontId="0" fillId="4" borderId="10" xfId="0" applyFont="1" applyFill="1" applyBorder="1" applyAlignment="1">
      <alignment horizontal="center" vertical="center" wrapText="1"/>
    </xf>
    <xf numFmtId="15" fontId="0" fillId="0" borderId="5" xfId="0" applyNumberFormat="1" applyFont="1" applyBorder="1" applyAlignment="1">
      <alignment horizontal="center" vertical="center" wrapText="1"/>
    </xf>
    <xf numFmtId="0" fontId="11" fillId="5" borderId="14" xfId="0" applyFont="1" applyFill="1" applyBorder="1" applyAlignment="1">
      <alignment horizontal="center" vertical="center" wrapText="1"/>
    </xf>
    <xf numFmtId="0" fontId="11" fillId="5" borderId="15" xfId="0" applyFont="1" applyFill="1" applyBorder="1" applyAlignment="1">
      <alignment horizontal="center" vertical="center" wrapText="1"/>
    </xf>
    <xf numFmtId="0" fontId="11" fillId="5"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571500</xdr:colOff>
      <xdr:row>3</xdr:row>
      <xdr:rowOff>1</xdr:rowOff>
    </xdr:from>
    <xdr:to>
      <xdr:col>13</xdr:col>
      <xdr:colOff>180975</xdr:colOff>
      <xdr:row>23</xdr:row>
      <xdr:rowOff>114300</xdr:rowOff>
    </xdr:to>
    <xdr:sp macro="" textlink="">
      <xdr:nvSpPr>
        <xdr:cNvPr id="2" name="TextBox 1"/>
        <xdr:cNvSpPr txBox="1"/>
      </xdr:nvSpPr>
      <xdr:spPr>
        <a:xfrm>
          <a:off x="1181100" y="571501"/>
          <a:ext cx="6924675" cy="3924299"/>
        </a:xfrm>
        <a:prstGeom prst="rect">
          <a:avLst/>
        </a:prstGeom>
        <a:solidFill>
          <a:schemeClr val="bg1">
            <a:lumMod val="95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en-US" sz="1100" b="1"/>
            <a:t>Test Case ID</a:t>
          </a:r>
          <a:r>
            <a:rPr lang="en-US" sz="1100"/>
            <a:t>: </a:t>
          </a:r>
          <a:r>
            <a:rPr lang="en-US" sz="1100">
              <a:solidFill>
                <a:schemeClr val="dk1"/>
              </a:solidFill>
              <a:latin typeface="+mn-lt"/>
              <a:ea typeface="+mn-ea"/>
              <a:cs typeface="+mn-cs"/>
            </a:rPr>
            <a:t>Unique Name or ID</a:t>
          </a:r>
          <a:endParaRPr lang="en-US" sz="1100"/>
        </a:p>
        <a:p>
          <a:r>
            <a:rPr lang="en-US" sz="1100" b="1"/>
            <a:t>FRD_ID</a:t>
          </a:r>
          <a:r>
            <a:rPr lang="en-US" sz="1100"/>
            <a:t>: Functionality ID from FRD for which the Test Case is created</a:t>
          </a:r>
        </a:p>
        <a:p>
          <a:r>
            <a:rPr lang="en-US" sz="1100" b="1"/>
            <a:t>Website</a:t>
          </a:r>
          <a:r>
            <a:rPr lang="en-US" sz="1100"/>
            <a:t>: Test case refers to Frontend or</a:t>
          </a:r>
          <a:r>
            <a:rPr lang="en-US" sz="1100" baseline="0"/>
            <a:t> CMS [Values= Frontend, CMS]</a:t>
          </a:r>
          <a:endParaRPr lang="en-US" sz="1100"/>
        </a:p>
        <a:p>
          <a:r>
            <a:rPr lang="en-US" sz="1100" b="1"/>
            <a:t>Sub-Module</a:t>
          </a:r>
          <a:r>
            <a:rPr lang="en-US" sz="1100"/>
            <a:t>: Corresponding sub module</a:t>
          </a:r>
        </a:p>
        <a:p>
          <a:r>
            <a:rPr lang="en-US" sz="1100" b="1"/>
            <a:t>Test Objective/Description:</a:t>
          </a:r>
          <a:r>
            <a:rPr lang="en-US" sz="1100" b="0"/>
            <a:t> Mention the objective</a:t>
          </a:r>
          <a:r>
            <a:rPr lang="en-US" sz="1100" b="0" baseline="0"/>
            <a:t> of the test case</a:t>
          </a:r>
          <a:endParaRPr lang="en-US" sz="1100" b="0"/>
        </a:p>
        <a:p>
          <a:r>
            <a:rPr lang="en-US" sz="1100" b="1"/>
            <a:t>Category</a:t>
          </a:r>
          <a:r>
            <a:rPr lang="en-US" sz="1100"/>
            <a:t>: Type of Testing [Values=Functionality,UI etc)</a:t>
          </a:r>
        </a:p>
        <a:p>
          <a:r>
            <a:rPr lang="en-US" sz="1100" b="1"/>
            <a:t>Priority</a:t>
          </a:r>
          <a:r>
            <a:rPr lang="en-US" sz="1100"/>
            <a:t>: </a:t>
          </a:r>
          <a:r>
            <a:rPr lang="en-US" sz="1100">
              <a:solidFill>
                <a:schemeClr val="dk1"/>
              </a:solidFill>
              <a:latin typeface="+mn-lt"/>
              <a:ea typeface="+mn-ea"/>
              <a:cs typeface="+mn-cs"/>
            </a:rPr>
            <a:t>Importance of the test case in terms of functionality [Values=P1</a:t>
          </a:r>
          <a:r>
            <a:rPr lang="en-US" sz="1100" baseline="0">
              <a:solidFill>
                <a:schemeClr val="dk1"/>
              </a:solidFill>
              <a:latin typeface="+mn-lt"/>
              <a:ea typeface="+mn-ea"/>
              <a:cs typeface="+mn-cs"/>
            </a:rPr>
            <a:t> (Critical), P2 (High), P3 (Medium), P4 (Low)]</a:t>
          </a:r>
          <a:endParaRPr lang="en-US" sz="1100"/>
        </a:p>
        <a:p>
          <a:r>
            <a:rPr lang="en-US" sz="1100" b="1"/>
            <a:t>Pre-requisites</a:t>
          </a:r>
          <a:r>
            <a:rPr lang="en-US" sz="1100"/>
            <a:t>: </a:t>
          </a:r>
          <a:r>
            <a:rPr lang="en-US" sz="1100">
              <a:solidFill>
                <a:schemeClr val="dk1"/>
              </a:solidFill>
              <a:latin typeface="+mn-lt"/>
              <a:ea typeface="+mn-ea"/>
              <a:cs typeface="+mn-cs"/>
            </a:rPr>
            <a:t>Necessary tasks to do before starting this test case execution</a:t>
          </a:r>
          <a:endParaRPr lang="en-US" sz="1100"/>
        </a:p>
        <a:p>
          <a:r>
            <a:rPr lang="en-US" sz="1100" b="1"/>
            <a:t>Test Data</a:t>
          </a:r>
          <a:r>
            <a:rPr lang="en-US" sz="1100"/>
            <a:t>: Data which is used to perform the test</a:t>
          </a:r>
        </a:p>
        <a:p>
          <a:r>
            <a:rPr lang="en-US" sz="1100" b="1"/>
            <a:t>Test Procedure/Steps</a:t>
          </a:r>
          <a:r>
            <a:rPr lang="en-US" sz="1100"/>
            <a:t>: </a:t>
          </a:r>
          <a:r>
            <a:rPr lang="en-US" sz="1100">
              <a:solidFill>
                <a:schemeClr val="dk1"/>
              </a:solidFill>
              <a:latin typeface="+mn-lt"/>
              <a:ea typeface="+mn-ea"/>
              <a:cs typeface="+mn-cs"/>
            </a:rPr>
            <a:t>A step-by-step process to execute these test cases from base state to end state</a:t>
          </a:r>
          <a:endParaRPr lang="en-US" sz="1100"/>
        </a:p>
        <a:p>
          <a:r>
            <a:rPr lang="en-US" sz="1100" b="1"/>
            <a:t>Expected Result</a:t>
          </a:r>
          <a:r>
            <a:rPr lang="en-US" sz="1100"/>
            <a:t>: Expected</a:t>
          </a:r>
          <a:r>
            <a:rPr lang="en-US" sz="1100" baseline="0"/>
            <a:t> output after executing the test case</a:t>
          </a:r>
          <a:endParaRPr lang="en-US" sz="1100"/>
        </a:p>
        <a:p>
          <a:r>
            <a:rPr lang="en-US" sz="1100" b="1"/>
            <a:t>Actual Result</a:t>
          </a:r>
          <a:r>
            <a:rPr lang="en-US" sz="1100"/>
            <a:t>:  Actual output after</a:t>
          </a:r>
          <a:r>
            <a:rPr lang="en-US" sz="1100" baseline="0"/>
            <a:t> executing the test case</a:t>
          </a:r>
          <a:endParaRPr lang="en-US" sz="1100"/>
        </a:p>
        <a:p>
          <a:r>
            <a:rPr lang="en-US" sz="1100" b="1"/>
            <a:t>Results</a:t>
          </a:r>
          <a:r>
            <a:rPr lang="en-US" sz="1100"/>
            <a:t>:  Result</a:t>
          </a:r>
          <a:r>
            <a:rPr lang="en-US" sz="1100" baseline="0"/>
            <a:t> of the test case.</a:t>
          </a:r>
          <a:r>
            <a:rPr lang="en-US" sz="1100"/>
            <a:t> [Values=Pass,Fail ,Blocked]</a:t>
          </a:r>
        </a:p>
        <a:p>
          <a:r>
            <a:rPr lang="en-US" sz="1100" b="1"/>
            <a:t>Bug ID</a:t>
          </a:r>
          <a:r>
            <a:rPr lang="en-US" sz="1100"/>
            <a:t>: ID of the reported</a:t>
          </a:r>
          <a:r>
            <a:rPr lang="en-US" sz="1100" baseline="0"/>
            <a:t> bug, in case of failed test case</a:t>
          </a:r>
          <a:endParaRPr lang="en-US" sz="1100"/>
        </a:p>
        <a:p>
          <a:r>
            <a:rPr lang="en-US" sz="1100" b="1"/>
            <a:t>Build</a:t>
          </a:r>
          <a:r>
            <a:rPr lang="en-US" sz="1100"/>
            <a:t>: Build version on which the test case was executed</a:t>
          </a:r>
        </a:p>
        <a:p>
          <a:r>
            <a:rPr lang="en-US" sz="1100" b="1"/>
            <a:t>Comments</a:t>
          </a:r>
          <a:r>
            <a:rPr lang="en-US" sz="1100"/>
            <a:t>: Any additional comments</a:t>
          </a:r>
        </a:p>
        <a:p>
          <a:r>
            <a:rPr lang="en-US" sz="1100" b="1"/>
            <a:t>Smoke</a:t>
          </a:r>
          <a:r>
            <a:rPr lang="en-US" sz="1100"/>
            <a:t>: Mention</a:t>
          </a:r>
          <a:r>
            <a:rPr lang="en-US" sz="1100" baseline="0"/>
            <a:t> if this test case should be executed during Smoke test [Values=YES,NO]</a:t>
          </a:r>
          <a:endParaRPr lang="en-US" sz="1100"/>
        </a:p>
        <a:p>
          <a:r>
            <a:rPr lang="en-US" sz="1100" b="1"/>
            <a:t>Regression</a:t>
          </a:r>
          <a:r>
            <a:rPr lang="en-US" sz="1100"/>
            <a:t>: </a:t>
          </a:r>
          <a:r>
            <a:rPr lang="en-US" sz="1100">
              <a:solidFill>
                <a:schemeClr val="dk1"/>
              </a:solidFill>
              <a:latin typeface="+mn-lt"/>
              <a:ea typeface="+mn-ea"/>
              <a:cs typeface="+mn-cs"/>
            </a:rPr>
            <a:t>Mention</a:t>
          </a:r>
          <a:r>
            <a:rPr lang="en-US" sz="1100" baseline="0">
              <a:solidFill>
                <a:schemeClr val="dk1"/>
              </a:solidFill>
              <a:latin typeface="+mn-lt"/>
              <a:ea typeface="+mn-ea"/>
              <a:cs typeface="+mn-cs"/>
            </a:rPr>
            <a:t> if this test case should be executed during Regression test [Values=YES,NO]</a:t>
          </a:r>
          <a:endParaRPr lang="en-US" sz="1100"/>
        </a:p>
        <a:p>
          <a:r>
            <a:rPr lang="en-US" sz="1100" b="1"/>
            <a:t>Compatibility</a:t>
          </a:r>
          <a:r>
            <a:rPr lang="en-US" sz="1100"/>
            <a:t>: </a:t>
          </a:r>
          <a:r>
            <a:rPr lang="en-US" sz="1100">
              <a:solidFill>
                <a:schemeClr val="dk1"/>
              </a:solidFill>
              <a:latin typeface="+mn-lt"/>
              <a:ea typeface="+mn-ea"/>
              <a:cs typeface="+mn-cs"/>
            </a:rPr>
            <a:t>Mention</a:t>
          </a:r>
          <a:r>
            <a:rPr lang="en-US" sz="1100" baseline="0">
              <a:solidFill>
                <a:schemeClr val="dk1"/>
              </a:solidFill>
              <a:latin typeface="+mn-lt"/>
              <a:ea typeface="+mn-ea"/>
              <a:cs typeface="+mn-cs"/>
            </a:rPr>
            <a:t> if this test case should be executed during Compatibility test [Values=YES,NO]</a:t>
          </a:r>
          <a:endParaRPr lang="en-US" sz="1100"/>
        </a:p>
        <a:p>
          <a:r>
            <a:rPr lang="en-US" sz="1100" b="1"/>
            <a:t>Created By</a:t>
          </a:r>
          <a:r>
            <a:rPr lang="en-US" sz="1100" b="0"/>
            <a:t>: Name of the resource who created the test case</a:t>
          </a:r>
        </a:p>
        <a:p>
          <a:r>
            <a:rPr lang="en-US" sz="1100" b="1"/>
            <a:t>Executed By</a:t>
          </a:r>
          <a:r>
            <a:rPr lang="en-US" sz="1100"/>
            <a:t>: Name of the resource who executed</a:t>
          </a:r>
          <a:r>
            <a:rPr lang="en-US" sz="1100" baseline="0"/>
            <a:t> the test case</a:t>
          </a:r>
        </a:p>
        <a:p>
          <a:r>
            <a:rPr lang="en-US" sz="1100" b="1" baseline="0"/>
            <a:t>Executed On</a:t>
          </a:r>
          <a:r>
            <a:rPr lang="en-US" sz="1100" baseline="0"/>
            <a:t>: Date on which the test case was executed</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C1:H19"/>
  <sheetViews>
    <sheetView tabSelected="1" workbookViewId="0">
      <selection activeCell="D6" sqref="D6"/>
    </sheetView>
  </sheetViews>
  <sheetFormatPr defaultRowHeight="15"/>
  <cols>
    <col min="1" max="2" width="9.140625" style="1"/>
    <col min="3" max="3" width="21.42578125" style="1" bestFit="1" customWidth="1"/>
    <col min="4" max="4" width="22.7109375" style="1" bestFit="1" customWidth="1"/>
    <col min="5" max="5" width="53" style="2" customWidth="1"/>
    <col min="6" max="6" width="15.7109375" style="3" bestFit="1" customWidth="1"/>
    <col min="7" max="7" width="9.140625" style="2"/>
    <col min="8" max="8" width="11.7109375" style="2" customWidth="1"/>
    <col min="9" max="16384" width="9.140625" style="1"/>
  </cols>
  <sheetData>
    <row r="1" spans="3:8">
      <c r="D1" s="2"/>
      <c r="H1" s="1"/>
    </row>
    <row r="2" spans="3:8">
      <c r="D2" s="2"/>
      <c r="H2" s="1"/>
    </row>
    <row r="3" spans="3:8">
      <c r="D3" s="2"/>
      <c r="H3" s="1"/>
    </row>
    <row r="4" spans="3:8">
      <c r="D4" s="2"/>
      <c r="H4" s="1"/>
    </row>
    <row r="5" spans="3:8">
      <c r="D5" s="2"/>
      <c r="H5" s="1"/>
    </row>
    <row r="6" spans="3:8" s="4" customFormat="1" ht="20.25" customHeight="1">
      <c r="D6" s="5" t="s">
        <v>0</v>
      </c>
      <c r="E6" s="6" t="s">
        <v>29</v>
      </c>
      <c r="F6" s="3"/>
      <c r="G6" s="7"/>
    </row>
    <row r="7" spans="3:8" s="4" customFormat="1" ht="20.25" customHeight="1">
      <c r="D7" s="5" t="s">
        <v>1</v>
      </c>
      <c r="E7" s="6" t="s">
        <v>435</v>
      </c>
      <c r="F7" s="8"/>
      <c r="G7" s="9"/>
    </row>
    <row r="8" spans="3:8">
      <c r="H8" s="10"/>
    </row>
    <row r="9" spans="3:8">
      <c r="H9" s="10"/>
    </row>
    <row r="10" spans="3:8">
      <c r="H10" s="10"/>
    </row>
    <row r="11" spans="3:8" ht="16.5" thickBot="1">
      <c r="C11" s="11" t="s">
        <v>2</v>
      </c>
      <c r="H11" s="10"/>
    </row>
    <row r="12" spans="3:8" ht="18" thickBot="1">
      <c r="C12" s="12" t="s">
        <v>3</v>
      </c>
      <c r="H12" s="10"/>
    </row>
    <row r="13" spans="3:8" ht="16.5" thickBot="1">
      <c r="C13" s="13" t="s">
        <v>4</v>
      </c>
      <c r="D13" s="14" t="s">
        <v>5</v>
      </c>
      <c r="E13" s="14" t="s">
        <v>6</v>
      </c>
      <c r="F13" s="14" t="s">
        <v>7</v>
      </c>
    </row>
    <row r="14" spans="3:8" ht="19.5" customHeight="1" thickBot="1">
      <c r="C14" s="22">
        <v>0.1</v>
      </c>
      <c r="D14" s="23">
        <v>40899</v>
      </c>
      <c r="E14" s="24" t="s">
        <v>113</v>
      </c>
      <c r="F14" s="24" t="s">
        <v>43</v>
      </c>
    </row>
    <row r="15" spans="3:8" ht="16.5" thickBot="1">
      <c r="C15" s="22">
        <v>0.2</v>
      </c>
      <c r="D15" s="23">
        <v>40931</v>
      </c>
      <c r="E15" s="24" t="s">
        <v>113</v>
      </c>
      <c r="F15" s="24" t="s">
        <v>43</v>
      </c>
    </row>
    <row r="16" spans="3:8" ht="16.5" thickBot="1">
      <c r="C16" s="22">
        <v>0.3</v>
      </c>
      <c r="D16" s="23">
        <v>40949</v>
      </c>
      <c r="E16" s="24" t="s">
        <v>113</v>
      </c>
      <c r="F16" s="24" t="s">
        <v>43</v>
      </c>
    </row>
    <row r="17" spans="3:6" ht="16.5" thickBot="1">
      <c r="C17" s="22">
        <v>0.4</v>
      </c>
      <c r="D17" s="23">
        <v>40955</v>
      </c>
      <c r="E17" s="24" t="s">
        <v>449</v>
      </c>
      <c r="F17" s="24" t="s">
        <v>43</v>
      </c>
    </row>
    <row r="18" spans="3:6" ht="16.5" thickBot="1">
      <c r="C18" s="22"/>
      <c r="D18" s="24"/>
      <c r="E18" s="24"/>
      <c r="F18" s="24"/>
    </row>
    <row r="19" spans="3:6" ht="16.5" thickBot="1">
      <c r="C19" s="22"/>
      <c r="D19" s="24"/>
      <c r="E19" s="24"/>
      <c r="F19" s="24"/>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B1:I9"/>
  <sheetViews>
    <sheetView zoomScale="80" zoomScaleNormal="80" workbookViewId="0">
      <selection activeCell="B3" sqref="B3"/>
    </sheetView>
  </sheetViews>
  <sheetFormatPr defaultRowHeight="15"/>
  <cols>
    <col min="1" max="1" width="9.140625" style="45"/>
    <col min="2" max="2" width="21.7109375" style="45" bestFit="1" customWidth="1"/>
    <col min="3" max="3" width="15.42578125" style="45" customWidth="1"/>
    <col min="4" max="4" width="18.85546875" style="45" customWidth="1"/>
    <col min="5" max="5" width="24.7109375" style="45" customWidth="1"/>
    <col min="6" max="6" width="23.5703125" style="45" bestFit="1" customWidth="1"/>
    <col min="7" max="7" width="22.5703125" style="45" bestFit="1" customWidth="1"/>
    <col min="8" max="8" width="27.5703125" style="45" bestFit="1" customWidth="1"/>
    <col min="9" max="9" width="19.5703125" style="45" bestFit="1" customWidth="1"/>
    <col min="10" max="16384" width="9.140625" style="45"/>
  </cols>
  <sheetData>
    <row r="1" spans="2:9" ht="21" thickBot="1">
      <c r="D1" s="63" t="s">
        <v>310</v>
      </c>
      <c r="E1" s="64"/>
      <c r="F1" s="64"/>
      <c r="G1" s="64"/>
      <c r="H1" s="65"/>
    </row>
    <row r="2" spans="2:9" ht="15.75" thickBot="1"/>
    <row r="3" spans="2:9" s="48" customFormat="1" ht="32.25" thickBot="1">
      <c r="B3" s="46" t="s">
        <v>311</v>
      </c>
      <c r="C3" s="47" t="s">
        <v>312</v>
      </c>
      <c r="D3" s="47" t="s">
        <v>313</v>
      </c>
      <c r="E3" s="47" t="s">
        <v>314</v>
      </c>
      <c r="F3" s="47" t="s">
        <v>315</v>
      </c>
      <c r="G3" s="47" t="s">
        <v>316</v>
      </c>
      <c r="H3" s="47" t="s">
        <v>317</v>
      </c>
      <c r="I3" s="47" t="s">
        <v>318</v>
      </c>
    </row>
    <row r="4" spans="2:9" s="48" customFormat="1" ht="16.5" thickBot="1">
      <c r="B4" s="49" t="s">
        <v>320</v>
      </c>
      <c r="C4" s="50">
        <f xml:space="preserve"> COUNTA(CMS_Administrator!$E$2:$E$9898)</f>
        <v>62</v>
      </c>
      <c r="D4" s="50">
        <f xml:space="preserve"> (COUNTIF(CMS_Administrator!$M$2:$M$9985,"Pass")+COUNTIF(CMS_Administrator!$M$2:$M$9985,"Fail"))</f>
        <v>62</v>
      </c>
      <c r="E4" s="50">
        <f t="shared" ref="E4:E8" si="0">C4-D4</f>
        <v>0</v>
      </c>
      <c r="F4" s="50">
        <f>COUNTIF(CMS_Administrator!$M$2:$M$9985,"Pass")</f>
        <v>62</v>
      </c>
      <c r="G4" s="50">
        <f>COUNTIF(CMS_Administrator!$M$2:$M$9985,"Fail")</f>
        <v>0</v>
      </c>
      <c r="H4" s="50">
        <f>COUNTIF(CMS_Administrator!$M$2:$M$9985,"Blocked")</f>
        <v>0</v>
      </c>
      <c r="I4" s="50">
        <f t="shared" ref="I4:I9" si="1">IF(D4=0,"NA",ROUND((F4*100)/D4,2))</f>
        <v>100</v>
      </c>
    </row>
    <row r="5" spans="2:9" s="48" customFormat="1" ht="16.5" thickBot="1">
      <c r="B5" s="49" t="s">
        <v>321</v>
      </c>
      <c r="C5" s="50">
        <f xml:space="preserve"> COUNTA(Content_Creator!$E$2:$E$9904)</f>
        <v>19</v>
      </c>
      <c r="D5" s="50">
        <f xml:space="preserve"> (COUNTIF(Content_Creator!$M$2:$M$9997,"Pass")+COUNTIF(Content_Creator!$M$2:$M$9997,"Fail"))</f>
        <v>19</v>
      </c>
      <c r="E5" s="50">
        <f t="shared" si="0"/>
        <v>0</v>
      </c>
      <c r="F5" s="50">
        <f>COUNTIF(Content_Creator!$M$2:$M$9997,"Pass")</f>
        <v>19</v>
      </c>
      <c r="G5" s="50">
        <f>COUNTIF(Content_Creator!$M$2:$M$9997,"Fail")</f>
        <v>0</v>
      </c>
      <c r="H5" s="50">
        <f>COUNTIF(Content_Creator!$M$2:$M$9997,"Blocked")</f>
        <v>0</v>
      </c>
      <c r="I5" s="50">
        <f t="shared" si="1"/>
        <v>100</v>
      </c>
    </row>
    <row r="6" spans="2:9" s="48" customFormat="1" ht="16.5" thickBot="1">
      <c r="B6" s="49" t="s">
        <v>116</v>
      </c>
      <c r="C6" s="50">
        <f xml:space="preserve"> COUNTA(Moderator!$E$2:$E$9907)</f>
        <v>17</v>
      </c>
      <c r="D6" s="50">
        <f xml:space="preserve"> (COUNTIF(Moderator!$M$2:$M$9994,"Pass")+COUNTIF(Moderator!$M$2:$M$9994,"Fail"))</f>
        <v>17</v>
      </c>
      <c r="E6" s="50">
        <f t="shared" si="0"/>
        <v>0</v>
      </c>
      <c r="F6" s="50">
        <f>COUNTIF(Moderator!$M$2:$M$9994,"Pass")</f>
        <v>17</v>
      </c>
      <c r="G6" s="50">
        <f>COUNTIF(Moderator!$M$2:$M$9994,"Fail")</f>
        <v>0</v>
      </c>
      <c r="H6" s="50">
        <f>COUNTIF(Moderator!$M$2:$M$9994,"Blocked")</f>
        <v>0</v>
      </c>
      <c r="I6" s="50">
        <f t="shared" si="1"/>
        <v>100</v>
      </c>
    </row>
    <row r="7" spans="2:9" s="48" customFormat="1" ht="16.5" thickBot="1">
      <c r="B7" s="49" t="s">
        <v>323</v>
      </c>
      <c r="C7" s="50">
        <f xml:space="preserve"> COUNTA(Publisher!$E$2:$E$9723)</f>
        <v>14</v>
      </c>
      <c r="D7" s="50">
        <f xml:space="preserve"> (COUNTIF(Publisher!$M$2:$M$9810,"Pass")+COUNTIF(Publisher!$M$2:$M$9810,"Fail"))</f>
        <v>14</v>
      </c>
      <c r="E7" s="50">
        <f t="shared" si="0"/>
        <v>0</v>
      </c>
      <c r="F7" s="50">
        <f>COUNTIF(Publisher!$M$2:$M$9810,"Pass")</f>
        <v>14</v>
      </c>
      <c r="G7" s="50">
        <f>COUNTIF(Publisher!$M$2:$M$9810,"Fail")</f>
        <v>0</v>
      </c>
      <c r="H7" s="50">
        <f>COUNTIF(Publisher!$M$2:$M$9810,"Blocked")</f>
        <v>0</v>
      </c>
      <c r="I7" s="50">
        <f t="shared" si="1"/>
        <v>100</v>
      </c>
    </row>
    <row r="8" spans="2:9" s="48" customFormat="1" ht="16.5" thickBot="1">
      <c r="B8" s="49" t="s">
        <v>322</v>
      </c>
      <c r="C8" s="50">
        <f xml:space="preserve"> COUNTA(Workflow!$E$2:$E$9902)</f>
        <v>8</v>
      </c>
      <c r="D8" s="50">
        <f xml:space="preserve"> (COUNTIF(Workflow!$M$2:$M$9989,"Pass")+COUNTIF(Workflow!$M$2:$M$9989,"Fail"))</f>
        <v>8</v>
      </c>
      <c r="E8" s="50">
        <f t="shared" si="0"/>
        <v>0</v>
      </c>
      <c r="F8" s="50">
        <f>COUNTIF(Workflow!$M$2:$M$9989,"Pass")</f>
        <v>8</v>
      </c>
      <c r="G8" s="50">
        <f>COUNTIF(Workflow!$M$2:$M$9989,"Fail")</f>
        <v>0</v>
      </c>
      <c r="H8" s="50">
        <f>COUNTIF(Workflow!$M$2:$M$9989,"Blocked")</f>
        <v>0</v>
      </c>
      <c r="I8" s="50">
        <f t="shared" si="1"/>
        <v>100</v>
      </c>
    </row>
    <row r="9" spans="2:9" s="53" customFormat="1" ht="16.5" thickBot="1">
      <c r="B9" s="51" t="s">
        <v>319</v>
      </c>
      <c r="C9" s="52">
        <f t="shared" ref="C9:H9" si="2">SUM(C4:C8)</f>
        <v>120</v>
      </c>
      <c r="D9" s="52">
        <f t="shared" si="2"/>
        <v>120</v>
      </c>
      <c r="E9" s="52">
        <f t="shared" si="2"/>
        <v>0</v>
      </c>
      <c r="F9" s="52">
        <f t="shared" si="2"/>
        <v>120</v>
      </c>
      <c r="G9" s="52">
        <f t="shared" si="2"/>
        <v>0</v>
      </c>
      <c r="H9" s="52">
        <f t="shared" si="2"/>
        <v>0</v>
      </c>
      <c r="I9" s="52">
        <f t="shared" si="1"/>
        <v>100</v>
      </c>
    </row>
  </sheetData>
  <sheetProtection password="CEA6" sheet="1" objects="1" scenarios="1" formatCells="0"/>
  <mergeCells count="1">
    <mergeCell ref="D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92"/>
  <sheetViews>
    <sheetView workbookViewId="0"/>
  </sheetViews>
  <sheetFormatPr defaultRowHeight="15"/>
  <cols>
    <col min="1" max="1" width="11.5703125" style="18" bestFit="1" customWidth="1"/>
    <col min="2" max="2" width="8.28515625" style="18" bestFit="1" customWidth="1"/>
    <col min="3" max="3" width="9.140625" style="18" bestFit="1" customWidth="1"/>
    <col min="4" max="4" width="13.5703125" style="18" customWidth="1"/>
    <col min="5" max="5" width="25.85546875" style="18" customWidth="1"/>
    <col min="6" max="6" width="11.85546875" style="18" customWidth="1"/>
    <col min="7" max="7" width="9.140625" style="18" customWidth="1"/>
    <col min="8" max="8" width="22.5703125" style="18" customWidth="1"/>
    <col min="9" max="9" width="9.140625" style="18" customWidth="1"/>
    <col min="10" max="10" width="27.85546875" style="18" customWidth="1"/>
    <col min="11" max="11" width="34.28515625" style="18" customWidth="1"/>
    <col min="12" max="12" width="15.42578125" style="18" bestFit="1" customWidth="1"/>
    <col min="13" max="13" width="26.5703125" style="18" bestFit="1" customWidth="1"/>
    <col min="14" max="15" width="9.140625" style="18"/>
    <col min="16" max="16" width="18.85546875" style="18" customWidth="1"/>
    <col min="17" max="17" width="12.140625" style="18" customWidth="1"/>
    <col min="18" max="16384" width="9.140625" style="18"/>
  </cols>
  <sheetData>
    <row r="1" spans="1:17" s="33" customFormat="1" ht="36" customHeight="1">
      <c r="A1" s="30" t="s">
        <v>30</v>
      </c>
      <c r="B1" s="31" t="s">
        <v>31</v>
      </c>
      <c r="C1" s="31" t="s">
        <v>28</v>
      </c>
      <c r="D1" s="31" t="s">
        <v>32</v>
      </c>
      <c r="E1" s="31" t="s">
        <v>33</v>
      </c>
      <c r="F1" s="31" t="s">
        <v>27</v>
      </c>
      <c r="G1" s="31" t="s">
        <v>26</v>
      </c>
      <c r="H1" s="32" t="s">
        <v>34</v>
      </c>
      <c r="I1" s="32" t="s">
        <v>35</v>
      </c>
      <c r="J1" s="32" t="s">
        <v>36</v>
      </c>
      <c r="K1" s="31" t="s">
        <v>37</v>
      </c>
      <c r="L1" s="31" t="s">
        <v>38</v>
      </c>
      <c r="M1" s="31" t="str">
        <f>"Results (Pass (" &amp; COUNTIF(M5:M9983,"Pass") &amp; ")/Fail (" &amp; COUNTIF(M5:M9983,"FAIL") &amp; ")/Blocked (" &amp; COUNTIF(M5:M9983,"BLOCKED") &amp; ")"</f>
        <v>Results (Pass (59)/Fail (0)/Blocked (0)</v>
      </c>
      <c r="N1" s="31" t="s">
        <v>39</v>
      </c>
      <c r="O1" s="31" t="s">
        <v>40</v>
      </c>
      <c r="P1" s="31" t="s">
        <v>41</v>
      </c>
      <c r="Q1" s="31" t="s">
        <v>42</v>
      </c>
    </row>
    <row r="2" spans="1:17" s="28" customFormat="1" ht="135.75" thickBot="1">
      <c r="A2" s="57" t="str">
        <f xml:space="preserve"> IF(E2&lt;&gt;"","CMS_" &amp; (COUNTA($E$1:E2)-1),"")</f>
        <v>CMS_1</v>
      </c>
      <c r="B2" s="27" t="s">
        <v>45</v>
      </c>
      <c r="C2" s="56" t="s">
        <v>18</v>
      </c>
      <c r="D2" s="26" t="s">
        <v>114</v>
      </c>
      <c r="E2" s="26" t="s">
        <v>381</v>
      </c>
      <c r="F2" s="26" t="s">
        <v>17</v>
      </c>
      <c r="G2" s="26" t="s">
        <v>16</v>
      </c>
      <c r="H2" s="26" t="s">
        <v>339</v>
      </c>
      <c r="I2" s="26"/>
      <c r="J2" s="26" t="s">
        <v>382</v>
      </c>
      <c r="K2" s="26" t="s">
        <v>383</v>
      </c>
      <c r="L2" s="19" t="s">
        <v>456</v>
      </c>
      <c r="M2" s="26" t="s">
        <v>455</v>
      </c>
      <c r="N2" s="26"/>
      <c r="O2" s="26"/>
      <c r="P2" s="26"/>
      <c r="Q2" s="62">
        <v>40963</v>
      </c>
    </row>
    <row r="3" spans="1:17" s="28" customFormat="1" ht="75.75" thickBot="1">
      <c r="A3" s="57" t="str">
        <f xml:space="preserve"> IF(E3&lt;&gt;"","CMS_" &amp; (COUNTA($E$1:E3)-1),"")</f>
        <v>CMS_2</v>
      </c>
      <c r="B3" s="27" t="s">
        <v>45</v>
      </c>
      <c r="C3" s="56" t="s">
        <v>18</v>
      </c>
      <c r="D3" s="26" t="s">
        <v>114</v>
      </c>
      <c r="E3" s="26" t="s">
        <v>384</v>
      </c>
      <c r="F3" s="26" t="s">
        <v>17</v>
      </c>
      <c r="G3" s="26" t="s">
        <v>16</v>
      </c>
      <c r="H3" s="26" t="s">
        <v>339</v>
      </c>
      <c r="I3" s="26"/>
      <c r="J3" s="26" t="s">
        <v>385</v>
      </c>
      <c r="K3" s="26" t="s">
        <v>386</v>
      </c>
      <c r="L3" s="19" t="s">
        <v>456</v>
      </c>
      <c r="M3" s="26" t="s">
        <v>455</v>
      </c>
      <c r="N3" s="26"/>
      <c r="O3" s="26"/>
      <c r="P3" s="26"/>
      <c r="Q3" s="62">
        <v>40963</v>
      </c>
    </row>
    <row r="4" spans="1:17" s="28" customFormat="1" ht="75.75" thickBot="1">
      <c r="A4" s="57" t="str">
        <f xml:space="preserve"> IF(E4&lt;&gt;"","CMS_" &amp; (COUNTA($E$1:E4)-1),"")</f>
        <v>CMS_3</v>
      </c>
      <c r="B4" s="27" t="s">
        <v>45</v>
      </c>
      <c r="C4" s="56" t="s">
        <v>18</v>
      </c>
      <c r="D4" s="26" t="s">
        <v>114</v>
      </c>
      <c r="E4" s="26" t="s">
        <v>387</v>
      </c>
      <c r="F4" s="26" t="s">
        <v>22</v>
      </c>
      <c r="G4" s="26" t="s">
        <v>16</v>
      </c>
      <c r="H4" s="26" t="s">
        <v>339</v>
      </c>
      <c r="I4" s="26"/>
      <c r="J4" s="26" t="s">
        <v>388</v>
      </c>
      <c r="K4" s="26" t="s">
        <v>389</v>
      </c>
      <c r="L4" s="19" t="s">
        <v>456</v>
      </c>
      <c r="M4" s="26" t="s">
        <v>455</v>
      </c>
      <c r="N4" s="26"/>
      <c r="O4" s="26"/>
      <c r="P4" s="26"/>
      <c r="Q4" s="62">
        <v>40963</v>
      </c>
    </row>
    <row r="5" spans="1:17" s="28" customFormat="1" ht="75.75" thickBot="1">
      <c r="A5" s="57" t="str">
        <f xml:space="preserve"> IF(E5&lt;&gt;"","CMS_" &amp; (COUNTA($E$1:E5)-1),"")</f>
        <v>CMS_4</v>
      </c>
      <c r="B5" s="27" t="s">
        <v>45</v>
      </c>
      <c r="C5" s="56" t="s">
        <v>18</v>
      </c>
      <c r="D5" s="26" t="s">
        <v>114</v>
      </c>
      <c r="E5" s="26" t="s">
        <v>46</v>
      </c>
      <c r="F5" s="26" t="s">
        <v>22</v>
      </c>
      <c r="G5" s="26" t="s">
        <v>16</v>
      </c>
      <c r="H5" s="26" t="s">
        <v>339</v>
      </c>
      <c r="I5" s="26"/>
      <c r="J5" s="26" t="s">
        <v>49</v>
      </c>
      <c r="K5" s="26" t="s">
        <v>52</v>
      </c>
      <c r="L5" s="19" t="s">
        <v>456</v>
      </c>
      <c r="M5" s="26" t="s">
        <v>455</v>
      </c>
      <c r="N5" s="26"/>
      <c r="O5" s="26"/>
      <c r="P5" s="26"/>
      <c r="Q5" s="62">
        <v>40963</v>
      </c>
    </row>
    <row r="6" spans="1:17" s="28" customFormat="1" ht="75.75" thickBot="1">
      <c r="A6" s="57" t="str">
        <f xml:space="preserve"> IF(E6&lt;&gt;"","CMS_" &amp; (COUNTA($E$1:E6)-1),"")</f>
        <v>CMS_5</v>
      </c>
      <c r="B6" s="27" t="s">
        <v>45</v>
      </c>
      <c r="C6" s="56" t="s">
        <v>18</v>
      </c>
      <c r="D6" s="26" t="s">
        <v>114</v>
      </c>
      <c r="E6" s="26" t="s">
        <v>47</v>
      </c>
      <c r="F6" s="26" t="s">
        <v>22</v>
      </c>
      <c r="G6" s="26" t="s">
        <v>16</v>
      </c>
      <c r="H6" s="26" t="s">
        <v>339</v>
      </c>
      <c r="I6" s="26"/>
      <c r="J6" s="26" t="s">
        <v>50</v>
      </c>
      <c r="K6" s="26" t="s">
        <v>53</v>
      </c>
      <c r="L6" s="19" t="s">
        <v>456</v>
      </c>
      <c r="M6" s="26" t="s">
        <v>455</v>
      </c>
      <c r="N6" s="26"/>
      <c r="O6" s="26"/>
      <c r="P6" s="26"/>
      <c r="Q6" s="62">
        <v>40963</v>
      </c>
    </row>
    <row r="7" spans="1:17" s="28" customFormat="1" ht="75.75" thickBot="1">
      <c r="A7" s="57" t="str">
        <f xml:space="preserve"> IF(E7&lt;&gt;"","CMS_" &amp; (COUNTA($E$1:E7)-1),"")</f>
        <v>CMS_6</v>
      </c>
      <c r="B7" s="27" t="s">
        <v>45</v>
      </c>
      <c r="C7" s="56" t="s">
        <v>18</v>
      </c>
      <c r="D7" s="26" t="s">
        <v>114</v>
      </c>
      <c r="E7" s="26" t="s">
        <v>48</v>
      </c>
      <c r="F7" s="26" t="s">
        <v>22</v>
      </c>
      <c r="G7" s="26" t="s">
        <v>16</v>
      </c>
      <c r="H7" s="26" t="s">
        <v>339</v>
      </c>
      <c r="I7" s="26"/>
      <c r="J7" s="26" t="s">
        <v>51</v>
      </c>
      <c r="K7" s="26" t="s">
        <v>54</v>
      </c>
      <c r="L7" s="19" t="s">
        <v>456</v>
      </c>
      <c r="M7" s="26" t="s">
        <v>455</v>
      </c>
      <c r="N7" s="26"/>
      <c r="O7" s="26"/>
      <c r="P7" s="26"/>
      <c r="Q7" s="62">
        <v>40963</v>
      </c>
    </row>
    <row r="8" spans="1:17" s="28" customFormat="1" ht="75.75" thickBot="1">
      <c r="A8" s="57" t="str">
        <f xml:space="preserve"> IF(E8&lt;&gt;"","CMS_" &amp; (COUNTA($E$1:E8)-1),"")</f>
        <v>CMS_7</v>
      </c>
      <c r="B8" s="27" t="s">
        <v>58</v>
      </c>
      <c r="C8" s="56" t="s">
        <v>18</v>
      </c>
      <c r="D8" s="26" t="s">
        <v>114</v>
      </c>
      <c r="E8" s="26" t="s">
        <v>57</v>
      </c>
      <c r="F8" s="26" t="s">
        <v>22</v>
      </c>
      <c r="G8" s="26" t="s">
        <v>16</v>
      </c>
      <c r="H8" s="26" t="s">
        <v>339</v>
      </c>
      <c r="I8" s="26"/>
      <c r="J8" s="26" t="s">
        <v>56</v>
      </c>
      <c r="K8" s="26" t="s">
        <v>55</v>
      </c>
      <c r="L8" s="19" t="s">
        <v>456</v>
      </c>
      <c r="M8" s="26" t="s">
        <v>455</v>
      </c>
      <c r="N8" s="26"/>
      <c r="O8" s="26"/>
      <c r="P8" s="26"/>
      <c r="Q8" s="62">
        <v>40963</v>
      </c>
    </row>
    <row r="9" spans="1:17" s="28" customFormat="1" ht="75.75" thickBot="1">
      <c r="A9" s="57" t="str">
        <f xml:space="preserve"> IF(E9&lt;&gt;"","CMS_" &amp; (COUNTA($E$1:E9)-1),"")</f>
        <v>CMS_8</v>
      </c>
      <c r="B9" s="27" t="s">
        <v>58</v>
      </c>
      <c r="C9" s="56" t="s">
        <v>18</v>
      </c>
      <c r="D9" s="26" t="s">
        <v>114</v>
      </c>
      <c r="E9" s="26" t="s">
        <v>59</v>
      </c>
      <c r="F9" s="26" t="s">
        <v>22</v>
      </c>
      <c r="G9" s="26" t="s">
        <v>16</v>
      </c>
      <c r="H9" s="26" t="s">
        <v>339</v>
      </c>
      <c r="I9" s="26"/>
      <c r="J9" s="26" t="s">
        <v>60</v>
      </c>
      <c r="K9" s="26" t="s">
        <v>61</v>
      </c>
      <c r="L9" s="19" t="s">
        <v>456</v>
      </c>
      <c r="M9" s="26" t="s">
        <v>455</v>
      </c>
      <c r="N9" s="26"/>
      <c r="O9" s="26"/>
      <c r="P9" s="26"/>
      <c r="Q9" s="62">
        <v>40963</v>
      </c>
    </row>
    <row r="10" spans="1:17" s="28" customFormat="1" ht="105.75" thickBot="1">
      <c r="A10" s="57" t="str">
        <f xml:space="preserve"> IF(E10&lt;&gt;"","CMS_" &amp; (COUNTA($E$1:E10)-1),"")</f>
        <v>CMS_9</v>
      </c>
      <c r="B10" s="27" t="s">
        <v>65</v>
      </c>
      <c r="C10" s="56" t="s">
        <v>18</v>
      </c>
      <c r="D10" s="26" t="s">
        <v>114</v>
      </c>
      <c r="E10" s="26" t="s">
        <v>64</v>
      </c>
      <c r="F10" s="26" t="s">
        <v>22</v>
      </c>
      <c r="G10" s="26" t="s">
        <v>16</v>
      </c>
      <c r="H10" s="26" t="s">
        <v>339</v>
      </c>
      <c r="I10" s="26"/>
      <c r="J10" s="26" t="s">
        <v>63</v>
      </c>
      <c r="K10" s="26" t="s">
        <v>62</v>
      </c>
      <c r="L10" s="19" t="s">
        <v>456</v>
      </c>
      <c r="M10" s="26" t="s">
        <v>455</v>
      </c>
      <c r="N10" s="26"/>
      <c r="O10" s="26"/>
      <c r="P10" s="26"/>
      <c r="Q10" s="62">
        <v>40963</v>
      </c>
    </row>
    <row r="11" spans="1:17" s="28" customFormat="1" ht="135.75" thickBot="1">
      <c r="A11" s="57" t="str">
        <f xml:space="preserve"> IF(E11&lt;&gt;"","CMS_" &amp; (COUNTA($E$1:E11)-1),"")</f>
        <v>CMS_10</v>
      </c>
      <c r="B11" s="26" t="s">
        <v>66</v>
      </c>
      <c r="C11" s="56" t="s">
        <v>18</v>
      </c>
      <c r="D11" s="26" t="s">
        <v>114</v>
      </c>
      <c r="E11" s="26" t="s">
        <v>137</v>
      </c>
      <c r="F11" s="26" t="s">
        <v>22</v>
      </c>
      <c r="G11" s="26" t="s">
        <v>16</v>
      </c>
      <c r="H11" s="26" t="s">
        <v>339</v>
      </c>
      <c r="I11" s="26"/>
      <c r="J11" s="26" t="s">
        <v>138</v>
      </c>
      <c r="K11" s="26" t="s">
        <v>139</v>
      </c>
      <c r="L11" s="19" t="s">
        <v>456</v>
      </c>
      <c r="M11" s="26" t="s">
        <v>455</v>
      </c>
      <c r="N11" s="26"/>
      <c r="O11" s="26"/>
      <c r="P11" s="26"/>
      <c r="Q11" s="62">
        <v>40963</v>
      </c>
    </row>
    <row r="12" spans="1:17" s="21" customFormat="1" ht="75.75" thickBot="1">
      <c r="A12" s="57" t="str">
        <f xml:space="preserve"> IF(E12&lt;&gt;"","CMS_" &amp; (COUNTA($E$1:E12)-1),"")</f>
        <v>CMS_11</v>
      </c>
      <c r="B12" s="19" t="s">
        <v>67</v>
      </c>
      <c r="C12" s="54" t="s">
        <v>18</v>
      </c>
      <c r="D12" s="19" t="s">
        <v>114</v>
      </c>
      <c r="E12" s="19" t="s">
        <v>129</v>
      </c>
      <c r="F12" s="19" t="s">
        <v>22</v>
      </c>
      <c r="G12" s="19" t="s">
        <v>16</v>
      </c>
      <c r="H12" s="19" t="s">
        <v>339</v>
      </c>
      <c r="I12" s="19"/>
      <c r="J12" s="19" t="s">
        <v>134</v>
      </c>
      <c r="K12" s="19" t="s">
        <v>306</v>
      </c>
      <c r="L12" s="19" t="s">
        <v>456</v>
      </c>
      <c r="M12" s="19" t="s">
        <v>455</v>
      </c>
      <c r="N12" s="19"/>
      <c r="O12" s="19"/>
      <c r="P12" s="19"/>
      <c r="Q12" s="62">
        <v>40963</v>
      </c>
    </row>
    <row r="13" spans="1:17" s="28" customFormat="1" ht="105.75" thickBot="1">
      <c r="A13" s="57" t="str">
        <f xml:space="preserve"> IF(E13&lt;&gt;"","CMS_" &amp; (COUNTA($E$1:E13)-1),"")</f>
        <v>CMS_12</v>
      </c>
      <c r="B13" s="19" t="s">
        <v>67</v>
      </c>
      <c r="C13" s="56" t="s">
        <v>18</v>
      </c>
      <c r="D13" s="26" t="s">
        <v>114</v>
      </c>
      <c r="E13" s="26" t="s">
        <v>133</v>
      </c>
      <c r="F13" s="26" t="s">
        <v>22</v>
      </c>
      <c r="G13" s="26" t="s">
        <v>16</v>
      </c>
      <c r="H13" s="26" t="s">
        <v>339</v>
      </c>
      <c r="I13" s="26"/>
      <c r="J13" s="26" t="s">
        <v>135</v>
      </c>
      <c r="K13" s="26" t="s">
        <v>136</v>
      </c>
      <c r="L13" s="19" t="s">
        <v>456</v>
      </c>
      <c r="M13" s="26" t="s">
        <v>455</v>
      </c>
      <c r="N13" s="26"/>
      <c r="O13" s="26"/>
      <c r="P13" s="26"/>
      <c r="Q13" s="62">
        <v>40963</v>
      </c>
    </row>
    <row r="14" spans="1:17" s="28" customFormat="1" ht="90.75" thickBot="1">
      <c r="A14" s="57" t="str">
        <f xml:space="preserve"> IF(E14&lt;&gt;"","CMS_" &amp; (COUNTA($E$1:E14)-1),"")</f>
        <v>CMS_13</v>
      </c>
      <c r="B14" s="19" t="s">
        <v>67</v>
      </c>
      <c r="C14" s="56" t="s">
        <v>18</v>
      </c>
      <c r="D14" s="26" t="s">
        <v>114</v>
      </c>
      <c r="E14" s="26" t="s">
        <v>130</v>
      </c>
      <c r="F14" s="26" t="s">
        <v>22</v>
      </c>
      <c r="G14" s="26" t="s">
        <v>16</v>
      </c>
      <c r="H14" s="26" t="s">
        <v>339</v>
      </c>
      <c r="I14" s="26"/>
      <c r="J14" s="26" t="s">
        <v>131</v>
      </c>
      <c r="K14" s="26" t="s">
        <v>132</v>
      </c>
      <c r="L14" s="19" t="s">
        <v>456</v>
      </c>
      <c r="M14" s="26" t="s">
        <v>455</v>
      </c>
      <c r="N14" s="26"/>
      <c r="O14" s="26"/>
      <c r="P14" s="26"/>
      <c r="Q14" s="62">
        <v>40963</v>
      </c>
    </row>
    <row r="15" spans="1:17" s="28" customFormat="1" ht="90.75" thickBot="1">
      <c r="A15" s="57" t="str">
        <f xml:space="preserve"> IF(E15&lt;&gt;"","CMS_" &amp; (COUNTA($E$1:E15)-1),"")</f>
        <v>CMS_14</v>
      </c>
      <c r="B15" s="19" t="s">
        <v>67</v>
      </c>
      <c r="C15" s="56" t="s">
        <v>18</v>
      </c>
      <c r="D15" s="26" t="s">
        <v>114</v>
      </c>
      <c r="E15" s="26" t="s">
        <v>151</v>
      </c>
      <c r="F15" s="26" t="s">
        <v>22</v>
      </c>
      <c r="G15" s="26" t="s">
        <v>16</v>
      </c>
      <c r="H15" s="26" t="s">
        <v>339</v>
      </c>
      <c r="I15" s="26"/>
      <c r="J15" s="26" t="s">
        <v>140</v>
      </c>
      <c r="K15" s="26" t="s">
        <v>450</v>
      </c>
      <c r="L15" s="19" t="s">
        <v>456</v>
      </c>
      <c r="M15" s="26" t="s">
        <v>455</v>
      </c>
      <c r="N15" s="26"/>
      <c r="O15" s="26"/>
      <c r="P15" s="26"/>
      <c r="Q15" s="62">
        <v>40963</v>
      </c>
    </row>
    <row r="16" spans="1:17" s="28" customFormat="1" ht="75.75" thickBot="1">
      <c r="A16" s="57" t="str">
        <f xml:space="preserve"> IF(E16&lt;&gt;"","CMS_" &amp; (COUNTA($E$1:E16)-1),"")</f>
        <v>CMS_15</v>
      </c>
      <c r="B16" s="19" t="s">
        <v>67</v>
      </c>
      <c r="C16" s="56" t="s">
        <v>18</v>
      </c>
      <c r="D16" s="26" t="s">
        <v>114</v>
      </c>
      <c r="E16" s="26" t="s">
        <v>141</v>
      </c>
      <c r="F16" s="26" t="s">
        <v>22</v>
      </c>
      <c r="G16" s="26" t="s">
        <v>16</v>
      </c>
      <c r="H16" s="26" t="s">
        <v>339</v>
      </c>
      <c r="I16" s="26"/>
      <c r="J16" s="26" t="s">
        <v>142</v>
      </c>
      <c r="K16" s="26" t="s">
        <v>152</v>
      </c>
      <c r="L16" s="19" t="s">
        <v>456</v>
      </c>
      <c r="M16" s="26" t="s">
        <v>455</v>
      </c>
      <c r="N16" s="26"/>
      <c r="O16" s="26"/>
      <c r="P16" s="26"/>
      <c r="Q16" s="62">
        <v>40963</v>
      </c>
    </row>
    <row r="17" spans="1:17" s="28" customFormat="1" ht="150.75" thickBot="1">
      <c r="A17" s="57" t="str">
        <f xml:space="preserve"> IF(E17&lt;&gt;"","CMS_" &amp; (COUNTA($E$1:E17)-1),"")</f>
        <v>CMS_16</v>
      </c>
      <c r="B17" s="19" t="s">
        <v>67</v>
      </c>
      <c r="C17" s="56" t="s">
        <v>18</v>
      </c>
      <c r="D17" s="26" t="s">
        <v>114</v>
      </c>
      <c r="E17" s="26" t="s">
        <v>144</v>
      </c>
      <c r="F17" s="26" t="s">
        <v>22</v>
      </c>
      <c r="G17" s="26" t="s">
        <v>16</v>
      </c>
      <c r="H17" s="26" t="s">
        <v>339</v>
      </c>
      <c r="I17" s="26"/>
      <c r="J17" s="26" t="s">
        <v>147</v>
      </c>
      <c r="K17" s="26" t="s">
        <v>145</v>
      </c>
      <c r="L17" s="19" t="s">
        <v>456</v>
      </c>
      <c r="M17" s="26" t="s">
        <v>455</v>
      </c>
      <c r="N17" s="26"/>
      <c r="O17" s="26"/>
      <c r="P17" s="26"/>
      <c r="Q17" s="62">
        <v>40963</v>
      </c>
    </row>
    <row r="18" spans="1:17" s="28" customFormat="1" ht="135.75" thickBot="1">
      <c r="A18" s="57" t="str">
        <f xml:space="preserve"> IF(E18&lt;&gt;"","CMS_" &amp; (COUNTA($E$1:E18)-1),"")</f>
        <v>CMS_17</v>
      </c>
      <c r="B18" s="19" t="s">
        <v>67</v>
      </c>
      <c r="C18" s="56" t="s">
        <v>18</v>
      </c>
      <c r="D18" s="26" t="s">
        <v>114</v>
      </c>
      <c r="E18" s="26" t="s">
        <v>143</v>
      </c>
      <c r="F18" s="26" t="s">
        <v>22</v>
      </c>
      <c r="G18" s="26" t="s">
        <v>16</v>
      </c>
      <c r="H18" s="26" t="s">
        <v>339</v>
      </c>
      <c r="I18" s="26"/>
      <c r="J18" s="26" t="s">
        <v>146</v>
      </c>
      <c r="K18" s="26" t="s">
        <v>145</v>
      </c>
      <c r="L18" s="19" t="s">
        <v>456</v>
      </c>
      <c r="M18" s="26" t="s">
        <v>455</v>
      </c>
      <c r="N18" s="26"/>
      <c r="O18" s="26"/>
      <c r="P18" s="26"/>
      <c r="Q18" s="62">
        <v>40963</v>
      </c>
    </row>
    <row r="19" spans="1:17" s="28" customFormat="1" ht="120.75" thickBot="1">
      <c r="A19" s="57" t="str">
        <f xml:space="preserve"> IF(E19&lt;&gt;"","CMS_" &amp; (COUNTA($E$1:E19)-1),"")</f>
        <v>CMS_18</v>
      </c>
      <c r="B19" s="19" t="s">
        <v>67</v>
      </c>
      <c r="C19" s="56" t="s">
        <v>18</v>
      </c>
      <c r="D19" s="26" t="s">
        <v>114</v>
      </c>
      <c r="E19" s="26" t="s">
        <v>153</v>
      </c>
      <c r="F19" s="26" t="s">
        <v>22</v>
      </c>
      <c r="G19" s="26" t="s">
        <v>16</v>
      </c>
      <c r="H19" s="26" t="s">
        <v>339</v>
      </c>
      <c r="I19" s="26"/>
      <c r="J19" s="26" t="s">
        <v>154</v>
      </c>
      <c r="K19" s="26" t="s">
        <v>155</v>
      </c>
      <c r="L19" s="19" t="s">
        <v>456</v>
      </c>
      <c r="M19" s="26" t="s">
        <v>455</v>
      </c>
      <c r="N19" s="26"/>
      <c r="O19" s="26"/>
      <c r="P19" s="26"/>
      <c r="Q19" s="62">
        <v>40963</v>
      </c>
    </row>
    <row r="20" spans="1:17" s="28" customFormat="1" ht="165.75" thickBot="1">
      <c r="A20" s="57" t="str">
        <f xml:space="preserve"> IF(E20&lt;&gt;"","CMS_" &amp; (COUNTA($E$1:E20)-1),"")</f>
        <v>CMS_19</v>
      </c>
      <c r="B20" s="19" t="s">
        <v>67</v>
      </c>
      <c r="C20" s="56" t="s">
        <v>18</v>
      </c>
      <c r="D20" s="26" t="s">
        <v>114</v>
      </c>
      <c r="E20" s="26" t="s">
        <v>148</v>
      </c>
      <c r="F20" s="26" t="s">
        <v>22</v>
      </c>
      <c r="G20" s="26" t="s">
        <v>16</v>
      </c>
      <c r="H20" s="26" t="s">
        <v>339</v>
      </c>
      <c r="I20" s="26"/>
      <c r="J20" s="26" t="s">
        <v>149</v>
      </c>
      <c r="K20" s="26" t="s">
        <v>150</v>
      </c>
      <c r="L20" s="19" t="s">
        <v>456</v>
      </c>
      <c r="M20" s="26" t="s">
        <v>455</v>
      </c>
      <c r="N20" s="26"/>
      <c r="O20" s="26"/>
      <c r="P20" s="26"/>
      <c r="Q20" s="62">
        <v>40963</v>
      </c>
    </row>
    <row r="21" spans="1:17" s="28" customFormat="1" ht="150.75" thickBot="1">
      <c r="A21" s="57" t="str">
        <f xml:space="preserve"> IF(E21&lt;&gt;"","CMS_" &amp; (COUNTA($E$1:E21)-1),"")</f>
        <v>CMS_20</v>
      </c>
      <c r="B21" s="19" t="s">
        <v>67</v>
      </c>
      <c r="C21" s="56" t="s">
        <v>18</v>
      </c>
      <c r="D21" s="26" t="s">
        <v>114</v>
      </c>
      <c r="E21" s="26" t="s">
        <v>156</v>
      </c>
      <c r="F21" s="26" t="s">
        <v>22</v>
      </c>
      <c r="G21" s="26" t="s">
        <v>16</v>
      </c>
      <c r="H21" s="26" t="s">
        <v>339</v>
      </c>
      <c r="I21" s="26"/>
      <c r="J21" s="26" t="s">
        <v>190</v>
      </c>
      <c r="K21" s="26" t="s">
        <v>191</v>
      </c>
      <c r="L21" s="19" t="s">
        <v>456</v>
      </c>
      <c r="M21" s="26" t="s">
        <v>455</v>
      </c>
      <c r="N21" s="26"/>
      <c r="O21" s="26"/>
      <c r="P21" s="26"/>
      <c r="Q21" s="62">
        <v>40963</v>
      </c>
    </row>
    <row r="22" spans="1:17" s="28" customFormat="1" ht="150.75" thickBot="1">
      <c r="A22" s="57" t="str">
        <f xml:space="preserve"> IF(E22&lt;&gt;"","CMS_" &amp; (COUNTA($E$1:E22)-1),"")</f>
        <v>CMS_21</v>
      </c>
      <c r="B22" s="19" t="s">
        <v>67</v>
      </c>
      <c r="C22" s="56" t="s">
        <v>18</v>
      </c>
      <c r="D22" s="26" t="s">
        <v>114</v>
      </c>
      <c r="E22" s="26" t="s">
        <v>157</v>
      </c>
      <c r="F22" s="26" t="s">
        <v>22</v>
      </c>
      <c r="G22" s="26" t="s">
        <v>16</v>
      </c>
      <c r="H22" s="26" t="s">
        <v>339</v>
      </c>
      <c r="I22" s="26"/>
      <c r="J22" s="26" t="s">
        <v>158</v>
      </c>
      <c r="K22" s="26" t="s">
        <v>159</v>
      </c>
      <c r="L22" s="19" t="s">
        <v>456</v>
      </c>
      <c r="M22" s="26" t="s">
        <v>455</v>
      </c>
      <c r="N22" s="26"/>
      <c r="O22" s="26"/>
      <c r="P22" s="26"/>
      <c r="Q22" s="62">
        <v>40963</v>
      </c>
    </row>
    <row r="23" spans="1:17" s="21" customFormat="1" ht="75.75" thickBot="1">
      <c r="A23" s="57" t="str">
        <f xml:space="preserve"> IF(E23&lt;&gt;"","CMS_" &amp; (COUNTA($E$1:E23)-1),"")</f>
        <v>CMS_22</v>
      </c>
      <c r="B23" s="19" t="s">
        <v>67</v>
      </c>
      <c r="C23" s="54" t="s">
        <v>18</v>
      </c>
      <c r="D23" s="19" t="s">
        <v>114</v>
      </c>
      <c r="E23" s="19" t="s">
        <v>160</v>
      </c>
      <c r="F23" s="26" t="s">
        <v>22</v>
      </c>
      <c r="G23" s="26" t="s">
        <v>16</v>
      </c>
      <c r="H23" s="26" t="s">
        <v>339</v>
      </c>
      <c r="I23" s="19"/>
      <c r="J23" s="19" t="s">
        <v>161</v>
      </c>
      <c r="K23" s="19" t="s">
        <v>292</v>
      </c>
      <c r="L23" s="19" t="s">
        <v>456</v>
      </c>
      <c r="M23" s="19" t="s">
        <v>455</v>
      </c>
      <c r="N23" s="19"/>
      <c r="O23" s="19"/>
      <c r="P23" s="19"/>
      <c r="Q23" s="62">
        <v>40963</v>
      </c>
    </row>
    <row r="24" spans="1:17" s="28" customFormat="1" ht="75.75" thickBot="1">
      <c r="A24" s="57" t="str">
        <f xml:space="preserve"> IF(E24&lt;&gt;"","CMS_" &amp; (COUNTA($E$1:E24)-1),"")</f>
        <v>CMS_23</v>
      </c>
      <c r="B24" s="19" t="s">
        <v>67</v>
      </c>
      <c r="C24" s="56" t="s">
        <v>18</v>
      </c>
      <c r="D24" s="26" t="s">
        <v>114</v>
      </c>
      <c r="E24" s="26" t="s">
        <v>324</v>
      </c>
      <c r="F24" s="26" t="s">
        <v>22</v>
      </c>
      <c r="G24" s="26" t="s">
        <v>16</v>
      </c>
      <c r="H24" s="26" t="s">
        <v>339</v>
      </c>
      <c r="I24" s="26"/>
      <c r="J24" s="26" t="s">
        <v>162</v>
      </c>
      <c r="K24" s="26" t="s">
        <v>163</v>
      </c>
      <c r="L24" s="19" t="s">
        <v>456</v>
      </c>
      <c r="M24" s="19" t="s">
        <v>455</v>
      </c>
      <c r="N24" s="26"/>
      <c r="O24" s="26"/>
      <c r="P24" s="26"/>
      <c r="Q24" s="62">
        <v>40963</v>
      </c>
    </row>
    <row r="25" spans="1:17" s="28" customFormat="1" ht="105.75" thickBot="1">
      <c r="A25" s="57" t="str">
        <f xml:space="preserve"> IF(E25&lt;&gt;"","CMS_" &amp; (COUNTA($E$1:E25)-1),"")</f>
        <v>CMS_24</v>
      </c>
      <c r="B25" s="19" t="s">
        <v>67</v>
      </c>
      <c r="C25" s="56" t="s">
        <v>18</v>
      </c>
      <c r="D25" s="26" t="s">
        <v>114</v>
      </c>
      <c r="E25" s="26" t="s">
        <v>164</v>
      </c>
      <c r="F25" s="26" t="s">
        <v>22</v>
      </c>
      <c r="G25" s="26" t="s">
        <v>16</v>
      </c>
      <c r="H25" s="26" t="s">
        <v>339</v>
      </c>
      <c r="I25" s="26"/>
      <c r="J25" s="26" t="s">
        <v>165</v>
      </c>
      <c r="K25" s="26" t="s">
        <v>166</v>
      </c>
      <c r="L25" s="19" t="s">
        <v>456</v>
      </c>
      <c r="M25" s="19" t="s">
        <v>455</v>
      </c>
      <c r="N25" s="26"/>
      <c r="O25" s="26"/>
      <c r="P25" s="26"/>
      <c r="Q25" s="62">
        <v>40963</v>
      </c>
    </row>
    <row r="26" spans="1:17" s="28" customFormat="1" ht="90.75" thickBot="1">
      <c r="A26" s="57" t="str">
        <f xml:space="preserve"> IF(E26&lt;&gt;"","CMS_" &amp; (COUNTA($E$1:E26)-1),"")</f>
        <v>CMS_25</v>
      </c>
      <c r="B26" s="19" t="s">
        <v>67</v>
      </c>
      <c r="C26" s="56" t="s">
        <v>18</v>
      </c>
      <c r="D26" s="26" t="s">
        <v>114</v>
      </c>
      <c r="E26" s="26" t="s">
        <v>167</v>
      </c>
      <c r="F26" s="26" t="s">
        <v>22</v>
      </c>
      <c r="G26" s="26" t="s">
        <v>16</v>
      </c>
      <c r="H26" s="26" t="s">
        <v>339</v>
      </c>
      <c r="I26" s="26"/>
      <c r="J26" s="26" t="s">
        <v>168</v>
      </c>
      <c r="K26" s="26" t="s">
        <v>428</v>
      </c>
      <c r="L26" s="19" t="s">
        <v>456</v>
      </c>
      <c r="M26" s="19" t="s">
        <v>455</v>
      </c>
      <c r="N26" s="26"/>
      <c r="O26" s="26"/>
      <c r="P26" s="26"/>
      <c r="Q26" s="62">
        <v>40963</v>
      </c>
    </row>
    <row r="27" spans="1:17" s="28" customFormat="1" ht="165.75" thickBot="1">
      <c r="A27" s="57" t="str">
        <f xml:space="preserve"> IF(E27&lt;&gt;"","CMS_" &amp; (COUNTA($E$1:E27)-1),"")</f>
        <v>CMS_26</v>
      </c>
      <c r="B27" s="19" t="s">
        <v>67</v>
      </c>
      <c r="C27" s="56" t="s">
        <v>18</v>
      </c>
      <c r="D27" s="26" t="s">
        <v>114</v>
      </c>
      <c r="E27" s="26" t="s">
        <v>344</v>
      </c>
      <c r="F27" s="26" t="s">
        <v>22</v>
      </c>
      <c r="G27" s="26" t="s">
        <v>16</v>
      </c>
      <c r="H27" s="26" t="s">
        <v>339</v>
      </c>
      <c r="I27" s="26"/>
      <c r="J27" s="26" t="s">
        <v>345</v>
      </c>
      <c r="K27" s="26" t="s">
        <v>429</v>
      </c>
      <c r="L27" s="19" t="s">
        <v>456</v>
      </c>
      <c r="M27" s="19" t="s">
        <v>455</v>
      </c>
      <c r="N27" s="26"/>
      <c r="O27" s="26"/>
      <c r="P27" s="26"/>
      <c r="Q27" s="62">
        <v>40963</v>
      </c>
    </row>
    <row r="28" spans="1:17" s="28" customFormat="1" ht="105.75" thickBot="1">
      <c r="A28" s="57" t="str">
        <f xml:space="preserve"> IF(E28&lt;&gt;"","CMS_" &amp; (COUNTA($E$1:E28)-1),"")</f>
        <v>CMS_27</v>
      </c>
      <c r="B28" s="19" t="s">
        <v>67</v>
      </c>
      <c r="C28" s="56" t="s">
        <v>18</v>
      </c>
      <c r="D28" s="26" t="s">
        <v>114</v>
      </c>
      <c r="E28" s="26" t="s">
        <v>169</v>
      </c>
      <c r="F28" s="26" t="s">
        <v>22</v>
      </c>
      <c r="G28" s="26" t="s">
        <v>16</v>
      </c>
      <c r="H28" s="26" t="s">
        <v>339</v>
      </c>
      <c r="I28" s="26"/>
      <c r="J28" s="26" t="s">
        <v>170</v>
      </c>
      <c r="K28" s="26" t="s">
        <v>430</v>
      </c>
      <c r="L28" s="19" t="s">
        <v>456</v>
      </c>
      <c r="M28" s="19" t="s">
        <v>455</v>
      </c>
      <c r="N28" s="26"/>
      <c r="O28" s="26"/>
      <c r="P28" s="26"/>
      <c r="Q28" s="62">
        <v>40963</v>
      </c>
    </row>
    <row r="29" spans="1:17" s="28" customFormat="1" ht="75.75" thickBot="1">
      <c r="A29" s="57" t="str">
        <f xml:space="preserve"> IF(E29&lt;&gt;"","CMS_" &amp; (COUNTA($E$1:E29)-1),"")</f>
        <v>CMS_28</v>
      </c>
      <c r="B29" s="19" t="s">
        <v>67</v>
      </c>
      <c r="C29" s="56" t="s">
        <v>18</v>
      </c>
      <c r="D29" s="26" t="s">
        <v>114</v>
      </c>
      <c r="E29" s="26" t="s">
        <v>171</v>
      </c>
      <c r="F29" s="26" t="s">
        <v>22</v>
      </c>
      <c r="G29" s="26" t="s">
        <v>16</v>
      </c>
      <c r="H29" s="26" t="s">
        <v>339</v>
      </c>
      <c r="I29" s="26"/>
      <c r="J29" s="26" t="s">
        <v>172</v>
      </c>
      <c r="K29" s="26" t="s">
        <v>431</v>
      </c>
      <c r="L29" s="19" t="s">
        <v>456</v>
      </c>
      <c r="M29" s="19" t="s">
        <v>455</v>
      </c>
      <c r="N29" s="26"/>
      <c r="O29" s="26"/>
      <c r="P29" s="26"/>
      <c r="Q29" s="62">
        <v>40963</v>
      </c>
    </row>
    <row r="30" spans="1:17" s="28" customFormat="1" ht="90.75" thickBot="1">
      <c r="A30" s="57" t="str">
        <f xml:space="preserve"> IF(E30&lt;&gt;"","CMS_" &amp; (COUNTA($E$1:E30)-1),"")</f>
        <v>CMS_29</v>
      </c>
      <c r="B30" s="19" t="s">
        <v>67</v>
      </c>
      <c r="C30" s="56" t="s">
        <v>18</v>
      </c>
      <c r="D30" s="26" t="s">
        <v>114</v>
      </c>
      <c r="E30" s="26" t="s">
        <v>173</v>
      </c>
      <c r="F30" s="26" t="s">
        <v>22</v>
      </c>
      <c r="G30" s="26" t="s">
        <v>16</v>
      </c>
      <c r="H30" s="26" t="s">
        <v>339</v>
      </c>
      <c r="I30" s="26"/>
      <c r="J30" s="26" t="s">
        <v>174</v>
      </c>
      <c r="K30" s="26" t="s">
        <v>432</v>
      </c>
      <c r="L30" s="19" t="s">
        <v>456</v>
      </c>
      <c r="M30" s="19" t="s">
        <v>455</v>
      </c>
      <c r="N30" s="26"/>
      <c r="O30" s="26"/>
      <c r="P30" s="26"/>
      <c r="Q30" s="62">
        <v>40963</v>
      </c>
    </row>
    <row r="31" spans="1:17" s="28" customFormat="1" ht="105.75" thickBot="1">
      <c r="A31" s="57" t="str">
        <f xml:space="preserve"> IF(E31&lt;&gt;"","CMS_" &amp; (COUNTA($E$1:E31)-1),"")</f>
        <v>CMS_30</v>
      </c>
      <c r="B31" s="19" t="s">
        <v>67</v>
      </c>
      <c r="C31" s="56" t="s">
        <v>18</v>
      </c>
      <c r="D31" s="26" t="s">
        <v>114</v>
      </c>
      <c r="E31" s="26" t="s">
        <v>175</v>
      </c>
      <c r="F31" s="26" t="s">
        <v>22</v>
      </c>
      <c r="G31" s="26" t="s">
        <v>16</v>
      </c>
      <c r="H31" s="26" t="s">
        <v>339</v>
      </c>
      <c r="I31" s="26"/>
      <c r="J31" s="26" t="s">
        <v>176</v>
      </c>
      <c r="K31" s="26" t="s">
        <v>433</v>
      </c>
      <c r="L31" s="19" t="s">
        <v>456</v>
      </c>
      <c r="M31" s="19" t="s">
        <v>455</v>
      </c>
      <c r="N31" s="26"/>
      <c r="O31" s="26"/>
      <c r="P31" s="26"/>
      <c r="Q31" s="62">
        <v>40963</v>
      </c>
    </row>
    <row r="32" spans="1:17" s="28" customFormat="1" ht="75.75" thickBot="1">
      <c r="A32" s="57" t="str">
        <f xml:space="preserve"> IF(E32&lt;&gt;"","CMS_" &amp; (COUNTA($E$1:E32)-1),"")</f>
        <v>CMS_31</v>
      </c>
      <c r="B32" s="19" t="s">
        <v>67</v>
      </c>
      <c r="C32" s="56" t="s">
        <v>18</v>
      </c>
      <c r="D32" s="26" t="s">
        <v>114</v>
      </c>
      <c r="E32" s="26" t="s">
        <v>377</v>
      </c>
      <c r="F32" s="26" t="s">
        <v>22</v>
      </c>
      <c r="G32" s="26" t="s">
        <v>16</v>
      </c>
      <c r="H32" s="26" t="s">
        <v>339</v>
      </c>
      <c r="I32" s="26"/>
      <c r="J32" s="26" t="s">
        <v>379</v>
      </c>
      <c r="K32" s="26" t="s">
        <v>380</v>
      </c>
      <c r="L32" s="19" t="s">
        <v>456</v>
      </c>
      <c r="M32" s="19" t="s">
        <v>455</v>
      </c>
      <c r="N32" s="26"/>
      <c r="O32" s="26"/>
      <c r="P32" s="26"/>
      <c r="Q32" s="62">
        <v>40963</v>
      </c>
    </row>
    <row r="33" spans="1:17" s="28" customFormat="1" ht="75.75" thickBot="1">
      <c r="A33" s="57" t="str">
        <f xml:space="preserve"> IF(E33&lt;&gt;"","CMS_" &amp; (COUNTA($E$1:E33)-1),"")</f>
        <v>CMS_32</v>
      </c>
      <c r="B33" s="19" t="s">
        <v>67</v>
      </c>
      <c r="C33" s="56" t="s">
        <v>18</v>
      </c>
      <c r="D33" s="26" t="s">
        <v>114</v>
      </c>
      <c r="E33" s="26" t="s">
        <v>378</v>
      </c>
      <c r="F33" s="26" t="s">
        <v>22</v>
      </c>
      <c r="G33" s="26" t="s">
        <v>16</v>
      </c>
      <c r="H33" s="26" t="s">
        <v>339</v>
      </c>
      <c r="I33" s="26"/>
      <c r="J33" s="26" t="s">
        <v>177</v>
      </c>
      <c r="K33" s="26" t="s">
        <v>178</v>
      </c>
      <c r="L33" s="19" t="s">
        <v>456</v>
      </c>
      <c r="M33" s="19" t="s">
        <v>455</v>
      </c>
      <c r="N33" s="26"/>
      <c r="O33" s="26"/>
      <c r="P33" s="26"/>
      <c r="Q33" s="62">
        <v>40963</v>
      </c>
    </row>
    <row r="34" spans="1:17" s="28" customFormat="1" ht="75.75" thickBot="1">
      <c r="A34" s="57" t="str">
        <f xml:space="preserve"> IF(E34&lt;&gt;"","CMS_" &amp; (COUNTA($E$1:E34)-1),"")</f>
        <v>CMS_33</v>
      </c>
      <c r="B34" s="19" t="s">
        <v>67</v>
      </c>
      <c r="C34" s="56" t="s">
        <v>18</v>
      </c>
      <c r="D34" s="26" t="s">
        <v>114</v>
      </c>
      <c r="E34" s="26" t="s">
        <v>179</v>
      </c>
      <c r="F34" s="26" t="s">
        <v>22</v>
      </c>
      <c r="G34" s="26" t="s">
        <v>16</v>
      </c>
      <c r="H34" s="26" t="s">
        <v>339</v>
      </c>
      <c r="I34" s="26"/>
      <c r="J34" s="26" t="s">
        <v>180</v>
      </c>
      <c r="K34" s="26" t="s">
        <v>181</v>
      </c>
      <c r="L34" s="19" t="s">
        <v>456</v>
      </c>
      <c r="M34" s="19" t="s">
        <v>455</v>
      </c>
      <c r="N34" s="26"/>
      <c r="O34" s="26"/>
      <c r="P34" s="26"/>
      <c r="Q34" s="62">
        <v>40963</v>
      </c>
    </row>
    <row r="35" spans="1:17" s="28" customFormat="1" ht="75.75" thickBot="1">
      <c r="A35" s="57" t="str">
        <f xml:space="preserve"> IF(E35&lt;&gt;"","CMS_" &amp; (COUNTA($E$1:E35)-1),"")</f>
        <v>CMS_34</v>
      </c>
      <c r="B35" s="19" t="s">
        <v>67</v>
      </c>
      <c r="C35" s="56" t="s">
        <v>18</v>
      </c>
      <c r="D35" s="26" t="s">
        <v>114</v>
      </c>
      <c r="E35" s="26" t="s">
        <v>182</v>
      </c>
      <c r="F35" s="26" t="s">
        <v>22</v>
      </c>
      <c r="G35" s="26" t="s">
        <v>16</v>
      </c>
      <c r="H35" s="26" t="s">
        <v>339</v>
      </c>
      <c r="I35" s="26"/>
      <c r="J35" s="26" t="s">
        <v>183</v>
      </c>
      <c r="K35" s="26" t="s">
        <v>438</v>
      </c>
      <c r="L35" s="19" t="s">
        <v>456</v>
      </c>
      <c r="M35" s="19" t="s">
        <v>455</v>
      </c>
      <c r="N35" s="26"/>
      <c r="O35" s="26"/>
      <c r="P35" s="26"/>
      <c r="Q35" s="62">
        <v>40963</v>
      </c>
    </row>
    <row r="36" spans="1:17" s="28" customFormat="1" ht="75.75" thickBot="1">
      <c r="A36" s="57" t="str">
        <f xml:space="preserve"> IF(E36&lt;&gt;"","CMS_" &amp; (COUNTA($E$1:E36)-1),"")</f>
        <v>CMS_35</v>
      </c>
      <c r="B36" s="19" t="s">
        <v>67</v>
      </c>
      <c r="C36" s="56" t="s">
        <v>18</v>
      </c>
      <c r="D36" s="26" t="s">
        <v>114</v>
      </c>
      <c r="E36" s="26" t="s">
        <v>184</v>
      </c>
      <c r="F36" s="26" t="s">
        <v>22</v>
      </c>
      <c r="G36" s="26" t="s">
        <v>16</v>
      </c>
      <c r="H36" s="26" t="s">
        <v>339</v>
      </c>
      <c r="I36" s="26"/>
      <c r="J36" s="26" t="s">
        <v>185</v>
      </c>
      <c r="K36" s="26" t="s">
        <v>186</v>
      </c>
      <c r="L36" s="19" t="s">
        <v>456</v>
      </c>
      <c r="M36" s="19" t="s">
        <v>455</v>
      </c>
      <c r="N36" s="26"/>
      <c r="O36" s="26"/>
      <c r="P36" s="26"/>
      <c r="Q36" s="62">
        <v>40963</v>
      </c>
    </row>
    <row r="37" spans="1:17" s="28" customFormat="1" ht="75.75" thickBot="1">
      <c r="A37" s="57" t="str">
        <f xml:space="preserve"> IF(E37&lt;&gt;"","CMS_" &amp; (COUNTA($E$1:E37)-1),"")</f>
        <v>CMS_36</v>
      </c>
      <c r="B37" s="19" t="s">
        <v>67</v>
      </c>
      <c r="C37" s="56" t="s">
        <v>18</v>
      </c>
      <c r="D37" s="26" t="s">
        <v>114</v>
      </c>
      <c r="E37" s="26" t="s">
        <v>187</v>
      </c>
      <c r="F37" s="26" t="s">
        <v>22</v>
      </c>
      <c r="G37" s="26" t="s">
        <v>16</v>
      </c>
      <c r="H37" s="26" t="s">
        <v>339</v>
      </c>
      <c r="I37" s="26"/>
      <c r="J37" s="26" t="s">
        <v>188</v>
      </c>
      <c r="K37" s="26" t="s">
        <v>189</v>
      </c>
      <c r="L37" s="19" t="s">
        <v>456</v>
      </c>
      <c r="M37" s="19" t="s">
        <v>455</v>
      </c>
      <c r="N37" s="26"/>
      <c r="O37" s="26"/>
      <c r="P37" s="26"/>
      <c r="Q37" s="62">
        <v>40963</v>
      </c>
    </row>
    <row r="38" spans="1:17" s="28" customFormat="1" ht="75.75" thickBot="1">
      <c r="A38" s="57" t="str">
        <f xml:space="preserve"> IF(E38&lt;&gt;"","CMS_" &amp; (COUNTA($E$1:E38)-1),"")</f>
        <v>CMS_37</v>
      </c>
      <c r="B38" s="19" t="s">
        <v>67</v>
      </c>
      <c r="C38" s="56" t="s">
        <v>18</v>
      </c>
      <c r="D38" s="26" t="s">
        <v>114</v>
      </c>
      <c r="E38" s="26" t="s">
        <v>192</v>
      </c>
      <c r="F38" s="26" t="s">
        <v>22</v>
      </c>
      <c r="G38" s="26" t="s">
        <v>16</v>
      </c>
      <c r="H38" s="26" t="s">
        <v>339</v>
      </c>
      <c r="I38" s="26"/>
      <c r="J38" s="26" t="s">
        <v>194</v>
      </c>
      <c r="K38" s="26" t="s">
        <v>451</v>
      </c>
      <c r="L38" s="19" t="s">
        <v>456</v>
      </c>
      <c r="M38" s="19" t="s">
        <v>455</v>
      </c>
      <c r="N38" s="26"/>
      <c r="O38" s="26"/>
      <c r="P38" s="26"/>
      <c r="Q38" s="62">
        <v>40963</v>
      </c>
    </row>
    <row r="39" spans="1:17" s="28" customFormat="1" ht="75.75" thickBot="1">
      <c r="A39" s="57" t="str">
        <f xml:space="preserve"> IF(E39&lt;&gt;"","CMS_" &amp; (COUNTA($E$1:E39)-1),"")</f>
        <v>CMS_38</v>
      </c>
      <c r="B39" s="19" t="s">
        <v>67</v>
      </c>
      <c r="C39" s="56" t="s">
        <v>18</v>
      </c>
      <c r="D39" s="26" t="s">
        <v>114</v>
      </c>
      <c r="E39" s="26" t="s">
        <v>193</v>
      </c>
      <c r="F39" s="26" t="s">
        <v>22</v>
      </c>
      <c r="G39" s="26" t="s">
        <v>16</v>
      </c>
      <c r="H39" s="26" t="s">
        <v>339</v>
      </c>
      <c r="I39" s="26"/>
      <c r="J39" s="26" t="s">
        <v>195</v>
      </c>
      <c r="K39" s="26" t="s">
        <v>196</v>
      </c>
      <c r="L39" s="19" t="s">
        <v>456</v>
      </c>
      <c r="M39" s="19" t="s">
        <v>455</v>
      </c>
      <c r="N39" s="26"/>
      <c r="O39" s="26"/>
      <c r="P39" s="26"/>
      <c r="Q39" s="62">
        <v>40963</v>
      </c>
    </row>
    <row r="40" spans="1:17" s="28" customFormat="1" ht="75.75" thickBot="1">
      <c r="A40" s="57" t="str">
        <f xml:space="preserve"> IF(E40&lt;&gt;"","CMS_" &amp; (COUNTA($E$1:E40)-1),"")</f>
        <v>CMS_39</v>
      </c>
      <c r="B40" s="19" t="s">
        <v>67</v>
      </c>
      <c r="C40" s="56" t="s">
        <v>18</v>
      </c>
      <c r="D40" s="26" t="s">
        <v>114</v>
      </c>
      <c r="E40" s="26" t="s">
        <v>452</v>
      </c>
      <c r="F40" s="26" t="s">
        <v>22</v>
      </c>
      <c r="G40" s="26" t="s">
        <v>16</v>
      </c>
      <c r="H40" s="26" t="s">
        <v>339</v>
      </c>
      <c r="I40" s="26"/>
      <c r="J40" s="26" t="s">
        <v>453</v>
      </c>
      <c r="K40" s="26" t="s">
        <v>454</v>
      </c>
      <c r="L40" s="19" t="s">
        <v>456</v>
      </c>
      <c r="M40" s="19" t="s">
        <v>455</v>
      </c>
      <c r="N40" s="26"/>
      <c r="O40" s="26"/>
      <c r="P40" s="26"/>
      <c r="Q40" s="62">
        <v>40963</v>
      </c>
    </row>
    <row r="41" spans="1:17" s="28" customFormat="1" ht="75.75" thickBot="1">
      <c r="A41" s="57" t="str">
        <f xml:space="preserve"> IF(E41&lt;&gt;"","CMS_" &amp; (COUNTA($E$1:E41)-1),"")</f>
        <v>CMS_40</v>
      </c>
      <c r="B41" s="19" t="s">
        <v>67</v>
      </c>
      <c r="C41" s="56" t="s">
        <v>18</v>
      </c>
      <c r="D41" s="26" t="s">
        <v>114</v>
      </c>
      <c r="E41" s="26" t="s">
        <v>197</v>
      </c>
      <c r="F41" s="26" t="s">
        <v>22</v>
      </c>
      <c r="G41" s="26" t="s">
        <v>16</v>
      </c>
      <c r="H41" s="26" t="s">
        <v>339</v>
      </c>
      <c r="I41" s="26"/>
      <c r="J41" s="26" t="s">
        <v>198</v>
      </c>
      <c r="K41" s="26" t="s">
        <v>199</v>
      </c>
      <c r="L41" s="19" t="s">
        <v>456</v>
      </c>
      <c r="M41" s="19" t="s">
        <v>455</v>
      </c>
      <c r="N41" s="26"/>
      <c r="O41" s="26"/>
      <c r="P41" s="26"/>
      <c r="Q41" s="62">
        <v>40963</v>
      </c>
    </row>
    <row r="42" spans="1:17" s="28" customFormat="1" ht="75.75" thickBot="1">
      <c r="A42" s="57" t="str">
        <f xml:space="preserve"> IF(E42&lt;&gt;"","CMS_" &amp; (COUNTA($E$1:E42)-1),"")</f>
        <v>CMS_41</v>
      </c>
      <c r="B42" s="19" t="s">
        <v>67</v>
      </c>
      <c r="C42" s="56" t="s">
        <v>18</v>
      </c>
      <c r="D42" s="26" t="s">
        <v>114</v>
      </c>
      <c r="E42" s="26" t="s">
        <v>203</v>
      </c>
      <c r="F42" s="26" t="s">
        <v>22</v>
      </c>
      <c r="G42" s="26" t="s">
        <v>16</v>
      </c>
      <c r="H42" s="26" t="s">
        <v>339</v>
      </c>
      <c r="I42" s="26"/>
      <c r="J42" s="26" t="s">
        <v>202</v>
      </c>
      <c r="K42" s="26" t="s">
        <v>204</v>
      </c>
      <c r="L42" s="19" t="s">
        <v>456</v>
      </c>
      <c r="M42" s="19" t="s">
        <v>455</v>
      </c>
      <c r="N42" s="26"/>
      <c r="O42" s="26"/>
      <c r="P42" s="26"/>
      <c r="Q42" s="62">
        <v>40963</v>
      </c>
    </row>
    <row r="43" spans="1:17" s="28" customFormat="1" ht="75.75" thickBot="1">
      <c r="A43" s="57" t="str">
        <f xml:space="preserve"> IF(E43&lt;&gt;"","CMS_" &amp; (COUNTA($E$1:E43)-1),"")</f>
        <v>CMS_42</v>
      </c>
      <c r="B43" s="19" t="s">
        <v>67</v>
      </c>
      <c r="C43" s="56" t="s">
        <v>18</v>
      </c>
      <c r="D43" s="26" t="s">
        <v>114</v>
      </c>
      <c r="E43" s="26" t="s">
        <v>200</v>
      </c>
      <c r="F43" s="26" t="s">
        <v>22</v>
      </c>
      <c r="G43" s="26" t="s">
        <v>16</v>
      </c>
      <c r="H43" s="26" t="s">
        <v>339</v>
      </c>
      <c r="I43" s="26"/>
      <c r="J43" s="26" t="s">
        <v>201</v>
      </c>
      <c r="K43" s="26" t="s">
        <v>205</v>
      </c>
      <c r="L43" s="19" t="s">
        <v>456</v>
      </c>
      <c r="M43" s="19" t="s">
        <v>455</v>
      </c>
      <c r="N43" s="26"/>
      <c r="O43" s="26"/>
      <c r="P43" s="26"/>
      <c r="Q43" s="62">
        <v>40963</v>
      </c>
    </row>
    <row r="44" spans="1:17" s="28" customFormat="1" ht="105.75" thickBot="1">
      <c r="A44" s="57" t="str">
        <f xml:space="preserve"> IF(E44&lt;&gt;"","CMS_" &amp; (COUNTA($E$1:E44)-1),"")</f>
        <v>CMS_43</v>
      </c>
      <c r="B44" s="19" t="s">
        <v>67</v>
      </c>
      <c r="C44" s="56" t="s">
        <v>18</v>
      </c>
      <c r="D44" s="26" t="s">
        <v>114</v>
      </c>
      <c r="E44" s="26" t="s">
        <v>307</v>
      </c>
      <c r="F44" s="26" t="s">
        <v>22</v>
      </c>
      <c r="G44" s="26" t="s">
        <v>16</v>
      </c>
      <c r="H44" s="26" t="s">
        <v>340</v>
      </c>
      <c r="I44" s="26"/>
      <c r="J44" s="26" t="s">
        <v>308</v>
      </c>
      <c r="K44" s="26" t="s">
        <v>309</v>
      </c>
      <c r="L44" s="19" t="s">
        <v>456</v>
      </c>
      <c r="M44" s="19" t="s">
        <v>455</v>
      </c>
      <c r="N44" s="26"/>
      <c r="O44" s="26"/>
      <c r="P44" s="26"/>
      <c r="Q44" s="62">
        <v>40963</v>
      </c>
    </row>
    <row r="45" spans="1:17" s="28" customFormat="1" ht="75.75" thickBot="1">
      <c r="A45" s="57" t="str">
        <f xml:space="preserve"> IF(E45&lt;&gt;"","CMS_" &amp; (COUNTA($E$1:E45)-1),"")</f>
        <v>CMS_44</v>
      </c>
      <c r="B45" s="19" t="s">
        <v>67</v>
      </c>
      <c r="C45" s="56" t="s">
        <v>18</v>
      </c>
      <c r="D45" s="26" t="s">
        <v>114</v>
      </c>
      <c r="E45" s="26" t="s">
        <v>346</v>
      </c>
      <c r="F45" s="26" t="s">
        <v>22</v>
      </c>
      <c r="G45" s="26" t="s">
        <v>16</v>
      </c>
      <c r="H45" s="26" t="s">
        <v>339</v>
      </c>
      <c r="I45" s="26"/>
      <c r="J45" s="26" t="s">
        <v>355</v>
      </c>
      <c r="K45" s="26" t="s">
        <v>229</v>
      </c>
      <c r="L45" s="19" t="s">
        <v>456</v>
      </c>
      <c r="M45" s="19" t="s">
        <v>455</v>
      </c>
      <c r="N45" s="26"/>
      <c r="O45" s="26"/>
      <c r="P45" s="26"/>
      <c r="Q45" s="62">
        <v>40963</v>
      </c>
    </row>
    <row r="46" spans="1:17" s="28" customFormat="1" ht="120.75" thickBot="1">
      <c r="A46" s="57" t="str">
        <f xml:space="preserve"> IF(E46&lt;&gt;"","CMS_" &amp; (COUNTA($E$1:E46)-1),"")</f>
        <v>CMS_45</v>
      </c>
      <c r="B46" s="19" t="s">
        <v>67</v>
      </c>
      <c r="C46" s="56" t="s">
        <v>18</v>
      </c>
      <c r="D46" s="26" t="s">
        <v>114</v>
      </c>
      <c r="E46" s="26" t="s">
        <v>347</v>
      </c>
      <c r="F46" s="26" t="s">
        <v>22</v>
      </c>
      <c r="G46" s="26" t="s">
        <v>16</v>
      </c>
      <c r="H46" s="26" t="s">
        <v>339</v>
      </c>
      <c r="I46" s="26"/>
      <c r="J46" s="26" t="s">
        <v>356</v>
      </c>
      <c r="K46" s="26" t="s">
        <v>229</v>
      </c>
      <c r="L46" s="19" t="s">
        <v>456</v>
      </c>
      <c r="M46" s="19" t="s">
        <v>455</v>
      </c>
      <c r="N46" s="26"/>
      <c r="O46" s="26"/>
      <c r="P46" s="26"/>
      <c r="Q46" s="62">
        <v>40963</v>
      </c>
    </row>
    <row r="47" spans="1:17" s="28" customFormat="1" ht="105.75" thickBot="1">
      <c r="A47" s="57" t="str">
        <f xml:space="preserve"> IF(E47&lt;&gt;"","CMS_" &amp; (COUNTA($E$1:E47)-1),"")</f>
        <v>CMS_46</v>
      </c>
      <c r="B47" s="19" t="s">
        <v>67</v>
      </c>
      <c r="C47" s="56" t="s">
        <v>18</v>
      </c>
      <c r="D47" s="26" t="s">
        <v>114</v>
      </c>
      <c r="E47" s="26" t="s">
        <v>348</v>
      </c>
      <c r="F47" s="26" t="s">
        <v>22</v>
      </c>
      <c r="G47" s="26" t="s">
        <v>16</v>
      </c>
      <c r="H47" s="26" t="s">
        <v>339</v>
      </c>
      <c r="I47" s="26"/>
      <c r="J47" s="26" t="s">
        <v>357</v>
      </c>
      <c r="K47" s="26" t="s">
        <v>229</v>
      </c>
      <c r="L47" s="19" t="s">
        <v>456</v>
      </c>
      <c r="M47" s="19" t="s">
        <v>455</v>
      </c>
      <c r="N47" s="26"/>
      <c r="O47" s="26"/>
      <c r="P47" s="26"/>
      <c r="Q47" s="62">
        <v>40963</v>
      </c>
    </row>
    <row r="48" spans="1:17" s="28" customFormat="1" ht="105.75" thickBot="1">
      <c r="A48" s="57" t="str">
        <f xml:space="preserve"> IF(E48&lt;&gt;"","CMS_" &amp; (COUNTA($E$1:E48)-1),"")</f>
        <v>CMS_47</v>
      </c>
      <c r="B48" s="19" t="s">
        <v>67</v>
      </c>
      <c r="C48" s="56" t="s">
        <v>18</v>
      </c>
      <c r="D48" s="26" t="s">
        <v>114</v>
      </c>
      <c r="E48" s="26" t="s">
        <v>360</v>
      </c>
      <c r="F48" s="26" t="s">
        <v>22</v>
      </c>
      <c r="G48" s="26" t="s">
        <v>16</v>
      </c>
      <c r="H48" s="26" t="s">
        <v>339</v>
      </c>
      <c r="I48" s="26"/>
      <c r="J48" s="26" t="s">
        <v>365</v>
      </c>
      <c r="K48" s="26" t="s">
        <v>361</v>
      </c>
      <c r="L48" s="19" t="s">
        <v>456</v>
      </c>
      <c r="M48" s="19" t="s">
        <v>455</v>
      </c>
      <c r="N48" s="26"/>
      <c r="O48" s="26"/>
      <c r="P48" s="26"/>
      <c r="Q48" s="62">
        <v>40963</v>
      </c>
    </row>
    <row r="49" spans="1:17" s="28" customFormat="1" ht="195.75" thickBot="1">
      <c r="A49" s="57" t="str">
        <f xml:space="preserve"> IF(E49&lt;&gt;"","CMS_" &amp; (COUNTA($E$1:E49)-1),"")</f>
        <v>CMS_48</v>
      </c>
      <c r="B49" s="19" t="s">
        <v>67</v>
      </c>
      <c r="C49" s="56" t="s">
        <v>18</v>
      </c>
      <c r="D49" s="26" t="s">
        <v>114</v>
      </c>
      <c r="E49" s="26" t="s">
        <v>349</v>
      </c>
      <c r="F49" s="26" t="s">
        <v>22</v>
      </c>
      <c r="G49" s="26" t="s">
        <v>16</v>
      </c>
      <c r="H49" s="26" t="s">
        <v>396</v>
      </c>
      <c r="I49" s="26"/>
      <c r="J49" s="26" t="s">
        <v>421</v>
      </c>
      <c r="K49" s="26" t="s">
        <v>362</v>
      </c>
      <c r="L49" s="19" t="s">
        <v>456</v>
      </c>
      <c r="M49" s="19" t="s">
        <v>455</v>
      </c>
      <c r="N49" s="26"/>
      <c r="O49" s="26"/>
      <c r="P49" s="26"/>
      <c r="Q49" s="62">
        <v>40963</v>
      </c>
    </row>
    <row r="50" spans="1:17" s="28" customFormat="1" ht="180.75" thickBot="1">
      <c r="A50" s="57" t="str">
        <f xml:space="preserve"> IF(E50&lt;&gt;"","CMS_" &amp; (COUNTA($E$1:E50)-1),"")</f>
        <v>CMS_49</v>
      </c>
      <c r="B50" s="19" t="s">
        <v>67</v>
      </c>
      <c r="C50" s="56" t="s">
        <v>18</v>
      </c>
      <c r="D50" s="26" t="s">
        <v>114</v>
      </c>
      <c r="E50" s="26" t="s">
        <v>350</v>
      </c>
      <c r="F50" s="26" t="s">
        <v>22</v>
      </c>
      <c r="G50" s="26" t="s">
        <v>16</v>
      </c>
      <c r="H50" s="26" t="s">
        <v>396</v>
      </c>
      <c r="I50" s="26"/>
      <c r="J50" s="26" t="s">
        <v>422</v>
      </c>
      <c r="K50" s="26" t="s">
        <v>363</v>
      </c>
      <c r="L50" s="19" t="s">
        <v>456</v>
      </c>
      <c r="M50" s="19" t="s">
        <v>455</v>
      </c>
      <c r="N50" s="26"/>
      <c r="O50" s="26"/>
      <c r="P50" s="26"/>
      <c r="Q50" s="62">
        <v>40963</v>
      </c>
    </row>
    <row r="51" spans="1:17" s="28" customFormat="1" ht="120.75" thickBot="1">
      <c r="A51" s="57" t="str">
        <f xml:space="preserve"> IF(E51&lt;&gt;"","CMS_" &amp; (COUNTA($E$1:E51)-1),"")</f>
        <v>CMS_50</v>
      </c>
      <c r="B51" s="19" t="s">
        <v>67</v>
      </c>
      <c r="C51" s="56" t="s">
        <v>18</v>
      </c>
      <c r="D51" s="26" t="s">
        <v>114</v>
      </c>
      <c r="E51" s="26" t="s">
        <v>351</v>
      </c>
      <c r="F51" s="26" t="s">
        <v>22</v>
      </c>
      <c r="G51" s="26" t="s">
        <v>16</v>
      </c>
      <c r="H51" s="26" t="s">
        <v>339</v>
      </c>
      <c r="I51" s="26"/>
      <c r="J51" s="26" t="s">
        <v>364</v>
      </c>
      <c r="K51" s="26" t="s">
        <v>229</v>
      </c>
      <c r="L51" s="19" t="s">
        <v>456</v>
      </c>
      <c r="M51" s="19" t="s">
        <v>455</v>
      </c>
      <c r="N51" s="26"/>
      <c r="O51" s="26"/>
      <c r="P51" s="26"/>
      <c r="Q51" s="62">
        <v>40963</v>
      </c>
    </row>
    <row r="52" spans="1:17" s="28" customFormat="1" ht="150.75" thickBot="1">
      <c r="A52" s="57" t="str">
        <f xml:space="preserve"> IF(E52&lt;&gt;"","CMS_" &amp; (COUNTA($E$1:E52)-1),"")</f>
        <v>CMS_51</v>
      </c>
      <c r="B52" s="19" t="s">
        <v>67</v>
      </c>
      <c r="C52" s="56" t="s">
        <v>18</v>
      </c>
      <c r="D52" s="26" t="s">
        <v>114</v>
      </c>
      <c r="E52" s="26" t="s">
        <v>352</v>
      </c>
      <c r="F52" s="26" t="s">
        <v>22</v>
      </c>
      <c r="G52" s="26" t="s">
        <v>16</v>
      </c>
      <c r="H52" s="26" t="s">
        <v>339</v>
      </c>
      <c r="I52" s="26"/>
      <c r="J52" s="26" t="s">
        <v>366</v>
      </c>
      <c r="K52" s="26" t="s">
        <v>229</v>
      </c>
      <c r="L52" s="19" t="s">
        <v>456</v>
      </c>
      <c r="M52" s="19" t="s">
        <v>455</v>
      </c>
      <c r="N52" s="26"/>
      <c r="O52" s="26"/>
      <c r="P52" s="26"/>
      <c r="Q52" s="62">
        <v>40963</v>
      </c>
    </row>
    <row r="53" spans="1:17" s="28" customFormat="1" ht="120.75" thickBot="1">
      <c r="A53" s="57" t="str">
        <f xml:space="preserve"> IF(E53&lt;&gt;"","CMS_" &amp; (COUNTA($E$1:E53)-1),"")</f>
        <v>CMS_52</v>
      </c>
      <c r="B53" s="19" t="s">
        <v>67</v>
      </c>
      <c r="C53" s="56" t="s">
        <v>18</v>
      </c>
      <c r="D53" s="26" t="s">
        <v>114</v>
      </c>
      <c r="E53" s="26" t="s">
        <v>353</v>
      </c>
      <c r="F53" s="26" t="s">
        <v>22</v>
      </c>
      <c r="G53" s="26" t="s">
        <v>16</v>
      </c>
      <c r="H53" s="26" t="s">
        <v>339</v>
      </c>
      <c r="I53" s="26"/>
      <c r="J53" s="26" t="s">
        <v>367</v>
      </c>
      <c r="K53" s="26" t="s">
        <v>229</v>
      </c>
      <c r="L53" s="19" t="s">
        <v>456</v>
      </c>
      <c r="M53" s="19" t="s">
        <v>455</v>
      </c>
      <c r="N53" s="26"/>
      <c r="O53" s="26"/>
      <c r="P53" s="26"/>
      <c r="Q53" s="62">
        <v>40963</v>
      </c>
    </row>
    <row r="54" spans="1:17" s="28" customFormat="1" ht="75.75" thickBot="1">
      <c r="A54" s="57" t="str">
        <f xml:space="preserve"> IF(E54&lt;&gt;"","CMS_" &amp; (COUNTA($E$1:E54)-1),"")</f>
        <v>CMS_53</v>
      </c>
      <c r="B54" s="19" t="s">
        <v>67</v>
      </c>
      <c r="C54" s="56" t="s">
        <v>18</v>
      </c>
      <c r="D54" s="26" t="s">
        <v>114</v>
      </c>
      <c r="E54" s="26" t="s">
        <v>354</v>
      </c>
      <c r="F54" s="26" t="s">
        <v>22</v>
      </c>
      <c r="G54" s="26" t="s">
        <v>16</v>
      </c>
      <c r="H54" s="26" t="s">
        <v>339</v>
      </c>
      <c r="I54" s="26"/>
      <c r="J54" s="26" t="s">
        <v>368</v>
      </c>
      <c r="K54" s="26" t="s">
        <v>229</v>
      </c>
      <c r="L54" s="19" t="s">
        <v>456</v>
      </c>
      <c r="M54" s="19" t="s">
        <v>455</v>
      </c>
      <c r="N54" s="26"/>
      <c r="O54" s="26"/>
      <c r="P54" s="26"/>
      <c r="Q54" s="62">
        <v>40963</v>
      </c>
    </row>
    <row r="55" spans="1:17" s="28" customFormat="1" ht="165.75" thickBot="1">
      <c r="A55" s="57" t="str">
        <f xml:space="preserve"> IF(E55&lt;&gt;"","CMS_" &amp; (COUNTA($E$1:E55)-1),"")</f>
        <v>CMS_54</v>
      </c>
      <c r="B55" s="19" t="s">
        <v>67</v>
      </c>
      <c r="C55" s="56" t="s">
        <v>18</v>
      </c>
      <c r="D55" s="26" t="s">
        <v>114</v>
      </c>
      <c r="E55" s="26" t="s">
        <v>358</v>
      </c>
      <c r="F55" s="26" t="s">
        <v>22</v>
      </c>
      <c r="G55" s="26" t="s">
        <v>16</v>
      </c>
      <c r="H55" s="26" t="s">
        <v>396</v>
      </c>
      <c r="I55" s="26"/>
      <c r="J55" s="26" t="s">
        <v>423</v>
      </c>
      <c r="K55" s="26" t="s">
        <v>369</v>
      </c>
      <c r="L55" s="19" t="s">
        <v>456</v>
      </c>
      <c r="M55" s="19" t="s">
        <v>455</v>
      </c>
      <c r="N55" s="26"/>
      <c r="O55" s="26"/>
      <c r="P55" s="26"/>
      <c r="Q55" s="62">
        <v>40963</v>
      </c>
    </row>
    <row r="56" spans="1:17" s="28" customFormat="1" ht="180.75" thickBot="1">
      <c r="A56" s="57" t="str">
        <f xml:space="preserve"> IF(E56&lt;&gt;"","CMS_" &amp; (COUNTA($E$1:E56)-1),"")</f>
        <v>CMS_55</v>
      </c>
      <c r="B56" s="19" t="s">
        <v>67</v>
      </c>
      <c r="C56" s="56" t="s">
        <v>18</v>
      </c>
      <c r="D56" s="26" t="s">
        <v>114</v>
      </c>
      <c r="E56" s="26" t="s">
        <v>359</v>
      </c>
      <c r="F56" s="26" t="s">
        <v>22</v>
      </c>
      <c r="G56" s="26" t="s">
        <v>16</v>
      </c>
      <c r="H56" s="26" t="s">
        <v>396</v>
      </c>
      <c r="I56" s="26"/>
      <c r="J56" s="26" t="s">
        <v>424</v>
      </c>
      <c r="K56" s="26" t="s">
        <v>370</v>
      </c>
      <c r="L56" s="19" t="s">
        <v>456</v>
      </c>
      <c r="M56" s="19" t="s">
        <v>455</v>
      </c>
      <c r="N56" s="26"/>
      <c r="O56" s="26"/>
      <c r="P56" s="26"/>
      <c r="Q56" s="62">
        <v>40963</v>
      </c>
    </row>
    <row r="57" spans="1:17" s="28" customFormat="1" ht="180.75" thickBot="1">
      <c r="A57" s="57" t="str">
        <f xml:space="preserve"> IF(E57&lt;&gt;"","CMS_" &amp; (COUNTA($E$1:E57)-1),"")</f>
        <v>CMS_56</v>
      </c>
      <c r="B57" s="19" t="s">
        <v>67</v>
      </c>
      <c r="C57" s="56" t="s">
        <v>18</v>
      </c>
      <c r="D57" s="26" t="s">
        <v>114</v>
      </c>
      <c r="E57" s="26" t="s">
        <v>371</v>
      </c>
      <c r="F57" s="26" t="s">
        <v>22</v>
      </c>
      <c r="G57" s="26" t="s">
        <v>16</v>
      </c>
      <c r="H57" s="26" t="s">
        <v>396</v>
      </c>
      <c r="I57" s="26"/>
      <c r="J57" s="26" t="s">
        <v>425</v>
      </c>
      <c r="K57" s="26" t="s">
        <v>372</v>
      </c>
      <c r="L57" s="19" t="s">
        <v>456</v>
      </c>
      <c r="M57" s="19" t="s">
        <v>455</v>
      </c>
      <c r="N57" s="26"/>
      <c r="O57" s="26"/>
      <c r="P57" s="26"/>
      <c r="Q57" s="62">
        <v>40963</v>
      </c>
    </row>
    <row r="58" spans="1:17" s="28" customFormat="1" ht="90.75" thickBot="1">
      <c r="A58" s="57" t="str">
        <f xml:space="preserve"> IF(E58&lt;&gt;"","CMS_" &amp; (COUNTA($E$1:E58)-1),"")</f>
        <v>CMS_57</v>
      </c>
      <c r="B58" s="19" t="s">
        <v>67</v>
      </c>
      <c r="C58" s="56" t="s">
        <v>18</v>
      </c>
      <c r="D58" s="26" t="s">
        <v>114</v>
      </c>
      <c r="E58" s="26" t="s">
        <v>373</v>
      </c>
      <c r="F58" s="26" t="s">
        <v>22</v>
      </c>
      <c r="G58" s="26" t="s">
        <v>16</v>
      </c>
      <c r="H58" s="26" t="s">
        <v>339</v>
      </c>
      <c r="I58" s="26"/>
      <c r="J58" s="26" t="s">
        <v>375</v>
      </c>
      <c r="K58" s="26" t="s">
        <v>437</v>
      </c>
      <c r="L58" s="19" t="s">
        <v>456</v>
      </c>
      <c r="M58" s="19" t="s">
        <v>455</v>
      </c>
      <c r="N58" s="26"/>
      <c r="O58" s="26"/>
      <c r="P58" s="26"/>
      <c r="Q58" s="62">
        <v>40963</v>
      </c>
    </row>
    <row r="59" spans="1:17" s="28" customFormat="1" ht="195.75" thickBot="1">
      <c r="A59" s="57" t="str">
        <f xml:space="preserve"> IF(E59&lt;&gt;"","CMS_" &amp; (COUNTA($E$1:E59)-1),"")</f>
        <v>CMS_58</v>
      </c>
      <c r="B59" s="19" t="s">
        <v>67</v>
      </c>
      <c r="C59" s="56" t="s">
        <v>18</v>
      </c>
      <c r="D59" s="26" t="s">
        <v>114</v>
      </c>
      <c r="E59" s="26" t="s">
        <v>374</v>
      </c>
      <c r="F59" s="26" t="s">
        <v>22</v>
      </c>
      <c r="G59" s="26" t="s">
        <v>16</v>
      </c>
      <c r="H59" s="26" t="s">
        <v>339</v>
      </c>
      <c r="I59" s="26"/>
      <c r="J59" s="26" t="s">
        <v>436</v>
      </c>
      <c r="K59" s="26" t="s">
        <v>376</v>
      </c>
      <c r="L59" s="19" t="s">
        <v>456</v>
      </c>
      <c r="M59" s="19" t="s">
        <v>455</v>
      </c>
      <c r="N59" s="26"/>
      <c r="O59" s="26"/>
      <c r="P59" s="26"/>
      <c r="Q59" s="62">
        <v>40963</v>
      </c>
    </row>
    <row r="60" spans="1:17" s="28" customFormat="1" ht="120.75" thickBot="1">
      <c r="A60" s="57" t="str">
        <f xml:space="preserve"> IF(E60&lt;&gt;"","CMS_" &amp; (COUNTA($E$1:E60)-1),"")</f>
        <v>CMS_59</v>
      </c>
      <c r="B60" s="19" t="s">
        <v>67</v>
      </c>
      <c r="C60" s="56" t="s">
        <v>18</v>
      </c>
      <c r="D60" s="26" t="s">
        <v>114</v>
      </c>
      <c r="E60" s="26" t="s">
        <v>395</v>
      </c>
      <c r="F60" s="26" t="s">
        <v>22</v>
      </c>
      <c r="G60" s="26" t="s">
        <v>16</v>
      </c>
      <c r="H60" s="26" t="s">
        <v>396</v>
      </c>
      <c r="I60" s="26"/>
      <c r="J60" s="26" t="s">
        <v>397</v>
      </c>
      <c r="K60" s="26" t="s">
        <v>398</v>
      </c>
      <c r="L60" s="19" t="s">
        <v>456</v>
      </c>
      <c r="M60" s="19" t="s">
        <v>455</v>
      </c>
      <c r="N60" s="26"/>
      <c r="O60" s="26"/>
      <c r="P60" s="26"/>
      <c r="Q60" s="62">
        <v>40963</v>
      </c>
    </row>
    <row r="61" spans="1:17" s="28" customFormat="1" ht="105.75" thickBot="1">
      <c r="A61" s="57" t="str">
        <f xml:space="preserve"> IF(E61&lt;&gt;"","CMS_" &amp; (COUNTA($E$1:E61)-1),"")</f>
        <v>CMS_60</v>
      </c>
      <c r="B61" s="19" t="s">
        <v>67</v>
      </c>
      <c r="C61" s="56" t="s">
        <v>18</v>
      </c>
      <c r="D61" s="26" t="s">
        <v>114</v>
      </c>
      <c r="E61" s="26" t="s">
        <v>439</v>
      </c>
      <c r="F61" s="26" t="s">
        <v>22</v>
      </c>
      <c r="G61" s="26" t="s">
        <v>16</v>
      </c>
      <c r="H61" s="26" t="s">
        <v>441</v>
      </c>
      <c r="I61" s="26"/>
      <c r="J61" s="26" t="s">
        <v>444</v>
      </c>
      <c r="K61" s="26" t="s">
        <v>442</v>
      </c>
      <c r="L61" s="19" t="s">
        <v>456</v>
      </c>
      <c r="M61" s="19" t="s">
        <v>455</v>
      </c>
      <c r="N61" s="26"/>
      <c r="O61" s="26"/>
      <c r="P61" s="58"/>
      <c r="Q61" s="62">
        <v>40963</v>
      </c>
    </row>
    <row r="62" spans="1:17" s="28" customFormat="1" ht="75.75" thickBot="1">
      <c r="A62" s="57" t="str">
        <f xml:space="preserve"> IF(E62&lt;&gt;"","CMS_" &amp; (COUNTA($E$1:E62)-1),"")</f>
        <v>CMS_61</v>
      </c>
      <c r="B62" s="19" t="s">
        <v>67</v>
      </c>
      <c r="C62" s="56" t="s">
        <v>18</v>
      </c>
      <c r="D62" s="26" t="s">
        <v>114</v>
      </c>
      <c r="E62" s="26" t="s">
        <v>440</v>
      </c>
      <c r="F62" s="26" t="s">
        <v>22</v>
      </c>
      <c r="G62" s="26" t="s">
        <v>16</v>
      </c>
      <c r="H62" s="26" t="s">
        <v>441</v>
      </c>
      <c r="I62" s="26"/>
      <c r="J62" s="26" t="s">
        <v>445</v>
      </c>
      <c r="K62" s="26" t="s">
        <v>443</v>
      </c>
      <c r="L62" s="19" t="s">
        <v>456</v>
      </c>
      <c r="M62" s="19" t="s">
        <v>455</v>
      </c>
      <c r="N62" s="26"/>
      <c r="O62" s="26"/>
      <c r="P62" s="58"/>
      <c r="Q62" s="62">
        <v>40963</v>
      </c>
    </row>
    <row r="63" spans="1:17" s="28" customFormat="1" ht="90.75" thickBot="1">
      <c r="A63" s="57" t="str">
        <f xml:space="preserve"> IF(E63&lt;&gt;"","CMS_" &amp; (COUNTA($E$1:E63)-1),"")</f>
        <v>CMS_62</v>
      </c>
      <c r="B63" s="19" t="s">
        <v>67</v>
      </c>
      <c r="C63" s="56" t="s">
        <v>18</v>
      </c>
      <c r="D63" s="26" t="s">
        <v>114</v>
      </c>
      <c r="E63" s="26" t="s">
        <v>446</v>
      </c>
      <c r="F63" s="26" t="s">
        <v>22</v>
      </c>
      <c r="G63" s="26" t="s">
        <v>12</v>
      </c>
      <c r="H63" s="26" t="s">
        <v>396</v>
      </c>
      <c r="I63" s="26"/>
      <c r="J63" s="26" t="s">
        <v>447</v>
      </c>
      <c r="K63" s="26" t="s">
        <v>448</v>
      </c>
      <c r="L63" s="19" t="s">
        <v>456</v>
      </c>
      <c r="M63" s="19" t="s">
        <v>455</v>
      </c>
      <c r="N63" s="26"/>
      <c r="O63" s="26"/>
      <c r="P63" s="26"/>
      <c r="Q63" s="62">
        <v>40963</v>
      </c>
    </row>
    <row r="64" spans="1:17" s="28" customFormat="1">
      <c r="A64" s="20"/>
      <c r="B64" s="20"/>
      <c r="C64" s="20"/>
      <c r="D64" s="20"/>
      <c r="E64" s="20"/>
      <c r="F64" s="20"/>
      <c r="G64" s="20"/>
      <c r="H64" s="20"/>
      <c r="I64" s="20"/>
      <c r="J64" s="20"/>
      <c r="K64" s="20"/>
      <c r="L64" s="20"/>
      <c r="M64" s="20"/>
      <c r="N64" s="20"/>
      <c r="O64" s="20"/>
      <c r="P64" s="20"/>
      <c r="Q64" s="20"/>
    </row>
    <row r="65" spans="1:17" s="28" customFormat="1">
      <c r="A65" s="20"/>
      <c r="B65" s="20"/>
      <c r="C65" s="20"/>
      <c r="D65" s="20"/>
      <c r="E65" s="20"/>
      <c r="F65" s="20"/>
      <c r="G65" s="20"/>
      <c r="H65" s="20"/>
      <c r="I65" s="20"/>
      <c r="J65" s="20"/>
      <c r="K65" s="20"/>
      <c r="L65" s="20"/>
      <c r="M65" s="20"/>
      <c r="N65" s="20"/>
      <c r="O65" s="20"/>
      <c r="P65" s="20"/>
      <c r="Q65" s="20"/>
    </row>
    <row r="66" spans="1:17" s="28" customFormat="1">
      <c r="A66" s="20"/>
      <c r="B66" s="20"/>
      <c r="C66" s="20"/>
      <c r="D66" s="20"/>
      <c r="E66" s="20"/>
      <c r="F66" s="20"/>
      <c r="G66" s="20"/>
      <c r="H66" s="20"/>
      <c r="I66" s="20"/>
      <c r="J66" s="20"/>
      <c r="K66" s="20"/>
      <c r="L66" s="20"/>
      <c r="M66" s="20"/>
      <c r="N66" s="20"/>
      <c r="O66" s="20"/>
      <c r="P66" s="20"/>
      <c r="Q66" s="20"/>
    </row>
    <row r="67" spans="1:17" s="28" customFormat="1">
      <c r="A67" s="20"/>
      <c r="B67" s="20"/>
      <c r="C67" s="20"/>
      <c r="D67" s="20"/>
      <c r="E67" s="20"/>
      <c r="F67" s="20"/>
      <c r="G67" s="20"/>
      <c r="H67" s="20"/>
      <c r="I67" s="20"/>
      <c r="J67" s="20"/>
      <c r="K67" s="20"/>
      <c r="L67" s="20"/>
      <c r="M67" s="20"/>
      <c r="N67" s="20"/>
      <c r="O67" s="20"/>
      <c r="P67" s="20"/>
      <c r="Q67" s="20"/>
    </row>
    <row r="68" spans="1:17" s="28" customFormat="1">
      <c r="A68" s="20"/>
      <c r="B68" s="20"/>
      <c r="C68" s="20"/>
      <c r="D68" s="20"/>
      <c r="E68" s="20"/>
      <c r="F68" s="20"/>
      <c r="G68" s="20"/>
      <c r="H68" s="20"/>
      <c r="I68" s="20"/>
      <c r="J68" s="20"/>
      <c r="K68" s="20"/>
      <c r="L68" s="20"/>
      <c r="M68" s="20"/>
      <c r="N68" s="20"/>
      <c r="O68" s="20"/>
      <c r="P68" s="20"/>
      <c r="Q68" s="20"/>
    </row>
    <row r="69" spans="1:17" s="28" customFormat="1">
      <c r="A69" s="20"/>
      <c r="B69" s="20"/>
      <c r="C69" s="20"/>
      <c r="D69" s="20"/>
      <c r="E69" s="20"/>
      <c r="F69" s="20"/>
      <c r="G69" s="20"/>
      <c r="H69" s="20"/>
      <c r="I69" s="20"/>
      <c r="J69" s="20"/>
      <c r="K69" s="20"/>
      <c r="L69" s="20"/>
      <c r="M69" s="20"/>
      <c r="N69" s="20"/>
      <c r="O69" s="20"/>
      <c r="P69" s="20"/>
      <c r="Q69" s="20"/>
    </row>
    <row r="70" spans="1:17" s="28" customFormat="1">
      <c r="A70" s="20"/>
      <c r="B70" s="20"/>
      <c r="C70" s="20"/>
      <c r="D70" s="20"/>
      <c r="E70" s="20"/>
      <c r="F70" s="20"/>
      <c r="G70" s="20"/>
      <c r="H70" s="20"/>
      <c r="I70" s="20"/>
      <c r="J70" s="20"/>
      <c r="K70" s="20"/>
      <c r="L70" s="20"/>
      <c r="M70" s="20"/>
      <c r="N70" s="20"/>
      <c r="O70" s="20"/>
      <c r="P70" s="20"/>
      <c r="Q70" s="20"/>
    </row>
    <row r="71" spans="1:17" s="28" customFormat="1">
      <c r="A71" s="20"/>
      <c r="B71" s="20"/>
      <c r="C71" s="20"/>
      <c r="D71" s="20"/>
      <c r="E71" s="20"/>
      <c r="F71" s="20"/>
      <c r="G71" s="20"/>
      <c r="H71" s="20"/>
      <c r="I71" s="20"/>
      <c r="J71" s="20"/>
      <c r="K71" s="20"/>
      <c r="L71" s="20"/>
      <c r="M71" s="20"/>
      <c r="N71" s="20"/>
      <c r="O71" s="20"/>
      <c r="P71" s="20"/>
      <c r="Q71" s="20"/>
    </row>
    <row r="72" spans="1:17" s="28" customFormat="1">
      <c r="A72" s="20"/>
      <c r="B72" s="20"/>
      <c r="C72" s="20"/>
      <c r="D72" s="20"/>
      <c r="E72" s="20"/>
      <c r="F72" s="20"/>
      <c r="G72" s="20"/>
      <c r="H72" s="20"/>
      <c r="I72" s="20"/>
      <c r="J72" s="20"/>
      <c r="K72" s="20"/>
      <c r="L72" s="20"/>
      <c r="M72" s="20"/>
      <c r="N72" s="20"/>
      <c r="O72" s="20"/>
      <c r="P72" s="20"/>
      <c r="Q72" s="20"/>
    </row>
    <row r="73" spans="1:17" s="29" customFormat="1">
      <c r="A73" s="20"/>
      <c r="B73" s="20"/>
      <c r="C73" s="20"/>
      <c r="D73" s="20"/>
      <c r="E73" s="20"/>
      <c r="F73" s="20"/>
      <c r="G73" s="20"/>
      <c r="H73" s="20"/>
      <c r="I73" s="20"/>
      <c r="J73" s="20"/>
      <c r="K73" s="20"/>
      <c r="L73" s="20"/>
      <c r="M73" s="20"/>
      <c r="N73" s="20"/>
      <c r="O73" s="20"/>
      <c r="P73" s="20"/>
      <c r="Q73" s="20"/>
    </row>
    <row r="74" spans="1:17" s="25" customFormat="1">
      <c r="A74" s="20"/>
      <c r="B74" s="20"/>
      <c r="C74" s="20"/>
      <c r="D74" s="20"/>
      <c r="E74" s="20"/>
      <c r="F74" s="20"/>
      <c r="G74" s="20"/>
      <c r="H74" s="20"/>
      <c r="I74" s="20"/>
      <c r="J74" s="20"/>
      <c r="K74" s="20"/>
      <c r="L74" s="20"/>
      <c r="M74" s="20"/>
      <c r="N74" s="20"/>
      <c r="O74" s="20"/>
      <c r="P74" s="20"/>
      <c r="Q74" s="20"/>
    </row>
    <row r="75" spans="1:17" s="25" customFormat="1">
      <c r="A75" s="20"/>
      <c r="B75" s="20"/>
      <c r="C75" s="20"/>
      <c r="D75" s="20"/>
      <c r="E75" s="20"/>
      <c r="F75" s="20"/>
      <c r="G75" s="20"/>
      <c r="H75" s="20"/>
      <c r="I75" s="20"/>
      <c r="J75" s="20"/>
      <c r="K75" s="20"/>
      <c r="L75" s="20"/>
      <c r="M75" s="20"/>
      <c r="N75" s="20"/>
      <c r="O75" s="20"/>
      <c r="P75" s="20"/>
      <c r="Q75" s="20"/>
    </row>
    <row r="76" spans="1:17" s="25" customFormat="1">
      <c r="A76" s="20"/>
      <c r="B76" s="20"/>
      <c r="C76" s="20"/>
      <c r="D76" s="20"/>
      <c r="E76" s="20"/>
      <c r="F76" s="20"/>
      <c r="G76" s="20"/>
      <c r="H76" s="20"/>
      <c r="I76" s="20"/>
      <c r="J76" s="20"/>
      <c r="K76" s="20"/>
      <c r="L76" s="20"/>
      <c r="M76" s="20"/>
      <c r="N76" s="20"/>
      <c r="O76" s="20"/>
      <c r="P76" s="20"/>
      <c r="Q76" s="20"/>
    </row>
    <row r="77" spans="1:17" s="25" customFormat="1">
      <c r="A77" s="20"/>
      <c r="B77" s="20"/>
      <c r="C77" s="20"/>
      <c r="D77" s="20"/>
      <c r="E77" s="20"/>
      <c r="F77" s="20"/>
      <c r="G77" s="20"/>
      <c r="H77" s="20"/>
      <c r="I77" s="20"/>
      <c r="J77" s="20"/>
      <c r="K77" s="20"/>
      <c r="L77" s="20"/>
      <c r="M77" s="20"/>
      <c r="N77" s="20"/>
      <c r="O77" s="20"/>
      <c r="P77" s="20"/>
      <c r="Q77" s="20"/>
    </row>
    <row r="78" spans="1:17" s="25" customFormat="1">
      <c r="A78" s="20"/>
      <c r="B78" s="20"/>
      <c r="C78" s="20"/>
      <c r="D78" s="20"/>
      <c r="E78" s="20"/>
      <c r="F78" s="20"/>
      <c r="G78" s="20"/>
      <c r="H78" s="20"/>
      <c r="I78" s="20"/>
      <c r="J78" s="20"/>
      <c r="K78" s="20"/>
      <c r="L78" s="20"/>
      <c r="M78" s="20"/>
      <c r="N78" s="20"/>
      <c r="O78" s="20"/>
      <c r="P78" s="20"/>
      <c r="Q78" s="20"/>
    </row>
    <row r="79" spans="1:17" s="25" customFormat="1">
      <c r="A79" s="20"/>
      <c r="B79" s="20"/>
      <c r="C79" s="20"/>
      <c r="D79" s="20"/>
      <c r="E79" s="20"/>
      <c r="F79" s="20"/>
      <c r="G79" s="20"/>
      <c r="H79" s="20"/>
      <c r="I79" s="20"/>
      <c r="J79" s="20"/>
      <c r="K79" s="20"/>
      <c r="L79" s="20"/>
      <c r="M79" s="20"/>
      <c r="N79" s="20"/>
      <c r="O79" s="20"/>
      <c r="P79" s="20"/>
      <c r="Q79" s="20"/>
    </row>
    <row r="80" spans="1:17" s="25" customFormat="1">
      <c r="A80" s="20"/>
      <c r="B80" s="20"/>
      <c r="C80" s="20"/>
      <c r="D80" s="20"/>
      <c r="E80" s="20"/>
      <c r="F80" s="20"/>
      <c r="G80" s="20"/>
      <c r="H80" s="20"/>
      <c r="I80" s="20"/>
      <c r="J80" s="20"/>
      <c r="K80" s="20"/>
      <c r="L80" s="20"/>
      <c r="M80" s="20"/>
      <c r="N80" s="20"/>
      <c r="O80" s="20"/>
      <c r="P80" s="20"/>
      <c r="Q80" s="20"/>
    </row>
    <row r="81" spans="1:17" s="25" customFormat="1">
      <c r="A81" s="20"/>
      <c r="B81" s="20"/>
      <c r="C81" s="20"/>
      <c r="D81" s="20"/>
      <c r="E81" s="20"/>
      <c r="F81" s="20"/>
      <c r="G81" s="20"/>
      <c r="H81" s="20"/>
      <c r="I81" s="20"/>
      <c r="J81" s="20"/>
      <c r="K81" s="20"/>
      <c r="L81" s="20"/>
      <c r="M81" s="20"/>
      <c r="N81" s="20"/>
      <c r="O81" s="20"/>
      <c r="P81" s="20"/>
      <c r="Q81" s="20"/>
    </row>
    <row r="82" spans="1:17" s="20" customFormat="1"/>
    <row r="83" spans="1:17" s="20" customFormat="1"/>
    <row r="84" spans="1:17" s="20" customFormat="1"/>
    <row r="85" spans="1:17" s="20" customFormat="1"/>
    <row r="86" spans="1:17" s="20" customFormat="1"/>
    <row r="87" spans="1:17" s="20" customFormat="1"/>
    <row r="88" spans="1:17" s="20" customFormat="1"/>
    <row r="89" spans="1:17" s="20" customFormat="1"/>
    <row r="90" spans="1:17" s="20" customFormat="1"/>
    <row r="91" spans="1:17" s="20" customFormat="1"/>
    <row r="92" spans="1:17" s="20" customFormat="1"/>
  </sheetData>
  <dataValidations count="4">
    <dataValidation type="list" allowBlank="1" showInputMessage="1" showErrorMessage="1" sqref="M14:M16 M1:M12 M18:M1048576">
      <formula1>Results</formula1>
    </dataValidation>
    <dataValidation type="list" allowBlank="1" showInputMessage="1" showErrorMessage="1" sqref="C1:C1048576">
      <formula1>Website</formula1>
    </dataValidation>
    <dataValidation type="list" allowBlank="1" showInputMessage="1" showErrorMessage="1" sqref="F1:F1048576">
      <formula1>Category</formula1>
    </dataValidation>
    <dataValidation type="list" allowBlank="1" showInputMessage="1" showErrorMessage="1" sqref="G4:G1048576">
      <formula1>Priority</formula1>
    </dataValidation>
  </dataValidation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Q20"/>
  <sheetViews>
    <sheetView workbookViewId="0">
      <pane ySplit="1" topLeftCell="A2" activePane="bottomLeft" state="frozen"/>
      <selection pane="bottomLeft"/>
    </sheetView>
  </sheetViews>
  <sheetFormatPr defaultRowHeight="15"/>
  <cols>
    <col min="1" max="1" width="11.5703125" style="18" bestFit="1" customWidth="1"/>
    <col min="2" max="2" width="10.28515625" style="18" customWidth="1"/>
    <col min="3" max="3" width="9.42578125" style="18" customWidth="1"/>
    <col min="4" max="4" width="12.5703125" style="18" customWidth="1"/>
    <col min="5" max="5" width="29.5703125" style="18" customWidth="1"/>
    <col min="6" max="6" width="11.85546875" style="18" customWidth="1"/>
    <col min="7" max="7" width="9.140625" style="18"/>
    <col min="8" max="8" width="19.7109375" style="18" customWidth="1"/>
    <col min="9" max="9" width="9.140625" style="18"/>
    <col min="10" max="10" width="31.28515625" style="18" customWidth="1"/>
    <col min="11" max="11" width="37" style="18" customWidth="1"/>
    <col min="12" max="12" width="15.42578125" style="18" bestFit="1" customWidth="1"/>
    <col min="13" max="13" width="19.5703125" style="18" bestFit="1" customWidth="1"/>
    <col min="14" max="15" width="9.140625" style="18"/>
    <col min="16" max="16" width="23.7109375" style="18" customWidth="1"/>
    <col min="17" max="17" width="13" style="18" customWidth="1"/>
    <col min="18" max="16384" width="9.140625" style="18"/>
  </cols>
  <sheetData>
    <row r="1" spans="1:17" s="34" customFormat="1" ht="28.5" customHeight="1" thickBot="1">
      <c r="A1" s="38" t="s">
        <v>30</v>
      </c>
      <c r="B1" s="39" t="s">
        <v>31</v>
      </c>
      <c r="C1" s="39" t="s">
        <v>28</v>
      </c>
      <c r="D1" s="39" t="s">
        <v>32</v>
      </c>
      <c r="E1" s="39" t="s">
        <v>33</v>
      </c>
      <c r="F1" s="39" t="s">
        <v>27</v>
      </c>
      <c r="G1" s="39" t="s">
        <v>26</v>
      </c>
      <c r="H1" s="40" t="s">
        <v>34</v>
      </c>
      <c r="I1" s="40" t="s">
        <v>35</v>
      </c>
      <c r="J1" s="40" t="s">
        <v>36</v>
      </c>
      <c r="K1" s="39" t="s">
        <v>37</v>
      </c>
      <c r="L1" s="39" t="s">
        <v>38</v>
      </c>
      <c r="M1" s="39" t="str">
        <f>"Results (Pass (" &amp; COUNTIF(M4:M9917,"Pass") &amp; ")/Fail (" &amp; COUNTIF(M4:M9917,"FAIL") &amp; ")/Blocked (" &amp; COUNTIF(M4:M9917,"BLOCKED") &amp; ")"</f>
        <v>Results (Pass (17)/Fail (0)/Blocked (0)</v>
      </c>
      <c r="N1" s="39" t="s">
        <v>39</v>
      </c>
      <c r="O1" s="39" t="s">
        <v>40</v>
      </c>
      <c r="P1" s="59" t="s">
        <v>41</v>
      </c>
      <c r="Q1" s="41" t="s">
        <v>42</v>
      </c>
    </row>
    <row r="2" spans="1:17" s="28" customFormat="1" ht="150.75" thickBot="1">
      <c r="A2" s="60" t="str">
        <f xml:space="preserve"> IF(E2&lt;&gt;"","CC_" &amp; (COUNTA($E$1:E2)-1),"")</f>
        <v>CC_1</v>
      </c>
      <c r="B2" s="37" t="s">
        <v>45</v>
      </c>
      <c r="C2" s="61" t="s">
        <v>18</v>
      </c>
      <c r="D2" s="35" t="s">
        <v>115</v>
      </c>
      <c r="E2" s="36" t="s">
        <v>390</v>
      </c>
      <c r="F2" s="36" t="s">
        <v>17</v>
      </c>
      <c r="G2" s="36" t="s">
        <v>16</v>
      </c>
      <c r="H2" s="36" t="s">
        <v>327</v>
      </c>
      <c r="I2" s="36"/>
      <c r="J2" s="36" t="s">
        <v>392</v>
      </c>
      <c r="K2" s="36" t="s">
        <v>394</v>
      </c>
      <c r="L2" s="19" t="s">
        <v>456</v>
      </c>
      <c r="M2" s="26" t="s">
        <v>455</v>
      </c>
      <c r="N2" s="36"/>
      <c r="O2" s="36"/>
      <c r="P2" s="36"/>
      <c r="Q2" s="62">
        <v>40963</v>
      </c>
    </row>
    <row r="3" spans="1:17" s="28" customFormat="1" ht="135.75" thickBot="1">
      <c r="A3" s="57" t="str">
        <f xml:space="preserve"> IF(E3&lt;&gt;"","CC_" &amp; (COUNTA($E$1:E3)-1),"")</f>
        <v>CC_2</v>
      </c>
      <c r="B3" s="27" t="s">
        <v>45</v>
      </c>
      <c r="C3" s="56" t="s">
        <v>18</v>
      </c>
      <c r="D3" s="35" t="s">
        <v>115</v>
      </c>
      <c r="E3" s="26" t="s">
        <v>387</v>
      </c>
      <c r="F3" s="26" t="s">
        <v>22</v>
      </c>
      <c r="G3" s="26" t="s">
        <v>16</v>
      </c>
      <c r="H3" s="26" t="s">
        <v>391</v>
      </c>
      <c r="I3" s="26"/>
      <c r="J3" s="26" t="s">
        <v>393</v>
      </c>
      <c r="K3" s="26" t="s">
        <v>389</v>
      </c>
      <c r="L3" s="19" t="s">
        <v>456</v>
      </c>
      <c r="M3" s="26" t="s">
        <v>455</v>
      </c>
      <c r="N3" s="26"/>
      <c r="O3" s="26"/>
      <c r="P3" s="26"/>
      <c r="Q3" s="62">
        <v>40963</v>
      </c>
    </row>
    <row r="4" spans="1:17" s="21" customFormat="1" ht="150.75" thickBot="1">
      <c r="A4" s="57" t="str">
        <f xml:space="preserve"> IF(E4&lt;&gt;"","CC_" &amp; (COUNTA($E$1:E4)-1),"")</f>
        <v>CC_3</v>
      </c>
      <c r="B4" s="35" t="s">
        <v>70</v>
      </c>
      <c r="C4" s="55" t="s">
        <v>18</v>
      </c>
      <c r="D4" s="35" t="s">
        <v>115</v>
      </c>
      <c r="E4" s="35" t="s">
        <v>206</v>
      </c>
      <c r="F4" s="35" t="s">
        <v>22</v>
      </c>
      <c r="G4" s="35" t="s">
        <v>16</v>
      </c>
      <c r="H4" s="36" t="s">
        <v>327</v>
      </c>
      <c r="I4" s="36"/>
      <c r="J4" s="36" t="s">
        <v>207</v>
      </c>
      <c r="K4" s="37" t="s">
        <v>208</v>
      </c>
      <c r="L4" s="19" t="s">
        <v>456</v>
      </c>
      <c r="M4" s="26" t="s">
        <v>455</v>
      </c>
      <c r="N4" s="35"/>
      <c r="O4" s="35"/>
      <c r="P4" s="35"/>
      <c r="Q4" s="62">
        <v>40963</v>
      </c>
    </row>
    <row r="5" spans="1:17" s="21" customFormat="1" ht="150.75" thickBot="1">
      <c r="A5" s="57" t="str">
        <f xml:space="preserve"> IF(E5&lt;&gt;"","CC_" &amp; (COUNTA($E$1:E5)-1),"")</f>
        <v>CC_4</v>
      </c>
      <c r="B5" s="19" t="s">
        <v>70</v>
      </c>
      <c r="C5" s="54" t="s">
        <v>18</v>
      </c>
      <c r="D5" s="19" t="s">
        <v>115</v>
      </c>
      <c r="E5" s="19" t="s">
        <v>209</v>
      </c>
      <c r="F5" s="19" t="s">
        <v>22</v>
      </c>
      <c r="G5" s="19" t="s">
        <v>16</v>
      </c>
      <c r="H5" s="26" t="s">
        <v>327</v>
      </c>
      <c r="I5" s="26"/>
      <c r="J5" s="26" t="s">
        <v>210</v>
      </c>
      <c r="K5" s="27" t="s">
        <v>211</v>
      </c>
      <c r="L5" s="19" t="s">
        <v>456</v>
      </c>
      <c r="M5" s="26" t="s">
        <v>455</v>
      </c>
      <c r="N5" s="19"/>
      <c r="O5" s="19"/>
      <c r="P5" s="19"/>
      <c r="Q5" s="62">
        <v>40963</v>
      </c>
    </row>
    <row r="6" spans="1:17" s="21" customFormat="1" ht="150.75" thickBot="1">
      <c r="A6" s="57" t="str">
        <f xml:space="preserve"> IF(E6&lt;&gt;"","CC_" &amp; (COUNTA($E$1:E6)-1),"")</f>
        <v>CC_5</v>
      </c>
      <c r="B6" s="19" t="s">
        <v>70</v>
      </c>
      <c r="C6" s="54" t="s">
        <v>18</v>
      </c>
      <c r="D6" s="19" t="s">
        <v>115</v>
      </c>
      <c r="E6" s="19" t="s">
        <v>212</v>
      </c>
      <c r="F6" s="19" t="s">
        <v>22</v>
      </c>
      <c r="G6" s="19" t="s">
        <v>16</v>
      </c>
      <c r="H6" s="26" t="s">
        <v>327</v>
      </c>
      <c r="I6" s="26"/>
      <c r="J6" s="26" t="s">
        <v>213</v>
      </c>
      <c r="K6" s="27" t="s">
        <v>214</v>
      </c>
      <c r="L6" s="19" t="s">
        <v>456</v>
      </c>
      <c r="M6" s="26" t="s">
        <v>455</v>
      </c>
      <c r="N6" s="19"/>
      <c r="O6" s="19"/>
      <c r="P6" s="19"/>
      <c r="Q6" s="62">
        <v>40963</v>
      </c>
    </row>
    <row r="7" spans="1:17" s="21" customFormat="1" ht="150.75" thickBot="1">
      <c r="A7" s="57" t="str">
        <f xml:space="preserve"> IF(E7&lt;&gt;"","CC_" &amp; (COUNTA($E$1:E7)-1),"")</f>
        <v>CC_6</v>
      </c>
      <c r="B7" s="19" t="s">
        <v>71</v>
      </c>
      <c r="C7" s="54" t="s">
        <v>18</v>
      </c>
      <c r="D7" s="19" t="s">
        <v>115</v>
      </c>
      <c r="E7" s="19" t="s">
        <v>69</v>
      </c>
      <c r="F7" s="19" t="s">
        <v>22</v>
      </c>
      <c r="G7" s="19" t="s">
        <v>16</v>
      </c>
      <c r="H7" s="26" t="s">
        <v>327</v>
      </c>
      <c r="I7" s="26"/>
      <c r="J7" s="26" t="s">
        <v>215</v>
      </c>
      <c r="K7" s="27" t="s">
        <v>68</v>
      </c>
      <c r="L7" s="19" t="s">
        <v>456</v>
      </c>
      <c r="M7" s="26" t="s">
        <v>455</v>
      </c>
      <c r="N7" s="19"/>
      <c r="O7" s="19"/>
      <c r="P7" s="19"/>
      <c r="Q7" s="62">
        <v>40963</v>
      </c>
    </row>
    <row r="8" spans="1:17" s="21" customFormat="1" ht="150.75" thickBot="1">
      <c r="A8" s="57" t="str">
        <f xml:space="preserve"> IF(E8&lt;&gt;"","CC_" &amp; (COUNTA($E$1:E8)-1),"")</f>
        <v>CC_7</v>
      </c>
      <c r="B8" s="19" t="s">
        <v>71</v>
      </c>
      <c r="C8" s="54" t="s">
        <v>18</v>
      </c>
      <c r="D8" s="19" t="s">
        <v>115</v>
      </c>
      <c r="E8" s="19" t="s">
        <v>216</v>
      </c>
      <c r="F8" s="19" t="s">
        <v>22</v>
      </c>
      <c r="G8" s="19" t="s">
        <v>16</v>
      </c>
      <c r="H8" s="26" t="s">
        <v>327</v>
      </c>
      <c r="I8" s="26"/>
      <c r="J8" s="26" t="s">
        <v>217</v>
      </c>
      <c r="K8" s="27" t="s">
        <v>218</v>
      </c>
      <c r="L8" s="19" t="s">
        <v>456</v>
      </c>
      <c r="M8" s="26" t="s">
        <v>455</v>
      </c>
      <c r="N8" s="19"/>
      <c r="O8" s="19"/>
      <c r="P8" s="19"/>
      <c r="Q8" s="62">
        <v>40963</v>
      </c>
    </row>
    <row r="9" spans="1:17" s="21" customFormat="1" ht="165.75" thickBot="1">
      <c r="A9" s="57" t="str">
        <f xml:space="preserve"> IF(E9&lt;&gt;"","CC_" &amp; (COUNTA($E$1:E9)-1),"")</f>
        <v>CC_8</v>
      </c>
      <c r="B9" s="19" t="s">
        <v>72</v>
      </c>
      <c r="C9" s="54" t="s">
        <v>18</v>
      </c>
      <c r="D9" s="19" t="s">
        <v>115</v>
      </c>
      <c r="E9" s="19" t="s">
        <v>293</v>
      </c>
      <c r="F9" s="19" t="s">
        <v>22</v>
      </c>
      <c r="G9" s="19" t="s">
        <v>16</v>
      </c>
      <c r="H9" s="26" t="s">
        <v>328</v>
      </c>
      <c r="I9" s="26"/>
      <c r="J9" s="26" t="s">
        <v>219</v>
      </c>
      <c r="K9" s="27" t="s">
        <v>220</v>
      </c>
      <c r="L9" s="19" t="s">
        <v>456</v>
      </c>
      <c r="M9" s="26" t="s">
        <v>455</v>
      </c>
      <c r="N9" s="19"/>
      <c r="O9" s="19"/>
      <c r="P9" s="19"/>
      <c r="Q9" s="62">
        <v>40963</v>
      </c>
    </row>
    <row r="10" spans="1:17" s="21" customFormat="1" ht="150.75" thickBot="1">
      <c r="A10" s="57" t="str">
        <f xml:space="preserve"> IF(E10&lt;&gt;"","CC_" &amp; (COUNTA($E$1:E10)-1),"")</f>
        <v>CC_9</v>
      </c>
      <c r="B10" s="19" t="s">
        <v>73</v>
      </c>
      <c r="C10" s="54" t="s">
        <v>18</v>
      </c>
      <c r="D10" s="19" t="s">
        <v>115</v>
      </c>
      <c r="E10" s="19" t="s">
        <v>221</v>
      </c>
      <c r="F10" s="19" t="s">
        <v>22</v>
      </c>
      <c r="G10" s="19" t="s">
        <v>16</v>
      </c>
      <c r="H10" s="26" t="s">
        <v>327</v>
      </c>
      <c r="I10" s="26"/>
      <c r="J10" s="26" t="s">
        <v>222</v>
      </c>
      <c r="K10" s="27" t="s">
        <v>106</v>
      </c>
      <c r="L10" s="19" t="s">
        <v>456</v>
      </c>
      <c r="M10" s="26" t="s">
        <v>455</v>
      </c>
      <c r="N10" s="19"/>
      <c r="O10" s="19"/>
      <c r="P10" s="19"/>
      <c r="Q10" s="62">
        <v>40963</v>
      </c>
    </row>
    <row r="11" spans="1:17" s="21" customFormat="1" ht="150.75" thickBot="1">
      <c r="A11" s="57" t="str">
        <f xml:space="preserve"> IF(E11&lt;&gt;"","CC_" &amp; (COUNTA($E$1:E11)-1),"")</f>
        <v>CC_10</v>
      </c>
      <c r="B11" s="19" t="s">
        <v>73</v>
      </c>
      <c r="C11" s="54" t="s">
        <v>18</v>
      </c>
      <c r="D11" s="19" t="s">
        <v>115</v>
      </c>
      <c r="E11" s="19" t="s">
        <v>108</v>
      </c>
      <c r="F11" s="19" t="s">
        <v>22</v>
      </c>
      <c r="G11" s="19" t="s">
        <v>16</v>
      </c>
      <c r="H11" s="26" t="s">
        <v>327</v>
      </c>
      <c r="I11" s="26"/>
      <c r="J11" s="26" t="s">
        <v>223</v>
      </c>
      <c r="K11" s="27" t="s">
        <v>107</v>
      </c>
      <c r="L11" s="19" t="s">
        <v>456</v>
      </c>
      <c r="M11" s="26" t="s">
        <v>455</v>
      </c>
      <c r="N11" s="19"/>
      <c r="O11" s="19"/>
      <c r="P11" s="19"/>
      <c r="Q11" s="62">
        <v>40963</v>
      </c>
    </row>
    <row r="12" spans="1:17" s="21" customFormat="1" ht="270.75" thickBot="1">
      <c r="A12" s="57" t="str">
        <f xml:space="preserve"> IF(E12&lt;&gt;"","CC_" &amp; (COUNTA($E$1:E12)-1),"")</f>
        <v>CC_11</v>
      </c>
      <c r="B12" s="19" t="s">
        <v>74</v>
      </c>
      <c r="C12" s="54" t="s">
        <v>18</v>
      </c>
      <c r="D12" s="19" t="s">
        <v>115</v>
      </c>
      <c r="E12" s="19" t="s">
        <v>224</v>
      </c>
      <c r="F12" s="19" t="s">
        <v>22</v>
      </c>
      <c r="G12" s="19" t="s">
        <v>16</v>
      </c>
      <c r="H12" s="26" t="s">
        <v>327</v>
      </c>
      <c r="I12" s="26"/>
      <c r="J12" s="26" t="s">
        <v>225</v>
      </c>
      <c r="K12" s="27" t="s">
        <v>226</v>
      </c>
      <c r="L12" s="19" t="s">
        <v>456</v>
      </c>
      <c r="M12" s="26" t="s">
        <v>455</v>
      </c>
      <c r="N12" s="19"/>
      <c r="O12" s="19"/>
      <c r="P12" s="19"/>
      <c r="Q12" s="62">
        <v>40963</v>
      </c>
    </row>
    <row r="13" spans="1:17" s="21" customFormat="1" ht="150.75" thickBot="1">
      <c r="A13" s="57" t="str">
        <f xml:space="preserve"> IF(E13&lt;&gt;"","CC_" &amp; (COUNTA($E$1:E13)-1),"")</f>
        <v>CC_12</v>
      </c>
      <c r="B13" s="19" t="s">
        <v>75</v>
      </c>
      <c r="C13" s="54" t="s">
        <v>18</v>
      </c>
      <c r="D13" s="19" t="s">
        <v>115</v>
      </c>
      <c r="E13" s="19" t="s">
        <v>227</v>
      </c>
      <c r="F13" s="19" t="s">
        <v>22</v>
      </c>
      <c r="G13" s="19" t="s">
        <v>16</v>
      </c>
      <c r="H13" s="26" t="s">
        <v>327</v>
      </c>
      <c r="I13" s="26"/>
      <c r="J13" s="26" t="s">
        <v>228</v>
      </c>
      <c r="K13" s="27" t="s">
        <v>229</v>
      </c>
      <c r="L13" s="19" t="s">
        <v>456</v>
      </c>
      <c r="M13" s="26" t="s">
        <v>455</v>
      </c>
      <c r="N13" s="19"/>
      <c r="O13" s="19"/>
      <c r="P13" s="19"/>
      <c r="Q13" s="62">
        <v>40963</v>
      </c>
    </row>
    <row r="14" spans="1:17" s="21" customFormat="1" ht="150.75" thickBot="1">
      <c r="A14" s="57" t="str">
        <f xml:space="preserve"> IF(E14&lt;&gt;"","CC_" &amp; (COUNTA($E$1:E14)-1),"")</f>
        <v>CC_13</v>
      </c>
      <c r="B14" s="19" t="s">
        <v>75</v>
      </c>
      <c r="C14" s="54" t="s">
        <v>18</v>
      </c>
      <c r="D14" s="19" t="s">
        <v>115</v>
      </c>
      <c r="E14" s="19" t="s">
        <v>230</v>
      </c>
      <c r="F14" s="19" t="s">
        <v>22</v>
      </c>
      <c r="G14" s="19" t="s">
        <v>16</v>
      </c>
      <c r="H14" s="26" t="s">
        <v>327</v>
      </c>
      <c r="I14" s="26"/>
      <c r="J14" s="26" t="s">
        <v>231</v>
      </c>
      <c r="K14" s="27" t="s">
        <v>229</v>
      </c>
      <c r="L14" s="19" t="s">
        <v>456</v>
      </c>
      <c r="M14" s="26" t="s">
        <v>455</v>
      </c>
      <c r="N14" s="19"/>
      <c r="O14" s="19"/>
      <c r="P14" s="19"/>
      <c r="Q14" s="62">
        <v>40963</v>
      </c>
    </row>
    <row r="15" spans="1:17" s="21" customFormat="1" ht="150.75" thickBot="1">
      <c r="A15" s="57" t="str">
        <f xml:space="preserve"> IF(E15&lt;&gt;"","CC_" &amp; (COUNTA($E$1:E15)-1),"")</f>
        <v>CC_14</v>
      </c>
      <c r="B15" s="19" t="s">
        <v>75</v>
      </c>
      <c r="C15" s="54" t="s">
        <v>18</v>
      </c>
      <c r="D15" s="19" t="s">
        <v>115</v>
      </c>
      <c r="E15" s="19" t="s">
        <v>232</v>
      </c>
      <c r="F15" s="19" t="s">
        <v>22</v>
      </c>
      <c r="G15" s="19" t="s">
        <v>16</v>
      </c>
      <c r="H15" s="26" t="s">
        <v>327</v>
      </c>
      <c r="I15" s="26"/>
      <c r="J15" s="26" t="s">
        <v>233</v>
      </c>
      <c r="K15" s="27" t="s">
        <v>229</v>
      </c>
      <c r="L15" s="19" t="s">
        <v>456</v>
      </c>
      <c r="M15" s="26" t="s">
        <v>455</v>
      </c>
      <c r="N15" s="19"/>
      <c r="O15" s="19"/>
      <c r="P15" s="19" t="s">
        <v>457</v>
      </c>
      <c r="Q15" s="62">
        <v>40963</v>
      </c>
    </row>
    <row r="16" spans="1:17" s="21" customFormat="1" ht="135.75" thickBot="1">
      <c r="A16" s="57" t="str">
        <f xml:space="preserve"> IF(E16&lt;&gt;"","CC_" &amp; (COUNTA($E$1:E16)-1),"")</f>
        <v>CC_15</v>
      </c>
      <c r="B16" s="19" t="s">
        <v>75</v>
      </c>
      <c r="C16" s="54" t="s">
        <v>18</v>
      </c>
      <c r="D16" s="19" t="s">
        <v>115</v>
      </c>
      <c r="E16" s="19" t="s">
        <v>234</v>
      </c>
      <c r="F16" s="19" t="s">
        <v>22</v>
      </c>
      <c r="G16" s="19" t="s">
        <v>16</v>
      </c>
      <c r="H16" s="26" t="s">
        <v>329</v>
      </c>
      <c r="I16" s="26"/>
      <c r="J16" s="26" t="s">
        <v>235</v>
      </c>
      <c r="K16" s="27" t="s">
        <v>236</v>
      </c>
      <c r="L16" s="19" t="s">
        <v>456</v>
      </c>
      <c r="M16" s="26" t="s">
        <v>455</v>
      </c>
      <c r="N16" s="19"/>
      <c r="O16" s="19"/>
      <c r="P16" s="19"/>
      <c r="Q16" s="62">
        <v>40963</v>
      </c>
    </row>
    <row r="17" spans="1:17" s="21" customFormat="1" ht="165.75" thickBot="1">
      <c r="A17" s="57" t="str">
        <f xml:space="preserve"> IF(E17&lt;&gt;"","CC_" &amp; (COUNTA($E$1:E17)-1),"")</f>
        <v>CC_16</v>
      </c>
      <c r="B17" s="19" t="s">
        <v>75</v>
      </c>
      <c r="C17" s="54" t="s">
        <v>18</v>
      </c>
      <c r="D17" s="19" t="s">
        <v>115</v>
      </c>
      <c r="E17" s="19" t="s">
        <v>237</v>
      </c>
      <c r="F17" s="19" t="s">
        <v>10</v>
      </c>
      <c r="G17" s="19" t="s">
        <v>26</v>
      </c>
      <c r="H17" s="26" t="s">
        <v>330</v>
      </c>
      <c r="I17" s="26"/>
      <c r="J17" s="26" t="s">
        <v>238</v>
      </c>
      <c r="K17" s="27" t="s">
        <v>427</v>
      </c>
      <c r="L17" s="19" t="s">
        <v>456</v>
      </c>
      <c r="M17" s="26" t="s">
        <v>455</v>
      </c>
      <c r="N17" s="19"/>
      <c r="O17" s="19"/>
      <c r="P17" s="19"/>
      <c r="Q17" s="62">
        <v>40963</v>
      </c>
    </row>
    <row r="18" spans="1:17" s="21" customFormat="1" ht="165.75" thickBot="1">
      <c r="A18" s="57" t="str">
        <f xml:space="preserve"> IF(E18&lt;&gt;"","CC_" &amp; (COUNTA($E$1:E18)-1),"")</f>
        <v>CC_17</v>
      </c>
      <c r="B18" s="19" t="s">
        <v>75</v>
      </c>
      <c r="C18" s="54" t="s">
        <v>18</v>
      </c>
      <c r="D18" s="19" t="s">
        <v>115</v>
      </c>
      <c r="E18" s="19" t="s">
        <v>239</v>
      </c>
      <c r="F18" s="19"/>
      <c r="G18" s="19"/>
      <c r="H18" s="26" t="s">
        <v>331</v>
      </c>
      <c r="I18" s="26"/>
      <c r="J18" s="26" t="s">
        <v>240</v>
      </c>
      <c r="K18" s="27" t="s">
        <v>241</v>
      </c>
      <c r="L18" s="19" t="s">
        <v>456</v>
      </c>
      <c r="M18" s="26" t="s">
        <v>455</v>
      </c>
      <c r="N18" s="19"/>
      <c r="O18" s="19"/>
      <c r="P18" s="19"/>
      <c r="Q18" s="62">
        <v>40963</v>
      </c>
    </row>
    <row r="19" spans="1:17" s="21" customFormat="1" ht="120.75" thickBot="1">
      <c r="A19" s="57" t="str">
        <f xml:space="preserve"> IF(E19&lt;&gt;"","CC_" &amp; (COUNTA($E$1:E19)-1),"")</f>
        <v>CC_18</v>
      </c>
      <c r="B19" s="19" t="s">
        <v>75</v>
      </c>
      <c r="C19" s="54" t="s">
        <v>18</v>
      </c>
      <c r="D19" s="19" t="s">
        <v>115</v>
      </c>
      <c r="E19" s="19" t="s">
        <v>242</v>
      </c>
      <c r="F19" s="19"/>
      <c r="G19" s="19"/>
      <c r="H19" s="26" t="s">
        <v>332</v>
      </c>
      <c r="I19" s="26"/>
      <c r="J19" s="26" t="s">
        <v>284</v>
      </c>
      <c r="K19" s="27" t="s">
        <v>285</v>
      </c>
      <c r="L19" s="19" t="s">
        <v>456</v>
      </c>
      <c r="M19" s="26" t="s">
        <v>455</v>
      </c>
      <c r="N19" s="19"/>
      <c r="O19" s="19"/>
      <c r="P19" s="19"/>
      <c r="Q19" s="62">
        <v>40963</v>
      </c>
    </row>
    <row r="20" spans="1:17" s="21" customFormat="1" ht="165.75" thickBot="1">
      <c r="A20" s="57" t="str">
        <f xml:space="preserve"> IF(E20&lt;&gt;"","CC_" &amp; (COUNTA($E$1:E20)-1),"")</f>
        <v>CC_19</v>
      </c>
      <c r="B20" s="19" t="s">
        <v>75</v>
      </c>
      <c r="C20" s="54" t="s">
        <v>18</v>
      </c>
      <c r="D20" s="19" t="s">
        <v>115</v>
      </c>
      <c r="E20" s="19" t="s">
        <v>294</v>
      </c>
      <c r="F20" s="19"/>
      <c r="G20" s="19"/>
      <c r="H20" s="26" t="s">
        <v>333</v>
      </c>
      <c r="I20" s="26"/>
      <c r="J20" s="26" t="s">
        <v>295</v>
      </c>
      <c r="K20" s="27" t="s">
        <v>296</v>
      </c>
      <c r="L20" s="19" t="s">
        <v>456</v>
      </c>
      <c r="M20" s="26" t="s">
        <v>455</v>
      </c>
      <c r="N20" s="19"/>
      <c r="O20" s="19"/>
      <c r="P20" s="19"/>
      <c r="Q20" s="62">
        <v>40963</v>
      </c>
    </row>
  </sheetData>
  <dataValidations count="4">
    <dataValidation type="list" allowBlank="1" showInputMessage="1" showErrorMessage="1" sqref="C1:C1048576">
      <formula1>Website</formula1>
    </dataValidation>
    <dataValidation type="list" allowBlank="1" showInputMessage="1" showErrorMessage="1" sqref="F2:F1048576">
      <formula1>Category</formula1>
    </dataValidation>
    <dataValidation type="list" allowBlank="1" showInputMessage="1" showErrorMessage="1" sqref="G3:G1048576">
      <formula1>Priority</formula1>
    </dataValidation>
    <dataValidation type="list" allowBlank="1" showInputMessage="1" showErrorMessage="1" sqref="M2:M1048576">
      <formula1>Results</formula1>
    </dataValidation>
  </dataValidation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Q18"/>
  <sheetViews>
    <sheetView workbookViewId="0"/>
  </sheetViews>
  <sheetFormatPr defaultRowHeight="15"/>
  <cols>
    <col min="1" max="1" width="13" style="18" customWidth="1"/>
    <col min="2" max="2" width="10.28515625" style="18" customWidth="1"/>
    <col min="3" max="3" width="9.42578125" style="18" customWidth="1"/>
    <col min="4" max="4" width="12.5703125" style="18" customWidth="1"/>
    <col min="5" max="5" width="29.5703125" style="18" customWidth="1"/>
    <col min="6" max="6" width="11.85546875" style="18" customWidth="1"/>
    <col min="7" max="7" width="9.140625" style="18"/>
    <col min="8" max="8" width="19.7109375" style="18" customWidth="1"/>
    <col min="9" max="9" width="9.140625" style="18"/>
    <col min="10" max="10" width="31.28515625" style="18" customWidth="1"/>
    <col min="11" max="11" width="37" style="18" customWidth="1"/>
    <col min="12" max="12" width="15.42578125" style="18" bestFit="1" customWidth="1"/>
    <col min="13" max="13" width="19.5703125" style="18" bestFit="1" customWidth="1"/>
    <col min="14" max="16" width="9.140625" style="18"/>
    <col min="17" max="17" width="14.7109375" style="18" customWidth="1"/>
    <col min="18" max="16384" width="9.140625" style="18"/>
  </cols>
  <sheetData>
    <row r="1" spans="1:17" s="34" customFormat="1" ht="45">
      <c r="A1" s="42" t="s">
        <v>30</v>
      </c>
      <c r="B1" s="43" t="s">
        <v>31</v>
      </c>
      <c r="C1" s="43" t="s">
        <v>28</v>
      </c>
      <c r="D1" s="43" t="s">
        <v>32</v>
      </c>
      <c r="E1" s="43" t="s">
        <v>33</v>
      </c>
      <c r="F1" s="43" t="s">
        <v>27</v>
      </c>
      <c r="G1" s="43" t="s">
        <v>26</v>
      </c>
      <c r="H1" s="44" t="s">
        <v>34</v>
      </c>
      <c r="I1" s="44" t="s">
        <v>35</v>
      </c>
      <c r="J1" s="44" t="s">
        <v>36</v>
      </c>
      <c r="K1" s="43" t="s">
        <v>37</v>
      </c>
      <c r="L1" s="42" t="s">
        <v>38</v>
      </c>
      <c r="M1" s="42" t="str">
        <f>"Results (Pass (" &amp; COUNTIF(M4:M9916,"Pass") &amp; ")/Fail (" &amp; COUNTIF(M4:M9916,"FAIL") &amp; ")/Blocked (" &amp; COUNTIF(M4:M9916,"BLOCKED") &amp; ")"</f>
        <v>Results (Pass (15)/Fail (0)/Blocked (0)</v>
      </c>
      <c r="N1" s="42" t="s">
        <v>39</v>
      </c>
      <c r="O1" s="42" t="s">
        <v>40</v>
      </c>
      <c r="P1" s="42" t="s">
        <v>41</v>
      </c>
      <c r="Q1" s="42" t="s">
        <v>42</v>
      </c>
    </row>
    <row r="2" spans="1:17" s="28" customFormat="1" ht="135.75" thickBot="1">
      <c r="A2" s="57" t="str">
        <f xml:space="preserve"> IF(E2&lt;&gt;"","MOD_" &amp; (COUNTA($E$1:E2)-1),"")</f>
        <v>MOD_1</v>
      </c>
      <c r="B2" s="27" t="s">
        <v>45</v>
      </c>
      <c r="C2" s="56" t="s">
        <v>18</v>
      </c>
      <c r="D2" s="19" t="s">
        <v>116</v>
      </c>
      <c r="E2" s="26" t="s">
        <v>399</v>
      </c>
      <c r="F2" s="26" t="s">
        <v>17</v>
      </c>
      <c r="G2" s="26" t="s">
        <v>16</v>
      </c>
      <c r="H2" s="26" t="s">
        <v>334</v>
      </c>
      <c r="I2" s="26"/>
      <c r="J2" s="26" t="s">
        <v>400</v>
      </c>
      <c r="K2" s="26" t="s">
        <v>402</v>
      </c>
      <c r="L2" s="19" t="s">
        <v>456</v>
      </c>
      <c r="M2" s="26" t="s">
        <v>455</v>
      </c>
      <c r="N2" s="26"/>
      <c r="O2" s="26"/>
      <c r="P2" s="26"/>
      <c r="Q2" s="62">
        <v>40963</v>
      </c>
    </row>
    <row r="3" spans="1:17" s="28" customFormat="1" ht="135.75" thickBot="1">
      <c r="A3" s="57" t="str">
        <f xml:space="preserve"> IF(E3&lt;&gt;"","MOD_" &amp; (COUNTA($E$1:E3)-1),"")</f>
        <v>MOD_2</v>
      </c>
      <c r="B3" s="27" t="s">
        <v>45</v>
      </c>
      <c r="C3" s="56" t="s">
        <v>18</v>
      </c>
      <c r="D3" s="19" t="s">
        <v>116</v>
      </c>
      <c r="E3" s="26" t="s">
        <v>387</v>
      </c>
      <c r="F3" s="26" t="s">
        <v>22</v>
      </c>
      <c r="G3" s="26" t="s">
        <v>16</v>
      </c>
      <c r="H3" s="26" t="s">
        <v>403</v>
      </c>
      <c r="I3" s="26"/>
      <c r="J3" s="26" t="s">
        <v>401</v>
      </c>
      <c r="K3" s="26" t="s">
        <v>389</v>
      </c>
      <c r="L3" s="19" t="s">
        <v>456</v>
      </c>
      <c r="M3" s="26" t="s">
        <v>455</v>
      </c>
      <c r="N3" s="26"/>
      <c r="O3" s="26"/>
      <c r="P3" s="26"/>
      <c r="Q3" s="62">
        <v>40963</v>
      </c>
    </row>
    <row r="4" spans="1:17" s="21" customFormat="1" ht="60.75" thickBot="1">
      <c r="A4" s="57" t="str">
        <f xml:space="preserve"> IF(E4&lt;&gt;"","MOD_" &amp; (COUNTA($E$1:E4)-1),"")</f>
        <v>MOD_3</v>
      </c>
      <c r="B4" s="27" t="s">
        <v>76</v>
      </c>
      <c r="C4" s="54" t="s">
        <v>18</v>
      </c>
      <c r="D4" s="19" t="s">
        <v>116</v>
      </c>
      <c r="E4" s="19" t="s">
        <v>82</v>
      </c>
      <c r="F4" s="19" t="s">
        <v>22</v>
      </c>
      <c r="G4" s="19" t="s">
        <v>16</v>
      </c>
      <c r="H4" s="26" t="s">
        <v>325</v>
      </c>
      <c r="I4" s="19"/>
      <c r="J4" s="19" t="s">
        <v>83</v>
      </c>
      <c r="K4" s="27" t="s">
        <v>77</v>
      </c>
      <c r="L4" s="19" t="s">
        <v>456</v>
      </c>
      <c r="M4" s="26" t="s">
        <v>455</v>
      </c>
      <c r="N4" s="19"/>
      <c r="O4" s="19"/>
      <c r="P4" s="19"/>
      <c r="Q4" s="62">
        <v>40963</v>
      </c>
    </row>
    <row r="5" spans="1:17" s="21" customFormat="1" ht="135.75" thickBot="1">
      <c r="A5" s="57" t="str">
        <f xml:space="preserve"> IF(E5&lt;&gt;"","MOD_" &amp; (COUNTA($E$1:E5)-1),"")</f>
        <v>MOD_4</v>
      </c>
      <c r="B5" s="27" t="s">
        <v>76</v>
      </c>
      <c r="C5" s="54" t="s">
        <v>18</v>
      </c>
      <c r="D5" s="19" t="s">
        <v>116</v>
      </c>
      <c r="E5" s="19" t="s">
        <v>243</v>
      </c>
      <c r="F5" s="19" t="s">
        <v>17</v>
      </c>
      <c r="G5" s="19" t="s">
        <v>16</v>
      </c>
      <c r="H5" s="26" t="s">
        <v>334</v>
      </c>
      <c r="I5" s="19"/>
      <c r="J5" s="19" t="s">
        <v>244</v>
      </c>
      <c r="K5" s="27" t="s">
        <v>245</v>
      </c>
      <c r="L5" s="19" t="s">
        <v>456</v>
      </c>
      <c r="M5" s="26" t="s">
        <v>455</v>
      </c>
      <c r="N5" s="19"/>
      <c r="O5" s="19"/>
      <c r="P5" s="19"/>
      <c r="Q5" s="62">
        <v>40963</v>
      </c>
    </row>
    <row r="6" spans="1:17" s="21" customFormat="1" ht="135.75" thickBot="1">
      <c r="A6" s="57" t="str">
        <f xml:space="preserve"> IF(E6&lt;&gt;"","MOD_" &amp; (COUNTA($E$1:E6)-1),"")</f>
        <v>MOD_5</v>
      </c>
      <c r="B6" s="27" t="s">
        <v>76</v>
      </c>
      <c r="C6" s="54" t="s">
        <v>18</v>
      </c>
      <c r="D6" s="19" t="s">
        <v>116</v>
      </c>
      <c r="E6" s="19" t="s">
        <v>248</v>
      </c>
      <c r="F6" s="19" t="s">
        <v>17</v>
      </c>
      <c r="G6" s="19" t="s">
        <v>16</v>
      </c>
      <c r="H6" s="26" t="s">
        <v>334</v>
      </c>
      <c r="I6" s="19"/>
      <c r="J6" s="19" t="s">
        <v>249</v>
      </c>
      <c r="K6" s="27" t="s">
        <v>250</v>
      </c>
      <c r="L6" s="19" t="s">
        <v>456</v>
      </c>
      <c r="M6" s="26" t="s">
        <v>455</v>
      </c>
      <c r="N6" s="19"/>
      <c r="O6" s="19"/>
      <c r="P6" s="19"/>
      <c r="Q6" s="62">
        <v>40963</v>
      </c>
    </row>
    <row r="7" spans="1:17" s="21" customFormat="1" ht="135.75" thickBot="1">
      <c r="A7" s="57" t="str">
        <f xml:space="preserve"> IF(E7&lt;&gt;"","MOD_" &amp; (COUNTA($E$1:E7)-1),"")</f>
        <v>MOD_6</v>
      </c>
      <c r="B7" s="27" t="s">
        <v>78</v>
      </c>
      <c r="C7" s="54" t="s">
        <v>18</v>
      </c>
      <c r="D7" s="19" t="s">
        <v>116</v>
      </c>
      <c r="E7" s="19" t="s">
        <v>246</v>
      </c>
      <c r="F7" s="19" t="s">
        <v>22</v>
      </c>
      <c r="G7" s="19" t="s">
        <v>16</v>
      </c>
      <c r="H7" s="26" t="s">
        <v>334</v>
      </c>
      <c r="I7" s="19"/>
      <c r="J7" s="19" t="s">
        <v>247</v>
      </c>
      <c r="K7" s="27" t="s">
        <v>251</v>
      </c>
      <c r="L7" s="19" t="s">
        <v>456</v>
      </c>
      <c r="M7" s="26" t="s">
        <v>455</v>
      </c>
      <c r="N7" s="19"/>
      <c r="O7" s="19"/>
      <c r="P7" s="19"/>
      <c r="Q7" s="62">
        <v>40963</v>
      </c>
    </row>
    <row r="8" spans="1:17" s="21" customFormat="1" ht="105.75" thickBot="1">
      <c r="A8" s="57" t="str">
        <f xml:space="preserve"> IF(E8&lt;&gt;"","MOD_" &amp; (COUNTA($E$1:E8)-1),"")</f>
        <v>MOD_7</v>
      </c>
      <c r="B8" s="27" t="s">
        <v>78</v>
      </c>
      <c r="C8" s="54" t="s">
        <v>18</v>
      </c>
      <c r="D8" s="19" t="s">
        <v>116</v>
      </c>
      <c r="E8" s="19" t="s">
        <v>252</v>
      </c>
      <c r="F8" s="19" t="s">
        <v>22</v>
      </c>
      <c r="G8" s="19" t="s">
        <v>16</v>
      </c>
      <c r="H8" s="26" t="s">
        <v>326</v>
      </c>
      <c r="I8" s="19"/>
      <c r="J8" s="19" t="s">
        <v>253</v>
      </c>
      <c r="K8" s="27" t="s">
        <v>254</v>
      </c>
      <c r="L8" s="19" t="s">
        <v>456</v>
      </c>
      <c r="M8" s="26" t="s">
        <v>455</v>
      </c>
      <c r="N8" s="19"/>
      <c r="O8" s="19"/>
      <c r="P8" s="19"/>
      <c r="Q8" s="62">
        <v>40963</v>
      </c>
    </row>
    <row r="9" spans="1:17" s="21" customFormat="1" ht="105.75" thickBot="1">
      <c r="A9" s="57" t="str">
        <f xml:space="preserve"> IF(E9&lt;&gt;"","MOD_" &amp; (COUNTA($E$1:E9)-1),"")</f>
        <v>MOD_8</v>
      </c>
      <c r="B9" s="27" t="s">
        <v>79</v>
      </c>
      <c r="C9" s="54" t="s">
        <v>18</v>
      </c>
      <c r="D9" s="19" t="s">
        <v>116</v>
      </c>
      <c r="E9" s="19" t="s">
        <v>255</v>
      </c>
      <c r="F9" s="19" t="s">
        <v>22</v>
      </c>
      <c r="G9" s="19" t="s">
        <v>16</v>
      </c>
      <c r="H9" s="26" t="s">
        <v>326</v>
      </c>
      <c r="I9" s="19"/>
      <c r="J9" s="19" t="s">
        <v>256</v>
      </c>
      <c r="K9" s="27" t="s">
        <v>257</v>
      </c>
      <c r="L9" s="19" t="s">
        <v>456</v>
      </c>
      <c r="M9" s="26" t="s">
        <v>455</v>
      </c>
      <c r="N9" s="19"/>
      <c r="O9" s="19"/>
      <c r="P9" s="19"/>
      <c r="Q9" s="62">
        <v>40963</v>
      </c>
    </row>
    <row r="10" spans="1:17" s="21" customFormat="1" ht="135.75" thickBot="1">
      <c r="A10" s="57" t="str">
        <f xml:space="preserve"> IF(E10&lt;&gt;"","MOD_" &amp; (COUNTA($E$1:E10)-1),"")</f>
        <v>MOD_9</v>
      </c>
      <c r="B10" s="27" t="s">
        <v>80</v>
      </c>
      <c r="C10" s="54" t="s">
        <v>18</v>
      </c>
      <c r="D10" s="19" t="s">
        <v>116</v>
      </c>
      <c r="E10" s="19" t="s">
        <v>263</v>
      </c>
      <c r="F10" s="19" t="s">
        <v>22</v>
      </c>
      <c r="G10" s="19" t="s">
        <v>16</v>
      </c>
      <c r="H10" s="26" t="s">
        <v>334</v>
      </c>
      <c r="I10" s="19"/>
      <c r="J10" s="19" t="s">
        <v>258</v>
      </c>
      <c r="K10" s="27" t="s">
        <v>259</v>
      </c>
      <c r="L10" s="19" t="s">
        <v>456</v>
      </c>
      <c r="M10" s="26" t="s">
        <v>455</v>
      </c>
      <c r="N10" s="19"/>
      <c r="O10" s="19"/>
      <c r="P10" s="19"/>
      <c r="Q10" s="62">
        <v>40963</v>
      </c>
    </row>
    <row r="11" spans="1:17" s="21" customFormat="1" ht="135.75" thickBot="1">
      <c r="A11" s="57" t="str">
        <f xml:space="preserve"> IF(E11&lt;&gt;"","MOD_" &amp; (COUNTA($E$1:E11)-1),"")</f>
        <v>MOD_10</v>
      </c>
      <c r="B11" s="27" t="s">
        <v>80</v>
      </c>
      <c r="C11" s="54" t="s">
        <v>18</v>
      </c>
      <c r="D11" s="19" t="s">
        <v>116</v>
      </c>
      <c r="E11" s="19" t="s">
        <v>84</v>
      </c>
      <c r="F11" s="19" t="s">
        <v>22</v>
      </c>
      <c r="G11" s="19" t="s">
        <v>16</v>
      </c>
      <c r="H11" s="26" t="s">
        <v>334</v>
      </c>
      <c r="I11" s="19"/>
      <c r="J11" s="19" t="s">
        <v>260</v>
      </c>
      <c r="K11" s="27" t="s">
        <v>261</v>
      </c>
      <c r="L11" s="19" t="s">
        <v>456</v>
      </c>
      <c r="M11" s="26" t="s">
        <v>455</v>
      </c>
      <c r="N11" s="19"/>
      <c r="O11" s="19"/>
      <c r="P11" s="19"/>
      <c r="Q11" s="62">
        <v>40963</v>
      </c>
    </row>
    <row r="12" spans="1:17" s="21" customFormat="1" ht="135.75" thickBot="1">
      <c r="A12" s="57" t="str">
        <f xml:space="preserve"> IF(E12&lt;&gt;"","MOD_" &amp; (COUNTA($E$1:E12)-1),"")</f>
        <v>MOD_11</v>
      </c>
      <c r="B12" s="27" t="s">
        <v>80</v>
      </c>
      <c r="C12" s="54" t="s">
        <v>18</v>
      </c>
      <c r="D12" s="19" t="s">
        <v>116</v>
      </c>
      <c r="E12" s="19" t="s">
        <v>262</v>
      </c>
      <c r="F12" s="19" t="s">
        <v>22</v>
      </c>
      <c r="G12" s="19" t="s">
        <v>16</v>
      </c>
      <c r="H12" s="26" t="s">
        <v>334</v>
      </c>
      <c r="I12" s="19"/>
      <c r="J12" s="19" t="s">
        <v>264</v>
      </c>
      <c r="K12" s="27" t="s">
        <v>265</v>
      </c>
      <c r="L12" s="19" t="s">
        <v>456</v>
      </c>
      <c r="M12" s="26" t="s">
        <v>455</v>
      </c>
      <c r="N12" s="19"/>
      <c r="O12" s="19"/>
      <c r="P12" s="19"/>
      <c r="Q12" s="62">
        <v>40963</v>
      </c>
    </row>
    <row r="13" spans="1:17" s="21" customFormat="1" ht="135.75" thickBot="1">
      <c r="A13" s="57" t="str">
        <f xml:space="preserve"> IF(E13&lt;&gt;"","MOD_" &amp; (COUNTA($E$1:E13)-1),"")</f>
        <v>MOD_12</v>
      </c>
      <c r="B13" s="27" t="s">
        <v>81</v>
      </c>
      <c r="C13" s="54" t="s">
        <v>18</v>
      </c>
      <c r="D13" s="19" t="s">
        <v>116</v>
      </c>
      <c r="E13" s="19" t="s">
        <v>266</v>
      </c>
      <c r="F13" s="19" t="s">
        <v>22</v>
      </c>
      <c r="G13" s="19" t="s">
        <v>16</v>
      </c>
      <c r="H13" s="26" t="s">
        <v>334</v>
      </c>
      <c r="I13" s="19"/>
      <c r="J13" s="19" t="s">
        <v>267</v>
      </c>
      <c r="K13" s="27" t="s">
        <v>268</v>
      </c>
      <c r="L13" s="19" t="s">
        <v>456</v>
      </c>
      <c r="M13" s="26" t="s">
        <v>455</v>
      </c>
      <c r="N13" s="19"/>
      <c r="O13" s="19"/>
      <c r="P13" s="19"/>
      <c r="Q13" s="62">
        <v>40963</v>
      </c>
    </row>
    <row r="14" spans="1:17" s="21" customFormat="1" ht="135.75" thickBot="1">
      <c r="A14" s="57" t="str">
        <f xml:space="preserve"> IF(E14&lt;&gt;"","MOD_" &amp; (COUNTA($E$1:E14)-1),"")</f>
        <v>MOD_13</v>
      </c>
      <c r="B14" s="27" t="s">
        <v>81</v>
      </c>
      <c r="C14" s="54" t="s">
        <v>18</v>
      </c>
      <c r="D14" s="19" t="s">
        <v>116</v>
      </c>
      <c r="E14" s="19" t="s">
        <v>98</v>
      </c>
      <c r="F14" s="19"/>
      <c r="G14" s="19"/>
      <c r="H14" s="26" t="s">
        <v>334</v>
      </c>
      <c r="I14" s="19"/>
      <c r="J14" s="26" t="s">
        <v>99</v>
      </c>
      <c r="K14" s="27" t="s">
        <v>109</v>
      </c>
      <c r="L14" s="19" t="s">
        <v>456</v>
      </c>
      <c r="M14" s="26" t="s">
        <v>455</v>
      </c>
      <c r="N14" s="19"/>
      <c r="O14" s="19"/>
      <c r="P14" s="19"/>
      <c r="Q14" s="62">
        <v>40963</v>
      </c>
    </row>
    <row r="15" spans="1:17" s="21" customFormat="1" ht="135.75" thickBot="1">
      <c r="A15" s="57" t="str">
        <f xml:space="preserve"> IF(E15&lt;&gt;"","MOD_" &amp; (COUNTA($E$1:E15)-1),"")</f>
        <v>MOD_14</v>
      </c>
      <c r="B15" s="27" t="s">
        <v>81</v>
      </c>
      <c r="C15" s="54" t="s">
        <v>18</v>
      </c>
      <c r="D15" s="19" t="s">
        <v>116</v>
      </c>
      <c r="E15" s="19" t="s">
        <v>111</v>
      </c>
      <c r="F15" s="19" t="s">
        <v>22</v>
      </c>
      <c r="G15" s="19" t="s">
        <v>16</v>
      </c>
      <c r="H15" s="26" t="s">
        <v>334</v>
      </c>
      <c r="I15" s="19"/>
      <c r="J15" s="26" t="s">
        <v>112</v>
      </c>
      <c r="K15" s="26" t="s">
        <v>110</v>
      </c>
      <c r="L15" s="19" t="s">
        <v>456</v>
      </c>
      <c r="M15" s="26" t="s">
        <v>455</v>
      </c>
      <c r="N15" s="19"/>
      <c r="O15" s="19"/>
      <c r="P15" s="19"/>
      <c r="Q15" s="62">
        <v>40963</v>
      </c>
    </row>
    <row r="16" spans="1:17" s="21" customFormat="1" ht="150.75" thickBot="1">
      <c r="A16" s="57" t="str">
        <f xml:space="preserve"> IF(E16&lt;&gt;"","MOD_" &amp; (COUNTA($E$1:E16)-1),"")</f>
        <v>MOD_15</v>
      </c>
      <c r="B16" s="27" t="s">
        <v>81</v>
      </c>
      <c r="C16" s="54" t="s">
        <v>18</v>
      </c>
      <c r="D16" s="19" t="s">
        <v>116</v>
      </c>
      <c r="E16" s="19" t="s">
        <v>281</v>
      </c>
      <c r="F16" s="19"/>
      <c r="G16" s="19"/>
      <c r="H16" s="26" t="s">
        <v>335</v>
      </c>
      <c r="I16" s="19"/>
      <c r="J16" s="26" t="s">
        <v>282</v>
      </c>
      <c r="K16" s="26" t="s">
        <v>283</v>
      </c>
      <c r="L16" s="19" t="s">
        <v>456</v>
      </c>
      <c r="M16" s="26" t="s">
        <v>455</v>
      </c>
      <c r="N16" s="19"/>
      <c r="O16" s="19"/>
      <c r="P16" s="19"/>
      <c r="Q16" s="62">
        <v>40963</v>
      </c>
    </row>
    <row r="17" spans="1:17" s="21" customFormat="1" ht="150.75" thickBot="1">
      <c r="A17" s="57" t="str">
        <f xml:space="preserve"> IF(E17&lt;&gt;"","MOD_" &amp; (COUNTA($E$1:E17)-1),"")</f>
        <v>MOD_16</v>
      </c>
      <c r="B17" s="27" t="s">
        <v>81</v>
      </c>
      <c r="C17" s="54" t="s">
        <v>18</v>
      </c>
      <c r="D17" s="19" t="s">
        <v>116</v>
      </c>
      <c r="E17" s="19" t="s">
        <v>297</v>
      </c>
      <c r="F17" s="19"/>
      <c r="G17" s="19"/>
      <c r="H17" s="26" t="s">
        <v>336</v>
      </c>
      <c r="I17" s="26"/>
      <c r="J17" s="26" t="s">
        <v>301</v>
      </c>
      <c r="K17" s="27" t="s">
        <v>298</v>
      </c>
      <c r="L17" s="19" t="s">
        <v>456</v>
      </c>
      <c r="M17" s="26" t="s">
        <v>455</v>
      </c>
      <c r="N17" s="19"/>
      <c r="O17" s="19"/>
      <c r="P17" s="19"/>
      <c r="Q17" s="62">
        <v>40963</v>
      </c>
    </row>
    <row r="18" spans="1:17" s="21" customFormat="1" ht="135.75" thickBot="1">
      <c r="A18" s="57" t="str">
        <f xml:space="preserve"> IF(E18&lt;&gt;"","MOD_" &amp; (COUNTA($E$1:E18)-1),"")</f>
        <v>MOD_17</v>
      </c>
      <c r="B18" s="27" t="s">
        <v>81</v>
      </c>
      <c r="C18" s="54" t="s">
        <v>18</v>
      </c>
      <c r="D18" s="19" t="s">
        <v>116</v>
      </c>
      <c r="E18" s="19" t="s">
        <v>299</v>
      </c>
      <c r="F18" s="19"/>
      <c r="G18" s="19"/>
      <c r="H18" s="26" t="s">
        <v>337</v>
      </c>
      <c r="I18" s="26"/>
      <c r="J18" s="26" t="s">
        <v>300</v>
      </c>
      <c r="K18" s="27" t="s">
        <v>302</v>
      </c>
      <c r="L18" s="19" t="s">
        <v>456</v>
      </c>
      <c r="M18" s="26" t="s">
        <v>455</v>
      </c>
      <c r="N18" s="19"/>
      <c r="O18" s="19"/>
      <c r="P18" s="19"/>
      <c r="Q18" s="62">
        <v>40963</v>
      </c>
    </row>
  </sheetData>
  <dataValidations count="4">
    <dataValidation type="list" allowBlank="1" showInputMessage="1" showErrorMessage="1" sqref="M2:M1048576">
      <formula1>Results</formula1>
    </dataValidation>
    <dataValidation type="list" allowBlank="1" showInputMessage="1" showErrorMessage="1" sqref="G3:G1048576">
      <formula1>Priority</formula1>
    </dataValidation>
    <dataValidation type="list" allowBlank="1" showInputMessage="1" showErrorMessage="1" sqref="F2:F1048576">
      <formula1>Category</formula1>
    </dataValidation>
    <dataValidation type="list" allowBlank="1" showInputMessage="1" showErrorMessage="1" sqref="C2:C1048576">
      <formula1>Website</formula1>
    </dataValidation>
  </dataValidation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Q15"/>
  <sheetViews>
    <sheetView workbookViewId="0"/>
  </sheetViews>
  <sheetFormatPr defaultRowHeight="15"/>
  <cols>
    <col min="1" max="1" width="13.85546875" style="18" customWidth="1"/>
    <col min="2" max="2" width="10.28515625" style="18" customWidth="1"/>
    <col min="3" max="3" width="9.42578125" style="18" customWidth="1"/>
    <col min="4" max="4" width="12.5703125" style="18" customWidth="1"/>
    <col min="5" max="5" width="29.5703125" style="18" customWidth="1"/>
    <col min="6" max="6" width="11.85546875" style="18" customWidth="1"/>
    <col min="7" max="7" width="9.140625" style="18"/>
    <col min="8" max="8" width="19.7109375" style="18" customWidth="1"/>
    <col min="9" max="9" width="9.140625" style="18"/>
    <col min="10" max="10" width="31.28515625" style="18" customWidth="1"/>
    <col min="11" max="11" width="37" style="18" customWidth="1"/>
    <col min="12" max="12" width="15.42578125" style="18" bestFit="1" customWidth="1"/>
    <col min="13" max="13" width="19.5703125" style="18" bestFit="1" customWidth="1"/>
    <col min="14" max="16" width="9.140625" style="18"/>
    <col min="17" max="17" width="15.85546875" style="18" customWidth="1"/>
    <col min="18" max="16384" width="9.140625" style="18"/>
  </cols>
  <sheetData>
    <row r="1" spans="1:17" s="34" customFormat="1" ht="45">
      <c r="A1" s="42" t="s">
        <v>30</v>
      </c>
      <c r="B1" s="43" t="s">
        <v>31</v>
      </c>
      <c r="C1" s="43" t="s">
        <v>28</v>
      </c>
      <c r="D1" s="43" t="s">
        <v>32</v>
      </c>
      <c r="E1" s="43" t="s">
        <v>33</v>
      </c>
      <c r="F1" s="43" t="s">
        <v>27</v>
      </c>
      <c r="G1" s="43" t="s">
        <v>26</v>
      </c>
      <c r="H1" s="44" t="s">
        <v>34</v>
      </c>
      <c r="I1" s="44" t="s">
        <v>35</v>
      </c>
      <c r="J1" s="44" t="s">
        <v>36</v>
      </c>
      <c r="K1" s="43" t="s">
        <v>37</v>
      </c>
      <c r="L1" s="42" t="s">
        <v>38</v>
      </c>
      <c r="M1" s="42" t="str">
        <f>"Results (Pass (" &amp; COUNTIF(M4:M9910,"Pass") &amp; ")/Fail (" &amp; COUNTIF(M4:M9910,"FAIL") &amp; ")/Blocked (" &amp; COUNTIF(M4:M9910,"BLOCKED") &amp; ")"</f>
        <v>Results (Pass (12)/Fail (0)/Blocked (0)</v>
      </c>
      <c r="N1" s="42" t="s">
        <v>39</v>
      </c>
      <c r="O1" s="42" t="s">
        <v>40</v>
      </c>
      <c r="P1" s="42" t="s">
        <v>41</v>
      </c>
      <c r="Q1" s="42" t="s">
        <v>42</v>
      </c>
    </row>
    <row r="2" spans="1:17" s="28" customFormat="1" ht="135.75" thickBot="1">
      <c r="A2" s="57" t="str">
        <f xml:space="preserve"> IF(E2&lt;&gt;"","AP_" &amp; (COUNTA($E$1:E2)-1),"")</f>
        <v>AP_1</v>
      </c>
      <c r="B2" s="27" t="s">
        <v>45</v>
      </c>
      <c r="C2" s="56" t="s">
        <v>18</v>
      </c>
      <c r="D2" s="19" t="s">
        <v>117</v>
      </c>
      <c r="E2" s="26" t="s">
        <v>404</v>
      </c>
      <c r="F2" s="26" t="s">
        <v>17</v>
      </c>
      <c r="G2" s="26" t="s">
        <v>16</v>
      </c>
      <c r="H2" s="26" t="s">
        <v>406</v>
      </c>
      <c r="I2" s="26"/>
      <c r="J2" s="26" t="s">
        <v>407</v>
      </c>
      <c r="K2" s="26" t="s">
        <v>420</v>
      </c>
      <c r="L2" s="19" t="s">
        <v>456</v>
      </c>
      <c r="M2" s="26" t="s">
        <v>455</v>
      </c>
      <c r="N2" s="26"/>
      <c r="O2" s="26"/>
      <c r="P2" s="26"/>
      <c r="Q2" s="62">
        <v>40963</v>
      </c>
    </row>
    <row r="3" spans="1:17" s="28" customFormat="1" ht="135.75" thickBot="1">
      <c r="A3" s="57" t="str">
        <f xml:space="preserve"> IF(E3&lt;&gt;"","AP_" &amp; (COUNTA($E$1:E3)-1),"")</f>
        <v>AP_2</v>
      </c>
      <c r="B3" s="27" t="s">
        <v>45</v>
      </c>
      <c r="C3" s="56" t="s">
        <v>18</v>
      </c>
      <c r="D3" s="19" t="s">
        <v>117</v>
      </c>
      <c r="E3" s="26" t="s">
        <v>387</v>
      </c>
      <c r="F3" s="26" t="s">
        <v>22</v>
      </c>
      <c r="G3" s="26" t="s">
        <v>16</v>
      </c>
      <c r="H3" s="26" t="s">
        <v>403</v>
      </c>
      <c r="I3" s="26"/>
      <c r="J3" s="26" t="s">
        <v>408</v>
      </c>
      <c r="K3" s="26" t="s">
        <v>389</v>
      </c>
      <c r="L3" s="19" t="s">
        <v>456</v>
      </c>
      <c r="M3" s="26" t="s">
        <v>455</v>
      </c>
      <c r="N3" s="26"/>
      <c r="O3" s="26"/>
      <c r="P3" s="26"/>
      <c r="Q3" s="62">
        <v>40963</v>
      </c>
    </row>
    <row r="4" spans="1:17" s="21" customFormat="1" ht="120.75" customHeight="1" thickBot="1">
      <c r="A4" s="57" t="str">
        <f xml:space="preserve"> IF(E4&lt;&gt;"","AP_" &amp; (COUNTA($E$1:E4)-1),"")</f>
        <v>AP_3</v>
      </c>
      <c r="B4" s="27" t="s">
        <v>85</v>
      </c>
      <c r="C4" s="54" t="s">
        <v>18</v>
      </c>
      <c r="D4" s="19" t="s">
        <v>117</v>
      </c>
      <c r="E4" s="19" t="s">
        <v>269</v>
      </c>
      <c r="F4" s="19" t="s">
        <v>22</v>
      </c>
      <c r="G4" s="19" t="s">
        <v>16</v>
      </c>
      <c r="H4" s="26" t="s">
        <v>405</v>
      </c>
      <c r="I4" s="19"/>
      <c r="J4" s="19" t="s">
        <v>409</v>
      </c>
      <c r="K4" s="27" t="s">
        <v>270</v>
      </c>
      <c r="L4" s="19" t="s">
        <v>456</v>
      </c>
      <c r="M4" s="26" t="s">
        <v>455</v>
      </c>
      <c r="N4" s="19"/>
      <c r="O4" s="19"/>
      <c r="P4" s="19"/>
      <c r="Q4" s="62">
        <v>40963</v>
      </c>
    </row>
    <row r="5" spans="1:17" s="21" customFormat="1" ht="135.75" thickBot="1">
      <c r="A5" s="57" t="str">
        <f xml:space="preserve"> IF(E5&lt;&gt;"","AP_" &amp; (COUNTA($E$1:E5)-1),"")</f>
        <v>AP_4</v>
      </c>
      <c r="B5" s="27" t="s">
        <v>86</v>
      </c>
      <c r="C5" s="54" t="s">
        <v>18</v>
      </c>
      <c r="D5" s="19" t="s">
        <v>117</v>
      </c>
      <c r="E5" s="19" t="s">
        <v>92</v>
      </c>
      <c r="F5" s="19" t="s">
        <v>22</v>
      </c>
      <c r="G5" s="19" t="s">
        <v>16</v>
      </c>
      <c r="H5" s="26" t="s">
        <v>405</v>
      </c>
      <c r="I5" s="19"/>
      <c r="J5" s="19" t="s">
        <v>410</v>
      </c>
      <c r="K5" s="27" t="s">
        <v>87</v>
      </c>
      <c r="L5" s="19" t="s">
        <v>456</v>
      </c>
      <c r="M5" s="26" t="s">
        <v>455</v>
      </c>
      <c r="N5" s="19"/>
      <c r="O5" s="19"/>
      <c r="P5" s="19"/>
      <c r="Q5" s="62">
        <v>40963</v>
      </c>
    </row>
    <row r="6" spans="1:17" s="21" customFormat="1" ht="135.75" thickBot="1">
      <c r="A6" s="57" t="str">
        <f xml:space="preserve"> IF(E6&lt;&gt;"","AP_" &amp; (COUNTA($E$1:E6)-1),"")</f>
        <v>AP_5</v>
      </c>
      <c r="B6" s="27" t="s">
        <v>88</v>
      </c>
      <c r="C6" s="54" t="s">
        <v>18</v>
      </c>
      <c r="D6" s="19" t="s">
        <v>117</v>
      </c>
      <c r="E6" s="19" t="s">
        <v>274</v>
      </c>
      <c r="F6" s="19" t="s">
        <v>17</v>
      </c>
      <c r="G6" s="19" t="s">
        <v>16</v>
      </c>
      <c r="H6" s="26" t="s">
        <v>405</v>
      </c>
      <c r="I6" s="19"/>
      <c r="J6" s="19" t="s">
        <v>411</v>
      </c>
      <c r="K6" s="27" t="s">
        <v>275</v>
      </c>
      <c r="L6" s="19" t="s">
        <v>456</v>
      </c>
      <c r="M6" s="26" t="s">
        <v>455</v>
      </c>
      <c r="N6" s="19"/>
      <c r="O6" s="19"/>
      <c r="P6" s="19"/>
      <c r="Q6" s="62">
        <v>40963</v>
      </c>
    </row>
    <row r="7" spans="1:17" s="21" customFormat="1" ht="135.75" thickBot="1">
      <c r="A7" s="57" t="str">
        <f xml:space="preserve"> IF(E7&lt;&gt;"","AP_" &amp; (COUNTA($E$1:E7)-1),"")</f>
        <v>AP_6</v>
      </c>
      <c r="B7" s="27" t="s">
        <v>88</v>
      </c>
      <c r="C7" s="54" t="s">
        <v>18</v>
      </c>
      <c r="D7" s="19" t="s">
        <v>117</v>
      </c>
      <c r="E7" s="19" t="s">
        <v>93</v>
      </c>
      <c r="F7" s="19" t="s">
        <v>22</v>
      </c>
      <c r="G7" s="19" t="s">
        <v>16</v>
      </c>
      <c r="H7" s="26" t="s">
        <v>405</v>
      </c>
      <c r="I7" s="19"/>
      <c r="J7" s="19" t="s">
        <v>412</v>
      </c>
      <c r="K7" s="27" t="s">
        <v>89</v>
      </c>
      <c r="L7" s="19" t="s">
        <v>456</v>
      </c>
      <c r="M7" s="26" t="s">
        <v>455</v>
      </c>
      <c r="N7" s="19"/>
      <c r="O7" s="19"/>
      <c r="P7" s="19"/>
      <c r="Q7" s="62">
        <v>40963</v>
      </c>
    </row>
    <row r="8" spans="1:17" s="21" customFormat="1" ht="135.75" thickBot="1">
      <c r="A8" s="57" t="str">
        <f xml:space="preserve"> IF(E8&lt;&gt;"","AP_" &amp; (COUNTA($E$1:E8)-1),"")</f>
        <v>AP_7</v>
      </c>
      <c r="B8" s="27" t="s">
        <v>88</v>
      </c>
      <c r="C8" s="54" t="s">
        <v>18</v>
      </c>
      <c r="D8" s="19" t="s">
        <v>117</v>
      </c>
      <c r="E8" s="19" t="s">
        <v>95</v>
      </c>
      <c r="F8" s="19" t="s">
        <v>22</v>
      </c>
      <c r="G8" s="19" t="s">
        <v>16</v>
      </c>
      <c r="H8" s="26" t="s">
        <v>405</v>
      </c>
      <c r="I8" s="19"/>
      <c r="J8" s="19" t="s">
        <v>413</v>
      </c>
      <c r="K8" s="27" t="s">
        <v>94</v>
      </c>
      <c r="L8" s="19" t="s">
        <v>456</v>
      </c>
      <c r="M8" s="26" t="s">
        <v>455</v>
      </c>
      <c r="N8" s="19"/>
      <c r="O8" s="19"/>
      <c r="P8" s="19"/>
      <c r="Q8" s="62">
        <v>40963</v>
      </c>
    </row>
    <row r="9" spans="1:17" s="21" customFormat="1" ht="135.75" thickBot="1">
      <c r="A9" s="57" t="str">
        <f xml:space="preserve"> IF(E9&lt;&gt;"","AP_" &amp; (COUNTA($E$1:E9)-1),"")</f>
        <v>AP_8</v>
      </c>
      <c r="B9" s="27" t="s">
        <v>90</v>
      </c>
      <c r="C9" s="54" t="s">
        <v>18</v>
      </c>
      <c r="D9" s="19" t="s">
        <v>117</v>
      </c>
      <c r="E9" s="19" t="s">
        <v>96</v>
      </c>
      <c r="F9" s="19" t="s">
        <v>22</v>
      </c>
      <c r="G9" s="19" t="s">
        <v>16</v>
      </c>
      <c r="H9" s="26" t="s">
        <v>405</v>
      </c>
      <c r="I9" s="19"/>
      <c r="J9" s="19" t="s">
        <v>414</v>
      </c>
      <c r="K9" s="27" t="s">
        <v>91</v>
      </c>
      <c r="L9" s="19" t="s">
        <v>456</v>
      </c>
      <c r="M9" s="26" t="s">
        <v>455</v>
      </c>
      <c r="N9" s="19"/>
      <c r="O9" s="19"/>
      <c r="P9" s="19"/>
      <c r="Q9" s="62">
        <v>40963</v>
      </c>
    </row>
    <row r="10" spans="1:17" s="21" customFormat="1" ht="135.75" thickBot="1">
      <c r="A10" s="57" t="str">
        <f xml:space="preserve"> IF(E10&lt;&gt;"","AP_" &amp; (COUNTA($E$1:E10)-1),"")</f>
        <v>AP_9</v>
      </c>
      <c r="B10" s="27" t="s">
        <v>90</v>
      </c>
      <c r="C10" s="54" t="s">
        <v>18</v>
      </c>
      <c r="D10" s="19" t="s">
        <v>117</v>
      </c>
      <c r="E10" s="19" t="s">
        <v>97</v>
      </c>
      <c r="F10" s="19" t="s">
        <v>22</v>
      </c>
      <c r="G10" s="19" t="s">
        <v>16</v>
      </c>
      <c r="H10" s="26" t="s">
        <v>405</v>
      </c>
      <c r="I10" s="19"/>
      <c r="J10" s="19" t="s">
        <v>415</v>
      </c>
      <c r="K10" s="27" t="s">
        <v>271</v>
      </c>
      <c r="L10" s="19" t="s">
        <v>456</v>
      </c>
      <c r="M10" s="26" t="s">
        <v>455</v>
      </c>
      <c r="N10" s="19"/>
      <c r="O10" s="19"/>
      <c r="P10" s="19"/>
      <c r="Q10" s="62">
        <v>40963</v>
      </c>
    </row>
    <row r="11" spans="1:17" ht="135.75" thickBot="1">
      <c r="A11" s="57" t="str">
        <f xml:space="preserve"> IF(E11&lt;&gt;"","AP_" &amp; (COUNTA($E$1:E11)-1),"")</f>
        <v>AP_10</v>
      </c>
      <c r="B11" s="27" t="s">
        <v>90</v>
      </c>
      <c r="C11" s="54" t="s">
        <v>18</v>
      </c>
      <c r="D11" s="19" t="s">
        <v>117</v>
      </c>
      <c r="E11" s="19" t="s">
        <v>272</v>
      </c>
      <c r="F11" s="19"/>
      <c r="G11" s="19"/>
      <c r="H11" s="26" t="s">
        <v>405</v>
      </c>
      <c r="I11" s="19"/>
      <c r="J11" s="26" t="s">
        <v>416</v>
      </c>
      <c r="K11" s="27" t="s">
        <v>273</v>
      </c>
      <c r="L11" s="19" t="s">
        <v>456</v>
      </c>
      <c r="M11" s="26" t="s">
        <v>455</v>
      </c>
      <c r="N11" s="19"/>
      <c r="O11" s="19"/>
      <c r="P11" s="19"/>
      <c r="Q11" s="62">
        <v>40963</v>
      </c>
    </row>
    <row r="12" spans="1:17" s="28" customFormat="1" ht="135.75" thickBot="1">
      <c r="A12" s="57" t="str">
        <f xml:space="preserve"> IF(E12&lt;&gt;"","AP_" &amp; (COUNTA($E$1:E12)-1),"")</f>
        <v>AP_11</v>
      </c>
      <c r="B12" s="27" t="s">
        <v>90</v>
      </c>
      <c r="C12" s="54" t="s">
        <v>18</v>
      </c>
      <c r="D12" s="19" t="s">
        <v>117</v>
      </c>
      <c r="E12" s="19" t="s">
        <v>276</v>
      </c>
      <c r="F12" s="19" t="s">
        <v>22</v>
      </c>
      <c r="G12" s="19" t="s">
        <v>16</v>
      </c>
      <c r="H12" s="26" t="s">
        <v>405</v>
      </c>
      <c r="I12" s="19"/>
      <c r="J12" s="19" t="s">
        <v>417</v>
      </c>
      <c r="K12" s="27" t="s">
        <v>257</v>
      </c>
      <c r="L12" s="19" t="s">
        <v>456</v>
      </c>
      <c r="M12" s="26" t="s">
        <v>455</v>
      </c>
      <c r="N12" s="19"/>
      <c r="O12" s="19"/>
      <c r="P12" s="19"/>
      <c r="Q12" s="62">
        <v>40963</v>
      </c>
    </row>
    <row r="13" spans="1:17" s="28" customFormat="1" ht="150.75" thickBot="1">
      <c r="A13" s="57" t="str">
        <f xml:space="preserve"> IF(E13&lt;&gt;"","AP_" &amp; (COUNTA($E$1:E13)-1),"")</f>
        <v>AP_12</v>
      </c>
      <c r="B13" s="27" t="s">
        <v>90</v>
      </c>
      <c r="C13" s="54" t="s">
        <v>18</v>
      </c>
      <c r="D13" s="19" t="s">
        <v>117</v>
      </c>
      <c r="E13" s="19" t="s">
        <v>277</v>
      </c>
      <c r="F13" s="19"/>
      <c r="G13" s="19"/>
      <c r="H13" s="26" t="s">
        <v>405</v>
      </c>
      <c r="I13" s="19"/>
      <c r="J13" s="19" t="s">
        <v>418</v>
      </c>
      <c r="K13" s="27" t="s">
        <v>278</v>
      </c>
      <c r="L13" s="19" t="s">
        <v>456</v>
      </c>
      <c r="M13" s="26" t="s">
        <v>455</v>
      </c>
      <c r="N13" s="19"/>
      <c r="O13" s="19"/>
      <c r="P13" s="19"/>
      <c r="Q13" s="62">
        <v>40963</v>
      </c>
    </row>
    <row r="14" spans="1:17" s="28" customFormat="1" ht="135.75" thickBot="1">
      <c r="A14" s="57" t="str">
        <f xml:space="preserve"> IF(E14&lt;&gt;"","AP_" &amp; (COUNTA($E$1:E14)-1),"")</f>
        <v>AP_13</v>
      </c>
      <c r="B14" s="27" t="s">
        <v>90</v>
      </c>
      <c r="C14" s="54" t="s">
        <v>18</v>
      </c>
      <c r="D14" s="19" t="s">
        <v>117</v>
      </c>
      <c r="E14" s="19" t="s">
        <v>279</v>
      </c>
      <c r="F14" s="19"/>
      <c r="G14" s="19"/>
      <c r="H14" s="26" t="s">
        <v>405</v>
      </c>
      <c r="I14" s="19"/>
      <c r="J14" s="19" t="s">
        <v>419</v>
      </c>
      <c r="K14" s="27" t="s">
        <v>280</v>
      </c>
      <c r="L14" s="19" t="s">
        <v>456</v>
      </c>
      <c r="M14" s="26" t="s">
        <v>455</v>
      </c>
      <c r="N14" s="19"/>
      <c r="O14" s="19"/>
      <c r="P14" s="19"/>
      <c r="Q14" s="62">
        <v>40963</v>
      </c>
    </row>
    <row r="15" spans="1:17" s="21" customFormat="1" ht="180.75" thickBot="1">
      <c r="A15" s="57" t="str">
        <f xml:space="preserve"> IF(E15&lt;&gt;"","AP_" &amp; (COUNTA($E$1:E15)-1),"")</f>
        <v>AP_14</v>
      </c>
      <c r="B15" s="27" t="s">
        <v>90</v>
      </c>
      <c r="C15" s="54" t="s">
        <v>18</v>
      </c>
      <c r="D15" s="19" t="s">
        <v>117</v>
      </c>
      <c r="E15" s="19" t="s">
        <v>303</v>
      </c>
      <c r="F15" s="19"/>
      <c r="G15" s="19"/>
      <c r="H15" s="26" t="s">
        <v>338</v>
      </c>
      <c r="I15" s="26"/>
      <c r="J15" s="26" t="s">
        <v>304</v>
      </c>
      <c r="K15" s="27" t="s">
        <v>305</v>
      </c>
      <c r="L15" s="19" t="s">
        <v>456</v>
      </c>
      <c r="M15" s="26" t="s">
        <v>455</v>
      </c>
      <c r="N15" s="19"/>
      <c r="O15" s="19"/>
      <c r="P15" s="19"/>
      <c r="Q15" s="62">
        <v>40963</v>
      </c>
    </row>
  </sheetData>
  <dataValidations count="4">
    <dataValidation type="list" allowBlank="1" showInputMessage="1" showErrorMessage="1" sqref="C2:C1048576">
      <formula1>Website</formula1>
    </dataValidation>
    <dataValidation type="list" allowBlank="1" showInputMessage="1" showErrorMessage="1" sqref="F2:F1048576">
      <formula1>Category</formula1>
    </dataValidation>
    <dataValidation type="list" allowBlank="1" showInputMessage="1" showErrorMessage="1" sqref="G3:G1048576">
      <formula1>Priority</formula1>
    </dataValidation>
    <dataValidation type="list" allowBlank="1" showInputMessage="1" showErrorMessage="1" sqref="M2:M1048576">
      <formula1>Results</formula1>
    </dataValidation>
  </dataValidation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Q9"/>
  <sheetViews>
    <sheetView workbookViewId="0"/>
  </sheetViews>
  <sheetFormatPr defaultRowHeight="15"/>
  <cols>
    <col min="1" max="1" width="12.85546875" style="18" customWidth="1"/>
    <col min="2" max="2" width="10.28515625" style="18" customWidth="1"/>
    <col min="3" max="3" width="9.42578125" style="18" customWidth="1"/>
    <col min="4" max="4" width="12.5703125" style="18" customWidth="1"/>
    <col min="5" max="5" width="29.5703125" style="18" customWidth="1"/>
    <col min="6" max="6" width="11.85546875" style="18" customWidth="1"/>
    <col min="7" max="7" width="9.140625" style="18"/>
    <col min="8" max="8" width="28.140625" style="18" customWidth="1"/>
    <col min="9" max="9" width="9.140625" style="18"/>
    <col min="10" max="10" width="31.28515625" style="18" customWidth="1"/>
    <col min="11" max="11" width="37" style="18" customWidth="1"/>
    <col min="12" max="12" width="15.42578125" style="18" bestFit="1" customWidth="1"/>
    <col min="13" max="13" width="19.5703125" style="18" bestFit="1" customWidth="1"/>
    <col min="14" max="16" width="9.140625" style="18"/>
    <col min="17" max="17" width="15.85546875" style="18" customWidth="1"/>
    <col min="18" max="16384" width="9.140625" style="18"/>
  </cols>
  <sheetData>
    <row r="1" spans="1:17" s="34" customFormat="1" ht="30">
      <c r="A1" s="42" t="s">
        <v>30</v>
      </c>
      <c r="B1" s="43" t="s">
        <v>31</v>
      </c>
      <c r="C1" s="43" t="s">
        <v>28</v>
      </c>
      <c r="D1" s="43" t="s">
        <v>32</v>
      </c>
      <c r="E1" s="43" t="s">
        <v>33</v>
      </c>
      <c r="F1" s="43" t="s">
        <v>27</v>
      </c>
      <c r="G1" s="43" t="s">
        <v>26</v>
      </c>
      <c r="H1" s="44" t="s">
        <v>34</v>
      </c>
      <c r="I1" s="44" t="s">
        <v>35</v>
      </c>
      <c r="J1" s="44" t="s">
        <v>36</v>
      </c>
      <c r="K1" s="43" t="s">
        <v>37</v>
      </c>
      <c r="L1" s="42" t="s">
        <v>38</v>
      </c>
      <c r="M1" s="42" t="str">
        <f>"Results (Pass (" &amp; COUNTIF(M2:M9909,"Pass") &amp; ")/Fail (" &amp; COUNTIF(M2:M9909,"FAIL") &amp; ")/Blocked (" &amp; COUNTIF(M2:M9909,"BLOCKED") &amp; ")"</f>
        <v>Results (Pass (8)/Fail (0)/Blocked (0)</v>
      </c>
      <c r="N1" s="42" t="s">
        <v>39</v>
      </c>
      <c r="O1" s="42" t="s">
        <v>40</v>
      </c>
      <c r="P1" s="42" t="s">
        <v>41</v>
      </c>
      <c r="Q1" s="42" t="s">
        <v>42</v>
      </c>
    </row>
    <row r="2" spans="1:17" s="21" customFormat="1" ht="150.75" thickBot="1">
      <c r="A2" s="57" t="str">
        <f xml:space="preserve"> IF(E2&lt;&gt;"","WOR_" &amp; (COUNTA($E$1:E2)-1),"")</f>
        <v>WOR_1</v>
      </c>
      <c r="B2" s="27" t="s">
        <v>118</v>
      </c>
      <c r="C2" s="54" t="s">
        <v>18</v>
      </c>
      <c r="D2" s="19" t="s">
        <v>118</v>
      </c>
      <c r="E2" s="19" t="s">
        <v>119</v>
      </c>
      <c r="F2" s="19" t="s">
        <v>22</v>
      </c>
      <c r="G2" s="19" t="s">
        <v>16</v>
      </c>
      <c r="H2" s="26" t="s">
        <v>341</v>
      </c>
      <c r="I2" s="19"/>
      <c r="J2" s="19" t="s">
        <v>100</v>
      </c>
      <c r="K2" s="27" t="s">
        <v>101</v>
      </c>
      <c r="L2" s="19" t="s">
        <v>456</v>
      </c>
      <c r="M2" s="26" t="s">
        <v>455</v>
      </c>
      <c r="N2" s="19"/>
      <c r="O2" s="19"/>
      <c r="P2" s="19"/>
      <c r="Q2" s="62">
        <v>40963</v>
      </c>
    </row>
    <row r="3" spans="1:17" s="21" customFormat="1" ht="150.75" thickBot="1">
      <c r="A3" s="57" t="str">
        <f xml:space="preserve"> IF(E3&lt;&gt;"","WOR_" &amp; (COUNTA($E$1:E3)-1),"")</f>
        <v>WOR_2</v>
      </c>
      <c r="B3" s="27" t="s">
        <v>118</v>
      </c>
      <c r="C3" s="54" t="s">
        <v>18</v>
      </c>
      <c r="D3" s="19" t="s">
        <v>118</v>
      </c>
      <c r="E3" s="19" t="s">
        <v>120</v>
      </c>
      <c r="F3" s="19" t="s">
        <v>22</v>
      </c>
      <c r="G3" s="19" t="s">
        <v>16</v>
      </c>
      <c r="H3" s="26" t="s">
        <v>341</v>
      </c>
      <c r="I3" s="19"/>
      <c r="J3" s="19" t="s">
        <v>288</v>
      </c>
      <c r="K3" s="27" t="s">
        <v>102</v>
      </c>
      <c r="L3" s="19" t="s">
        <v>456</v>
      </c>
      <c r="M3" s="26" t="s">
        <v>455</v>
      </c>
      <c r="N3" s="19"/>
      <c r="O3" s="19"/>
      <c r="P3" s="19"/>
      <c r="Q3" s="62">
        <v>40963</v>
      </c>
    </row>
    <row r="4" spans="1:17" s="21" customFormat="1" ht="185.25" customHeight="1" thickBot="1">
      <c r="A4" s="57" t="str">
        <f xml:space="preserve"> IF(E4&lt;&gt;"","WOR_" &amp; (COUNTA($E$1:E4)-1),"")</f>
        <v>WOR_3</v>
      </c>
      <c r="B4" s="27" t="s">
        <v>118</v>
      </c>
      <c r="C4" s="54" t="s">
        <v>18</v>
      </c>
      <c r="D4" s="19" t="s">
        <v>118</v>
      </c>
      <c r="E4" s="19" t="s">
        <v>121</v>
      </c>
      <c r="F4" s="19" t="s">
        <v>22</v>
      </c>
      <c r="G4" s="19" t="s">
        <v>16</v>
      </c>
      <c r="H4" s="26" t="s">
        <v>341</v>
      </c>
      <c r="I4" s="19"/>
      <c r="J4" s="19" t="s">
        <v>103</v>
      </c>
      <c r="K4" s="27" t="s">
        <v>104</v>
      </c>
      <c r="L4" s="19" t="s">
        <v>456</v>
      </c>
      <c r="M4" s="26" t="s">
        <v>455</v>
      </c>
      <c r="N4" s="19"/>
      <c r="O4" s="19"/>
      <c r="P4" s="19"/>
      <c r="Q4" s="62">
        <v>40963</v>
      </c>
    </row>
    <row r="5" spans="1:17" s="21" customFormat="1" ht="228" customHeight="1" thickBot="1">
      <c r="A5" s="57" t="str">
        <f xml:space="preserve"> IF(E5&lt;&gt;"","WOR_" &amp; (COUNTA($E$1:E5)-1),"")</f>
        <v>WOR_4</v>
      </c>
      <c r="B5" s="27" t="s">
        <v>118</v>
      </c>
      <c r="C5" s="54" t="s">
        <v>18</v>
      </c>
      <c r="D5" s="19" t="s">
        <v>118</v>
      </c>
      <c r="E5" s="19" t="s">
        <v>122</v>
      </c>
      <c r="F5" s="19" t="s">
        <v>22</v>
      </c>
      <c r="G5" s="19" t="s">
        <v>16</v>
      </c>
      <c r="H5" s="26" t="s">
        <v>341</v>
      </c>
      <c r="I5" s="19"/>
      <c r="J5" s="19" t="s">
        <v>286</v>
      </c>
      <c r="K5" s="27" t="s">
        <v>105</v>
      </c>
      <c r="L5" s="19" t="s">
        <v>456</v>
      </c>
      <c r="M5" s="26" t="s">
        <v>455</v>
      </c>
      <c r="N5" s="19"/>
      <c r="O5" s="19"/>
      <c r="P5" s="19"/>
      <c r="Q5" s="62">
        <v>40963</v>
      </c>
    </row>
    <row r="6" spans="1:17" s="21" customFormat="1" ht="195.75" thickBot="1">
      <c r="A6" s="57" t="str">
        <f xml:space="preserve"> IF(E6&lt;&gt;"","WOR_" &amp; (COUNTA($E$1:E6)-1),"")</f>
        <v>WOR_5</v>
      </c>
      <c r="B6" s="27" t="s">
        <v>118</v>
      </c>
      <c r="C6" s="54" t="s">
        <v>18</v>
      </c>
      <c r="D6" s="19" t="s">
        <v>118</v>
      </c>
      <c r="E6" s="19" t="s">
        <v>127</v>
      </c>
      <c r="F6" s="19"/>
      <c r="G6" s="19"/>
      <c r="H6" s="26" t="s">
        <v>342</v>
      </c>
      <c r="I6" s="19"/>
      <c r="J6" s="19" t="s">
        <v>287</v>
      </c>
      <c r="K6" s="27" t="s">
        <v>289</v>
      </c>
      <c r="L6" s="19" t="s">
        <v>456</v>
      </c>
      <c r="M6" s="26" t="s">
        <v>455</v>
      </c>
      <c r="N6" s="19"/>
      <c r="O6" s="19"/>
      <c r="P6" s="19"/>
      <c r="Q6" s="62">
        <v>40963</v>
      </c>
    </row>
    <row r="7" spans="1:17" s="21" customFormat="1" ht="233.25" customHeight="1" thickBot="1">
      <c r="A7" s="57" t="str">
        <f xml:space="preserve"> IF(E7&lt;&gt;"","WOR_" &amp; (COUNTA($E$1:E7)-1),"")</f>
        <v>WOR_6</v>
      </c>
      <c r="B7" s="27" t="s">
        <v>118</v>
      </c>
      <c r="C7" s="54" t="s">
        <v>18</v>
      </c>
      <c r="D7" s="19" t="s">
        <v>118</v>
      </c>
      <c r="E7" s="19" t="s">
        <v>123</v>
      </c>
      <c r="F7" s="19"/>
      <c r="G7" s="19"/>
      <c r="H7" s="26" t="s">
        <v>343</v>
      </c>
      <c r="I7" s="19"/>
      <c r="J7" s="19" t="s">
        <v>426</v>
      </c>
      <c r="K7" s="27" t="s">
        <v>434</v>
      </c>
      <c r="L7" s="19" t="s">
        <v>456</v>
      </c>
      <c r="M7" s="26" t="s">
        <v>455</v>
      </c>
      <c r="N7" s="19"/>
      <c r="O7" s="19"/>
      <c r="P7" s="19"/>
      <c r="Q7" s="62">
        <v>40963</v>
      </c>
    </row>
    <row r="8" spans="1:17" s="21" customFormat="1" ht="244.5" customHeight="1" thickBot="1">
      <c r="A8" s="57" t="str">
        <f xml:space="preserve"> IF(E8&lt;&gt;"","WOR_" &amp; (COUNTA($E$1:E8)-1),"")</f>
        <v>WOR_7</v>
      </c>
      <c r="B8" s="27" t="s">
        <v>118</v>
      </c>
      <c r="C8" s="54" t="s">
        <v>18</v>
      </c>
      <c r="D8" s="19" t="s">
        <v>118</v>
      </c>
      <c r="E8" s="19" t="s">
        <v>124</v>
      </c>
      <c r="F8" s="19"/>
      <c r="G8" s="19"/>
      <c r="H8" s="26" t="s">
        <v>343</v>
      </c>
      <c r="I8" s="19"/>
      <c r="J8" s="19" t="s">
        <v>290</v>
      </c>
      <c r="K8" s="27" t="s">
        <v>126</v>
      </c>
      <c r="L8" s="19" t="s">
        <v>456</v>
      </c>
      <c r="M8" s="26" t="s">
        <v>455</v>
      </c>
      <c r="N8" s="19"/>
      <c r="O8" s="19"/>
      <c r="P8" s="19"/>
      <c r="Q8" s="62">
        <v>40963</v>
      </c>
    </row>
    <row r="9" spans="1:17" ht="243.75" customHeight="1" thickBot="1">
      <c r="A9" s="57" t="str">
        <f xml:space="preserve"> IF(E9&lt;&gt;"","WOR_" &amp; (COUNTA($E$1:E9)-1),"")</f>
        <v>WOR_8</v>
      </c>
      <c r="B9" s="27" t="s">
        <v>118</v>
      </c>
      <c r="C9" s="54" t="s">
        <v>18</v>
      </c>
      <c r="D9" s="19" t="s">
        <v>118</v>
      </c>
      <c r="E9" s="19" t="s">
        <v>125</v>
      </c>
      <c r="F9" s="19"/>
      <c r="G9" s="19"/>
      <c r="H9" s="26" t="s">
        <v>343</v>
      </c>
      <c r="I9" s="19"/>
      <c r="J9" s="19" t="s">
        <v>291</v>
      </c>
      <c r="K9" s="27" t="s">
        <v>128</v>
      </c>
      <c r="L9" s="19" t="s">
        <v>456</v>
      </c>
      <c r="M9" s="26" t="s">
        <v>455</v>
      </c>
      <c r="N9" s="19"/>
      <c r="O9" s="19"/>
      <c r="P9" s="19"/>
      <c r="Q9" s="62">
        <v>40963</v>
      </c>
    </row>
  </sheetData>
  <dataValidations count="4">
    <dataValidation type="list" allowBlank="1" showInputMessage="1" showErrorMessage="1" sqref="M2:M1048576">
      <formula1>Results</formula1>
    </dataValidation>
    <dataValidation type="list" allowBlank="1" showInputMessage="1" showErrorMessage="1" sqref="G2:G1048576">
      <formula1>Priority</formula1>
    </dataValidation>
    <dataValidation type="list" allowBlank="1" showInputMessage="1" showErrorMessage="1" sqref="F2:F1048576">
      <formula1>Category</formula1>
    </dataValidation>
    <dataValidation type="list" allowBlank="1" showInputMessage="1" showErrorMessage="1" sqref="C2:C1048576">
      <formula1>Website</formula1>
    </dataValidation>
  </dataValidation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E6"/>
  <sheetViews>
    <sheetView workbookViewId="0">
      <selection activeCell="C12" sqref="C12"/>
    </sheetView>
  </sheetViews>
  <sheetFormatPr defaultRowHeight="15"/>
  <cols>
    <col min="2" max="2" width="22" customWidth="1"/>
    <col min="3" max="3" width="18.85546875" customWidth="1"/>
    <col min="4" max="4" width="19.7109375" customWidth="1"/>
    <col min="7" max="8" width="6.7109375" customWidth="1"/>
    <col min="9" max="9" width="15.140625" customWidth="1"/>
    <col min="10" max="10" width="18" customWidth="1"/>
    <col min="11" max="11" width="14.140625" customWidth="1"/>
  </cols>
  <sheetData>
    <row r="1" spans="1:5">
      <c r="A1" s="17" t="s">
        <v>28</v>
      </c>
      <c r="B1" s="17" t="s">
        <v>27</v>
      </c>
      <c r="C1" s="17" t="s">
        <v>26</v>
      </c>
      <c r="D1" s="17" t="s">
        <v>25</v>
      </c>
      <c r="E1" s="17" t="s">
        <v>24</v>
      </c>
    </row>
    <row r="2" spans="1:5">
      <c r="A2" s="16" t="s">
        <v>23</v>
      </c>
      <c r="B2" s="16" t="s">
        <v>22</v>
      </c>
      <c r="C2" s="16" t="s">
        <v>21</v>
      </c>
      <c r="D2" s="16" t="s">
        <v>20</v>
      </c>
      <c r="E2" s="16" t="s">
        <v>19</v>
      </c>
    </row>
    <row r="3" spans="1:5">
      <c r="A3" s="16" t="s">
        <v>18</v>
      </c>
      <c r="B3" s="16" t="s">
        <v>17</v>
      </c>
      <c r="C3" s="16" t="s">
        <v>16</v>
      </c>
      <c r="D3" s="16" t="s">
        <v>15</v>
      </c>
      <c r="E3" s="16" t="s">
        <v>14</v>
      </c>
    </row>
    <row r="4" spans="1:5">
      <c r="A4" s="16" t="s">
        <v>44</v>
      </c>
      <c r="B4" s="16" t="s">
        <v>13</v>
      </c>
      <c r="C4" s="16" t="s">
        <v>12</v>
      </c>
      <c r="D4" s="16" t="s">
        <v>11</v>
      </c>
      <c r="E4" s="15"/>
    </row>
    <row r="5" spans="1:5">
      <c r="A5" s="15"/>
      <c r="B5" s="16" t="s">
        <v>10</v>
      </c>
      <c r="C5" s="16" t="s">
        <v>9</v>
      </c>
      <c r="D5" s="15"/>
      <c r="E5" s="15"/>
    </row>
    <row r="6" spans="1:5">
      <c r="A6" s="15"/>
      <c r="B6" s="16" t="s">
        <v>8</v>
      </c>
      <c r="C6" s="15"/>
      <c r="D6" s="15"/>
      <c r="E6" s="15"/>
    </row>
  </sheetData>
  <sheetProtection password="CEA6"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election activeCell="M27" sqref="M27"/>
    </sheetView>
  </sheetViews>
  <sheetFormatPr defaultRowHeight="15"/>
  <sheetData/>
  <sheetProtection password="CEA6" sheet="1" objects="1" scenarios="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General Information</vt:lpstr>
      <vt:lpstr>Test_Report</vt:lpstr>
      <vt:lpstr>CMS_Administrator</vt:lpstr>
      <vt:lpstr>Content_Creator</vt:lpstr>
      <vt:lpstr>Moderator</vt:lpstr>
      <vt:lpstr>Publisher</vt:lpstr>
      <vt:lpstr>Workflow</vt:lpstr>
      <vt:lpstr>Settings</vt:lpstr>
      <vt:lpstr>Guidelines</vt:lpstr>
      <vt:lpstr>BitValue</vt:lpstr>
      <vt:lpstr>Category</vt:lpstr>
      <vt:lpstr>Priority</vt:lpstr>
      <vt:lpstr>Results</vt:lpstr>
      <vt:lpstr>Website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for CMS Workflow</dc:title>
  <dc:creator>neethi_thilakan</dc:creator>
  <cp:lastModifiedBy>User</cp:lastModifiedBy>
  <dcterms:created xsi:type="dcterms:W3CDTF">2011-11-15T03:53:50Z</dcterms:created>
  <dcterms:modified xsi:type="dcterms:W3CDTF">2012-02-24T17:49:30Z</dcterms:modified>
</cp:coreProperties>
</file>