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C3095-Dissertation\"/>
    </mc:Choice>
  </mc:AlternateContent>
  <xr:revisionPtr revIDLastSave="0" documentId="13_ncr:1_{C1DC05E3-94AC-4682-AA2C-153E8CE541C2}" xr6:coauthVersionLast="45" xr6:coauthVersionMax="46" xr10:uidLastSave="{00000000-0000-0000-0000-000000000000}"/>
  <bookViews>
    <workbookView minimized="1" xWindow="9600" yWindow="3360" windowWidth="28800" windowHeight="15435" xr2:uid="{43AB4C6B-370F-4888-996C-F8629A52645F}"/>
  </bookViews>
  <sheets>
    <sheet name="Speed Tes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4" i="1" l="1"/>
  <c r="D94" i="1"/>
  <c r="E94" i="1"/>
  <c r="F94" i="1"/>
  <c r="C94" i="1"/>
  <c r="G93" i="1"/>
  <c r="D93" i="1"/>
  <c r="E93" i="1"/>
  <c r="F93" i="1"/>
  <c r="C93" i="1"/>
  <c r="B93" i="1"/>
  <c r="B94" i="1"/>
  <c r="G85" i="1"/>
  <c r="K49" i="1"/>
  <c r="D49" i="1"/>
  <c r="C50" i="1"/>
  <c r="F48" i="1"/>
  <c r="L49" i="1"/>
  <c r="L50" i="1"/>
  <c r="K50" i="1"/>
  <c r="J49" i="1"/>
  <c r="J50" i="1"/>
  <c r="I49" i="1"/>
  <c r="I50" i="1"/>
  <c r="H49" i="1"/>
  <c r="H50" i="1"/>
  <c r="G49" i="1"/>
  <c r="G50" i="1"/>
  <c r="F49" i="1"/>
  <c r="F50" i="1"/>
  <c r="E49" i="1"/>
  <c r="E50" i="1"/>
  <c r="D50" i="1"/>
  <c r="C49" i="1"/>
  <c r="K46" i="1" a="1"/>
  <c r="K46" i="1" s="1"/>
  <c r="J46" i="1" a="1"/>
  <c r="J46" i="1" s="1"/>
  <c r="I46" i="1"/>
  <c r="E46" i="1" a="1"/>
  <c r="E46" i="1" s="1"/>
  <c r="D46" i="1"/>
  <c r="D48" i="1"/>
  <c r="E48" i="1"/>
  <c r="G48" i="1"/>
  <c r="H48" i="1"/>
  <c r="I48" i="1"/>
  <c r="J48" i="1"/>
  <c r="K48" i="1"/>
  <c r="L48" i="1"/>
  <c r="C48" i="1"/>
  <c r="F86" i="1" a="1"/>
  <c r="F86" i="1" s="1"/>
  <c r="C86" i="1"/>
  <c r="B86" i="1"/>
  <c r="G86" i="1" s="1"/>
  <c r="C85" i="1"/>
  <c r="B85" i="1"/>
  <c r="F85" i="1" s="1" a="1"/>
  <c r="F85" i="1" s="1"/>
  <c r="B46" i="1"/>
  <c r="L46" i="1" s="1" a="1"/>
  <c r="L46" i="1" s="1"/>
  <c r="E85" i="1" l="1" a="1"/>
  <c r="E85" i="1" s="1"/>
  <c r="D85" i="1" a="1"/>
  <c r="D85" i="1" s="1"/>
  <c r="F46" i="1" a="1"/>
  <c r="F46" i="1" s="1"/>
  <c r="D86" i="1" a="1"/>
  <c r="D86" i="1" s="1"/>
  <c r="G46" i="1" a="1"/>
  <c r="G46" i="1" s="1"/>
  <c r="E86" i="1" a="1"/>
  <c r="E86" i="1" s="1"/>
  <c r="C60" i="1"/>
  <c r="C61" i="1"/>
  <c r="D60" i="1"/>
  <c r="E60" i="1"/>
  <c r="G60" i="1"/>
  <c r="H60" i="1"/>
  <c r="I60" i="1"/>
  <c r="G61" i="1"/>
  <c r="H61" i="1"/>
  <c r="I61" i="1"/>
  <c r="D61" i="1"/>
  <c r="E61" i="1"/>
  <c r="B55" i="1"/>
  <c r="B56" i="1"/>
  <c r="B5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C89" i="1" l="1"/>
  <c r="C90" i="1"/>
  <c r="D47" i="1"/>
  <c r="B90" i="1"/>
  <c r="B89" i="1"/>
  <c r="I47" i="1"/>
  <c r="B47" i="1"/>
  <c r="I54" i="1"/>
  <c r="J54" i="1" s="1" a="1"/>
  <c r="J54" i="1" s="1"/>
  <c r="I55" i="1"/>
  <c r="J55" i="1" s="1" a="1"/>
  <c r="J55" i="1" s="1"/>
  <c r="G90" i="1" l="1"/>
  <c r="D90" i="1" a="1"/>
  <c r="D90" i="1" s="1"/>
  <c r="E90" i="1" a="1"/>
  <c r="E90" i="1" s="1"/>
  <c r="F90" i="1" a="1"/>
  <c r="F90" i="1" s="1"/>
  <c r="K47" i="1" a="1"/>
  <c r="K47" i="1" s="1"/>
  <c r="J47" i="1" a="1"/>
  <c r="J47" i="1" s="1"/>
  <c r="G47" i="1" a="1"/>
  <c r="G47" i="1" s="1"/>
  <c r="E47" i="1" a="1"/>
  <c r="E47" i="1" s="1"/>
  <c r="L47" i="1" a="1"/>
  <c r="L47" i="1" s="1"/>
  <c r="F47" i="1" a="1"/>
  <c r="F47" i="1" s="1"/>
  <c r="F89" i="1" a="1"/>
  <c r="F89" i="1" s="1"/>
  <c r="E89" i="1" a="1"/>
  <c r="E89" i="1" s="1"/>
  <c r="D89" i="1" a="1"/>
  <c r="D89" i="1" s="1"/>
  <c r="G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<sst xmlns="http://schemas.openxmlformats.org/spreadsheetml/2006/main" count="140" uniqueCount="30">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</sst>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B5-4A97-A90B-09A2596E62CE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B5-4A97-A90B-09A2596E62CE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B5-4A97-A90B-09A2596E62CE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B5-4A97-A90B-09A2596E62CE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B5-4A97-A90B-09A2596E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'Speed Tests'!$C$5:$C$12</c:f>
              <c:numCache>
                <c:formatCode>General</c:formatCode>
                <c:ptCount val="8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 sz="1400" b="0" i="0" u="none" strike="noStrike" baseline="0">
                <a:effectLst/>
              </a:rPr>
              <a:t>μ</a:t>
            </a:r>
            <a:r>
              <a:rPr lang="en-GB" sz="1400" b="0" i="0" u="none" strike="noStrike" baseline="0">
                <a:effectLst/>
              </a:rPr>
              <a:t>s)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Tests'!$C$45:$L$45</c:f>
              <c:strCache>
                <c:ptCount val="10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  <c:pt idx="5">
                  <c:v>Brute Force</c:v>
                </c:pt>
                <c:pt idx="6">
                  <c:v>Four Way (Recursive)</c:v>
                </c:pt>
                <c:pt idx="7">
                  <c:v>Four Way (Linear)</c:v>
                </c:pt>
                <c:pt idx="8">
                  <c:v>Span Fill</c:v>
                </c:pt>
                <c:pt idx="9">
                  <c:v>Walk Based</c:v>
                </c:pt>
              </c:strCache>
            </c:strRef>
          </c:cat>
          <c:val>
            <c:numRef>
              <c:f>'Speed Tests'!$C$46:$L$46</c:f>
              <c:numCache>
                <c:formatCode>General</c:formatCode>
                <c:ptCount val="10"/>
                <c:pt idx="0">
                  <c:v>0</c:v>
                </c:pt>
                <c:pt idx="1">
                  <c:v>1.4583025050206109</c:v>
                </c:pt>
                <c:pt idx="2">
                  <c:v>1.4387176964429462</c:v>
                </c:pt>
                <c:pt idx="3">
                  <c:v>0.33687301259295122</c:v>
                </c:pt>
                <c:pt idx="4">
                  <c:v>2.8075095071693155</c:v>
                </c:pt>
                <c:pt idx="5">
                  <c:v>0</c:v>
                </c:pt>
                <c:pt idx="6">
                  <c:v>1.5455025895782686</c:v>
                </c:pt>
                <c:pt idx="7">
                  <c:v>1.4581545759324428</c:v>
                </c:pt>
                <c:pt idx="8">
                  <c:v>0.35147071976905209</c:v>
                </c:pt>
                <c:pt idx="9">
                  <c:v>2.7496861785959918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Tests'!$C$45:$L$45</c:f>
              <c:strCache>
                <c:ptCount val="10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  <c:pt idx="5">
                  <c:v>Brute Force</c:v>
                </c:pt>
                <c:pt idx="6">
                  <c:v>Four Way (Recursive)</c:v>
                </c:pt>
                <c:pt idx="7">
                  <c:v>Four Way (Linear)</c:v>
                </c:pt>
                <c:pt idx="8">
                  <c:v>Span Fill</c:v>
                </c:pt>
                <c:pt idx="9">
                  <c:v>Walk Based</c:v>
                </c:pt>
              </c:strCache>
            </c:strRef>
          </c:cat>
          <c:val>
            <c:numRef>
              <c:f>'Speed Tests'!$C$47:$L$47</c:f>
              <c:numCache>
                <c:formatCode>General</c:formatCode>
                <c:ptCount val="10"/>
                <c:pt idx="0">
                  <c:v>0</c:v>
                </c:pt>
                <c:pt idx="1">
                  <c:v>1.467607843137255</c:v>
                </c:pt>
                <c:pt idx="2">
                  <c:v>1.3746501060284761</c:v>
                </c:pt>
                <c:pt idx="3">
                  <c:v>0.33786610118146015</c:v>
                </c:pt>
                <c:pt idx="4">
                  <c:v>2.7291875189336565</c:v>
                </c:pt>
                <c:pt idx="5">
                  <c:v>0</c:v>
                </c:pt>
                <c:pt idx="6">
                  <c:v>1.6746666666666667</c:v>
                </c:pt>
                <c:pt idx="7">
                  <c:v>1.4855789154801577</c:v>
                </c:pt>
                <c:pt idx="8">
                  <c:v>0.33868039987882459</c:v>
                </c:pt>
                <c:pt idx="9">
                  <c:v>2.6922144804604664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'Speed Tests'!$A$48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'Speed Tests'!$C$45:$L$45</c:f>
              <c:strCache>
                <c:ptCount val="10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  <c:pt idx="5">
                  <c:v>Brute Force</c:v>
                </c:pt>
                <c:pt idx="6">
                  <c:v>Four Way (Recursive)</c:v>
                </c:pt>
                <c:pt idx="7">
                  <c:v>Four Way (Linear)</c:v>
                </c:pt>
                <c:pt idx="8">
                  <c:v>Span Fill</c:v>
                </c:pt>
                <c:pt idx="9">
                  <c:v>Walk Based</c:v>
                </c:pt>
              </c:strCache>
            </c:strRef>
          </c:cat>
          <c:val>
            <c:numRef>
              <c:f>'Speed Tests'!$C$48:$L$48</c:f>
              <c:numCache>
                <c:formatCode>General</c:formatCode>
                <c:ptCount val="10"/>
                <c:pt idx="0">
                  <c:v>1.6535571730453158</c:v>
                </c:pt>
                <c:pt idx="1">
                  <c:v>1.45621037802301</c:v>
                </c:pt>
                <c:pt idx="2">
                  <c:v>1.4119511622446583</c:v>
                </c:pt>
                <c:pt idx="3">
                  <c:v>0.51350082178915235</c:v>
                </c:pt>
                <c:pt idx="4">
                  <c:v>13.369570321671754</c:v>
                </c:pt>
                <c:pt idx="5">
                  <c:v>1.8014792204742898</c:v>
                </c:pt>
                <c:pt idx="6">
                  <c:v>1.5039915473115755</c:v>
                </c:pt>
                <c:pt idx="7">
                  <c:v>1.522657900915708</c:v>
                </c:pt>
                <c:pt idx="8">
                  <c:v>0.53146278469124208</c:v>
                </c:pt>
                <c:pt idx="9">
                  <c:v>13.471002582765907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8-47C3-93DD-8C28E1259749}"/>
            </c:ext>
          </c:extLst>
        </c:ser>
        <c:ser>
          <c:idx val="3"/>
          <c:order val="3"/>
          <c:tx>
            <c:strRef>
              <c:f>'Speed Tests'!$A$49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'Speed Tests'!$C$45:$L$45</c:f>
              <c:strCache>
                <c:ptCount val="10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  <c:pt idx="5">
                  <c:v>Brute Force</c:v>
                </c:pt>
                <c:pt idx="6">
                  <c:v>Four Way (Recursive)</c:v>
                </c:pt>
                <c:pt idx="7">
                  <c:v>Four Way (Linear)</c:v>
                </c:pt>
                <c:pt idx="8">
                  <c:v>Span Fill</c:v>
                </c:pt>
                <c:pt idx="9">
                  <c:v>Walk Based</c:v>
                </c:pt>
              </c:strCache>
            </c:strRef>
          </c:cat>
          <c:val>
            <c:numRef>
              <c:f>'Speed Tests'!$C$49:$L$49</c:f>
              <c:numCache>
                <c:formatCode>General</c:formatCode>
                <c:ptCount val="10"/>
                <c:pt idx="0">
                  <c:v>1.2217881944444444</c:v>
                </c:pt>
                <c:pt idx="1">
                  <c:v>1.9709201388888888</c:v>
                </c:pt>
                <c:pt idx="2">
                  <c:v>2.5933159722222223</c:v>
                </c:pt>
                <c:pt idx="3">
                  <c:v>2.3732638888888888</c:v>
                </c:pt>
                <c:pt idx="4">
                  <c:v>7.686197916666667</c:v>
                </c:pt>
                <c:pt idx="5">
                  <c:v>1.2829861111111112</c:v>
                </c:pt>
                <c:pt idx="6">
                  <c:v>2.0698784722222223</c:v>
                </c:pt>
                <c:pt idx="7">
                  <c:v>2.6024305555555554</c:v>
                </c:pt>
                <c:pt idx="8">
                  <c:v>2.3216145833333335</c:v>
                </c:pt>
                <c:pt idx="9">
                  <c:v>5.8472222222222223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6-4FEF-A648-B739BC8181DB}"/>
            </c:ext>
          </c:extLst>
        </c:ser>
        <c:ser>
          <c:idx val="4"/>
          <c:order val="4"/>
          <c:tx>
            <c:strRef>
              <c:f>'Speed Tests'!$A$50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'Speed Tests'!$C$45:$L$45</c:f>
              <c:strCache>
                <c:ptCount val="10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  <c:pt idx="5">
                  <c:v>Brute Force</c:v>
                </c:pt>
                <c:pt idx="6">
                  <c:v>Four Way (Recursive)</c:v>
                </c:pt>
                <c:pt idx="7">
                  <c:v>Four Way (Linear)</c:v>
                </c:pt>
                <c:pt idx="8">
                  <c:v>Span Fill</c:v>
                </c:pt>
                <c:pt idx="9">
                  <c:v>Walk Based</c:v>
                </c:pt>
              </c:strCache>
            </c:strRef>
          </c:cat>
          <c:val>
            <c:numRef>
              <c:f>'Speed Tests'!$C$50:$L$50</c:f>
              <c:numCache>
                <c:formatCode>General</c:formatCode>
                <c:ptCount val="10"/>
                <c:pt idx="0">
                  <c:v>0.74276315789473679</c:v>
                </c:pt>
                <c:pt idx="1">
                  <c:v>2.0427631578947367</c:v>
                </c:pt>
                <c:pt idx="2">
                  <c:v>2.5271929824561403</c:v>
                </c:pt>
                <c:pt idx="3">
                  <c:v>2.3642543859649123</c:v>
                </c:pt>
                <c:pt idx="4">
                  <c:v>4.2635964912280704</c:v>
                </c:pt>
                <c:pt idx="5">
                  <c:v>0.70197368421052631</c:v>
                </c:pt>
                <c:pt idx="6">
                  <c:v>1.9089912280701755</c:v>
                </c:pt>
                <c:pt idx="7">
                  <c:v>2.4978070175438596</c:v>
                </c:pt>
                <c:pt idx="8">
                  <c:v>2.1173245614035086</c:v>
                </c:pt>
                <c:pt idx="9">
                  <c:v>4.117105263157895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E6-4FEF-A648-B739BC818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3-427C-A9B2-8C46EADC5FF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3-427C-A9B2-8C46EADC5FF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3-427C-A9B2-8C46EADC5FF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3-427C-A9B2-8C46EADC5FF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3-427C-A9B2-8C46EADC5FF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3-427C-A9B2-8C46EADC5FF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83-427C-A9B2-8C46EADC5FF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83-427C-A9B2-8C46EADC5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9-4371-8EA3-CA6DB5027A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9-4371-8EA3-CA6DB5027A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9-4371-8EA3-CA6DB5027A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79-4371-8EA3-CA6DB5027A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9-4371-8EA3-CA6DB5027A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79-4371-8EA3-CA6DB5027A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9-4371-8EA3-CA6DB5027A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79-4371-8EA3-CA6DB502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Tests'!$B$60:$I$60</c:f>
              <c:numCache>
                <c:formatCode>General</c:formatCode>
                <c:ptCount val="8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  <c:pt idx="4">
                  <c:v>264707</c:v>
                </c:pt>
                <c:pt idx="5">
                  <c:v>472776</c:v>
                </c:pt>
                <c:pt idx="6">
                  <c:v>113957</c:v>
                </c:pt>
                <c:pt idx="7">
                  <c:v>891528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Tests'!$B$61:$I$61</c:f>
              <c:numCache>
                <c:formatCode>General</c:formatCode>
                <c:ptCount val="8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  <c:pt idx="4">
                  <c:v>277262</c:v>
                </c:pt>
                <c:pt idx="5">
                  <c:v>612987</c:v>
                </c:pt>
                <c:pt idx="6">
                  <c:v>139748</c:v>
                </c:pt>
                <c:pt idx="7">
                  <c:v>1110875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Practise</a:t>
            </a:r>
            <a:r>
              <a:rPr lang="en-GB" baseline="0"/>
              <a:t> Town 100x100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Tests'!$B$41:$L$41</c:f>
              <c:numCache>
                <c:formatCode>General</c:formatCode>
                <c:ptCount val="11"/>
                <c:pt idx="0">
                  <c:v>8518</c:v>
                </c:pt>
                <c:pt idx="1">
                  <c:v>14085</c:v>
                </c:pt>
                <c:pt idx="2">
                  <c:v>12404</c:v>
                </c:pt>
                <c:pt idx="3">
                  <c:v>12027</c:v>
                </c:pt>
                <c:pt idx="4">
                  <c:v>4374</c:v>
                </c:pt>
                <c:pt idx="5">
                  <c:v>113882</c:v>
                </c:pt>
                <c:pt idx="6">
                  <c:v>15345</c:v>
                </c:pt>
                <c:pt idx="7">
                  <c:v>12811</c:v>
                </c:pt>
                <c:pt idx="8">
                  <c:v>12970</c:v>
                </c:pt>
                <c:pt idx="9">
                  <c:v>4527</c:v>
                </c:pt>
                <c:pt idx="10">
                  <c:v>114746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Tests'!$B$42:$L$42</c:f>
              <c:numCache>
                <c:formatCode>General</c:formatCode>
                <c:ptCount val="11"/>
                <c:pt idx="0">
                  <c:v>2304</c:v>
                </c:pt>
                <c:pt idx="1">
                  <c:v>2815</c:v>
                </c:pt>
                <c:pt idx="2">
                  <c:v>4541</c:v>
                </c:pt>
                <c:pt idx="3">
                  <c:v>5975</c:v>
                </c:pt>
                <c:pt idx="4">
                  <c:v>5468</c:v>
                </c:pt>
                <c:pt idx="5">
                  <c:v>17709</c:v>
                </c:pt>
                <c:pt idx="6">
                  <c:v>2956</c:v>
                </c:pt>
                <c:pt idx="7">
                  <c:v>4769</c:v>
                </c:pt>
                <c:pt idx="8">
                  <c:v>5996</c:v>
                </c:pt>
                <c:pt idx="9">
                  <c:v>5349</c:v>
                </c:pt>
                <c:pt idx="10">
                  <c:v>13472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E-4C5F-B93B-C78BB9E98B7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Tests'!$B$43:$L$43</c:f>
              <c:numCache>
                <c:formatCode>General</c:formatCode>
                <c:ptCount val="11"/>
                <c:pt idx="0">
                  <c:v>4560</c:v>
                </c:pt>
                <c:pt idx="1">
                  <c:v>3387</c:v>
                </c:pt>
                <c:pt idx="2">
                  <c:v>9315</c:v>
                </c:pt>
                <c:pt idx="3">
                  <c:v>11524</c:v>
                </c:pt>
                <c:pt idx="4">
                  <c:v>10781</c:v>
                </c:pt>
                <c:pt idx="5">
                  <c:v>19442</c:v>
                </c:pt>
                <c:pt idx="6">
                  <c:v>3201</c:v>
                </c:pt>
                <c:pt idx="7">
                  <c:v>8705</c:v>
                </c:pt>
                <c:pt idx="8">
                  <c:v>11390</c:v>
                </c:pt>
                <c:pt idx="9">
                  <c:v>9655</c:v>
                </c:pt>
                <c:pt idx="10">
                  <c:v>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757192"/>
        <c:axId val="554756864"/>
      </c:barChart>
      <c:catAx>
        <c:axId val="55475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Tests'!$C$85:$G$85</c:f>
              <c:numCache>
                <c:formatCode>General</c:formatCode>
                <c:ptCount val="5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0.79181689484901108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Tests'!$C$86:$G$86</c:f>
              <c:numCache>
                <c:formatCode>General</c:formatCode>
                <c:ptCount val="5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  <c:pt idx="4">
                  <c:v>0.81647275822928489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Tests'!$A$89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Tests'!$C$89:$G$89</c:f>
              <c:numCache>
                <c:formatCode>General</c:formatCode>
                <c:ptCount val="5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0.69143411087549222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0-48F0-B28C-CFF3B3D84635}"/>
            </c:ext>
          </c:extLst>
        </c:ser>
        <c:ser>
          <c:idx val="1"/>
          <c:order val="1"/>
          <c:tx>
            <c:strRef>
              <c:f>'Speed Tests'!$A$90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Tests'!$C$90:$G$90</c:f>
              <c:numCache>
                <c:formatCode>General</c:formatCode>
                <c:ptCount val="5"/>
                <c:pt idx="0">
                  <c:v>1.6746666666666667</c:v>
                </c:pt>
                <c:pt idx="1">
                  <c:v>1.4855789154801577</c:v>
                </c:pt>
                <c:pt idx="2">
                  <c:v>0.33868039987882459</c:v>
                </c:pt>
                <c:pt idx="3">
                  <c:v>2.6922144804604664</c:v>
                </c:pt>
                <c:pt idx="4">
                  <c:v>0.67194668282338688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8F0-B28C-CFF3B3D8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Tests'!$A$93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Tests'!$C$93:$G$93</c:f>
              <c:numCache>
                <c:formatCode>General</c:formatCode>
                <c:ptCount val="5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1.6535571730453158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79C-B27E-64C2ECB8F1D3}"/>
            </c:ext>
          </c:extLst>
        </c:ser>
        <c:ser>
          <c:idx val="1"/>
          <c:order val="1"/>
          <c:tx>
            <c:strRef>
              <c:f>'Speed Tests'!$A$94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Tests'!$C$94:$G$94</c:f>
              <c:numCache>
                <c:formatCode>General</c:formatCode>
                <c:ptCount val="5"/>
                <c:pt idx="0">
                  <c:v>1.5039915473115755</c:v>
                </c:pt>
                <c:pt idx="1">
                  <c:v>1.522657900915708</c:v>
                </c:pt>
                <c:pt idx="2">
                  <c:v>0.53146278469124208</c:v>
                </c:pt>
                <c:pt idx="3">
                  <c:v>13.471002582765907</c:v>
                </c:pt>
                <c:pt idx="4">
                  <c:v>1.8014792204742898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7-479C-B27E-64C2ECB8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microsecond (p*s-^6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2</xdr:row>
      <xdr:rowOff>51025</xdr:rowOff>
    </xdr:from>
    <xdr:to>
      <xdr:col>27</xdr:col>
      <xdr:colOff>200025</xdr:colOff>
      <xdr:row>18</xdr:row>
      <xdr:rowOff>170088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1</xdr:row>
      <xdr:rowOff>448235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90967</xdr:colOff>
      <xdr:row>61</xdr:row>
      <xdr:rowOff>113860</xdr:rowOff>
    </xdr:from>
    <xdr:to>
      <xdr:col>6</xdr:col>
      <xdr:colOff>336176</xdr:colOff>
      <xdr:row>80</xdr:row>
      <xdr:rowOff>78441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196685</xdr:colOff>
      <xdr:row>19</xdr:row>
      <xdr:rowOff>158338</xdr:rowOff>
    </xdr:from>
    <xdr:to>
      <xdr:col>18</xdr:col>
      <xdr:colOff>504207</xdr:colOff>
      <xdr:row>38</xdr:row>
      <xdr:rowOff>103909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513B2F-3B77-4A16-B69A-6B5607207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519545</xdr:colOff>
      <xdr:row>21</xdr:row>
      <xdr:rowOff>17318</xdr:rowOff>
    </xdr:from>
    <xdr:to>
      <xdr:col>34</xdr:col>
      <xdr:colOff>493059</xdr:colOff>
      <xdr:row>53</xdr:row>
      <xdr:rowOff>134471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83063B-F579-4C09-98B3-5BE33D63B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87558</xdr:colOff>
      <xdr:row>56</xdr:row>
      <xdr:rowOff>145677</xdr:rowOff>
    </xdr:from>
    <xdr:to>
      <xdr:col>22</xdr:col>
      <xdr:colOff>324971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662667</xdr:colOff>
      <xdr:row>62</xdr:row>
      <xdr:rowOff>132869</xdr:rowOff>
    </xdr:from>
    <xdr:to>
      <xdr:col>9</xdr:col>
      <xdr:colOff>1152524</xdr:colOff>
      <xdr:row>79</xdr:row>
      <xdr:rowOff>64834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56830</xdr:colOff>
      <xdr:row>75</xdr:row>
      <xdr:rowOff>165687</xdr:rowOff>
    </xdr:from>
    <xdr:to>
      <xdr:col>22</xdr:col>
      <xdr:colOff>353785</xdr:colOff>
      <xdr:row>97</xdr:row>
      <xdr:rowOff>67715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291353</xdr:colOff>
      <xdr:row>98</xdr:row>
      <xdr:rowOff>0</xdr:rowOff>
    </xdr:from>
    <xdr:to>
      <xdr:col>22</xdr:col>
      <xdr:colOff>588308</xdr:colOff>
      <xdr:row>119</xdr:row>
      <xdr:rowOff>92528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74DA74B-8A73-474E-B72B-5A130C806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280147</xdr:colOff>
      <xdr:row>120</xdr:row>
      <xdr:rowOff>22412</xdr:rowOff>
    </xdr:from>
    <xdr:to>
      <xdr:col>22</xdr:col>
      <xdr:colOff>577102</xdr:colOff>
      <xdr:row>141</xdr:row>
      <xdr:rowOff>114940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B10021B-076B-491F-B64B-0CA9E462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94"/>
  <sheetViews>
    <sheetView tabSelected="1" topLeftCell="A76" zoomScale="85" zoomScaleNormal="85" workbookViewId="0">
      <selection activeCell="K5" sqref="K5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20</v>
      </c>
      <c r="D45" s="3" t="s">
        <v>12</v>
      </c>
      <c r="E45" s="10" t="s">
        <v>11</v>
      </c>
      <c r="F45" s="10" t="s">
        <v>0</v>
      </c>
      <c r="G45" s="10" t="s">
        <v>4</v>
      </c>
      <c r="H45" s="3" t="s">
        <v>20</v>
      </c>
      <c r="I45" s="3" t="s">
        <v>12</v>
      </c>
      <c r="J45" s="10" t="s">
        <v>11</v>
      </c>
      <c r="K45" s="10" t="s">
        <v>0</v>
      </c>
      <c r="L45" s="10" t="s">
        <v>4</v>
      </c>
    </row>
    <row r="46" spans="1:12" x14ac:dyDescent="0.25">
      <c r="A46" s="4" t="s">
        <v>6</v>
      </c>
      <c r="B46" s="10">
        <f>SUM(B23:B38)</f>
        <v>324229</v>
      </c>
      <c r="C46" s="21" t="s">
        <v>29</v>
      </c>
      <c r="D46" s="21">
        <f>SUM(SUM(C23:C31)/SUM(B23:B31))</f>
        <v>1.4583025050206109</v>
      </c>
      <c r="E46" s="10" cm="1">
        <f t="array" ref="E46">SUM(D23:D38/$B46)</f>
        <v>1.4387176964429462</v>
      </c>
      <c r="F46" s="10" cm="1">
        <f t="array" ref="F46">SUM(E23:E38/$B46)</f>
        <v>0.33687301259295122</v>
      </c>
      <c r="G46" s="10" cm="1">
        <f t="array" ref="G46">SUM(F23:F38/$B46)</f>
        <v>2.8075095071693155</v>
      </c>
      <c r="H46" s="10" t="s">
        <v>29</v>
      </c>
      <c r="I46">
        <f>SUM(SUM(G23:G31)/SUM(B23:B31))</f>
        <v>1.5455025895782686</v>
      </c>
      <c r="J46" s="10" cm="1">
        <f t="array" ref="J46">SUM(H23:H38/$B46)</f>
        <v>1.4581545759324428</v>
      </c>
      <c r="K46" s="10" cm="1">
        <f t="array" ref="K46">SUM(I23:I38/$B46)</f>
        <v>0.35147071976905209</v>
      </c>
      <c r="L46" s="10" cm="1">
        <f t="array" ref="L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3" t="s">
        <v>29</v>
      </c>
      <c r="D47" s="23">
        <f>SUM(SUM(C5:C12)/SUM(B5:B12))</f>
        <v>1.467607843137255</v>
      </c>
      <c r="E47" s="11" cm="1">
        <f t="array" ref="E47">SUM(D5:D20/$B47)</f>
        <v>1.3746501060284761</v>
      </c>
      <c r="F47" s="11" cm="1">
        <f t="array" ref="F47">SUM(E5:E20/$B47)</f>
        <v>0.33786610118146015</v>
      </c>
      <c r="G47" s="11" cm="1">
        <f t="array" ref="G47">SUM(F5:F20/$B47)</f>
        <v>2.7291875189336565</v>
      </c>
      <c r="H47" s="11" t="s">
        <v>29</v>
      </c>
      <c r="I47">
        <f>SUM(SUM(G5:G12)/SUM(B5:B12))</f>
        <v>1.6746666666666667</v>
      </c>
      <c r="J47" s="11" cm="1">
        <f t="array" ref="J47">SUM(H5:H20/$B47)</f>
        <v>1.4855789154801577</v>
      </c>
      <c r="K47" s="11" cm="1">
        <f t="array" ref="K47">SUM(I5:I20/$B47)</f>
        <v>0.33868039987882459</v>
      </c>
      <c r="L47" s="11" cm="1">
        <f t="array" ref="L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SUM(C41/B48)</f>
        <v>1.6535571730453158</v>
      </c>
      <c r="D48" s="20">
        <f>SUM(D41/B48)</f>
        <v>1.45621037802301</v>
      </c>
      <c r="E48" s="20">
        <f>SUM(E41/B48)</f>
        <v>1.4119511622446583</v>
      </c>
      <c r="F48" s="20">
        <f>SUM(F41/B48)</f>
        <v>0.51350082178915235</v>
      </c>
      <c r="G48" s="20">
        <f>SUM(G41/B48)</f>
        <v>13.369570321671754</v>
      </c>
      <c r="H48" s="12">
        <f>SUM(H41/B48)</f>
        <v>1.8014792204742898</v>
      </c>
      <c r="I48" s="20">
        <f>SUM(I41/B48)</f>
        <v>1.5039915473115755</v>
      </c>
      <c r="J48" s="20">
        <f>SUM(J41/B48)</f>
        <v>1.522657900915708</v>
      </c>
      <c r="K48" s="20">
        <f>SUM(K41/B48)</f>
        <v>0.53146278469124208</v>
      </c>
      <c r="L48" s="20">
        <f>SUM(L41/B48)</f>
        <v>13.471002582765907</v>
      </c>
    </row>
    <row r="49" spans="1:12" x14ac:dyDescent="0.25">
      <c r="A49" s="5" t="s">
        <v>25</v>
      </c>
      <c r="B49" s="17">
        <v>2304</v>
      </c>
      <c r="C49" s="20">
        <f>SUM(C42/B49)</f>
        <v>1.2217881944444444</v>
      </c>
      <c r="D49" s="20">
        <f>SUM(D42/B49)</f>
        <v>1.9709201388888888</v>
      </c>
      <c r="E49" s="20">
        <f t="shared" ref="E49:E50" si="2">SUM(E42/B49)</f>
        <v>2.5933159722222223</v>
      </c>
      <c r="F49" s="20">
        <f t="shared" ref="F49:F50" si="3">SUM(F42/B49)</f>
        <v>2.3732638888888888</v>
      </c>
      <c r="G49" s="20">
        <f t="shared" ref="G49:G50" si="4">SUM(G42/B49)</f>
        <v>7.686197916666667</v>
      </c>
      <c r="H49" s="12">
        <f t="shared" ref="H49:H50" si="5">SUM(H42/B49)</f>
        <v>1.2829861111111112</v>
      </c>
      <c r="I49" s="20">
        <f t="shared" ref="I49:I50" si="6">SUM(I42/B49)</f>
        <v>2.0698784722222223</v>
      </c>
      <c r="J49" s="20">
        <f t="shared" ref="J49:J50" si="7">SUM(J42/B49)</f>
        <v>2.6024305555555554</v>
      </c>
      <c r="K49" s="20">
        <f>SUM(K42/B49)</f>
        <v>2.3216145833333335</v>
      </c>
      <c r="L49" s="20">
        <f t="shared" ref="L49:L50" si="8">SUM(L42/B49)</f>
        <v>5.8472222222222223</v>
      </c>
    </row>
    <row r="50" spans="1:12" x14ac:dyDescent="0.25">
      <c r="A50" s="7" t="s">
        <v>26</v>
      </c>
      <c r="B50" s="16">
        <v>4560</v>
      </c>
      <c r="C50" s="20">
        <f>SUM(C43/B50)</f>
        <v>0.74276315789473679</v>
      </c>
      <c r="D50" s="20">
        <f t="shared" ref="D50" si="9">SUM(D43/B50)</f>
        <v>2.0427631578947367</v>
      </c>
      <c r="E50" s="20">
        <f t="shared" si="2"/>
        <v>2.5271929824561403</v>
      </c>
      <c r="F50" s="20">
        <f t="shared" si="3"/>
        <v>2.3642543859649123</v>
      </c>
      <c r="G50" s="20">
        <f t="shared" si="4"/>
        <v>4.2635964912280704</v>
      </c>
      <c r="H50" s="12">
        <f t="shared" si="5"/>
        <v>0.70197368421052631</v>
      </c>
      <c r="I50" s="20">
        <f t="shared" si="6"/>
        <v>1.9089912280701755</v>
      </c>
      <c r="J50" s="20">
        <f t="shared" si="7"/>
        <v>2.4978070175438596</v>
      </c>
      <c r="K50" s="20">
        <f t="shared" ref="K50" si="10">SUM(K43/B50)</f>
        <v>2.1173245614035086</v>
      </c>
      <c r="L50" s="20">
        <f t="shared" si="8"/>
        <v>4.117105263157895</v>
      </c>
    </row>
    <row r="52" spans="1:12" ht="21" x14ac:dyDescent="0.35">
      <c r="A52" s="18" t="s">
        <v>17</v>
      </c>
    </row>
    <row r="53" spans="1:12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2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2" x14ac:dyDescent="0.25">
      <c r="A55" s="11">
        <v>75</v>
      </c>
      <c r="B55" s="11">
        <f t="shared" ref="B55" si="11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2" x14ac:dyDescent="0.25">
      <c r="A56" s="12">
        <v>400</v>
      </c>
      <c r="B56" s="12">
        <f t="shared" ref="B56" si="12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2" x14ac:dyDescent="0.25">
      <c r="A57" s="6"/>
      <c r="B57" s="6"/>
      <c r="C57" s="6"/>
      <c r="D57" s="6"/>
      <c r="E57" s="6"/>
      <c r="F57" s="6"/>
    </row>
    <row r="58" spans="1:12" x14ac:dyDescent="0.25">
      <c r="A58" s="6" t="s">
        <v>23</v>
      </c>
      <c r="B58" s="6"/>
      <c r="C58" s="6"/>
      <c r="D58" s="6"/>
      <c r="E58" s="6"/>
      <c r="F58" s="6"/>
    </row>
    <row r="59" spans="1:12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2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2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2" x14ac:dyDescent="0.25">
      <c r="A62" s="6"/>
      <c r="B62" s="6"/>
      <c r="C62" s="6"/>
      <c r="D62" s="6"/>
      <c r="E62" s="6"/>
      <c r="F62" s="6"/>
    </row>
    <row r="63" spans="1:12" x14ac:dyDescent="0.25">
      <c r="A63" s="6"/>
      <c r="B63" s="6"/>
      <c r="C63" s="6"/>
      <c r="D63" s="6"/>
      <c r="E63" s="6"/>
      <c r="F63" s="6"/>
    </row>
    <row r="64" spans="1:12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17" t="s">
        <v>20</v>
      </c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  <c r="G85" s="10">
        <f>SUM(B60/$B85)</f>
        <v>0.79181689484901108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  <c r="G86" s="10">
        <f>SUM(F60/$B86)</f>
        <v>0.81647275822928489</v>
      </c>
    </row>
    <row r="88" spans="1:10" x14ac:dyDescent="0.25">
      <c r="A88" s="3" t="s">
        <v>7</v>
      </c>
      <c r="B88" s="10" t="s">
        <v>8</v>
      </c>
      <c r="C88" s="3" t="s">
        <v>12</v>
      </c>
      <c r="D88" s="10" t="s">
        <v>11</v>
      </c>
      <c r="E88" s="10" t="s">
        <v>0</v>
      </c>
      <c r="F88" s="10" t="s">
        <v>4</v>
      </c>
      <c r="G88" s="28" t="s">
        <v>20</v>
      </c>
    </row>
    <row r="89" spans="1:10" x14ac:dyDescent="0.25">
      <c r="A89" t="s">
        <v>27</v>
      </c>
      <c r="B89" s="10">
        <f>SUM(B5:B20)</f>
        <v>412625</v>
      </c>
      <c r="C89" s="21">
        <f>SUM(SUM(C5:C12)/SUM(B5:B12))</f>
        <v>1.467607843137255</v>
      </c>
      <c r="D89" s="11" cm="1">
        <f t="array" ref="D89">SUM(D5:D20/$B89)</f>
        <v>1.3746501060284761</v>
      </c>
      <c r="E89" s="11" cm="1">
        <f t="array" ref="E89">SUM(E5:E20/$B89)</f>
        <v>0.33786610118146015</v>
      </c>
      <c r="F89" s="11" cm="1">
        <f t="array" ref="F89">SUM(F5:F20/$B89)</f>
        <v>2.7291875189336565</v>
      </c>
      <c r="G89" s="10">
        <f>SUM(B61/$B89)</f>
        <v>0.69143411087549222</v>
      </c>
    </row>
    <row r="90" spans="1:10" x14ac:dyDescent="0.25">
      <c r="A90" s="24" t="s">
        <v>28</v>
      </c>
      <c r="B90" s="3">
        <f>SUM(B5:B20)</f>
        <v>412625</v>
      </c>
      <c r="C90" s="8">
        <f>SUM(SUM(G5:G12)/SUM(B5:B12))</f>
        <v>1.6746666666666667</v>
      </c>
      <c r="D90" s="12" cm="1">
        <f t="array" ref="D90">SUM(H5:H20/$B90)</f>
        <v>1.4855789154801577</v>
      </c>
      <c r="E90" s="12" cm="1">
        <f t="array" ref="E90">SUM(I5:I20/$B90)</f>
        <v>0.33868039987882459</v>
      </c>
      <c r="F90" s="12" cm="1">
        <f t="array" ref="F90">SUM(J5:J20/$B90)</f>
        <v>2.6922144804604664</v>
      </c>
      <c r="G90" s="3">
        <f>SUM(F61/$B90)</f>
        <v>0.67194668282338688</v>
      </c>
    </row>
    <row r="92" spans="1:10" x14ac:dyDescent="0.25">
      <c r="A92" s="3" t="s">
        <v>7</v>
      </c>
      <c r="B92" s="10" t="s">
        <v>8</v>
      </c>
      <c r="C92" s="3" t="s">
        <v>12</v>
      </c>
      <c r="D92" s="10" t="s">
        <v>11</v>
      </c>
      <c r="E92" s="10" t="s">
        <v>0</v>
      </c>
      <c r="F92" s="10" t="s">
        <v>4</v>
      </c>
      <c r="G92" s="28" t="s">
        <v>20</v>
      </c>
    </row>
    <row r="93" spans="1:10" x14ac:dyDescent="0.25">
      <c r="A93" t="s">
        <v>27</v>
      </c>
      <c r="B93" s="10">
        <f>SUM(B48)</f>
        <v>8518</v>
      </c>
      <c r="C93" s="21">
        <f>D48</f>
        <v>1.45621037802301</v>
      </c>
      <c r="D93" s="21">
        <f t="shared" ref="D93:F93" si="13">E48</f>
        <v>1.4119511622446583</v>
      </c>
      <c r="E93" s="21">
        <f t="shared" si="13"/>
        <v>0.51350082178915235</v>
      </c>
      <c r="F93" s="21">
        <f t="shared" si="13"/>
        <v>13.369570321671754</v>
      </c>
      <c r="G93" s="10">
        <f>C48</f>
        <v>1.6535571730453158</v>
      </c>
    </row>
    <row r="94" spans="1:10" x14ac:dyDescent="0.25">
      <c r="A94" s="24" t="s">
        <v>28</v>
      </c>
      <c r="B94" s="3">
        <f>SUM(B9:B24)</f>
        <v>411976</v>
      </c>
      <c r="C94" s="21">
        <f>I48</f>
        <v>1.5039915473115755</v>
      </c>
      <c r="D94" s="21">
        <f t="shared" ref="D94:G94" si="14">J48</f>
        <v>1.522657900915708</v>
      </c>
      <c r="E94" s="21">
        <f t="shared" si="14"/>
        <v>0.53146278469124208</v>
      </c>
      <c r="F94" s="21">
        <f t="shared" si="14"/>
        <v>13.471002582765907</v>
      </c>
      <c r="G94" s="21">
        <f>H48</f>
        <v>1.8014792204742898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Jack Hopkins (UG)</cp:lastModifiedBy>
  <dcterms:created xsi:type="dcterms:W3CDTF">2021-04-29T12:24:40Z</dcterms:created>
  <dcterms:modified xsi:type="dcterms:W3CDTF">2021-05-06T15:24:03Z</dcterms:modified>
</cp:coreProperties>
</file>